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Anggota Kelompok" sheetId="6" r:id="rId1"/>
    <sheet name="perceptron training rule" sheetId="1" r:id="rId2"/>
    <sheet name="DeltaBatch" sheetId="4" r:id="rId3"/>
    <sheet name="Delta Incremental" sheetId="2" r:id="rId4"/>
    <sheet name="Backpropagation" sheetId="5" r:id="rId5"/>
  </sheets>
  <calcPr calcId="145621"/>
</workbook>
</file>

<file path=xl/calcChain.xml><?xml version="1.0" encoding="utf-8"?>
<calcChain xmlns="http://schemas.openxmlformats.org/spreadsheetml/2006/main">
  <c r="Q71" i="2" l="1"/>
  <c r="P71" i="2"/>
  <c r="O71" i="2"/>
  <c r="N71" i="2"/>
  <c r="M71" i="2"/>
  <c r="L71" i="2"/>
  <c r="V32" i="5" l="1"/>
  <c r="V34" i="5"/>
  <c r="V35" i="5"/>
  <c r="AA33" i="5"/>
  <c r="AB50" i="5"/>
  <c r="AA50" i="5"/>
  <c r="AC50" i="5" s="1"/>
  <c r="AD50" i="5" s="1"/>
  <c r="AB49" i="5"/>
  <c r="AA49" i="5"/>
  <c r="AC49" i="5" s="1"/>
  <c r="AD49" i="5" s="1"/>
  <c r="AB48" i="5"/>
  <c r="AA48" i="5"/>
  <c r="AC48" i="5" s="1"/>
  <c r="AD48" i="5" s="1"/>
  <c r="AB47" i="5"/>
  <c r="AA47" i="5"/>
  <c r="AC47" i="5" s="1"/>
  <c r="AD47" i="5" s="1"/>
  <c r="AB46" i="5"/>
  <c r="AA46" i="5"/>
  <c r="AC46" i="5" s="1"/>
  <c r="AD46" i="5" s="1"/>
  <c r="AB45" i="5"/>
  <c r="AA45" i="5"/>
  <c r="AC45" i="5" s="1"/>
  <c r="AD45" i="5" s="1"/>
  <c r="AE47" i="5" s="1"/>
  <c r="AB44" i="5"/>
  <c r="AA44" i="5"/>
  <c r="AC44" i="5" s="1"/>
  <c r="AD44" i="5" s="1"/>
  <c r="AB43" i="5"/>
  <c r="AA43" i="5"/>
  <c r="AC43" i="5" s="1"/>
  <c r="AD43" i="5" s="1"/>
  <c r="AB42" i="5"/>
  <c r="AA42" i="5"/>
  <c r="AC42" i="5" s="1"/>
  <c r="AD42" i="5" s="1"/>
  <c r="AE44" i="5" s="1"/>
  <c r="AB41" i="5"/>
  <c r="AA41" i="5"/>
  <c r="AC41" i="5" s="1"/>
  <c r="AD41" i="5" s="1"/>
  <c r="AB40" i="5"/>
  <c r="AA40" i="5"/>
  <c r="AC40" i="5" s="1"/>
  <c r="AD40" i="5" s="1"/>
  <c r="AB39" i="5"/>
  <c r="AA39" i="5"/>
  <c r="AC39" i="5" s="1"/>
  <c r="AD39" i="5" s="1"/>
  <c r="AE41" i="5" s="1"/>
  <c r="AB38" i="5"/>
  <c r="AA38" i="5"/>
  <c r="AC38" i="5" s="1"/>
  <c r="AD38" i="5" s="1"/>
  <c r="AB37" i="5"/>
  <c r="AA37" i="5"/>
  <c r="AC37" i="5" s="1"/>
  <c r="AD37" i="5" s="1"/>
  <c r="AB36" i="5"/>
  <c r="AA36" i="5"/>
  <c r="AC36" i="5" s="1"/>
  <c r="AD36" i="5" s="1"/>
  <c r="AE38" i="5" s="1"/>
  <c r="AB35" i="5"/>
  <c r="AA35" i="5"/>
  <c r="AC35" i="5" s="1"/>
  <c r="AD35" i="5" s="1"/>
  <c r="AB34" i="5"/>
  <c r="AA34" i="5"/>
  <c r="AC34" i="5" s="1"/>
  <c r="AD34" i="5" s="1"/>
  <c r="AB33" i="5"/>
  <c r="AC33" i="5"/>
  <c r="AD33" i="5" s="1"/>
  <c r="AE35" i="5" s="1"/>
  <c r="AB32" i="5"/>
  <c r="AA32" i="5"/>
  <c r="AC32" i="5" s="1"/>
  <c r="AD32" i="5" s="1"/>
  <c r="AB31" i="5"/>
  <c r="AA31" i="5"/>
  <c r="AC31" i="5" s="1"/>
  <c r="AD31" i="5" s="1"/>
  <c r="AB30" i="5"/>
  <c r="AA30" i="5"/>
  <c r="AC30" i="5" s="1"/>
  <c r="AD30" i="5" s="1"/>
  <c r="AE32" i="5" s="1"/>
  <c r="AB29" i="5"/>
  <c r="AA29" i="5"/>
  <c r="AC29" i="5" s="1"/>
  <c r="AD29" i="5" s="1"/>
  <c r="AB28" i="5"/>
  <c r="AA28" i="5"/>
  <c r="AC28" i="5" s="1"/>
  <c r="AD28" i="5" s="1"/>
  <c r="AB27" i="5"/>
  <c r="AA27" i="5"/>
  <c r="AC27" i="5" s="1"/>
  <c r="AD27" i="5" s="1"/>
  <c r="AE29" i="5" s="1"/>
  <c r="AA26" i="5"/>
  <c r="AB26" i="5"/>
  <c r="AC26" i="5"/>
  <c r="AD26" i="5" s="1"/>
  <c r="AB25" i="5"/>
  <c r="AA25" i="5"/>
  <c r="AC25" i="5" s="1"/>
  <c r="AD25" i="5" s="1"/>
  <c r="AB24" i="5"/>
  <c r="AA24" i="5"/>
  <c r="AC24" i="5" s="1"/>
  <c r="AD24" i="5" s="1"/>
  <c r="AC23" i="5"/>
  <c r="AC22" i="5"/>
  <c r="AC21" i="5"/>
  <c r="AB23" i="5"/>
  <c r="AA23" i="5"/>
  <c r="AA21" i="5"/>
  <c r="Q21" i="4"/>
  <c r="R23" i="4"/>
  <c r="AE50" i="5" l="1"/>
  <c r="AE26" i="5"/>
  <c r="M50" i="5"/>
  <c r="N50" i="5"/>
  <c r="O50" i="5"/>
  <c r="AD21" i="5"/>
  <c r="AD22" i="5"/>
  <c r="AD23" i="5"/>
  <c r="K57" i="5" l="1"/>
  <c r="J57" i="5"/>
  <c r="J21" i="5"/>
  <c r="I21" i="5"/>
  <c r="H61" i="4"/>
  <c r="S61" i="4" s="1"/>
  <c r="H60" i="4"/>
  <c r="S60" i="4" s="1"/>
  <c r="H59" i="4"/>
  <c r="S59" i="4" s="1"/>
  <c r="H58" i="4"/>
  <c r="S58" i="4" s="1"/>
  <c r="H57" i="4"/>
  <c r="S57" i="4" s="1"/>
  <c r="H56" i="4"/>
  <c r="S56" i="4" s="1"/>
  <c r="G23" i="4"/>
  <c r="P23" i="4" s="1"/>
  <c r="I22" i="4"/>
  <c r="H22" i="4"/>
  <c r="G22" i="4"/>
  <c r="P22" i="4" s="1"/>
  <c r="K22" i="4" s="1"/>
  <c r="G21" i="4"/>
  <c r="P21" i="4" s="1"/>
  <c r="K21" i="4" l="1"/>
  <c r="H21" i="4"/>
  <c r="Q57" i="5"/>
  <c r="S57" i="5" s="1"/>
  <c r="J22" i="4"/>
  <c r="L57" i="5"/>
  <c r="M57" i="5" s="1"/>
  <c r="K23" i="4"/>
  <c r="O23" i="4" s="1"/>
  <c r="J23" i="4"/>
  <c r="I23" i="4"/>
  <c r="H23" i="4"/>
  <c r="L23" i="4" s="1"/>
  <c r="I21" i="4"/>
  <c r="J21" i="4"/>
  <c r="M57" i="4"/>
  <c r="I57" i="4"/>
  <c r="L57" i="4"/>
  <c r="K57" i="4"/>
  <c r="J57" i="4"/>
  <c r="M61" i="4"/>
  <c r="I61" i="4"/>
  <c r="L61" i="4"/>
  <c r="K61" i="4"/>
  <c r="J61" i="4"/>
  <c r="L58" i="4"/>
  <c r="K58" i="4"/>
  <c r="J58" i="4"/>
  <c r="M58" i="4"/>
  <c r="I58" i="4"/>
  <c r="K59" i="4"/>
  <c r="J59" i="4"/>
  <c r="M59" i="4"/>
  <c r="I59" i="4"/>
  <c r="L59" i="4"/>
  <c r="J56" i="4"/>
  <c r="O61" i="4" s="1"/>
  <c r="M56" i="4"/>
  <c r="I56" i="4"/>
  <c r="L56" i="4"/>
  <c r="K56" i="4"/>
  <c r="P61" i="4" s="1"/>
  <c r="J60" i="4"/>
  <c r="M60" i="4"/>
  <c r="I60" i="4"/>
  <c r="L60" i="4"/>
  <c r="K60" i="4"/>
  <c r="K21" i="5"/>
  <c r="L21" i="5" s="1"/>
  <c r="U21" i="5" s="1"/>
  <c r="P57" i="5"/>
  <c r="O57" i="5"/>
  <c r="N57" i="5"/>
  <c r="U57" i="5"/>
  <c r="T57" i="5"/>
  <c r="R57" i="5"/>
  <c r="W57" i="5"/>
  <c r="N61" i="4" l="1"/>
  <c r="M23" i="4"/>
  <c r="N23" i="4"/>
  <c r="Q23" i="4" s="1"/>
  <c r="V57" i="5"/>
  <c r="G26" i="4"/>
  <c r="P26" i="4" s="1"/>
  <c r="G25" i="4"/>
  <c r="P25" i="4" s="1"/>
  <c r="G24" i="4"/>
  <c r="P24" i="4" s="1"/>
  <c r="Y57" i="5"/>
  <c r="AB57" i="5"/>
  <c r="X57" i="5"/>
  <c r="AA57" i="5"/>
  <c r="Z57" i="5"/>
  <c r="K58" i="5"/>
  <c r="N21" i="5"/>
  <c r="M21" i="5"/>
  <c r="P21" i="5"/>
  <c r="O21" i="5"/>
  <c r="Q61" i="4"/>
  <c r="V21" i="5"/>
  <c r="Y21" i="5"/>
  <c r="X21" i="5"/>
  <c r="W21" i="5"/>
  <c r="R61" i="4"/>
  <c r="H64" i="4" l="1"/>
  <c r="S64" i="4" s="1"/>
  <c r="R21" i="4"/>
  <c r="Q22" i="4"/>
  <c r="R22" i="4" s="1"/>
  <c r="L64" i="4"/>
  <c r="K64" i="4"/>
  <c r="J64" i="4"/>
  <c r="M64" i="4"/>
  <c r="I64" i="4"/>
  <c r="T60" i="4"/>
  <c r="U60" i="4" s="1"/>
  <c r="T56" i="4"/>
  <c r="U56" i="4" s="1"/>
  <c r="T57" i="4"/>
  <c r="U57" i="4" s="1"/>
  <c r="T61" i="4"/>
  <c r="U61" i="4" s="1"/>
  <c r="I22" i="5"/>
  <c r="J26" i="4"/>
  <c r="I26" i="4"/>
  <c r="H26" i="4"/>
  <c r="K26" i="4"/>
  <c r="H63" i="4"/>
  <c r="S63" i="4" s="1"/>
  <c r="R21" i="5"/>
  <c r="Q21" i="5"/>
  <c r="T21" i="5"/>
  <c r="S21" i="5"/>
  <c r="J58" i="5"/>
  <c r="H65" i="4"/>
  <c r="S65" i="4" s="1"/>
  <c r="H66" i="4"/>
  <c r="S66" i="4" s="1"/>
  <c r="H67" i="4"/>
  <c r="S67" i="4" s="1"/>
  <c r="J24" i="4"/>
  <c r="I24" i="4"/>
  <c r="H24" i="4"/>
  <c r="K24" i="4"/>
  <c r="H62" i="4"/>
  <c r="S62" i="4" s="1"/>
  <c r="T58" i="4"/>
  <c r="U58" i="4" s="1"/>
  <c r="T59" i="4"/>
  <c r="U59" i="4" s="1"/>
  <c r="J25" i="4"/>
  <c r="I25" i="4"/>
  <c r="H25" i="4"/>
  <c r="K25" i="4"/>
  <c r="S23" i="4" l="1"/>
  <c r="M26" i="4"/>
  <c r="K65" i="4"/>
  <c r="J65" i="4"/>
  <c r="M65" i="4"/>
  <c r="I65" i="4"/>
  <c r="L65" i="4"/>
  <c r="J62" i="4"/>
  <c r="M62" i="4"/>
  <c r="I62" i="4"/>
  <c r="L62" i="4"/>
  <c r="K62" i="4"/>
  <c r="N26" i="4"/>
  <c r="M63" i="4"/>
  <c r="I63" i="4"/>
  <c r="L63" i="4"/>
  <c r="K63" i="4"/>
  <c r="J63" i="4"/>
  <c r="V61" i="4"/>
  <c r="M67" i="4"/>
  <c r="I67" i="4"/>
  <c r="L67" i="4"/>
  <c r="K67" i="4"/>
  <c r="J67" i="4"/>
  <c r="L58" i="5"/>
  <c r="M58" i="5" s="1"/>
  <c r="W58" i="5" s="1"/>
  <c r="J22" i="5"/>
  <c r="O26" i="4"/>
  <c r="L26" i="4"/>
  <c r="J66" i="4"/>
  <c r="M66" i="4"/>
  <c r="I66" i="4"/>
  <c r="L66" i="4"/>
  <c r="K66" i="4"/>
  <c r="K22" i="5" l="1"/>
  <c r="L22" i="5" s="1"/>
  <c r="R67" i="4"/>
  <c r="Q26" i="4"/>
  <c r="R26" i="4" s="1"/>
  <c r="Q25" i="4"/>
  <c r="R25" i="4" s="1"/>
  <c r="Q24" i="4"/>
  <c r="R24" i="4" s="1"/>
  <c r="G29" i="4"/>
  <c r="P29" i="4" s="1"/>
  <c r="G28" i="4"/>
  <c r="P28" i="4" s="1"/>
  <c r="G27" i="4"/>
  <c r="P27" i="4" s="1"/>
  <c r="P67" i="4"/>
  <c r="O67" i="4"/>
  <c r="N58" i="5"/>
  <c r="P58" i="5"/>
  <c r="O58" i="5"/>
  <c r="Q58" i="5"/>
  <c r="Q67" i="4"/>
  <c r="AA58" i="5"/>
  <c r="Z58" i="5"/>
  <c r="AB58" i="5"/>
  <c r="Y58" i="5"/>
  <c r="X58" i="5"/>
  <c r="N67" i="4"/>
  <c r="S26" i="4" l="1"/>
  <c r="H70" i="4"/>
  <c r="S70" i="4" s="1"/>
  <c r="T65" i="4"/>
  <c r="U65" i="4" s="1"/>
  <c r="H73" i="4"/>
  <c r="S73" i="4" s="1"/>
  <c r="H69" i="4"/>
  <c r="S69" i="4" s="1"/>
  <c r="T67" i="4"/>
  <c r="U67" i="4" s="1"/>
  <c r="T64" i="4"/>
  <c r="U64" i="4" s="1"/>
  <c r="H72" i="4"/>
  <c r="S72" i="4" s="1"/>
  <c r="H68" i="4"/>
  <c r="S68" i="4" s="1"/>
  <c r="T63" i="4"/>
  <c r="U63" i="4" s="1"/>
  <c r="H71" i="4"/>
  <c r="S71" i="4" s="1"/>
  <c r="T66" i="4"/>
  <c r="U66" i="4" s="1"/>
  <c r="T62" i="4"/>
  <c r="U62" i="4" s="1"/>
  <c r="J59" i="5"/>
  <c r="I29" i="4"/>
  <c r="H29" i="4"/>
  <c r="K29" i="4"/>
  <c r="J29" i="4"/>
  <c r="I27" i="4"/>
  <c r="H27" i="4"/>
  <c r="K27" i="4"/>
  <c r="J27" i="4"/>
  <c r="N22" i="5"/>
  <c r="O22" i="5"/>
  <c r="M22" i="5"/>
  <c r="U22" i="5"/>
  <c r="S58" i="5"/>
  <c r="R58" i="5"/>
  <c r="T58" i="5"/>
  <c r="V58" i="5"/>
  <c r="U58" i="5"/>
  <c r="I28" i="4"/>
  <c r="H28" i="4"/>
  <c r="K28" i="4"/>
  <c r="J28" i="4"/>
  <c r="P22" i="5"/>
  <c r="V67" i="4" l="1"/>
  <c r="L29" i="4"/>
  <c r="J68" i="4"/>
  <c r="M68" i="4"/>
  <c r="I68" i="4"/>
  <c r="L68" i="4"/>
  <c r="K68" i="4"/>
  <c r="M69" i="4"/>
  <c r="I69" i="4"/>
  <c r="L69" i="4"/>
  <c r="K69" i="4"/>
  <c r="J69" i="4"/>
  <c r="M29" i="4"/>
  <c r="K71" i="4"/>
  <c r="J71" i="4"/>
  <c r="M71" i="4"/>
  <c r="I71" i="4"/>
  <c r="L71" i="4"/>
  <c r="J72" i="4"/>
  <c r="M72" i="4"/>
  <c r="I72" i="4"/>
  <c r="L72" i="4"/>
  <c r="K72" i="4"/>
  <c r="M73" i="4"/>
  <c r="I73" i="4"/>
  <c r="L73" i="4"/>
  <c r="K73" i="4"/>
  <c r="J73" i="4"/>
  <c r="Y22" i="5"/>
  <c r="V22" i="5"/>
  <c r="X22" i="5"/>
  <c r="W22" i="5"/>
  <c r="N29" i="4"/>
  <c r="T22" i="5"/>
  <c r="R22" i="5"/>
  <c r="S22" i="5"/>
  <c r="Q22" i="5"/>
  <c r="K59" i="5"/>
  <c r="O29" i="4"/>
  <c r="L70" i="4"/>
  <c r="K70" i="4"/>
  <c r="J70" i="4"/>
  <c r="M70" i="4"/>
  <c r="I70" i="4"/>
  <c r="L59" i="5" l="1"/>
  <c r="M59" i="5" s="1"/>
  <c r="Q73" i="4"/>
  <c r="Q29" i="4"/>
  <c r="R29" i="4" s="1"/>
  <c r="Q28" i="4"/>
  <c r="R28" i="4" s="1"/>
  <c r="Q27" i="4"/>
  <c r="R27" i="4" s="1"/>
  <c r="G32" i="4"/>
  <c r="P32" i="4" s="1"/>
  <c r="G31" i="4"/>
  <c r="P31" i="4" s="1"/>
  <c r="G30" i="4"/>
  <c r="P30" i="4" s="1"/>
  <c r="J23" i="5"/>
  <c r="I23" i="5"/>
  <c r="N73" i="4"/>
  <c r="R73" i="4"/>
  <c r="P73" i="4"/>
  <c r="O73" i="4"/>
  <c r="S29" i="4" l="1"/>
  <c r="H31" i="4"/>
  <c r="K31" i="4"/>
  <c r="J31" i="4"/>
  <c r="I31" i="4"/>
  <c r="H32" i="4"/>
  <c r="K32" i="4"/>
  <c r="J32" i="4"/>
  <c r="I32" i="4"/>
  <c r="O59" i="5"/>
  <c r="N59" i="5"/>
  <c r="P59" i="5"/>
  <c r="W59" i="5"/>
  <c r="H76" i="4"/>
  <c r="S76" i="4" s="1"/>
  <c r="T71" i="4"/>
  <c r="U71" i="4" s="1"/>
  <c r="H79" i="4"/>
  <c r="S79" i="4" s="1"/>
  <c r="H75" i="4"/>
  <c r="S75" i="4" s="1"/>
  <c r="T73" i="4"/>
  <c r="U73" i="4" s="1"/>
  <c r="T70" i="4"/>
  <c r="U70" i="4" s="1"/>
  <c r="H78" i="4"/>
  <c r="S78" i="4" s="1"/>
  <c r="H74" i="4"/>
  <c r="S74" i="4" s="1"/>
  <c r="T69" i="4"/>
  <c r="U69" i="4" s="1"/>
  <c r="H77" i="4"/>
  <c r="S77" i="4" s="1"/>
  <c r="T72" i="4"/>
  <c r="U72" i="4" s="1"/>
  <c r="T68" i="4"/>
  <c r="U68" i="4" s="1"/>
  <c r="Q59" i="5"/>
  <c r="K23" i="5"/>
  <c r="L23" i="5" s="1"/>
  <c r="U23" i="5" s="1"/>
  <c r="H30" i="4"/>
  <c r="L32" i="4" s="1"/>
  <c r="K30" i="4"/>
  <c r="O32" i="4" s="1"/>
  <c r="J30" i="4"/>
  <c r="I30" i="4"/>
  <c r="M32" i="4" s="1"/>
  <c r="N32" i="4" l="1"/>
  <c r="X23" i="5"/>
  <c r="Y23" i="5"/>
  <c r="V23" i="5"/>
  <c r="W23" i="5"/>
  <c r="P23" i="5"/>
  <c r="V73" i="4"/>
  <c r="L76" i="4"/>
  <c r="K76" i="4"/>
  <c r="J76" i="4"/>
  <c r="M76" i="4"/>
  <c r="I76" i="4"/>
  <c r="M75" i="4"/>
  <c r="I75" i="4"/>
  <c r="L75" i="4"/>
  <c r="K75" i="4"/>
  <c r="J75" i="4"/>
  <c r="U59" i="5"/>
  <c r="T59" i="5"/>
  <c r="R59" i="5"/>
  <c r="S59" i="5"/>
  <c r="V59" i="5"/>
  <c r="J74" i="4"/>
  <c r="M74" i="4"/>
  <c r="I74" i="4"/>
  <c r="L74" i="4"/>
  <c r="K74" i="4"/>
  <c r="G35" i="4"/>
  <c r="P35" i="4" s="1"/>
  <c r="G34" i="4"/>
  <c r="P34" i="4" s="1"/>
  <c r="G33" i="4"/>
  <c r="P33" i="4" s="1"/>
  <c r="Q32" i="4"/>
  <c r="R32" i="4" s="1"/>
  <c r="Q31" i="4"/>
  <c r="R31" i="4" s="1"/>
  <c r="Q30" i="4"/>
  <c r="R30" i="4" s="1"/>
  <c r="K77" i="4"/>
  <c r="J77" i="4"/>
  <c r="M77" i="4"/>
  <c r="I77" i="4"/>
  <c r="L77" i="4"/>
  <c r="J78" i="4"/>
  <c r="M78" i="4"/>
  <c r="I78" i="4"/>
  <c r="L78" i="4"/>
  <c r="K78" i="4"/>
  <c r="M79" i="4"/>
  <c r="I79" i="4"/>
  <c r="L79" i="4"/>
  <c r="K79" i="4"/>
  <c r="J79" i="4"/>
  <c r="X59" i="5"/>
  <c r="Y59" i="5"/>
  <c r="AB59" i="5"/>
  <c r="Z59" i="5"/>
  <c r="AA59" i="5"/>
  <c r="O23" i="5"/>
  <c r="M23" i="5"/>
  <c r="N23" i="5"/>
  <c r="R79" i="4" l="1"/>
  <c r="Q79" i="4"/>
  <c r="S32" i="4"/>
  <c r="K35" i="4"/>
  <c r="J35" i="4"/>
  <c r="I35" i="4"/>
  <c r="H35" i="4"/>
  <c r="K60" i="5"/>
  <c r="P79" i="4"/>
  <c r="O79" i="4"/>
  <c r="I24" i="5"/>
  <c r="AA22" i="5"/>
  <c r="J60" i="5"/>
  <c r="K33" i="4"/>
  <c r="J33" i="4"/>
  <c r="I33" i="4"/>
  <c r="H33" i="4"/>
  <c r="K34" i="4"/>
  <c r="J34" i="4"/>
  <c r="I34" i="4"/>
  <c r="H34" i="4"/>
  <c r="N79" i="4"/>
  <c r="Q23" i="5"/>
  <c r="S23" i="5"/>
  <c r="R23" i="5"/>
  <c r="T23" i="5"/>
  <c r="L35" i="4" l="1"/>
  <c r="O35" i="4"/>
  <c r="L60" i="5"/>
  <c r="M60" i="5" s="1"/>
  <c r="W60" i="5" s="1"/>
  <c r="H82" i="4"/>
  <c r="S82" i="4" s="1"/>
  <c r="T77" i="4"/>
  <c r="U77" i="4" s="1"/>
  <c r="H85" i="4"/>
  <c r="S85" i="4" s="1"/>
  <c r="H81" i="4"/>
  <c r="S81" i="4" s="1"/>
  <c r="T79" i="4"/>
  <c r="U79" i="4" s="1"/>
  <c r="T76" i="4"/>
  <c r="U76" i="4" s="1"/>
  <c r="H84" i="4"/>
  <c r="S84" i="4" s="1"/>
  <c r="H80" i="4"/>
  <c r="S80" i="4" s="1"/>
  <c r="T75" i="4"/>
  <c r="U75" i="4" s="1"/>
  <c r="H83" i="4"/>
  <c r="S83" i="4" s="1"/>
  <c r="T78" i="4"/>
  <c r="U78" i="4" s="1"/>
  <c r="T74" i="4"/>
  <c r="U74" i="4" s="1"/>
  <c r="M35" i="4"/>
  <c r="Q33" i="4" s="1"/>
  <c r="R33" i="4" s="1"/>
  <c r="AE23" i="5"/>
  <c r="J24" i="5"/>
  <c r="AB22" i="5"/>
  <c r="AB21" i="5"/>
  <c r="N35" i="4"/>
  <c r="V79" i="4" l="1"/>
  <c r="AA60" i="5"/>
  <c r="AB60" i="5"/>
  <c r="Y60" i="5"/>
  <c r="X60" i="5"/>
  <c r="Z60" i="5"/>
  <c r="J80" i="4"/>
  <c r="M80" i="4"/>
  <c r="I80" i="4"/>
  <c r="L80" i="4"/>
  <c r="K80" i="4"/>
  <c r="M81" i="4"/>
  <c r="I81" i="4"/>
  <c r="L81" i="4"/>
  <c r="K81" i="4"/>
  <c r="J81" i="4"/>
  <c r="Q60" i="5"/>
  <c r="K24" i="5"/>
  <c r="L24" i="5" s="1"/>
  <c r="K83" i="4"/>
  <c r="J83" i="4"/>
  <c r="M83" i="4"/>
  <c r="I83" i="4"/>
  <c r="L83" i="4"/>
  <c r="J84" i="4"/>
  <c r="M84" i="4"/>
  <c r="I84" i="4"/>
  <c r="L84" i="4"/>
  <c r="K84" i="4"/>
  <c r="M85" i="4"/>
  <c r="I85" i="4"/>
  <c r="L85" i="4"/>
  <c r="K85" i="4"/>
  <c r="J85" i="4"/>
  <c r="G36" i="4"/>
  <c r="P36" i="4" s="1"/>
  <c r="Q34" i="4"/>
  <c r="R34" i="4" s="1"/>
  <c r="S35" i="4" s="1"/>
  <c r="G37" i="4"/>
  <c r="P37" i="4" s="1"/>
  <c r="Q35" i="4"/>
  <c r="R35" i="4" s="1"/>
  <c r="L82" i="4"/>
  <c r="K82" i="4"/>
  <c r="J82" i="4"/>
  <c r="M82" i="4"/>
  <c r="I82" i="4"/>
  <c r="O60" i="5"/>
  <c r="P60" i="5"/>
  <c r="N60" i="5"/>
  <c r="G38" i="4"/>
  <c r="P38" i="4" s="1"/>
  <c r="N85" i="4" l="1"/>
  <c r="T60" i="5"/>
  <c r="R60" i="5"/>
  <c r="U60" i="5"/>
  <c r="V60" i="5"/>
  <c r="S60" i="5"/>
  <c r="J61" i="5"/>
  <c r="J37" i="4"/>
  <c r="I37" i="4"/>
  <c r="H37" i="4"/>
  <c r="K37" i="4"/>
  <c r="J36" i="4"/>
  <c r="I36" i="4"/>
  <c r="H36" i="4"/>
  <c r="K36" i="4"/>
  <c r="R85" i="4"/>
  <c r="O24" i="5"/>
  <c r="N24" i="5"/>
  <c r="M24" i="5"/>
  <c r="U24" i="5"/>
  <c r="P85" i="4"/>
  <c r="O85" i="4"/>
  <c r="J38" i="4"/>
  <c r="I38" i="4"/>
  <c r="H38" i="4"/>
  <c r="K38" i="4"/>
  <c r="P24" i="5"/>
  <c r="Q85" i="4"/>
  <c r="H89" i="4" s="1"/>
  <c r="S89" i="4" s="1"/>
  <c r="H90" i="4" l="1"/>
  <c r="S90" i="4" s="1"/>
  <c r="T80" i="4"/>
  <c r="U80" i="4" s="1"/>
  <c r="H87" i="4"/>
  <c r="S87" i="4" s="1"/>
  <c r="L87" i="4" s="1"/>
  <c r="T81" i="4"/>
  <c r="U81" i="4" s="1"/>
  <c r="T85" i="4"/>
  <c r="U85" i="4" s="1"/>
  <c r="H91" i="4"/>
  <c r="S91" i="4" s="1"/>
  <c r="M87" i="4"/>
  <c r="I87" i="4"/>
  <c r="J87" i="4"/>
  <c r="R24" i="5"/>
  <c r="T24" i="5"/>
  <c r="S24" i="5"/>
  <c r="Q24" i="5"/>
  <c r="T84" i="4"/>
  <c r="U84" i="4" s="1"/>
  <c r="H86" i="4"/>
  <c r="S86" i="4" s="1"/>
  <c r="M38" i="4"/>
  <c r="K61" i="5"/>
  <c r="L61" i="5" s="1"/>
  <c r="M61" i="5" s="1"/>
  <c r="W61" i="5" s="1"/>
  <c r="J90" i="4"/>
  <c r="M90" i="4"/>
  <c r="I90" i="4"/>
  <c r="L90" i="4"/>
  <c r="K90" i="4"/>
  <c r="N38" i="4"/>
  <c r="K89" i="4"/>
  <c r="J89" i="4"/>
  <c r="M89" i="4"/>
  <c r="I89" i="4"/>
  <c r="L89" i="4"/>
  <c r="M91" i="4"/>
  <c r="I91" i="4"/>
  <c r="L91" i="4"/>
  <c r="K91" i="4"/>
  <c r="J91" i="4"/>
  <c r="T82" i="4"/>
  <c r="U82" i="4" s="1"/>
  <c r="V85" i="4" s="1"/>
  <c r="T83" i="4"/>
  <c r="U83" i="4" s="1"/>
  <c r="O38" i="4"/>
  <c r="H88" i="4"/>
  <c r="S88" i="4" s="1"/>
  <c r="V24" i="5"/>
  <c r="Y24" i="5"/>
  <c r="W24" i="5"/>
  <c r="X24" i="5"/>
  <c r="L38" i="4"/>
  <c r="K87" i="4" l="1"/>
  <c r="Q61" i="5"/>
  <c r="J86" i="4"/>
  <c r="M86" i="4"/>
  <c r="I86" i="4"/>
  <c r="L86" i="4"/>
  <c r="K86" i="4"/>
  <c r="I25" i="5"/>
  <c r="Z61" i="5"/>
  <c r="X61" i="5"/>
  <c r="Y61" i="5"/>
  <c r="AB61" i="5"/>
  <c r="AA61" i="5"/>
  <c r="Q38" i="4"/>
  <c r="R38" i="4" s="1"/>
  <c r="Q37" i="4"/>
  <c r="R37" i="4" s="1"/>
  <c r="Q36" i="4"/>
  <c r="R36" i="4" s="1"/>
  <c r="S38" i="4" s="1"/>
  <c r="G41" i="4"/>
  <c r="P41" i="4" s="1"/>
  <c r="G40" i="4"/>
  <c r="P40" i="4" s="1"/>
  <c r="G39" i="4"/>
  <c r="P39" i="4" s="1"/>
  <c r="L88" i="4"/>
  <c r="K88" i="4"/>
  <c r="J88" i="4"/>
  <c r="M88" i="4"/>
  <c r="I88" i="4"/>
  <c r="J25" i="5"/>
  <c r="O61" i="5"/>
  <c r="N61" i="5"/>
  <c r="P61" i="5"/>
  <c r="Q91" i="4" l="1"/>
  <c r="I39" i="4"/>
  <c r="H39" i="4"/>
  <c r="K39" i="4"/>
  <c r="J39" i="4"/>
  <c r="N91" i="4"/>
  <c r="I40" i="4"/>
  <c r="H40" i="4"/>
  <c r="K40" i="4"/>
  <c r="J40" i="4"/>
  <c r="R91" i="4"/>
  <c r="I41" i="4"/>
  <c r="H41" i="4"/>
  <c r="K41" i="4"/>
  <c r="J41" i="4"/>
  <c r="J62" i="5"/>
  <c r="P91" i="4"/>
  <c r="O91" i="4"/>
  <c r="K25" i="5"/>
  <c r="L25" i="5" s="1"/>
  <c r="P25" i="5" s="1"/>
  <c r="R61" i="5"/>
  <c r="V61" i="5"/>
  <c r="U61" i="5"/>
  <c r="S61" i="5"/>
  <c r="T61" i="5"/>
  <c r="Q25" i="5" l="1"/>
  <c r="T25" i="5"/>
  <c r="S25" i="5"/>
  <c r="R25" i="5"/>
  <c r="U25" i="5"/>
  <c r="H97" i="4"/>
  <c r="S97" i="4" s="1"/>
  <c r="H94" i="4"/>
  <c r="S94" i="4" s="1"/>
  <c r="T89" i="4"/>
  <c r="U89" i="4" s="1"/>
  <c r="H93" i="4"/>
  <c r="S93" i="4" s="1"/>
  <c r="T91" i="4"/>
  <c r="U91" i="4" s="1"/>
  <c r="T88" i="4"/>
  <c r="U88" i="4" s="1"/>
  <c r="H96" i="4"/>
  <c r="S96" i="4" s="1"/>
  <c r="H92" i="4"/>
  <c r="S92" i="4" s="1"/>
  <c r="T87" i="4"/>
  <c r="U87" i="4" s="1"/>
  <c r="H95" i="4"/>
  <c r="S95" i="4" s="1"/>
  <c r="T90" i="4"/>
  <c r="U90" i="4" s="1"/>
  <c r="T86" i="4"/>
  <c r="U86" i="4" s="1"/>
  <c r="L41" i="4"/>
  <c r="K62" i="5"/>
  <c r="M41" i="4"/>
  <c r="N41" i="4"/>
  <c r="M25" i="5"/>
  <c r="N25" i="5"/>
  <c r="O25" i="5"/>
  <c r="O41" i="4"/>
  <c r="M96" i="4" l="1"/>
  <c r="I96" i="4"/>
  <c r="L96" i="4"/>
  <c r="K96" i="4"/>
  <c r="J96" i="4"/>
  <c r="L94" i="4"/>
  <c r="K94" i="4"/>
  <c r="J94" i="4"/>
  <c r="M94" i="4"/>
  <c r="I94" i="4"/>
  <c r="X25" i="5"/>
  <c r="Y25" i="5"/>
  <c r="V25" i="5"/>
  <c r="W25" i="5"/>
  <c r="K95" i="4"/>
  <c r="J95" i="4"/>
  <c r="M95" i="4"/>
  <c r="I95" i="4"/>
  <c r="L95" i="4"/>
  <c r="Q41" i="4"/>
  <c r="R41" i="4" s="1"/>
  <c r="Q40" i="4"/>
  <c r="R40" i="4" s="1"/>
  <c r="Q39" i="4"/>
  <c r="R39" i="4" s="1"/>
  <c r="G44" i="4"/>
  <c r="P44" i="4" s="1"/>
  <c r="G43" i="4"/>
  <c r="P43" i="4" s="1"/>
  <c r="G42" i="4"/>
  <c r="P42" i="4" s="1"/>
  <c r="J26" i="5"/>
  <c r="V91" i="4"/>
  <c r="J92" i="4"/>
  <c r="M92" i="4"/>
  <c r="I92" i="4"/>
  <c r="L92" i="4"/>
  <c r="K92" i="4"/>
  <c r="M93" i="4"/>
  <c r="I93" i="4"/>
  <c r="L93" i="4"/>
  <c r="K93" i="4"/>
  <c r="J93" i="4"/>
  <c r="L97" i="4"/>
  <c r="K97" i="4"/>
  <c r="M97" i="4"/>
  <c r="I97" i="4"/>
  <c r="J97" i="4"/>
  <c r="L62" i="5"/>
  <c r="M62" i="5" s="1"/>
  <c r="P62" i="5" l="1"/>
  <c r="O62" i="5"/>
  <c r="N62" i="5"/>
  <c r="W62" i="5"/>
  <c r="P97" i="4"/>
  <c r="O97" i="4"/>
  <c r="H43" i="4"/>
  <c r="K43" i="4"/>
  <c r="J43" i="4"/>
  <c r="I43" i="4"/>
  <c r="H44" i="4"/>
  <c r="K44" i="4"/>
  <c r="J44" i="4"/>
  <c r="I44" i="4"/>
  <c r="Q97" i="4"/>
  <c r="N97" i="4"/>
  <c r="Q62" i="5"/>
  <c r="S41" i="4"/>
  <c r="I26" i="5"/>
  <c r="R97" i="4"/>
  <c r="H42" i="4"/>
  <c r="L44" i="4" s="1"/>
  <c r="K42" i="4"/>
  <c r="J42" i="4"/>
  <c r="N44" i="4" s="1"/>
  <c r="I42" i="4"/>
  <c r="M44" i="4" s="1"/>
  <c r="O44" i="4" l="1"/>
  <c r="Y62" i="5"/>
  <c r="AA62" i="5"/>
  <c r="AB62" i="5"/>
  <c r="X62" i="5"/>
  <c r="Z62" i="5"/>
  <c r="K26" i="5"/>
  <c r="L26" i="5" s="1"/>
  <c r="T62" i="5"/>
  <c r="S62" i="5"/>
  <c r="U62" i="5"/>
  <c r="V62" i="5"/>
  <c r="R62" i="5"/>
  <c r="H103" i="4"/>
  <c r="S103" i="4" s="1"/>
  <c r="H99" i="4"/>
  <c r="S99" i="4" s="1"/>
  <c r="T97" i="4"/>
  <c r="U97" i="4" s="1"/>
  <c r="H102" i="4"/>
  <c r="S102" i="4" s="1"/>
  <c r="H98" i="4"/>
  <c r="S98" i="4" s="1"/>
  <c r="H101" i="4"/>
  <c r="S101" i="4" s="1"/>
  <c r="H100" i="4"/>
  <c r="S100" i="4" s="1"/>
  <c r="T95" i="4"/>
  <c r="U95" i="4" s="1"/>
  <c r="T94" i="4"/>
  <c r="U94" i="4" s="1"/>
  <c r="T96" i="4"/>
  <c r="U96" i="4" s="1"/>
  <c r="T93" i="4"/>
  <c r="U93" i="4" s="1"/>
  <c r="T92" i="4"/>
  <c r="U92" i="4" s="1"/>
  <c r="G47" i="4"/>
  <c r="P47" i="4" s="1"/>
  <c r="G46" i="4"/>
  <c r="P46" i="4" s="1"/>
  <c r="G45" i="4"/>
  <c r="P45" i="4" s="1"/>
  <c r="Q44" i="4"/>
  <c r="R44" i="4" s="1"/>
  <c r="Q43" i="4"/>
  <c r="R43" i="4" s="1"/>
  <c r="Q42" i="4"/>
  <c r="R42" i="4" s="1"/>
  <c r="V97" i="4" l="1"/>
  <c r="K47" i="4"/>
  <c r="J47" i="4"/>
  <c r="I47" i="4"/>
  <c r="H47" i="4"/>
  <c r="K100" i="4"/>
  <c r="J100" i="4"/>
  <c r="L100" i="4"/>
  <c r="M100" i="4"/>
  <c r="I100" i="4"/>
  <c r="M102" i="4"/>
  <c r="I102" i="4"/>
  <c r="L102" i="4"/>
  <c r="K102" i="4"/>
  <c r="J102" i="4"/>
  <c r="K46" i="4"/>
  <c r="J46" i="4"/>
  <c r="I46" i="4"/>
  <c r="H46" i="4"/>
  <c r="J101" i="4"/>
  <c r="M101" i="4"/>
  <c r="I101" i="4"/>
  <c r="L101" i="4"/>
  <c r="K101" i="4"/>
  <c r="AE62" i="5"/>
  <c r="AE58" i="5"/>
  <c r="AE59" i="5"/>
  <c r="AE60" i="5"/>
  <c r="K63" i="5"/>
  <c r="AE61" i="5"/>
  <c r="AE57" i="5"/>
  <c r="S44" i="4"/>
  <c r="K45" i="4"/>
  <c r="J45" i="4"/>
  <c r="N47" i="4" s="1"/>
  <c r="I45" i="4"/>
  <c r="H45" i="4"/>
  <c r="L47" i="4" s="1"/>
  <c r="L99" i="4"/>
  <c r="K99" i="4"/>
  <c r="M99" i="4"/>
  <c r="I99" i="4"/>
  <c r="J99" i="4"/>
  <c r="N26" i="5"/>
  <c r="M26" i="5"/>
  <c r="O26" i="5"/>
  <c r="P26" i="5"/>
  <c r="J63" i="5"/>
  <c r="AD61" i="5"/>
  <c r="AD57" i="5"/>
  <c r="AF57" i="5" s="1"/>
  <c r="AG57" i="5" s="1"/>
  <c r="AD62" i="5"/>
  <c r="AF62" i="5" s="1"/>
  <c r="AG62" i="5" s="1"/>
  <c r="AD58" i="5"/>
  <c r="AF58" i="5" s="1"/>
  <c r="AG58" i="5" s="1"/>
  <c r="AD59" i="5"/>
  <c r="AF59" i="5" s="1"/>
  <c r="AG59" i="5" s="1"/>
  <c r="AD60" i="5"/>
  <c r="AF60" i="5" s="1"/>
  <c r="AG60" i="5" s="1"/>
  <c r="M98" i="4"/>
  <c r="I98" i="4"/>
  <c r="L98" i="4"/>
  <c r="J98" i="4"/>
  <c r="K98" i="4"/>
  <c r="L103" i="4"/>
  <c r="K103" i="4"/>
  <c r="J103" i="4"/>
  <c r="M103" i="4"/>
  <c r="I103" i="4"/>
  <c r="U26" i="5"/>
  <c r="AF61" i="5" l="1"/>
  <c r="AG61" i="5" s="1"/>
  <c r="AH62" i="5"/>
  <c r="M47" i="4"/>
  <c r="P103" i="4"/>
  <c r="O47" i="4"/>
  <c r="Y26" i="5"/>
  <c r="V26" i="5"/>
  <c r="X26" i="5"/>
  <c r="W26" i="5"/>
  <c r="R103" i="4"/>
  <c r="L63" i="5"/>
  <c r="M63" i="5" s="1"/>
  <c r="W63" i="5" s="1"/>
  <c r="O103" i="4"/>
  <c r="Q26" i="5"/>
  <c r="R26" i="5"/>
  <c r="T26" i="5"/>
  <c r="S26" i="5"/>
  <c r="Q103" i="4"/>
  <c r="N103" i="4"/>
  <c r="Q47" i="4"/>
  <c r="R47" i="4" s="1"/>
  <c r="Q46" i="4"/>
  <c r="R46" i="4" s="1"/>
  <c r="Q45" i="4"/>
  <c r="R45" i="4" s="1"/>
  <c r="G50" i="4"/>
  <c r="P50" i="4" s="1"/>
  <c r="G49" i="4"/>
  <c r="P49" i="4" s="1"/>
  <c r="G48" i="4"/>
  <c r="P48" i="4" s="1"/>
  <c r="Q63" i="5" l="1"/>
  <c r="J49" i="4"/>
  <c r="I49" i="4"/>
  <c r="H49" i="4"/>
  <c r="K49" i="4"/>
  <c r="J27" i="5"/>
  <c r="P63" i="5"/>
  <c r="O63" i="5"/>
  <c r="N63" i="5"/>
  <c r="J50" i="4"/>
  <c r="I50" i="4"/>
  <c r="H50" i="4"/>
  <c r="K50" i="4"/>
  <c r="X63" i="5"/>
  <c r="Z63" i="5"/>
  <c r="AA63" i="5"/>
  <c r="Y63" i="5"/>
  <c r="AB63" i="5"/>
  <c r="J48" i="4"/>
  <c r="N50" i="4" s="1"/>
  <c r="I48" i="4"/>
  <c r="H48" i="4"/>
  <c r="L50" i="4" s="1"/>
  <c r="K48" i="4"/>
  <c r="S47" i="4"/>
  <c r="I27" i="5"/>
  <c r="H109" i="4"/>
  <c r="S109" i="4" s="1"/>
  <c r="H105" i="4"/>
  <c r="S105" i="4" s="1"/>
  <c r="T103" i="4"/>
  <c r="U103" i="4" s="1"/>
  <c r="T100" i="4"/>
  <c r="U100" i="4" s="1"/>
  <c r="H108" i="4"/>
  <c r="S108" i="4" s="1"/>
  <c r="H104" i="4"/>
  <c r="S104" i="4" s="1"/>
  <c r="T99" i="4"/>
  <c r="U99" i="4" s="1"/>
  <c r="H107" i="4"/>
  <c r="S107" i="4" s="1"/>
  <c r="T102" i="4"/>
  <c r="U102" i="4" s="1"/>
  <c r="H106" i="4"/>
  <c r="S106" i="4" s="1"/>
  <c r="T101" i="4"/>
  <c r="U101" i="4" s="1"/>
  <c r="T98" i="4"/>
  <c r="U98" i="4" s="1"/>
  <c r="V103" i="4" s="1"/>
  <c r="R63" i="5"/>
  <c r="T63" i="5"/>
  <c r="U63" i="5"/>
  <c r="S63" i="5"/>
  <c r="V63" i="5"/>
  <c r="O50" i="4" l="1"/>
  <c r="Q50" i="4" s="1"/>
  <c r="R50" i="4" s="1"/>
  <c r="M50" i="4"/>
  <c r="K64" i="5"/>
  <c r="M104" i="4"/>
  <c r="I104" i="4"/>
  <c r="L104" i="4"/>
  <c r="K104" i="4"/>
  <c r="J104" i="4"/>
  <c r="L105" i="4"/>
  <c r="K105" i="4"/>
  <c r="J105" i="4"/>
  <c r="M105" i="4"/>
  <c r="I105" i="4"/>
  <c r="K27" i="5"/>
  <c r="L27" i="5" s="1"/>
  <c r="P27" i="5" s="1"/>
  <c r="Q48" i="4"/>
  <c r="R48" i="4" s="1"/>
  <c r="J64" i="5"/>
  <c r="L64" i="5" s="1"/>
  <c r="M64" i="5" s="1"/>
  <c r="N64" i="5" s="1"/>
  <c r="J107" i="4"/>
  <c r="M107" i="4"/>
  <c r="I107" i="4"/>
  <c r="L107" i="4"/>
  <c r="K107" i="4"/>
  <c r="M108" i="4"/>
  <c r="I108" i="4"/>
  <c r="L108" i="4"/>
  <c r="K108" i="4"/>
  <c r="J108" i="4"/>
  <c r="L109" i="4"/>
  <c r="K109" i="4"/>
  <c r="J109" i="4"/>
  <c r="M109" i="4"/>
  <c r="I109" i="4"/>
  <c r="K106" i="4"/>
  <c r="J106" i="4"/>
  <c r="M106" i="4"/>
  <c r="I106" i="4"/>
  <c r="L106" i="4"/>
  <c r="Q49" i="4" l="1"/>
  <c r="R49" i="4" s="1"/>
  <c r="R27" i="5"/>
  <c r="Q27" i="5"/>
  <c r="S27" i="5"/>
  <c r="T27" i="5"/>
  <c r="N109" i="4"/>
  <c r="P64" i="5"/>
  <c r="O64" i="5"/>
  <c r="W64" i="5"/>
  <c r="O109" i="4"/>
  <c r="R109" i="4"/>
  <c r="N27" i="5"/>
  <c r="O27" i="5"/>
  <c r="M27" i="5"/>
  <c r="P109" i="4"/>
  <c r="S50" i="4"/>
  <c r="U27" i="5"/>
  <c r="Q109" i="4"/>
  <c r="Q64" i="5"/>
  <c r="U64" i="5" l="1"/>
  <c r="R64" i="5"/>
  <c r="V64" i="5"/>
  <c r="S64" i="5"/>
  <c r="T64" i="5"/>
  <c r="H115" i="4"/>
  <c r="S115" i="4" s="1"/>
  <c r="H111" i="4"/>
  <c r="S111" i="4" s="1"/>
  <c r="T109" i="4"/>
  <c r="U109" i="4" s="1"/>
  <c r="T106" i="4"/>
  <c r="U106" i="4" s="1"/>
  <c r="H114" i="4"/>
  <c r="S114" i="4" s="1"/>
  <c r="H110" i="4"/>
  <c r="S110" i="4" s="1"/>
  <c r="T105" i="4"/>
  <c r="U105" i="4" s="1"/>
  <c r="H113" i="4"/>
  <c r="S113" i="4" s="1"/>
  <c r="T108" i="4"/>
  <c r="U108" i="4" s="1"/>
  <c r="T104" i="4"/>
  <c r="U104" i="4" s="1"/>
  <c r="H112" i="4"/>
  <c r="S112" i="4" s="1"/>
  <c r="T107" i="4"/>
  <c r="U107" i="4" s="1"/>
  <c r="W27" i="5"/>
  <c r="X27" i="5"/>
  <c r="V27" i="5"/>
  <c r="Y27" i="5"/>
  <c r="AB64" i="5"/>
  <c r="Y64" i="5"/>
  <c r="X64" i="5"/>
  <c r="AA64" i="5"/>
  <c r="Z64" i="5"/>
  <c r="J28" i="5"/>
  <c r="K112" i="4" l="1"/>
  <c r="J112" i="4"/>
  <c r="M112" i="4"/>
  <c r="I112" i="4"/>
  <c r="L112" i="4"/>
  <c r="V109" i="4"/>
  <c r="J65" i="5"/>
  <c r="M110" i="4"/>
  <c r="I110" i="4"/>
  <c r="L110" i="4"/>
  <c r="K110" i="4"/>
  <c r="J110" i="4"/>
  <c r="L111" i="4"/>
  <c r="K111" i="4"/>
  <c r="J111" i="4"/>
  <c r="M111" i="4"/>
  <c r="I111" i="4"/>
  <c r="I28" i="5"/>
  <c r="J113" i="4"/>
  <c r="M113" i="4"/>
  <c r="I113" i="4"/>
  <c r="L113" i="4"/>
  <c r="K113" i="4"/>
  <c r="M114" i="4"/>
  <c r="I114" i="4"/>
  <c r="L114" i="4"/>
  <c r="K114" i="4"/>
  <c r="J114" i="4"/>
  <c r="L115" i="4"/>
  <c r="K115" i="4"/>
  <c r="J115" i="4"/>
  <c r="M115" i="4"/>
  <c r="I115" i="4"/>
  <c r="K65" i="5"/>
  <c r="P115" i="4" l="1"/>
  <c r="Q115" i="4"/>
  <c r="N115" i="4"/>
  <c r="K28" i="5"/>
  <c r="L28" i="5" s="1"/>
  <c r="U28" i="5" s="1"/>
  <c r="O115" i="4"/>
  <c r="R115" i="4"/>
  <c r="L65" i="5"/>
  <c r="M65" i="5" s="1"/>
  <c r="W65" i="5" s="1"/>
  <c r="Q65" i="5" l="1"/>
  <c r="T65" i="5" s="1"/>
  <c r="AA65" i="5"/>
  <c r="X65" i="5"/>
  <c r="Z65" i="5"/>
  <c r="Y65" i="5"/>
  <c r="AB65" i="5"/>
  <c r="X28" i="5"/>
  <c r="W28" i="5"/>
  <c r="V28" i="5"/>
  <c r="Y28" i="5"/>
  <c r="T115" i="4"/>
  <c r="U115" i="4" s="1"/>
  <c r="T112" i="4"/>
  <c r="U112" i="4" s="1"/>
  <c r="T111" i="4"/>
  <c r="U111" i="4" s="1"/>
  <c r="T114" i="4"/>
  <c r="U114" i="4" s="1"/>
  <c r="T110" i="4"/>
  <c r="U110" i="4" s="1"/>
  <c r="T113" i="4"/>
  <c r="U113" i="4" s="1"/>
  <c r="N65" i="5"/>
  <c r="O65" i="5"/>
  <c r="P65" i="5"/>
  <c r="M28" i="5"/>
  <c r="O28" i="5"/>
  <c r="N28" i="5"/>
  <c r="P28" i="5"/>
  <c r="U65" i="5" l="1"/>
  <c r="R65" i="5"/>
  <c r="V65" i="5"/>
  <c r="S65" i="5"/>
  <c r="K66" i="5" s="1"/>
  <c r="V115" i="4"/>
  <c r="Q28" i="5"/>
  <c r="S28" i="5"/>
  <c r="R28" i="5"/>
  <c r="T28" i="5"/>
  <c r="J66" i="5"/>
  <c r="I29" i="5"/>
  <c r="L66" i="5" l="1"/>
  <c r="M66" i="5" s="1"/>
  <c r="Q66" i="5" s="1"/>
  <c r="J29" i="5"/>
  <c r="V66" i="5" l="1"/>
  <c r="T66" i="5"/>
  <c r="R66" i="5"/>
  <c r="U66" i="5"/>
  <c r="S66" i="5"/>
  <c r="O66" i="5"/>
  <c r="N66" i="5"/>
  <c r="P66" i="5"/>
  <c r="K29" i="5"/>
  <c r="L29" i="5" s="1"/>
  <c r="W66" i="5"/>
  <c r="AA66" i="5" l="1"/>
  <c r="Z66" i="5"/>
  <c r="X66" i="5"/>
  <c r="AB66" i="5"/>
  <c r="Y66" i="5"/>
  <c r="O29" i="5"/>
  <c r="N29" i="5"/>
  <c r="M29" i="5"/>
  <c r="U29" i="5"/>
  <c r="K67" i="5"/>
  <c r="P29" i="5"/>
  <c r="S29" i="5" l="1"/>
  <c r="Q29" i="5"/>
  <c r="T29" i="5"/>
  <c r="R29" i="5"/>
  <c r="W29" i="5"/>
  <c r="V29" i="5"/>
  <c r="Y29" i="5"/>
  <c r="X29" i="5"/>
  <c r="J67" i="5"/>
  <c r="I30" i="5" l="1"/>
  <c r="L67" i="5"/>
  <c r="M67" i="5" s="1"/>
  <c r="J30" i="5"/>
  <c r="K30" i="5" l="1"/>
  <c r="L30" i="5" s="1"/>
  <c r="P30" i="5" s="1"/>
  <c r="P67" i="5"/>
  <c r="N67" i="5"/>
  <c r="O67" i="5"/>
  <c r="Q67" i="5"/>
  <c r="W67" i="5"/>
  <c r="T30" i="5" l="1"/>
  <c r="Q30" i="5"/>
  <c r="R30" i="5"/>
  <c r="S30" i="5"/>
  <c r="AB67" i="5"/>
  <c r="Z67" i="5"/>
  <c r="Y67" i="5"/>
  <c r="AA67" i="5"/>
  <c r="X67" i="5"/>
  <c r="O30" i="5"/>
  <c r="N30" i="5"/>
  <c r="M30" i="5"/>
  <c r="S67" i="5"/>
  <c r="V67" i="5"/>
  <c r="T67" i="5"/>
  <c r="U67" i="5"/>
  <c r="R67" i="5"/>
  <c r="U30" i="5"/>
  <c r="K68" i="5" l="1"/>
  <c r="V30" i="5"/>
  <c r="Y30" i="5"/>
  <c r="W30" i="5"/>
  <c r="X30" i="5"/>
  <c r="J31" i="5"/>
  <c r="J68" i="5"/>
  <c r="L68" i="5" l="1"/>
  <c r="M68" i="5" s="1"/>
  <c r="Q68" i="5" s="1"/>
  <c r="I31" i="5"/>
  <c r="R68" i="5" l="1"/>
  <c r="U68" i="5"/>
  <c r="S68" i="5"/>
  <c r="T68" i="5"/>
  <c r="V68" i="5"/>
  <c r="O68" i="5"/>
  <c r="N68" i="5"/>
  <c r="P68" i="5"/>
  <c r="W68" i="5"/>
  <c r="K31" i="5"/>
  <c r="L31" i="5" s="1"/>
  <c r="AE68" i="5" l="1"/>
  <c r="AE66" i="5"/>
  <c r="AE64" i="5"/>
  <c r="AE67" i="5"/>
  <c r="AE65" i="5"/>
  <c r="AE63" i="5"/>
  <c r="O31" i="5"/>
  <c r="M31" i="5"/>
  <c r="N31" i="5"/>
  <c r="P31" i="5"/>
  <c r="U31" i="5"/>
  <c r="Y68" i="5"/>
  <c r="Z68" i="5"/>
  <c r="X68" i="5"/>
  <c r="AA68" i="5"/>
  <c r="AB68" i="5"/>
  <c r="K69" i="5"/>
  <c r="AD63" i="5" l="1"/>
  <c r="AF63" i="5" s="1"/>
  <c r="AG63" i="5" s="1"/>
  <c r="AD68" i="5"/>
  <c r="AF68" i="5" s="1"/>
  <c r="AG68" i="5" s="1"/>
  <c r="AD66" i="5"/>
  <c r="AF66" i="5" s="1"/>
  <c r="AG66" i="5" s="1"/>
  <c r="AD64" i="5"/>
  <c r="AF64" i="5" s="1"/>
  <c r="AG64" i="5" s="1"/>
  <c r="AD67" i="5"/>
  <c r="AF67" i="5" s="1"/>
  <c r="AG67" i="5" s="1"/>
  <c r="AD65" i="5"/>
  <c r="AF65" i="5" s="1"/>
  <c r="AG65" i="5" s="1"/>
  <c r="Y31" i="5"/>
  <c r="X31" i="5"/>
  <c r="V31" i="5"/>
  <c r="W31" i="5"/>
  <c r="S31" i="5"/>
  <c r="T31" i="5"/>
  <c r="R31" i="5"/>
  <c r="Q31" i="5"/>
  <c r="J69" i="5"/>
  <c r="AH68" i="5" l="1"/>
  <c r="J32" i="5"/>
  <c r="L69" i="5"/>
  <c r="M69" i="5" s="1"/>
  <c r="W69" i="5" s="1"/>
  <c r="I32" i="5"/>
  <c r="Z69" i="5" l="1"/>
  <c r="Y69" i="5"/>
  <c r="X69" i="5"/>
  <c r="AA69" i="5"/>
  <c r="AB69" i="5"/>
  <c r="K32" i="5"/>
  <c r="L32" i="5" s="1"/>
  <c r="P69" i="5"/>
  <c r="N69" i="5"/>
  <c r="O69" i="5"/>
  <c r="Q69" i="5"/>
  <c r="N32" i="5" l="1"/>
  <c r="M32" i="5"/>
  <c r="O32" i="5"/>
  <c r="U32" i="5"/>
  <c r="J70" i="5"/>
  <c r="P32" i="5"/>
  <c r="U69" i="5"/>
  <c r="R69" i="5"/>
  <c r="T69" i="5"/>
  <c r="S69" i="5"/>
  <c r="V69" i="5"/>
  <c r="S32" i="5" l="1"/>
  <c r="Q32" i="5"/>
  <c r="R32" i="5"/>
  <c r="T32" i="5"/>
  <c r="K70" i="5"/>
  <c r="W32" i="5"/>
  <c r="Y32" i="5"/>
  <c r="X32" i="5"/>
  <c r="L70" i="5"/>
  <c r="M70" i="5" s="1"/>
  <c r="O70" i="5" l="1"/>
  <c r="N70" i="5"/>
  <c r="P70" i="5"/>
  <c r="I33" i="5"/>
  <c r="W70" i="5"/>
  <c r="Q70" i="5"/>
  <c r="J33" i="5"/>
  <c r="S70" i="5" l="1"/>
  <c r="R70" i="5"/>
  <c r="T70" i="5"/>
  <c r="V70" i="5"/>
  <c r="U70" i="5"/>
  <c r="K33" i="5"/>
  <c r="L33" i="5" s="1"/>
  <c r="AB70" i="5"/>
  <c r="Z70" i="5"/>
  <c r="X70" i="5"/>
  <c r="AA70" i="5"/>
  <c r="Y70" i="5"/>
  <c r="M33" i="5" l="1"/>
  <c r="N33" i="5"/>
  <c r="O33" i="5"/>
  <c r="U33" i="5"/>
  <c r="P33" i="5"/>
  <c r="K71" i="5"/>
  <c r="J71" i="5"/>
  <c r="L71" i="5" l="1"/>
  <c r="M71" i="5" s="1"/>
  <c r="W33" i="5"/>
  <c r="Y33" i="5"/>
  <c r="V33" i="5"/>
  <c r="X33" i="5"/>
  <c r="S33" i="5"/>
  <c r="R33" i="5"/>
  <c r="T33" i="5"/>
  <c r="Q33" i="5"/>
  <c r="P71" i="5" l="1"/>
  <c r="O71" i="5"/>
  <c r="N71" i="5"/>
  <c r="I34" i="5"/>
  <c r="W71" i="5"/>
  <c r="J34" i="5"/>
  <c r="Q71" i="5"/>
  <c r="S71" i="5" l="1"/>
  <c r="V71" i="5"/>
  <c r="R71" i="5"/>
  <c r="U71" i="5"/>
  <c r="T71" i="5"/>
  <c r="Z71" i="5"/>
  <c r="AB71" i="5"/>
  <c r="X71" i="5"/>
  <c r="AA71" i="5"/>
  <c r="Y71" i="5"/>
  <c r="K34" i="5"/>
  <c r="L34" i="5" s="1"/>
  <c r="J72" i="5" l="1"/>
  <c r="O34" i="5"/>
  <c r="M34" i="5"/>
  <c r="N34" i="5"/>
  <c r="U34" i="5"/>
  <c r="K72" i="5"/>
  <c r="P34" i="5"/>
  <c r="L72" i="5" l="1"/>
  <c r="M72" i="5" s="1"/>
  <c r="T34" i="5"/>
  <c r="Q34" i="5"/>
  <c r="R34" i="5"/>
  <c r="S34" i="5"/>
  <c r="W34" i="5"/>
  <c r="Y34" i="5"/>
  <c r="X34" i="5"/>
  <c r="N72" i="5" l="1"/>
  <c r="O72" i="5"/>
  <c r="P72" i="5"/>
  <c r="W72" i="5"/>
  <c r="J35" i="5"/>
  <c r="Q72" i="5"/>
  <c r="U72" i="5" s="1"/>
  <c r="I35" i="5"/>
  <c r="T72" i="5" l="1"/>
  <c r="V72" i="5"/>
  <c r="S72" i="5"/>
  <c r="R72" i="5"/>
  <c r="K35" i="5"/>
  <c r="L35" i="5" s="1"/>
  <c r="U35" i="5" s="1"/>
  <c r="AA72" i="5"/>
  <c r="X72" i="5"/>
  <c r="Y72" i="5"/>
  <c r="AB72" i="5"/>
  <c r="Z72" i="5"/>
  <c r="P35" i="5"/>
  <c r="Y35" i="5" l="1"/>
  <c r="X35" i="5"/>
  <c r="W35" i="5"/>
  <c r="S35" i="5"/>
  <c r="R35" i="5"/>
  <c r="Q35" i="5"/>
  <c r="T35" i="5"/>
  <c r="J73" i="5"/>
  <c r="M35" i="5"/>
  <c r="O35" i="5"/>
  <c r="N35" i="5"/>
  <c r="K73" i="5"/>
  <c r="L73" i="5" l="1"/>
  <c r="M73" i="5" s="1"/>
  <c r="W73" i="5" s="1"/>
  <c r="J36" i="5"/>
  <c r="I36" i="5"/>
  <c r="K36" i="5" s="1"/>
  <c r="L36" i="5" s="1"/>
  <c r="Q73" i="5" l="1"/>
  <c r="V73" i="5" s="1"/>
  <c r="N36" i="5"/>
  <c r="M36" i="5"/>
  <c r="O36" i="5"/>
  <c r="Y73" i="5"/>
  <c r="AB73" i="5"/>
  <c r="Z73" i="5"/>
  <c r="AA73" i="5"/>
  <c r="X73" i="5"/>
  <c r="S73" i="5"/>
  <c r="P36" i="5"/>
  <c r="U36" i="5"/>
  <c r="P73" i="5"/>
  <c r="O73" i="5"/>
  <c r="N73" i="5"/>
  <c r="T73" i="5" l="1"/>
  <c r="R73" i="5"/>
  <c r="K74" i="5" s="1"/>
  <c r="U73" i="5"/>
  <c r="J74" i="5"/>
  <c r="V36" i="5"/>
  <c r="W36" i="5"/>
  <c r="X36" i="5"/>
  <c r="Y36" i="5"/>
  <c r="Q36" i="5"/>
  <c r="S36" i="5"/>
  <c r="T36" i="5"/>
  <c r="R36" i="5"/>
  <c r="J37" i="5" l="1"/>
  <c r="I37" i="5"/>
  <c r="L74" i="5"/>
  <c r="M74" i="5" s="1"/>
  <c r="W74" i="5" s="1"/>
  <c r="Q74" i="5" l="1"/>
  <c r="V74" i="5" s="1"/>
  <c r="AA74" i="5"/>
  <c r="Z74" i="5"/>
  <c r="X74" i="5"/>
  <c r="AB74" i="5"/>
  <c r="Y74" i="5"/>
  <c r="K37" i="5"/>
  <c r="L37" i="5" s="1"/>
  <c r="R74" i="5"/>
  <c r="N74" i="5"/>
  <c r="O74" i="5"/>
  <c r="P74" i="5"/>
  <c r="U74" i="5" l="1"/>
  <c r="AD71" i="5"/>
  <c r="AD74" i="5"/>
  <c r="AD72" i="5"/>
  <c r="AD70" i="5"/>
  <c r="AD73" i="5"/>
  <c r="AD69" i="5"/>
  <c r="S74" i="5"/>
  <c r="T74" i="5"/>
  <c r="O37" i="5"/>
  <c r="M37" i="5"/>
  <c r="N37" i="5"/>
  <c r="J75" i="5"/>
  <c r="U37" i="5"/>
  <c r="P37" i="5"/>
  <c r="AE74" i="5" l="1"/>
  <c r="AE73" i="5"/>
  <c r="AF73" i="5" s="1"/>
  <c r="AG73" i="5" s="1"/>
  <c r="AE70" i="5"/>
  <c r="AF70" i="5" s="1"/>
  <c r="AG70" i="5" s="1"/>
  <c r="AE69" i="5"/>
  <c r="AF69" i="5" s="1"/>
  <c r="AG69" i="5" s="1"/>
  <c r="AE72" i="5"/>
  <c r="AF72" i="5" s="1"/>
  <c r="AG72" i="5" s="1"/>
  <c r="K75" i="5"/>
  <c r="L75" i="5" s="1"/>
  <c r="M75" i="5" s="1"/>
  <c r="AF74" i="5"/>
  <c r="AG74" i="5" s="1"/>
  <c r="AE71" i="5"/>
  <c r="AF71" i="5" s="1"/>
  <c r="AG71" i="5" s="1"/>
  <c r="R37" i="5"/>
  <c r="Q37" i="5"/>
  <c r="S37" i="5"/>
  <c r="T37" i="5"/>
  <c r="V37" i="5"/>
  <c r="Y37" i="5"/>
  <c r="W37" i="5"/>
  <c r="X37" i="5"/>
  <c r="AH74" i="5" l="1"/>
  <c r="I38" i="5"/>
  <c r="P75" i="5"/>
  <c r="N75" i="5"/>
  <c r="O75" i="5"/>
  <c r="W75" i="5"/>
  <c r="J38" i="5"/>
  <c r="Q75" i="5"/>
  <c r="Y75" i="5" l="1"/>
  <c r="Z75" i="5"/>
  <c r="AB75" i="5"/>
  <c r="X75" i="5"/>
  <c r="AA75" i="5"/>
  <c r="K38" i="5"/>
  <c r="L38" i="5" s="1"/>
  <c r="V75" i="5"/>
  <c r="U75" i="5"/>
  <c r="S75" i="5"/>
  <c r="T75" i="5"/>
  <c r="R75" i="5"/>
  <c r="J76" i="5" l="1"/>
  <c r="N38" i="5"/>
  <c r="M38" i="5"/>
  <c r="O38" i="5"/>
  <c r="U38" i="5"/>
  <c r="P38" i="5"/>
  <c r="K76" i="5"/>
  <c r="S38" i="5" l="1"/>
  <c r="T38" i="5"/>
  <c r="Q38" i="5"/>
  <c r="R38" i="5"/>
  <c r="L76" i="5"/>
  <c r="M76" i="5" s="1"/>
  <c r="V38" i="5"/>
  <c r="W38" i="5"/>
  <c r="Y38" i="5"/>
  <c r="X38" i="5"/>
  <c r="I39" i="5" l="1"/>
  <c r="O76" i="5"/>
  <c r="N76" i="5"/>
  <c r="P76" i="5"/>
  <c r="J39" i="5"/>
  <c r="W76" i="5"/>
  <c r="Q76" i="5"/>
  <c r="K39" i="5" l="1"/>
  <c r="L39" i="5" s="1"/>
  <c r="T76" i="5"/>
  <c r="U76" i="5"/>
  <c r="R76" i="5"/>
  <c r="V76" i="5"/>
  <c r="S76" i="5"/>
  <c r="Y76" i="5"/>
  <c r="X76" i="5"/>
  <c r="AB76" i="5"/>
  <c r="Z76" i="5"/>
  <c r="AA76" i="5"/>
  <c r="P39" i="5"/>
  <c r="J77" i="5" l="1"/>
  <c r="N39" i="5"/>
  <c r="M39" i="5"/>
  <c r="O39" i="5"/>
  <c r="S39" i="5"/>
  <c r="R39" i="5"/>
  <c r="Q39" i="5"/>
  <c r="T39" i="5"/>
  <c r="K77" i="5"/>
  <c r="U39" i="5"/>
  <c r="L77" i="5" l="1"/>
  <c r="M77" i="5" s="1"/>
  <c r="J40" i="5"/>
  <c r="V39" i="5"/>
  <c r="X39" i="5"/>
  <c r="Y39" i="5"/>
  <c r="W39" i="5"/>
  <c r="I40" i="5" l="1"/>
  <c r="O77" i="5"/>
  <c r="P77" i="5"/>
  <c r="N77" i="5"/>
  <c r="W77" i="5"/>
  <c r="Q77" i="5"/>
  <c r="K40" i="5" l="1"/>
  <c r="L40" i="5" s="1"/>
  <c r="U40" i="5" s="1"/>
  <c r="V77" i="5"/>
  <c r="S77" i="5"/>
  <c r="T77" i="5"/>
  <c r="R77" i="5"/>
  <c r="U77" i="5"/>
  <c r="AB77" i="5"/>
  <c r="X77" i="5"/>
  <c r="AA77" i="5"/>
  <c r="Y77" i="5"/>
  <c r="Z77" i="5"/>
  <c r="V40" i="5" l="1"/>
  <c r="W40" i="5"/>
  <c r="X40" i="5"/>
  <c r="Y40" i="5"/>
  <c r="J78" i="5"/>
  <c r="K78" i="5"/>
  <c r="O40" i="5"/>
  <c r="M40" i="5"/>
  <c r="N40" i="5"/>
  <c r="P40" i="5"/>
  <c r="Q40" i="5" l="1"/>
  <c r="R40" i="5"/>
  <c r="S40" i="5"/>
  <c r="T40" i="5"/>
  <c r="L78" i="5"/>
  <c r="M78" i="5" s="1"/>
  <c r="Q78" i="5" s="1"/>
  <c r="I41" i="5"/>
  <c r="S78" i="5" l="1"/>
  <c r="V78" i="5"/>
  <c r="T78" i="5"/>
  <c r="U78" i="5"/>
  <c r="R78" i="5"/>
  <c r="O78" i="5"/>
  <c r="N78" i="5"/>
  <c r="P78" i="5"/>
  <c r="W78" i="5"/>
  <c r="J41" i="5"/>
  <c r="X78" i="5" l="1"/>
  <c r="Z78" i="5"/>
  <c r="AA78" i="5"/>
  <c r="Y78" i="5"/>
  <c r="AB78" i="5"/>
  <c r="K41" i="5"/>
  <c r="L41" i="5" s="1"/>
  <c r="P41" i="5" s="1"/>
  <c r="K79" i="5"/>
  <c r="R41" i="5" l="1"/>
  <c r="T41" i="5"/>
  <c r="S41" i="5"/>
  <c r="Q41" i="5"/>
  <c r="M41" i="5"/>
  <c r="N41" i="5"/>
  <c r="O41" i="5"/>
  <c r="U41" i="5"/>
  <c r="J79" i="5"/>
  <c r="J42" i="5" l="1"/>
  <c r="Y41" i="5"/>
  <c r="W41" i="5"/>
  <c r="X41" i="5"/>
  <c r="V41" i="5"/>
  <c r="L79" i="5"/>
  <c r="M79" i="5" s="1"/>
  <c r="W79" i="5" s="1"/>
  <c r="AA79" i="5" l="1"/>
  <c r="X79" i="5"/>
  <c r="Z79" i="5"/>
  <c r="AB79" i="5"/>
  <c r="Y79" i="5"/>
  <c r="I42" i="5"/>
  <c r="P79" i="5"/>
  <c r="N79" i="5"/>
  <c r="O79" i="5"/>
  <c r="Q79" i="5"/>
  <c r="K42" i="5" l="1"/>
  <c r="L42" i="5" s="1"/>
  <c r="J80" i="5"/>
  <c r="T79" i="5"/>
  <c r="S79" i="5"/>
  <c r="V79" i="5"/>
  <c r="U79" i="5"/>
  <c r="R79" i="5"/>
  <c r="M42" i="5" l="1"/>
  <c r="O42" i="5"/>
  <c r="N42" i="5"/>
  <c r="P42" i="5"/>
  <c r="U42" i="5"/>
  <c r="K80" i="5"/>
  <c r="L80" i="5" s="1"/>
  <c r="M80" i="5" s="1"/>
  <c r="O80" i="5" l="1"/>
  <c r="N80" i="5"/>
  <c r="P80" i="5"/>
  <c r="V42" i="5"/>
  <c r="W42" i="5"/>
  <c r="X42" i="5"/>
  <c r="Y42" i="5"/>
  <c r="W80" i="5"/>
  <c r="Q42" i="5"/>
  <c r="T42" i="5"/>
  <c r="R42" i="5"/>
  <c r="S42" i="5"/>
  <c r="Q80" i="5"/>
  <c r="S80" i="5" l="1"/>
  <c r="T80" i="5"/>
  <c r="R80" i="5"/>
  <c r="V80" i="5"/>
  <c r="U80" i="5"/>
  <c r="J43" i="5"/>
  <c r="I43" i="5"/>
  <c r="X80" i="5"/>
  <c r="AA80" i="5"/>
  <c r="Z80" i="5"/>
  <c r="AB80" i="5"/>
  <c r="Y80" i="5"/>
  <c r="AE80" i="5" l="1"/>
  <c r="AE78" i="5"/>
  <c r="AE76" i="5"/>
  <c r="AE79" i="5"/>
  <c r="AE77" i="5"/>
  <c r="AE75" i="5"/>
  <c r="AD79" i="5"/>
  <c r="AD80" i="5"/>
  <c r="AF80" i="5" s="1"/>
  <c r="AG80" i="5" s="1"/>
  <c r="AD78" i="5"/>
  <c r="AF78" i="5" s="1"/>
  <c r="AG78" i="5" s="1"/>
  <c r="AD76" i="5"/>
  <c r="AF76" i="5" s="1"/>
  <c r="AG76" i="5" s="1"/>
  <c r="AD77" i="5"/>
  <c r="AF77" i="5" s="1"/>
  <c r="AG77" i="5" s="1"/>
  <c r="AD75" i="5"/>
  <c r="AF75" i="5" s="1"/>
  <c r="AG75" i="5" s="1"/>
  <c r="J81" i="5"/>
  <c r="K81" i="5"/>
  <c r="K43" i="5"/>
  <c r="L43" i="5" s="1"/>
  <c r="P43" i="5" s="1"/>
  <c r="AF79" i="5" l="1"/>
  <c r="AG79" i="5" s="1"/>
  <c r="AH80" i="5"/>
  <c r="R43" i="5"/>
  <c r="S43" i="5"/>
  <c r="Q43" i="5"/>
  <c r="T43" i="5"/>
  <c r="L81" i="5"/>
  <c r="M81" i="5" s="1"/>
  <c r="Q81" i="5" s="1"/>
  <c r="N43" i="5"/>
  <c r="M43" i="5"/>
  <c r="O43" i="5"/>
  <c r="U43" i="5"/>
  <c r="S81" i="5" l="1"/>
  <c r="R81" i="5"/>
  <c r="V81" i="5"/>
  <c r="T81" i="5"/>
  <c r="U81" i="5"/>
  <c r="W43" i="5"/>
  <c r="X43" i="5"/>
  <c r="Y43" i="5"/>
  <c r="V43" i="5"/>
  <c r="J44" i="5"/>
  <c r="N81" i="5"/>
  <c r="O81" i="5"/>
  <c r="P81" i="5"/>
  <c r="W81" i="5"/>
  <c r="I44" i="5" l="1"/>
  <c r="K82" i="5"/>
  <c r="Z81" i="5"/>
  <c r="X81" i="5"/>
  <c r="Y81" i="5"/>
  <c r="AB81" i="5"/>
  <c r="AA81" i="5"/>
  <c r="J82" i="5" l="1"/>
  <c r="K44" i="5"/>
  <c r="L44" i="5" s="1"/>
  <c r="U44" i="5" s="1"/>
  <c r="V44" i="5" l="1"/>
  <c r="W44" i="5"/>
  <c r="Y44" i="5"/>
  <c r="X44" i="5"/>
  <c r="L82" i="5"/>
  <c r="M82" i="5" s="1"/>
  <c r="N44" i="5"/>
  <c r="O44" i="5"/>
  <c r="M44" i="5"/>
  <c r="P44" i="5"/>
  <c r="P82" i="5" l="1"/>
  <c r="O82" i="5"/>
  <c r="N82" i="5"/>
  <c r="Q82" i="5"/>
  <c r="Q44" i="5"/>
  <c r="S44" i="5"/>
  <c r="R44" i="5"/>
  <c r="T44" i="5"/>
  <c r="W82" i="5"/>
  <c r="I45" i="5"/>
  <c r="S82" i="5" l="1"/>
  <c r="T82" i="5"/>
  <c r="V82" i="5"/>
  <c r="R82" i="5"/>
  <c r="U82" i="5"/>
  <c r="Y82" i="5"/>
  <c r="Z82" i="5"/>
  <c r="AB82" i="5"/>
  <c r="X82" i="5"/>
  <c r="AA82" i="5"/>
  <c r="J45" i="5"/>
  <c r="J83" i="5" l="1"/>
  <c r="K45" i="5"/>
  <c r="L45" i="5" s="1"/>
  <c r="K83" i="5"/>
  <c r="O45" i="5" l="1"/>
  <c r="M45" i="5"/>
  <c r="N45" i="5"/>
  <c r="U45" i="5"/>
  <c r="L83" i="5"/>
  <c r="M83" i="5" s="1"/>
  <c r="W83" i="5" s="1"/>
  <c r="P45" i="5"/>
  <c r="AA83" i="5" l="1"/>
  <c r="X83" i="5"/>
  <c r="Y83" i="5"/>
  <c r="AB83" i="5"/>
  <c r="Z83" i="5"/>
  <c r="R45" i="5"/>
  <c r="Q45" i="5"/>
  <c r="T45" i="5"/>
  <c r="S45" i="5"/>
  <c r="W45" i="5"/>
  <c r="X45" i="5"/>
  <c r="Y45" i="5"/>
  <c r="V45" i="5"/>
  <c r="P83" i="5"/>
  <c r="N83" i="5"/>
  <c r="O83" i="5"/>
  <c r="Q83" i="5"/>
  <c r="U83" i="5" l="1"/>
  <c r="S83" i="5"/>
  <c r="R83" i="5"/>
  <c r="T83" i="5"/>
  <c r="V83" i="5"/>
  <c r="J46" i="5"/>
  <c r="J84" i="5"/>
  <c r="I46" i="5"/>
  <c r="K84" i="5" l="1"/>
  <c r="K46" i="5"/>
  <c r="L46" i="5" s="1"/>
  <c r="O46" i="5" l="1"/>
  <c r="N46" i="5"/>
  <c r="M46" i="5"/>
  <c r="P46" i="5"/>
  <c r="L84" i="5"/>
  <c r="M84" i="5" s="1"/>
  <c r="U46" i="5"/>
  <c r="X46" i="5" l="1"/>
  <c r="V46" i="5"/>
  <c r="Y46" i="5"/>
  <c r="W46" i="5"/>
  <c r="O84" i="5"/>
  <c r="N84" i="5"/>
  <c r="P84" i="5"/>
  <c r="W84" i="5"/>
  <c r="R46" i="5"/>
  <c r="T46" i="5"/>
  <c r="Q46" i="5"/>
  <c r="S46" i="5"/>
  <c r="Q84" i="5"/>
  <c r="AA84" i="5" l="1"/>
  <c r="AB84" i="5"/>
  <c r="Y84" i="5"/>
  <c r="Z84" i="5"/>
  <c r="X84" i="5"/>
  <c r="J47" i="5"/>
  <c r="I47" i="5"/>
  <c r="T84" i="5"/>
  <c r="V84" i="5"/>
  <c r="R84" i="5"/>
  <c r="U84" i="5"/>
  <c r="S84" i="5"/>
  <c r="K85" i="5" l="1"/>
  <c r="J85" i="5"/>
  <c r="K47" i="5"/>
  <c r="L47" i="5" s="1"/>
  <c r="M47" i="5" l="1"/>
  <c r="N47" i="5"/>
  <c r="O47" i="5"/>
  <c r="U47" i="5"/>
  <c r="P47" i="5"/>
  <c r="L85" i="5"/>
  <c r="M85" i="5" s="1"/>
  <c r="Q85" i="5" s="1"/>
  <c r="U85" i="5" l="1"/>
  <c r="T85" i="5"/>
  <c r="V85" i="5"/>
  <c r="S85" i="5"/>
  <c r="R85" i="5"/>
  <c r="W47" i="5"/>
  <c r="Y47" i="5"/>
  <c r="V47" i="5"/>
  <c r="X47" i="5"/>
  <c r="P85" i="5"/>
  <c r="N85" i="5"/>
  <c r="O85" i="5"/>
  <c r="W85" i="5"/>
  <c r="S47" i="5"/>
  <c r="Q47" i="5"/>
  <c r="R47" i="5"/>
  <c r="T47" i="5"/>
  <c r="I48" i="5" l="1"/>
  <c r="AB85" i="5"/>
  <c r="AA85" i="5"/>
  <c r="Y85" i="5"/>
  <c r="Z85" i="5"/>
  <c r="X85" i="5"/>
  <c r="J48" i="5"/>
  <c r="K86" i="5"/>
  <c r="J86" i="5" l="1"/>
  <c r="K48" i="5"/>
  <c r="L48" i="5" s="1"/>
  <c r="U48" i="5" s="1"/>
  <c r="V48" i="5" l="1"/>
  <c r="W48" i="5"/>
  <c r="X48" i="5"/>
  <c r="Y48" i="5"/>
  <c r="P48" i="5"/>
  <c r="O48" i="5"/>
  <c r="N48" i="5"/>
  <c r="M48" i="5"/>
  <c r="L86" i="5"/>
  <c r="M86" i="5" s="1"/>
  <c r="P86" i="5" l="1"/>
  <c r="N86" i="5"/>
  <c r="O86" i="5"/>
  <c r="Q86" i="5"/>
  <c r="W86" i="5"/>
  <c r="S48" i="5"/>
  <c r="Q48" i="5"/>
  <c r="T48" i="5"/>
  <c r="R48" i="5"/>
  <c r="I49" i="5"/>
  <c r="X86" i="5" l="1"/>
  <c r="Z86" i="5"/>
  <c r="AA86" i="5"/>
  <c r="Y86" i="5"/>
  <c r="AB86" i="5"/>
  <c r="S86" i="5"/>
  <c r="T86" i="5"/>
  <c r="R86" i="5"/>
  <c r="V86" i="5"/>
  <c r="U86" i="5"/>
  <c r="J49" i="5"/>
  <c r="K49" i="5"/>
  <c r="L49" i="5" s="1"/>
  <c r="AE86" i="5" l="1"/>
  <c r="AE84" i="5"/>
  <c r="AE82" i="5"/>
  <c r="AE85" i="5"/>
  <c r="AE83" i="5"/>
  <c r="AE81" i="5"/>
  <c r="AD86" i="5"/>
  <c r="AF86" i="5" s="1"/>
  <c r="AG86" i="5" s="1"/>
  <c r="AD84" i="5"/>
  <c r="AF84" i="5" s="1"/>
  <c r="AG84" i="5" s="1"/>
  <c r="AD82" i="5"/>
  <c r="AF82" i="5" s="1"/>
  <c r="AG82" i="5" s="1"/>
  <c r="AD85" i="5"/>
  <c r="AD83" i="5"/>
  <c r="AF83" i="5" s="1"/>
  <c r="AG83" i="5" s="1"/>
  <c r="AD81" i="5"/>
  <c r="AF81" i="5" s="1"/>
  <c r="AG81" i="5" s="1"/>
  <c r="N49" i="5"/>
  <c r="M49" i="5"/>
  <c r="O49" i="5"/>
  <c r="P49" i="5"/>
  <c r="K87" i="5"/>
  <c r="J87" i="5"/>
  <c r="U49" i="5"/>
  <c r="AF85" i="5" l="1"/>
  <c r="AG85" i="5" s="1"/>
  <c r="AH86" i="5" s="1"/>
  <c r="L87" i="5"/>
  <c r="M87" i="5" s="1"/>
  <c r="Q87" i="5" s="1"/>
  <c r="V49" i="5"/>
  <c r="Y49" i="5"/>
  <c r="W49" i="5"/>
  <c r="X49" i="5"/>
  <c r="R49" i="5"/>
  <c r="T49" i="5"/>
  <c r="S49" i="5"/>
  <c r="Q49" i="5"/>
  <c r="J50" i="5" l="1"/>
  <c r="I50" i="5"/>
  <c r="T87" i="5"/>
  <c r="U87" i="5"/>
  <c r="S87" i="5"/>
  <c r="R87" i="5"/>
  <c r="V87" i="5"/>
  <c r="P87" i="5"/>
  <c r="N87" i="5"/>
  <c r="O87" i="5"/>
  <c r="W87" i="5"/>
  <c r="Z87" i="5" l="1"/>
  <c r="Y87" i="5"/>
  <c r="AB87" i="5"/>
  <c r="X87" i="5"/>
  <c r="AA87" i="5"/>
  <c r="K88" i="5"/>
  <c r="K50" i="5"/>
  <c r="L50" i="5" s="1"/>
  <c r="P50" i="5" s="1"/>
  <c r="R50" i="5" l="1"/>
  <c r="T50" i="5"/>
  <c r="Q50" i="5"/>
  <c r="S50" i="5"/>
  <c r="J88" i="5"/>
  <c r="U50" i="5"/>
  <c r="V50" i="5" l="1"/>
  <c r="Y50" i="5"/>
  <c r="W50" i="5"/>
  <c r="X50" i="5"/>
  <c r="L88" i="5"/>
  <c r="M88" i="5" s="1"/>
  <c r="W88" i="5" s="1"/>
  <c r="Y88" i="5" l="1"/>
  <c r="AA88" i="5"/>
  <c r="X88" i="5"/>
  <c r="AB88" i="5"/>
  <c r="Z88" i="5"/>
  <c r="P88" i="5"/>
  <c r="O88" i="5"/>
  <c r="N88" i="5"/>
  <c r="Q88" i="5"/>
  <c r="J89" i="5" l="1"/>
  <c r="V88" i="5"/>
  <c r="R88" i="5"/>
  <c r="U88" i="5"/>
  <c r="S88" i="5"/>
  <c r="T88" i="5"/>
  <c r="K89" i="5" l="1"/>
  <c r="L89" i="5" l="1"/>
  <c r="M89" i="5" s="1"/>
  <c r="O89" i="5" l="1"/>
  <c r="N89" i="5"/>
  <c r="P89" i="5"/>
  <c r="W89" i="5"/>
  <c r="Q89" i="5"/>
  <c r="AB89" i="5" l="1"/>
  <c r="Z89" i="5"/>
  <c r="AA89" i="5"/>
  <c r="Y89" i="5"/>
  <c r="X89" i="5"/>
  <c r="U89" i="5"/>
  <c r="V89" i="5"/>
  <c r="S89" i="5"/>
  <c r="R89" i="5"/>
  <c r="T89" i="5"/>
  <c r="K90" i="5" l="1"/>
  <c r="J90" i="5"/>
  <c r="L90" i="5" l="1"/>
  <c r="M90" i="5" s="1"/>
  <c r="P90" i="5" l="1"/>
  <c r="O90" i="5"/>
  <c r="N90" i="5"/>
  <c r="Q90" i="5"/>
  <c r="W90" i="5"/>
  <c r="R90" i="5" l="1"/>
  <c r="V90" i="5"/>
  <c r="S90" i="5"/>
  <c r="T90" i="5"/>
  <c r="U90" i="5"/>
  <c r="AA90" i="5"/>
  <c r="X90" i="5"/>
  <c r="Z90" i="5"/>
  <c r="Y90" i="5"/>
  <c r="AB90" i="5"/>
  <c r="J91" i="5" l="1"/>
  <c r="K91" i="5"/>
  <c r="L91" i="5" l="1"/>
  <c r="M91" i="5" s="1"/>
  <c r="W91" i="5" s="1"/>
  <c r="Y91" i="5" l="1"/>
  <c r="AA91" i="5"/>
  <c r="X91" i="5"/>
  <c r="Z91" i="5"/>
  <c r="AB91" i="5"/>
  <c r="N91" i="5"/>
  <c r="P91" i="5"/>
  <c r="O91" i="5"/>
  <c r="Q91" i="5"/>
  <c r="J92" i="5" l="1"/>
  <c r="T91" i="5"/>
  <c r="U91" i="5"/>
  <c r="V91" i="5"/>
  <c r="S91" i="5"/>
  <c r="R91" i="5"/>
  <c r="K92" i="5" l="1"/>
  <c r="L92" i="5" l="1"/>
  <c r="M92" i="5" s="1"/>
  <c r="O92" i="5" l="1"/>
  <c r="P92" i="5"/>
  <c r="N92" i="5"/>
  <c r="W92" i="5"/>
  <c r="Q92" i="5"/>
  <c r="AB92" i="5" l="1"/>
  <c r="Z92" i="5"/>
  <c r="X92" i="5"/>
  <c r="AA92" i="5"/>
  <c r="Y92" i="5"/>
  <c r="S92" i="5"/>
  <c r="V92" i="5"/>
  <c r="R92" i="5"/>
  <c r="U92" i="5"/>
  <c r="T92" i="5"/>
  <c r="AE92" i="5" l="1"/>
  <c r="AE90" i="5"/>
  <c r="AE88" i="5"/>
  <c r="AE91" i="5"/>
  <c r="AE89" i="5"/>
  <c r="AE87" i="5"/>
  <c r="AD89" i="5"/>
  <c r="AF89" i="5" s="1"/>
  <c r="AG89" i="5" s="1"/>
  <c r="AD92" i="5"/>
  <c r="AD90" i="5"/>
  <c r="AD88" i="5"/>
  <c r="AF88" i="5" s="1"/>
  <c r="AG88" i="5" s="1"/>
  <c r="AD91" i="5"/>
  <c r="AD87" i="5"/>
  <c r="AF87" i="5" s="1"/>
  <c r="AG87" i="5" s="1"/>
  <c r="K93" i="5"/>
  <c r="J93" i="5"/>
  <c r="AF90" i="5" l="1"/>
  <c r="AG90" i="5" s="1"/>
  <c r="AF91" i="5"/>
  <c r="AG91" i="5" s="1"/>
  <c r="AF92" i="5"/>
  <c r="AG92" i="5" s="1"/>
  <c r="L93" i="5"/>
  <c r="M93" i="5" s="1"/>
  <c r="Q93" i="5" s="1"/>
  <c r="AH92" i="5" l="1"/>
  <c r="V93" i="5"/>
  <c r="U93" i="5"/>
  <c r="T93" i="5"/>
  <c r="R93" i="5"/>
  <c r="S93" i="5"/>
  <c r="P93" i="5"/>
  <c r="N93" i="5"/>
  <c r="O93" i="5"/>
  <c r="W93" i="5"/>
  <c r="K94" i="5" l="1"/>
  <c r="AA93" i="5"/>
  <c r="Z93" i="5"/>
  <c r="X93" i="5"/>
  <c r="Y93" i="5"/>
  <c r="AB93" i="5"/>
  <c r="J94" i="5" l="1"/>
  <c r="L94" i="5" l="1"/>
  <c r="M94" i="5" s="1"/>
  <c r="O94" i="5" l="1"/>
  <c r="N94" i="5"/>
  <c r="P94" i="5"/>
  <c r="Q94" i="5"/>
  <c r="W94" i="5"/>
  <c r="T94" i="5" l="1"/>
  <c r="S94" i="5"/>
  <c r="R94" i="5"/>
  <c r="V94" i="5"/>
  <c r="U94" i="5"/>
  <c r="Y94" i="5"/>
  <c r="AB94" i="5"/>
  <c r="AA94" i="5"/>
  <c r="X94" i="5"/>
  <c r="Z94" i="5"/>
  <c r="J95" i="5" l="1"/>
  <c r="K95" i="5"/>
  <c r="L95" i="5" l="1"/>
  <c r="M95" i="5" s="1"/>
  <c r="P95" i="5" l="1"/>
  <c r="O95" i="5"/>
  <c r="N95" i="5"/>
  <c r="Q95" i="5"/>
  <c r="W95" i="5"/>
  <c r="R95" i="5" l="1"/>
  <c r="V95" i="5"/>
  <c r="U95" i="5"/>
  <c r="S95" i="5"/>
  <c r="T95" i="5"/>
  <c r="X95" i="5"/>
  <c r="Z95" i="5"/>
  <c r="AB95" i="5"/>
  <c r="AA95" i="5"/>
  <c r="Y95" i="5"/>
  <c r="J96" i="5" l="1"/>
  <c r="K96" i="5"/>
  <c r="L96" i="5" l="1"/>
  <c r="M96" i="5" s="1"/>
  <c r="P96" i="5" l="1"/>
  <c r="N96" i="5"/>
  <c r="O96" i="5"/>
  <c r="Q96" i="5"/>
  <c r="W96" i="5"/>
  <c r="R96" i="5" l="1"/>
  <c r="S96" i="5"/>
  <c r="V96" i="5"/>
  <c r="T96" i="5"/>
  <c r="U96" i="5"/>
  <c r="AA96" i="5"/>
  <c r="Z96" i="5"/>
  <c r="X96" i="5"/>
  <c r="Y96" i="5"/>
  <c r="AB96" i="5"/>
  <c r="J97" i="5" l="1"/>
  <c r="K97" i="5"/>
  <c r="L97" i="5" l="1"/>
  <c r="M97" i="5" s="1"/>
  <c r="O97" i="5" l="1"/>
  <c r="P97" i="5"/>
  <c r="N97" i="5"/>
  <c r="Q97" i="5"/>
  <c r="W97" i="5"/>
  <c r="V97" i="5" l="1"/>
  <c r="S97" i="5"/>
  <c r="T97" i="5"/>
  <c r="U97" i="5"/>
  <c r="R97" i="5"/>
  <c r="Y97" i="5"/>
  <c r="AA97" i="5"/>
  <c r="Z97" i="5"/>
  <c r="X97" i="5"/>
  <c r="AB97" i="5"/>
  <c r="J98" i="5" l="1"/>
  <c r="K98" i="5"/>
  <c r="L98" i="5" l="1"/>
  <c r="M98" i="5" s="1"/>
  <c r="O98" i="5" l="1"/>
  <c r="N98" i="5"/>
  <c r="P98" i="5"/>
  <c r="Q98" i="5"/>
  <c r="W98" i="5"/>
  <c r="T98" i="5" l="1"/>
  <c r="U98" i="5"/>
  <c r="S98" i="5"/>
  <c r="R98" i="5"/>
  <c r="V98" i="5"/>
  <c r="X98" i="5"/>
  <c r="Y98" i="5"/>
  <c r="AA98" i="5"/>
  <c r="Z98" i="5"/>
  <c r="AB98" i="5"/>
  <c r="AE98" i="5" l="1"/>
  <c r="AE96" i="5"/>
  <c r="AE94" i="5"/>
  <c r="AE97" i="5"/>
  <c r="AE95" i="5"/>
  <c r="AE93" i="5"/>
  <c r="AD95" i="5"/>
  <c r="AF95" i="5" s="1"/>
  <c r="AG95" i="5" s="1"/>
  <c r="AD98" i="5"/>
  <c r="AF98" i="5" s="1"/>
  <c r="AG98" i="5" s="1"/>
  <c r="AD96" i="5"/>
  <c r="AF96" i="5" s="1"/>
  <c r="AG96" i="5" s="1"/>
  <c r="AD94" i="5"/>
  <c r="AF94" i="5" s="1"/>
  <c r="AG94" i="5" s="1"/>
  <c r="AD97" i="5"/>
  <c r="AD93" i="5"/>
  <c r="AF93" i="5" s="1"/>
  <c r="AG93" i="5" s="1"/>
  <c r="K99" i="5"/>
  <c r="J99" i="5"/>
  <c r="AF97" i="5" l="1"/>
  <c r="AG97" i="5" s="1"/>
  <c r="AH98" i="5"/>
  <c r="L99" i="5"/>
  <c r="M99" i="5" s="1"/>
  <c r="P99" i="5" l="1"/>
  <c r="N99" i="5"/>
  <c r="O99" i="5"/>
  <c r="W99" i="5"/>
  <c r="Q99" i="5"/>
  <c r="Y99" i="5" l="1"/>
  <c r="AB99" i="5"/>
  <c r="AA99" i="5"/>
  <c r="X99" i="5"/>
  <c r="Z99" i="5"/>
  <c r="T99" i="5"/>
  <c r="R99" i="5"/>
  <c r="U99" i="5"/>
  <c r="S99" i="5"/>
  <c r="V99" i="5"/>
  <c r="J100" i="5" l="1"/>
  <c r="K100" i="5"/>
  <c r="L100" i="5" l="1"/>
  <c r="M100" i="5" s="1"/>
  <c r="O100" i="5" l="1"/>
  <c r="P100" i="5"/>
  <c r="N100" i="5"/>
  <c r="Q100" i="5"/>
  <c r="W100" i="5"/>
  <c r="S100" i="5" l="1"/>
  <c r="V100" i="5"/>
  <c r="R100" i="5"/>
  <c r="T100" i="5"/>
  <c r="U100" i="5"/>
  <c r="AA100" i="5"/>
  <c r="X100" i="5"/>
  <c r="Z100" i="5"/>
  <c r="AB100" i="5"/>
  <c r="Y100" i="5"/>
  <c r="K101" i="5" l="1"/>
  <c r="J101" i="5"/>
  <c r="L101" i="5" l="1"/>
  <c r="M101" i="5" s="1"/>
  <c r="W101" i="5" s="1"/>
  <c r="AB101" i="5" l="1"/>
  <c r="Y101" i="5"/>
  <c r="AA101" i="5"/>
  <c r="X101" i="5"/>
  <c r="Z101" i="5"/>
  <c r="O101" i="5"/>
  <c r="N101" i="5"/>
  <c r="P101" i="5"/>
  <c r="Q101" i="5"/>
  <c r="J102" i="5" l="1"/>
  <c r="R101" i="5"/>
  <c r="U101" i="5"/>
  <c r="V101" i="5"/>
  <c r="T101" i="5"/>
  <c r="S101" i="5"/>
  <c r="K102" i="5" l="1"/>
  <c r="L102" i="5" l="1"/>
  <c r="M102" i="5" s="1"/>
  <c r="P102" i="5" l="1"/>
  <c r="N102" i="5"/>
  <c r="O102" i="5"/>
  <c r="W102" i="5"/>
  <c r="Q102" i="5"/>
  <c r="X102" i="5" l="1"/>
  <c r="AA102" i="5"/>
  <c r="Z102" i="5"/>
  <c r="Y102" i="5"/>
  <c r="AB102" i="5"/>
  <c r="U102" i="5"/>
  <c r="S102" i="5"/>
  <c r="T102" i="5"/>
  <c r="V102" i="5"/>
  <c r="R102" i="5"/>
  <c r="K103" i="5" l="1"/>
  <c r="J103" i="5"/>
  <c r="L103" i="5" l="1"/>
  <c r="M103" i="5" s="1"/>
  <c r="W103" i="5" s="1"/>
  <c r="AB103" i="5" l="1"/>
  <c r="X103" i="5"/>
  <c r="Y103" i="5"/>
  <c r="AA103" i="5"/>
  <c r="Z103" i="5"/>
  <c r="O103" i="5"/>
  <c r="P103" i="5"/>
  <c r="N103" i="5"/>
  <c r="Q103" i="5"/>
  <c r="J104" i="5" l="1"/>
  <c r="V103" i="5"/>
  <c r="S103" i="5"/>
  <c r="U103" i="5"/>
  <c r="T103" i="5"/>
  <c r="R103" i="5"/>
  <c r="K104" i="5" l="1"/>
  <c r="L104" i="5" l="1"/>
  <c r="M104" i="5" s="1"/>
  <c r="N104" i="5" l="1"/>
  <c r="P104" i="5"/>
  <c r="O104" i="5"/>
  <c r="W104" i="5"/>
  <c r="Q104" i="5"/>
  <c r="Z104" i="5" l="1"/>
  <c r="AB104" i="5"/>
  <c r="AA104" i="5"/>
  <c r="Y104" i="5"/>
  <c r="X104" i="5"/>
  <c r="T104" i="5"/>
  <c r="R104" i="5"/>
  <c r="U104" i="5"/>
  <c r="S104" i="5"/>
  <c r="V104" i="5"/>
  <c r="AE104" i="5" l="1"/>
  <c r="AE102" i="5"/>
  <c r="AE100" i="5"/>
  <c r="AE103" i="5"/>
  <c r="AE101" i="5"/>
  <c r="AE99" i="5"/>
  <c r="AD101" i="5"/>
  <c r="AD104" i="5"/>
  <c r="AD102" i="5"/>
  <c r="AD100" i="5"/>
  <c r="AF100" i="5" s="1"/>
  <c r="AG100" i="5" s="1"/>
  <c r="AD99" i="5"/>
  <c r="AD103" i="5"/>
  <c r="AF103" i="5" s="1"/>
  <c r="AG103" i="5" s="1"/>
  <c r="K105" i="5"/>
  <c r="J105" i="5"/>
  <c r="AF102" i="5" l="1"/>
  <c r="AG102" i="5" s="1"/>
  <c r="AF104" i="5"/>
  <c r="AG104" i="5" s="1"/>
  <c r="AF99" i="5"/>
  <c r="AG99" i="5" s="1"/>
  <c r="AF101" i="5"/>
  <c r="AG101" i="5" s="1"/>
  <c r="L105" i="5"/>
  <c r="M105" i="5" s="1"/>
  <c r="W105" i="5" s="1"/>
  <c r="AH104" i="5" l="1"/>
  <c r="AA105" i="5"/>
  <c r="X105" i="5"/>
  <c r="Z105" i="5"/>
  <c r="Y105" i="5"/>
  <c r="AB105" i="5"/>
  <c r="N105" i="5"/>
  <c r="O105" i="5"/>
  <c r="P105" i="5"/>
  <c r="Q105" i="5"/>
  <c r="J106" i="5" l="1"/>
  <c r="V105" i="5"/>
  <c r="R105" i="5"/>
  <c r="T105" i="5"/>
  <c r="U105" i="5"/>
  <c r="S105" i="5"/>
  <c r="K106" i="5" l="1"/>
  <c r="L106" i="5" l="1"/>
  <c r="M106" i="5" s="1"/>
  <c r="P106" i="5" l="1"/>
  <c r="N106" i="5"/>
  <c r="O106" i="5"/>
  <c r="W106" i="5"/>
  <c r="Q106" i="5"/>
  <c r="Y106" i="5" l="1"/>
  <c r="AB106" i="5"/>
  <c r="Z106" i="5"/>
  <c r="X106" i="5"/>
  <c r="AA106" i="5"/>
  <c r="U106" i="5"/>
  <c r="R106" i="5"/>
  <c r="S106" i="5"/>
  <c r="T106" i="5"/>
  <c r="V106" i="5"/>
  <c r="J107" i="5" l="1"/>
  <c r="K107" i="5"/>
  <c r="L107" i="5" l="1"/>
  <c r="M107" i="5" s="1"/>
  <c r="O107" i="5" l="1"/>
  <c r="P107" i="5"/>
  <c r="N107" i="5"/>
  <c r="Q107" i="5"/>
  <c r="W107" i="5"/>
  <c r="T107" i="5" l="1"/>
  <c r="V107" i="5"/>
  <c r="U107" i="5"/>
  <c r="R107" i="5"/>
  <c r="S107" i="5"/>
  <c r="Z107" i="5"/>
  <c r="X107" i="5"/>
  <c r="AA107" i="5"/>
  <c r="AB107" i="5"/>
  <c r="Y107" i="5"/>
  <c r="K108" i="5" l="1"/>
  <c r="J108" i="5"/>
  <c r="L108" i="5" l="1"/>
  <c r="M108" i="5" s="1"/>
  <c r="W108" i="5" s="1"/>
  <c r="AB108" i="5" l="1"/>
  <c r="Y108" i="5"/>
  <c r="X108" i="5"/>
  <c r="Z108" i="5"/>
  <c r="AA108" i="5"/>
  <c r="O108" i="5"/>
  <c r="N108" i="5"/>
  <c r="P108" i="5"/>
  <c r="Q108" i="5"/>
  <c r="J109" i="5" l="1"/>
  <c r="U108" i="5"/>
  <c r="R108" i="5"/>
  <c r="S108" i="5"/>
  <c r="V108" i="5"/>
  <c r="T108" i="5"/>
  <c r="K109" i="5" l="1"/>
  <c r="L109" i="5" l="1"/>
  <c r="M109" i="5" s="1"/>
  <c r="P109" i="5" l="1"/>
  <c r="N109" i="5"/>
  <c r="O109" i="5"/>
  <c r="W109" i="5"/>
  <c r="Q109" i="5"/>
  <c r="Z109" i="5" l="1"/>
  <c r="X109" i="5"/>
  <c r="AA109" i="5"/>
  <c r="AB109" i="5"/>
  <c r="Y109" i="5"/>
  <c r="R109" i="5"/>
  <c r="T109" i="5"/>
  <c r="V109" i="5"/>
  <c r="U109" i="5"/>
  <c r="S109" i="5"/>
  <c r="J110" i="5" l="1"/>
  <c r="K110" i="5"/>
  <c r="L110" i="5" l="1"/>
  <c r="M110" i="5" s="1"/>
  <c r="O110" i="5" l="1"/>
  <c r="P110" i="5"/>
  <c r="N110" i="5"/>
  <c r="Q110" i="5"/>
  <c r="W110" i="5"/>
  <c r="U110" i="5" l="1"/>
  <c r="T110" i="5"/>
  <c r="V110" i="5"/>
  <c r="S110" i="5"/>
  <c r="R110" i="5"/>
  <c r="AB110" i="5"/>
  <c r="X110" i="5"/>
  <c r="Y110" i="5"/>
  <c r="AA110" i="5"/>
  <c r="Z110" i="5"/>
  <c r="AD110" i="5" l="1"/>
  <c r="AD108" i="5"/>
  <c r="AD106" i="5"/>
  <c r="AD109" i="5"/>
  <c r="AF109" i="5" s="1"/>
  <c r="AG109" i="5" s="1"/>
  <c r="AD105" i="5"/>
  <c r="AD107" i="5"/>
  <c r="AE110" i="5"/>
  <c r="AE108" i="5"/>
  <c r="AE106" i="5"/>
  <c r="AE109" i="5"/>
  <c r="AE107" i="5"/>
  <c r="AE105" i="5"/>
  <c r="J111" i="5"/>
  <c r="K111" i="5"/>
  <c r="AF106" i="5" l="1"/>
  <c r="AG106" i="5" s="1"/>
  <c r="AF107" i="5"/>
  <c r="AG107" i="5" s="1"/>
  <c r="AF108" i="5"/>
  <c r="AG108" i="5" s="1"/>
  <c r="AF105" i="5"/>
  <c r="AG105" i="5" s="1"/>
  <c r="AH110" i="5" s="1"/>
  <c r="AF110" i="5"/>
  <c r="AG110" i="5" s="1"/>
  <c r="L111" i="5"/>
  <c r="M111" i="5" s="1"/>
  <c r="P111" i="5" l="1"/>
  <c r="N111" i="5"/>
  <c r="O111" i="5"/>
  <c r="Q111" i="5"/>
  <c r="W111" i="5"/>
  <c r="V111" i="5" l="1"/>
  <c r="T111" i="5"/>
  <c r="S111" i="5"/>
  <c r="R111" i="5"/>
  <c r="U111" i="5"/>
  <c r="AA111" i="5"/>
  <c r="Y111" i="5"/>
  <c r="Z111" i="5"/>
  <c r="X111" i="5"/>
  <c r="AB111" i="5"/>
  <c r="J112" i="5" l="1"/>
  <c r="K112" i="5"/>
  <c r="L112" i="5" l="1"/>
  <c r="M112" i="5" s="1"/>
  <c r="W112" i="5" s="1"/>
  <c r="AB112" i="5" l="1"/>
  <c r="AA112" i="5"/>
  <c r="Y112" i="5"/>
  <c r="X112" i="5"/>
  <c r="Z112" i="5"/>
  <c r="O112" i="5"/>
  <c r="P112" i="5"/>
  <c r="N112" i="5"/>
  <c r="Q112" i="5"/>
  <c r="J113" i="5" l="1"/>
  <c r="R112" i="5"/>
  <c r="T112" i="5"/>
  <c r="S112" i="5"/>
  <c r="U112" i="5"/>
  <c r="V112" i="5"/>
  <c r="K113" i="5" l="1"/>
  <c r="L113" i="5" s="1"/>
  <c r="M113" i="5" s="1"/>
  <c r="N113" i="5" l="1"/>
  <c r="P113" i="5"/>
  <c r="O113" i="5"/>
  <c r="W113" i="5"/>
  <c r="Q113" i="5"/>
  <c r="Y113" i="5" l="1"/>
  <c r="AB113" i="5"/>
  <c r="AA113" i="5"/>
  <c r="Z113" i="5"/>
  <c r="X113" i="5"/>
  <c r="V113" i="5"/>
  <c r="U113" i="5"/>
  <c r="S113" i="5"/>
  <c r="R113" i="5"/>
  <c r="T113" i="5"/>
  <c r="K114" i="5" l="1"/>
  <c r="J114" i="5"/>
  <c r="L114" i="5" l="1"/>
  <c r="M114" i="5" s="1"/>
  <c r="N114" i="5" l="1"/>
  <c r="P114" i="5"/>
  <c r="O114" i="5"/>
  <c r="Q114" i="5"/>
  <c r="W114" i="5"/>
  <c r="T114" i="5" l="1"/>
  <c r="U114" i="5"/>
  <c r="V114" i="5"/>
  <c r="S114" i="5"/>
  <c r="R114" i="5"/>
  <c r="AA114" i="5"/>
  <c r="Z114" i="5"/>
  <c r="X114" i="5"/>
  <c r="AB114" i="5"/>
  <c r="Y114" i="5"/>
  <c r="J115" i="5" l="1"/>
  <c r="K115" i="5"/>
  <c r="L115" i="5" l="1"/>
  <c r="M115" i="5" s="1"/>
  <c r="N115" i="5" l="1"/>
  <c r="O115" i="5"/>
  <c r="P115" i="5"/>
  <c r="Q115" i="5"/>
  <c r="W115" i="5"/>
  <c r="V115" i="5" l="1"/>
  <c r="S115" i="5"/>
  <c r="R115" i="5"/>
  <c r="U115" i="5"/>
  <c r="T115" i="5"/>
  <c r="Y115" i="5"/>
  <c r="Z115" i="5"/>
  <c r="AA115" i="5"/>
  <c r="X115" i="5"/>
  <c r="AB115" i="5"/>
  <c r="J116" i="5" l="1"/>
  <c r="K116" i="5"/>
  <c r="L116" i="5" l="1"/>
  <c r="M116" i="5" s="1"/>
  <c r="W116" i="5" s="1"/>
  <c r="AB116" i="5" l="1"/>
  <c r="Y116" i="5"/>
  <c r="X116" i="5"/>
  <c r="AA116" i="5"/>
  <c r="Z116" i="5"/>
  <c r="O116" i="5"/>
  <c r="N116" i="5"/>
  <c r="P116" i="5"/>
  <c r="Q116" i="5"/>
  <c r="AD111" i="5" l="1"/>
  <c r="AD116" i="5"/>
  <c r="AD114" i="5"/>
  <c r="AD112" i="5"/>
  <c r="AD113" i="5"/>
  <c r="AD115" i="5"/>
  <c r="S116" i="5"/>
  <c r="U116" i="5"/>
  <c r="R116" i="5"/>
  <c r="T116" i="5"/>
  <c r="V116" i="5"/>
  <c r="AE116" i="5" l="1"/>
  <c r="AF116" i="5" s="1"/>
  <c r="AG116" i="5" s="1"/>
  <c r="AE114" i="5"/>
  <c r="AE112" i="5"/>
  <c r="AE115" i="5"/>
  <c r="AF115" i="5" s="1"/>
  <c r="AG115" i="5" s="1"/>
  <c r="AE113" i="5"/>
  <c r="AF113" i="5" s="1"/>
  <c r="AG113" i="5" s="1"/>
  <c r="AE111" i="5"/>
  <c r="AF111" i="5" s="1"/>
  <c r="AG111" i="5" s="1"/>
  <c r="AF112" i="5"/>
  <c r="AG112" i="5" s="1"/>
  <c r="AF114" i="5"/>
  <c r="AG114" i="5" s="1"/>
  <c r="H79" i="2"/>
  <c r="M79" i="2" s="1"/>
  <c r="AH116" i="5" l="1"/>
  <c r="L79" i="2"/>
  <c r="K79" i="2"/>
  <c r="P79" i="2" s="1"/>
  <c r="I79" i="2"/>
  <c r="N79" i="2" s="1"/>
  <c r="J79" i="2"/>
  <c r="O79" i="2" s="1"/>
  <c r="R79" i="2"/>
  <c r="G80" i="2" s="1"/>
  <c r="H80" i="2" s="1"/>
  <c r="Q79" i="2"/>
  <c r="I80" i="2" l="1"/>
  <c r="M80" i="2"/>
  <c r="J80" i="2"/>
  <c r="K80" i="2"/>
  <c r="L80" i="2"/>
  <c r="O80" i="2"/>
  <c r="N80" i="2"/>
  <c r="G8" i="2" l="1"/>
  <c r="G7" i="1"/>
  <c r="H15" i="1"/>
  <c r="I15" i="1" s="1"/>
  <c r="N15" i="1" s="1"/>
  <c r="K7" i="1"/>
  <c r="O7" i="1" s="1"/>
  <c r="H8" i="2" l="1"/>
  <c r="L8" i="2" s="1"/>
  <c r="J8" i="2"/>
  <c r="I8" i="2"/>
  <c r="M8" i="2" s="1"/>
  <c r="K8" i="2"/>
  <c r="I7" i="1"/>
  <c r="M7" i="1" s="1"/>
  <c r="J7" i="1"/>
  <c r="N7" i="1" s="1"/>
  <c r="H7" i="1"/>
  <c r="L7" i="1" s="1"/>
  <c r="K15" i="1"/>
  <c r="P15" i="1" s="1"/>
  <c r="P16" i="1" s="1"/>
  <c r="P17" i="1" s="1"/>
  <c r="L16" i="1"/>
  <c r="L17" i="1"/>
  <c r="L15" i="1"/>
  <c r="Q15" i="1" s="1"/>
  <c r="M16" i="1"/>
  <c r="M17" i="1"/>
  <c r="M15" i="1"/>
  <c r="R15" i="1" s="1"/>
  <c r="J16" i="1"/>
  <c r="J17" i="1"/>
  <c r="J15" i="1"/>
  <c r="O15" i="1" s="1"/>
  <c r="O16" i="1" s="1"/>
  <c r="O17" i="1" s="1"/>
  <c r="K16" i="1"/>
  <c r="K17" i="1"/>
  <c r="Q16" i="1" l="1"/>
  <c r="Q17" i="1" s="1"/>
  <c r="F8" i="1"/>
  <c r="G8" i="1" s="1"/>
  <c r="H8" i="1" s="1"/>
  <c r="L8" i="1" s="1"/>
  <c r="R16" i="1"/>
  <c r="R17" i="1" s="1"/>
  <c r="O8" i="2"/>
  <c r="F9" i="2" s="1"/>
  <c r="N8" i="2"/>
  <c r="G16" i="1"/>
  <c r="H16" i="1" s="1"/>
  <c r="I16" i="1" s="1"/>
  <c r="N16" i="1" s="1"/>
  <c r="G17" i="1" s="1"/>
  <c r="H17" i="1" s="1"/>
  <c r="I17" i="1" s="1"/>
  <c r="K8" i="1" l="1"/>
  <c r="O8" i="1" s="1"/>
  <c r="N17" i="1"/>
  <c r="I8" i="1"/>
  <c r="M8" i="1" s="1"/>
  <c r="G9" i="2"/>
  <c r="H9" i="2" s="1"/>
  <c r="L9" i="2" s="1"/>
  <c r="J8" i="1"/>
  <c r="N8" i="1" s="1"/>
  <c r="F9" i="1" s="1"/>
  <c r="G9" i="1" s="1"/>
  <c r="G18" i="1" l="1"/>
  <c r="H18" i="1" s="1"/>
  <c r="I9" i="2"/>
  <c r="J9" i="2"/>
  <c r="K9" i="2"/>
  <c r="H9" i="1"/>
  <c r="L9" i="1" s="1"/>
  <c r="K9" i="1"/>
  <c r="O9" i="1" s="1"/>
  <c r="I9" i="1"/>
  <c r="M9" i="1" s="1"/>
  <c r="J9" i="1"/>
  <c r="N9" i="1" s="1"/>
  <c r="P9" i="1" l="1"/>
  <c r="Q9" i="1" s="1"/>
  <c r="P8" i="1"/>
  <c r="Q8" i="1" s="1"/>
  <c r="P7" i="1"/>
  <c r="Q7" i="1" s="1"/>
  <c r="B10" i="1" s="1"/>
  <c r="J18" i="1"/>
  <c r="O18" i="1" s="1"/>
  <c r="M18" i="1"/>
  <c r="R18" i="1" s="1"/>
  <c r="L18" i="1"/>
  <c r="Q18" i="1" s="1"/>
  <c r="K18" i="1"/>
  <c r="P18" i="1" s="1"/>
  <c r="I18" i="1"/>
  <c r="N18" i="1" s="1"/>
  <c r="M9" i="2"/>
  <c r="G19" i="1" l="1"/>
  <c r="H19" i="1" s="1"/>
  <c r="O9" i="2"/>
  <c r="N9" i="2"/>
  <c r="F10" i="2" s="1"/>
  <c r="G10" i="2" s="1"/>
  <c r="I19" i="1" l="1"/>
  <c r="N19" i="1" s="1"/>
  <c r="L19" i="1"/>
  <c r="Q19" i="1" s="1"/>
  <c r="M19" i="1"/>
  <c r="R19" i="1" s="1"/>
  <c r="J19" i="1"/>
  <c r="O19" i="1" s="1"/>
  <c r="K19" i="1"/>
  <c r="P19" i="1" s="1"/>
  <c r="J10" i="2"/>
  <c r="I10" i="2"/>
  <c r="H10" i="2"/>
  <c r="G20" i="1" l="1"/>
  <c r="H20" i="1" s="1"/>
  <c r="L10" i="2"/>
  <c r="K10" i="2"/>
  <c r="O10" i="2" s="1"/>
  <c r="M10" i="2"/>
  <c r="N10" i="2"/>
  <c r="L20" i="1" l="1"/>
  <c r="Q20" i="1" s="1"/>
  <c r="K20" i="1"/>
  <c r="P20" i="1" s="1"/>
  <c r="M20" i="1"/>
  <c r="R20" i="1" s="1"/>
  <c r="I20" i="1"/>
  <c r="N20" i="1" s="1"/>
  <c r="J20" i="1"/>
  <c r="O20" i="1" s="1"/>
  <c r="P8" i="2"/>
  <c r="Q8" i="2" s="1"/>
  <c r="P10" i="2"/>
  <c r="Q10" i="2" s="1"/>
  <c r="F15" i="2"/>
  <c r="G15" i="2" s="1"/>
  <c r="P9" i="2"/>
  <c r="Q9" i="2" s="1"/>
  <c r="S18" i="1" l="1"/>
  <c r="T18" i="1" s="1"/>
  <c r="G25" i="1"/>
  <c r="H25" i="1" s="1"/>
  <c r="S20" i="1"/>
  <c r="T20" i="1" s="1"/>
  <c r="S15" i="1"/>
  <c r="T15" i="1" s="1"/>
  <c r="B21" i="1" s="1"/>
  <c r="S17" i="1"/>
  <c r="T17" i="1" s="1"/>
  <c r="S19" i="1"/>
  <c r="T19" i="1" s="1"/>
  <c r="S16" i="1"/>
  <c r="T16" i="1" s="1"/>
  <c r="B11" i="2"/>
  <c r="J15" i="2"/>
  <c r="I15" i="2"/>
  <c r="H15" i="2"/>
  <c r="L15" i="2" s="1"/>
  <c r="K15" i="2"/>
  <c r="I25" i="1" l="1"/>
  <c r="N25" i="1" s="1"/>
  <c r="J25" i="1"/>
  <c r="O25" i="1" s="1"/>
  <c r="K25" i="1"/>
  <c r="P25" i="1" s="1"/>
  <c r="M25" i="1"/>
  <c r="R25" i="1" s="1"/>
  <c r="L25" i="1"/>
  <c r="Q25" i="1" s="1"/>
  <c r="Q80" i="2"/>
  <c r="P80" i="2"/>
  <c r="R80" i="2"/>
  <c r="G26" i="1" l="1"/>
  <c r="H26" i="1" s="1"/>
  <c r="M15" i="2"/>
  <c r="N15" i="2"/>
  <c r="K26" i="1" l="1"/>
  <c r="P26" i="1" s="1"/>
  <c r="I26" i="1"/>
  <c r="N26" i="1" s="1"/>
  <c r="J26" i="1"/>
  <c r="O26" i="1" s="1"/>
  <c r="M26" i="1"/>
  <c r="R26" i="1" s="1"/>
  <c r="L26" i="1"/>
  <c r="Q26" i="1" s="1"/>
  <c r="O15" i="2"/>
  <c r="F16" i="2" s="1"/>
  <c r="G27" i="1" l="1"/>
  <c r="H27" i="1" s="1"/>
  <c r="G16" i="2"/>
  <c r="K27" i="1" l="1"/>
  <c r="P27" i="1" s="1"/>
  <c r="L27" i="1"/>
  <c r="Q27" i="1" s="1"/>
  <c r="I27" i="1"/>
  <c r="N27" i="1" s="1"/>
  <c r="M27" i="1"/>
  <c r="R27" i="1" s="1"/>
  <c r="J27" i="1"/>
  <c r="O27" i="1" s="1"/>
  <c r="H16" i="2"/>
  <c r="I16" i="2"/>
  <c r="M16" i="2" s="1"/>
  <c r="K16" i="2"/>
  <c r="O16" i="2" s="1"/>
  <c r="J16" i="2"/>
  <c r="N16" i="2" s="1"/>
  <c r="G28" i="1" l="1"/>
  <c r="H28" i="1" s="1"/>
  <c r="L16" i="2"/>
  <c r="F17" i="2" s="1"/>
  <c r="G17" i="2" s="1"/>
  <c r="G81" i="2"/>
  <c r="H81" i="2" s="1"/>
  <c r="I81" i="2" l="1"/>
  <c r="M81" i="2"/>
  <c r="R81" i="2" s="1"/>
  <c r="J81" i="2"/>
  <c r="O81" i="2" s="1"/>
  <c r="K81" i="2"/>
  <c r="P81" i="2" s="1"/>
  <c r="L81" i="2"/>
  <c r="Q81" i="2" s="1"/>
  <c r="I28" i="1"/>
  <c r="N28" i="1" s="1"/>
  <c r="K28" i="1"/>
  <c r="P28" i="1" s="1"/>
  <c r="L28" i="1"/>
  <c r="Q28" i="1" s="1"/>
  <c r="M28" i="1"/>
  <c r="R28" i="1" s="1"/>
  <c r="J28" i="1"/>
  <c r="O28" i="1" s="1"/>
  <c r="H17" i="2"/>
  <c r="N81" i="2" s="1"/>
  <c r="J17" i="2"/>
  <c r="K17" i="2"/>
  <c r="I17" i="2"/>
  <c r="G29" i="1" l="1"/>
  <c r="H29" i="1" s="1"/>
  <c r="G82" i="2"/>
  <c r="H82" i="2" s="1"/>
  <c r="L17" i="2"/>
  <c r="L29" i="1" l="1"/>
  <c r="Q29" i="1" s="1"/>
  <c r="J29" i="1"/>
  <c r="O29" i="1" s="1"/>
  <c r="I29" i="1"/>
  <c r="N29" i="1" s="1"/>
  <c r="M29" i="1"/>
  <c r="R29" i="1" s="1"/>
  <c r="K29" i="1"/>
  <c r="P29" i="1" s="1"/>
  <c r="I82" i="2"/>
  <c r="N82" i="2" s="1"/>
  <c r="M82" i="2"/>
  <c r="R82" i="2" s="1"/>
  <c r="J82" i="2"/>
  <c r="O82" i="2" s="1"/>
  <c r="K82" i="2"/>
  <c r="P82" i="2" s="1"/>
  <c r="L82" i="2"/>
  <c r="Q82" i="2" s="1"/>
  <c r="M17" i="2"/>
  <c r="G30" i="1" l="1"/>
  <c r="H30" i="1" s="1"/>
  <c r="G83" i="2"/>
  <c r="H83" i="2" s="1"/>
  <c r="O17" i="2"/>
  <c r="N17" i="2"/>
  <c r="I30" i="1" l="1"/>
  <c r="N30" i="1" s="1"/>
  <c r="L30" i="1"/>
  <c r="Q30" i="1" s="1"/>
  <c r="J30" i="1"/>
  <c r="O30" i="1" s="1"/>
  <c r="M30" i="1"/>
  <c r="R30" i="1" s="1"/>
  <c r="K30" i="1"/>
  <c r="P30" i="1" s="1"/>
  <c r="I83" i="2"/>
  <c r="N83" i="2" s="1"/>
  <c r="M83" i="2"/>
  <c r="R83" i="2" s="1"/>
  <c r="J83" i="2"/>
  <c r="O83" i="2" s="1"/>
  <c r="K83" i="2"/>
  <c r="P83" i="2" s="1"/>
  <c r="L83" i="2"/>
  <c r="Q83" i="2" s="1"/>
  <c r="P17" i="2"/>
  <c r="Q17" i="2" s="1"/>
  <c r="P16" i="2"/>
  <c r="Q16" i="2" s="1"/>
  <c r="F22" i="2"/>
  <c r="G22" i="2" s="1"/>
  <c r="P15" i="2"/>
  <c r="Q15" i="2" s="1"/>
  <c r="G84" i="2" l="1"/>
  <c r="H84" i="2" s="1"/>
  <c r="S25" i="1"/>
  <c r="T25" i="1" s="1"/>
  <c r="B31" i="1" s="1"/>
  <c r="S26" i="1"/>
  <c r="T26" i="1" s="1"/>
  <c r="S28" i="1"/>
  <c r="T28" i="1" s="1"/>
  <c r="G35" i="1"/>
  <c r="H35" i="1" s="1"/>
  <c r="S27" i="1"/>
  <c r="T27" i="1" s="1"/>
  <c r="S29" i="1"/>
  <c r="T29" i="1" s="1"/>
  <c r="S30" i="1"/>
  <c r="T30" i="1" s="1"/>
  <c r="J22" i="2"/>
  <c r="I22" i="2"/>
  <c r="H22" i="2"/>
  <c r="L22" i="2" s="1"/>
  <c r="K22" i="2"/>
  <c r="B18" i="2"/>
  <c r="I35" i="1" l="1"/>
  <c r="N35" i="1" s="1"/>
  <c r="M35" i="1"/>
  <c r="R35" i="1" s="1"/>
  <c r="K35" i="1"/>
  <c r="P35" i="1" s="1"/>
  <c r="L35" i="1"/>
  <c r="Q35" i="1" s="1"/>
  <c r="J35" i="1"/>
  <c r="O35" i="1" s="1"/>
  <c r="I84" i="2"/>
  <c r="N84" i="2" s="1"/>
  <c r="M84" i="2"/>
  <c r="R84" i="2" s="1"/>
  <c r="J84" i="2"/>
  <c r="O84" i="2" s="1"/>
  <c r="K84" i="2"/>
  <c r="P84" i="2" s="1"/>
  <c r="L84" i="2"/>
  <c r="Q84" i="2" s="1"/>
  <c r="M22" i="2"/>
  <c r="S81" i="2" l="1"/>
  <c r="T81" i="2" s="1"/>
  <c r="S79" i="2"/>
  <c r="T79" i="2" s="1"/>
  <c r="G89" i="2"/>
  <c r="H89" i="2" s="1"/>
  <c r="S82" i="2"/>
  <c r="T82" i="2" s="1"/>
  <c r="S83" i="2"/>
  <c r="T83" i="2" s="1"/>
  <c r="S80" i="2"/>
  <c r="T80" i="2" s="1"/>
  <c r="S84" i="2"/>
  <c r="T84" i="2" s="1"/>
  <c r="G36" i="1"/>
  <c r="H36" i="1" s="1"/>
  <c r="O22" i="2"/>
  <c r="N22" i="2"/>
  <c r="K89" i="2" l="1"/>
  <c r="P89" i="2" s="1"/>
  <c r="I89" i="2"/>
  <c r="N89" i="2" s="1"/>
  <c r="M89" i="2"/>
  <c r="R89" i="2" s="1"/>
  <c r="J89" i="2"/>
  <c r="O89" i="2" s="1"/>
  <c r="L89" i="2"/>
  <c r="Q89" i="2" s="1"/>
  <c r="B85" i="2"/>
  <c r="J36" i="1"/>
  <c r="O36" i="1" s="1"/>
  <c r="K36" i="1"/>
  <c r="P36" i="1" s="1"/>
  <c r="I36" i="1"/>
  <c r="N36" i="1" s="1"/>
  <c r="M36" i="1"/>
  <c r="R36" i="1" s="1"/>
  <c r="L36" i="1"/>
  <c r="Q36" i="1" s="1"/>
  <c r="F23" i="2"/>
  <c r="G23" i="2" s="1"/>
  <c r="G90" i="2" l="1"/>
  <c r="H90" i="2" s="1"/>
  <c r="G37" i="1"/>
  <c r="H37" i="1" s="1"/>
  <c r="J23" i="2"/>
  <c r="K23" i="2"/>
  <c r="I23" i="2"/>
  <c r="H23" i="2"/>
  <c r="J37" i="1" l="1"/>
  <c r="O37" i="1" s="1"/>
  <c r="I37" i="1"/>
  <c r="N37" i="1" s="1"/>
  <c r="M37" i="1"/>
  <c r="R37" i="1" s="1"/>
  <c r="L37" i="1"/>
  <c r="Q37" i="1" s="1"/>
  <c r="K37" i="1"/>
  <c r="P37" i="1" s="1"/>
  <c r="J90" i="2"/>
  <c r="O90" i="2" s="1"/>
  <c r="K90" i="2"/>
  <c r="P90" i="2" s="1"/>
  <c r="I90" i="2"/>
  <c r="N90" i="2" s="1"/>
  <c r="L90" i="2"/>
  <c r="Q90" i="2" s="1"/>
  <c r="M90" i="2"/>
  <c r="R90" i="2" s="1"/>
  <c r="M23" i="2"/>
  <c r="N23" i="2"/>
  <c r="L23" i="2"/>
  <c r="O23" i="2"/>
  <c r="G38" i="1" l="1"/>
  <c r="H38" i="1" s="1"/>
  <c r="G91" i="2"/>
  <c r="H91" i="2" s="1"/>
  <c r="F24" i="2"/>
  <c r="G24" i="2" s="1"/>
  <c r="I91" i="2" l="1"/>
  <c r="N91" i="2" s="1"/>
  <c r="K91" i="2"/>
  <c r="P91" i="2" s="1"/>
  <c r="M91" i="2"/>
  <c r="R91" i="2" s="1"/>
  <c r="L91" i="2"/>
  <c r="Q91" i="2" s="1"/>
  <c r="J91" i="2"/>
  <c r="O91" i="2" s="1"/>
  <c r="K38" i="1"/>
  <c r="P38" i="1" s="1"/>
  <c r="L38" i="1"/>
  <c r="Q38" i="1" s="1"/>
  <c r="J38" i="1"/>
  <c r="O38" i="1" s="1"/>
  <c r="I38" i="1"/>
  <c r="N38" i="1" s="1"/>
  <c r="M38" i="1"/>
  <c r="R38" i="1" s="1"/>
  <c r="H24" i="2"/>
  <c r="L24" i="2" s="1"/>
  <c r="J24" i="2"/>
  <c r="I24" i="2"/>
  <c r="K24" i="2"/>
  <c r="G39" i="1" l="1"/>
  <c r="H39" i="1" s="1"/>
  <c r="G92" i="2"/>
  <c r="H92" i="2" s="1"/>
  <c r="M24" i="2"/>
  <c r="M92" i="2" l="1"/>
  <c r="R92" i="2" s="1"/>
  <c r="J92" i="2"/>
  <c r="O92" i="2" s="1"/>
  <c r="I92" i="2"/>
  <c r="N92" i="2" s="1"/>
  <c r="L92" i="2"/>
  <c r="Q92" i="2" s="1"/>
  <c r="K92" i="2"/>
  <c r="P92" i="2" s="1"/>
  <c r="J39" i="1"/>
  <c r="O39" i="1" s="1"/>
  <c r="L39" i="1"/>
  <c r="Q39" i="1" s="1"/>
  <c r="I39" i="1"/>
  <c r="N39" i="1" s="1"/>
  <c r="M39" i="1"/>
  <c r="R39" i="1" s="1"/>
  <c r="K39" i="1"/>
  <c r="P39" i="1" s="1"/>
  <c r="O24" i="2"/>
  <c r="N24" i="2"/>
  <c r="G40" i="1" l="1"/>
  <c r="H40" i="1" s="1"/>
  <c r="G93" i="2"/>
  <c r="H93" i="2" s="1"/>
  <c r="F29" i="2"/>
  <c r="G29" i="2" s="1"/>
  <c r="P24" i="2"/>
  <c r="Q24" i="2" s="1"/>
  <c r="P23" i="2"/>
  <c r="Q23" i="2" s="1"/>
  <c r="P22" i="2"/>
  <c r="Q22" i="2" s="1"/>
  <c r="M93" i="2" l="1"/>
  <c r="R93" i="2" s="1"/>
  <c r="L93" i="2"/>
  <c r="Q93" i="2" s="1"/>
  <c r="J93" i="2"/>
  <c r="O93" i="2" s="1"/>
  <c r="I93" i="2"/>
  <c r="N93" i="2" s="1"/>
  <c r="G94" i="2" s="1"/>
  <c r="H94" i="2" s="1"/>
  <c r="K93" i="2"/>
  <c r="P93" i="2" s="1"/>
  <c r="J40" i="1"/>
  <c r="O40" i="1" s="1"/>
  <c r="L40" i="1"/>
  <c r="Q40" i="1" s="1"/>
  <c r="M40" i="1"/>
  <c r="R40" i="1" s="1"/>
  <c r="K40" i="1"/>
  <c r="P40" i="1" s="1"/>
  <c r="I40" i="1"/>
  <c r="N40" i="1" s="1"/>
  <c r="K29" i="2"/>
  <c r="O29" i="2" s="1"/>
  <c r="I29" i="2"/>
  <c r="M29" i="2" s="1"/>
  <c r="H29" i="2"/>
  <c r="L29" i="2" s="1"/>
  <c r="J29" i="2"/>
  <c r="N29" i="2" s="1"/>
  <c r="B25" i="2"/>
  <c r="M94" i="2" l="1"/>
  <c r="R94" i="2" s="1"/>
  <c r="L94" i="2"/>
  <c r="Q94" i="2" s="1"/>
  <c r="K94" i="2"/>
  <c r="P94" i="2" s="1"/>
  <c r="J94" i="2"/>
  <c r="O94" i="2" s="1"/>
  <c r="I94" i="2"/>
  <c r="N94" i="2" s="1"/>
  <c r="S35" i="1"/>
  <c r="T35" i="1" s="1"/>
  <c r="S38" i="1"/>
  <c r="T38" i="1" s="1"/>
  <c r="S36" i="1"/>
  <c r="T36" i="1" s="1"/>
  <c r="S39" i="1"/>
  <c r="T39" i="1" s="1"/>
  <c r="S40" i="1"/>
  <c r="T40" i="1" s="1"/>
  <c r="S37" i="1"/>
  <c r="T37" i="1" s="1"/>
  <c r="F30" i="2"/>
  <c r="G30" i="2" s="1"/>
  <c r="B41" i="1" l="1"/>
  <c r="G99" i="2"/>
  <c r="H99" i="2" s="1"/>
  <c r="S94" i="2"/>
  <c r="T94" i="2" s="1"/>
  <c r="S93" i="2"/>
  <c r="T93" i="2" s="1"/>
  <c r="S89" i="2"/>
  <c r="T89" i="2" s="1"/>
  <c r="S92" i="2"/>
  <c r="T92" i="2" s="1"/>
  <c r="S91" i="2"/>
  <c r="T91" i="2" s="1"/>
  <c r="S90" i="2"/>
  <c r="T90" i="2" s="1"/>
  <c r="H30" i="2"/>
  <c r="L30" i="2" s="1"/>
  <c r="I30" i="2"/>
  <c r="M30" i="2" s="1"/>
  <c r="K30" i="2"/>
  <c r="O30" i="2" s="1"/>
  <c r="J30" i="2"/>
  <c r="N30" i="2" s="1"/>
  <c r="J99" i="2" l="1"/>
  <c r="O99" i="2" s="1"/>
  <c r="I99" i="2"/>
  <c r="N99" i="2" s="1"/>
  <c r="K99" i="2"/>
  <c r="P99" i="2" s="1"/>
  <c r="L99" i="2"/>
  <c r="Q99" i="2" s="1"/>
  <c r="M99" i="2"/>
  <c r="R99" i="2" s="1"/>
  <c r="B95" i="2"/>
  <c r="F31" i="2"/>
  <c r="G31" i="2" s="1"/>
  <c r="G100" i="2" l="1"/>
  <c r="H100" i="2" s="1"/>
  <c r="H31" i="2"/>
  <c r="L31" i="2" s="1"/>
  <c r="K31" i="2"/>
  <c r="O31" i="2" s="1"/>
  <c r="J31" i="2"/>
  <c r="N31" i="2" s="1"/>
  <c r="I31" i="2"/>
  <c r="M31" i="2" s="1"/>
  <c r="K100" i="2" l="1"/>
  <c r="P100" i="2" s="1"/>
  <c r="M100" i="2"/>
  <c r="R100" i="2" s="1"/>
  <c r="I100" i="2"/>
  <c r="N100" i="2" s="1"/>
  <c r="J100" i="2"/>
  <c r="O100" i="2" s="1"/>
  <c r="L100" i="2"/>
  <c r="Q100" i="2" s="1"/>
  <c r="F36" i="2"/>
  <c r="G36" i="2" s="1"/>
  <c r="P30" i="2"/>
  <c r="Q30" i="2" s="1"/>
  <c r="P31" i="2"/>
  <c r="Q31" i="2" s="1"/>
  <c r="P29" i="2"/>
  <c r="Q29" i="2" s="1"/>
  <c r="G101" i="2" l="1"/>
  <c r="H101" i="2" s="1"/>
  <c r="B32" i="2"/>
  <c r="K36" i="2"/>
  <c r="O36" i="2" s="1"/>
  <c r="H36" i="2"/>
  <c r="L36" i="2" s="1"/>
  <c r="I36" i="2"/>
  <c r="M36" i="2" s="1"/>
  <c r="J36" i="2"/>
  <c r="N36" i="2" s="1"/>
  <c r="K101" i="2" l="1"/>
  <c r="P101" i="2" s="1"/>
  <c r="M101" i="2"/>
  <c r="R101" i="2" s="1"/>
  <c r="I101" i="2"/>
  <c r="N101" i="2" s="1"/>
  <c r="J101" i="2"/>
  <c r="O101" i="2" s="1"/>
  <c r="L101" i="2"/>
  <c r="Q101" i="2" s="1"/>
  <c r="F37" i="2"/>
  <c r="G37" i="2" s="1"/>
  <c r="G102" i="2" l="1"/>
  <c r="H102" i="2" s="1"/>
  <c r="K37" i="2"/>
  <c r="O37" i="2" s="1"/>
  <c r="H37" i="2"/>
  <c r="L37" i="2" s="1"/>
  <c r="I37" i="2"/>
  <c r="M37" i="2" s="1"/>
  <c r="J37" i="2"/>
  <c r="N37" i="2" s="1"/>
  <c r="L102" i="2" l="1"/>
  <c r="Q102" i="2" s="1"/>
  <c r="K102" i="2"/>
  <c r="P102" i="2" s="1"/>
  <c r="I102" i="2"/>
  <c r="N102" i="2" s="1"/>
  <c r="J102" i="2"/>
  <c r="O102" i="2" s="1"/>
  <c r="M102" i="2"/>
  <c r="R102" i="2" s="1"/>
  <c r="F38" i="2"/>
  <c r="G38" i="2" s="1"/>
  <c r="H38" i="2" s="1"/>
  <c r="L38" i="2" s="1"/>
  <c r="G103" i="2" l="1"/>
  <c r="H103" i="2" s="1"/>
  <c r="K38" i="2"/>
  <c r="O38" i="2" s="1"/>
  <c r="I38" i="2"/>
  <c r="M38" i="2" s="1"/>
  <c r="J38" i="2"/>
  <c r="N38" i="2" s="1"/>
  <c r="F43" i="2" l="1"/>
  <c r="G43" i="2" s="1"/>
  <c r="J103" i="2"/>
  <c r="O103" i="2" s="1"/>
  <c r="M103" i="2"/>
  <c r="R103" i="2" s="1"/>
  <c r="K103" i="2"/>
  <c r="P103" i="2" s="1"/>
  <c r="I103" i="2"/>
  <c r="N103" i="2" s="1"/>
  <c r="L103" i="2"/>
  <c r="Q103" i="2" s="1"/>
  <c r="P38" i="2"/>
  <c r="Q38" i="2" s="1"/>
  <c r="P36" i="2"/>
  <c r="Q36" i="2" s="1"/>
  <c r="P37" i="2"/>
  <c r="Q37" i="2" s="1"/>
  <c r="K43" i="2"/>
  <c r="O43" i="2" s="1"/>
  <c r="I43" i="2"/>
  <c r="M43" i="2" s="1"/>
  <c r="H43" i="2"/>
  <c r="L43" i="2" s="1"/>
  <c r="J43" i="2"/>
  <c r="N43" i="2" s="1"/>
  <c r="G104" i="2" l="1"/>
  <c r="H104" i="2" s="1"/>
  <c r="B39" i="2"/>
  <c r="F44" i="2"/>
  <c r="G44" i="2" s="1"/>
  <c r="H44" i="2" s="1"/>
  <c r="L44" i="2" s="1"/>
  <c r="I44" i="2" l="1"/>
  <c r="M44" i="2" s="1"/>
  <c r="J44" i="2"/>
  <c r="N44" i="2" s="1"/>
  <c r="K44" i="2"/>
  <c r="O44" i="2" s="1"/>
  <c r="I104" i="2"/>
  <c r="N104" i="2" s="1"/>
  <c r="M104" i="2"/>
  <c r="R104" i="2" s="1"/>
  <c r="L104" i="2"/>
  <c r="Q104" i="2" s="1"/>
  <c r="J104" i="2"/>
  <c r="O104" i="2" s="1"/>
  <c r="K104" i="2"/>
  <c r="P104" i="2" s="1"/>
  <c r="S103" i="2" l="1"/>
  <c r="T103" i="2" s="1"/>
  <c r="S101" i="2"/>
  <c r="T101" i="2" s="1"/>
  <c r="S100" i="2"/>
  <c r="T100" i="2" s="1"/>
  <c r="S102" i="2"/>
  <c r="T102" i="2" s="1"/>
  <c r="S99" i="2"/>
  <c r="T99" i="2" s="1"/>
  <c r="S104" i="2"/>
  <c r="T104" i="2" s="1"/>
  <c r="B105" i="2" s="1"/>
  <c r="G109" i="2"/>
  <c r="H109" i="2" s="1"/>
  <c r="F45" i="2"/>
  <c r="G45" i="2" s="1"/>
  <c r="K45" i="2" l="1"/>
  <c r="O45" i="2" s="1"/>
  <c r="H45" i="2"/>
  <c r="L45" i="2" s="1"/>
  <c r="I45" i="2"/>
  <c r="M45" i="2" s="1"/>
  <c r="J45" i="2"/>
  <c r="N45" i="2" s="1"/>
  <c r="M109" i="2"/>
  <c r="R109" i="2" s="1"/>
  <c r="K109" i="2"/>
  <c r="P109" i="2" s="1"/>
  <c r="L109" i="2"/>
  <c r="Q109" i="2" s="1"/>
  <c r="J109" i="2"/>
  <c r="O109" i="2" s="1"/>
  <c r="I109" i="2"/>
  <c r="N109" i="2" s="1"/>
  <c r="P43" i="2" l="1"/>
  <c r="Q43" i="2" s="1"/>
  <c r="P45" i="2"/>
  <c r="Q45" i="2" s="1"/>
  <c r="F50" i="2"/>
  <c r="G50" i="2" s="1"/>
  <c r="P44" i="2"/>
  <c r="Q44" i="2" s="1"/>
  <c r="G110" i="2"/>
  <c r="H110" i="2" s="1"/>
  <c r="K50" i="2" l="1"/>
  <c r="O50" i="2" s="1"/>
  <c r="I50" i="2"/>
  <c r="M50" i="2" s="1"/>
  <c r="J50" i="2"/>
  <c r="N50" i="2" s="1"/>
  <c r="H50" i="2"/>
  <c r="L50" i="2" s="1"/>
  <c r="F51" i="2" s="1"/>
  <c r="G51" i="2" s="1"/>
  <c r="I51" i="2" s="1"/>
  <c r="M51" i="2" s="1"/>
  <c r="M110" i="2"/>
  <c r="R110" i="2" s="1"/>
  <c r="L110" i="2"/>
  <c r="Q110" i="2" s="1"/>
  <c r="K110" i="2"/>
  <c r="P110" i="2" s="1"/>
  <c r="I110" i="2"/>
  <c r="N110" i="2" s="1"/>
  <c r="G111" i="2" s="1"/>
  <c r="H111" i="2" s="1"/>
  <c r="J110" i="2"/>
  <c r="O110" i="2" s="1"/>
  <c r="B46" i="2"/>
  <c r="H51" i="2"/>
  <c r="L51" i="2" s="1"/>
  <c r="J51" i="2" l="1"/>
  <c r="N51" i="2" s="1"/>
  <c r="I111" i="2"/>
  <c r="N111" i="2" s="1"/>
  <c r="L111" i="2"/>
  <c r="Q111" i="2" s="1"/>
  <c r="J111" i="2"/>
  <c r="O111" i="2" s="1"/>
  <c r="K111" i="2"/>
  <c r="P111" i="2" s="1"/>
  <c r="M111" i="2"/>
  <c r="R111" i="2" s="1"/>
  <c r="K51" i="2"/>
  <c r="O51" i="2" s="1"/>
  <c r="F52" i="2"/>
  <c r="G52" i="2" s="1"/>
  <c r="J52" i="2" s="1"/>
  <c r="N52" i="2" s="1"/>
  <c r="G112" i="2" l="1"/>
  <c r="H112" i="2" s="1"/>
  <c r="H52" i="2"/>
  <c r="L52" i="2" s="1"/>
  <c r="I52" i="2"/>
  <c r="M52" i="2" s="1"/>
  <c r="K52" i="2"/>
  <c r="O52" i="2" s="1"/>
  <c r="P52" i="2" s="1"/>
  <c r="Q52" i="2" s="1"/>
  <c r="M112" i="2" l="1"/>
  <c r="R112" i="2" s="1"/>
  <c r="I112" i="2"/>
  <c r="N112" i="2" s="1"/>
  <c r="J112" i="2"/>
  <c r="O112" i="2" s="1"/>
  <c r="L112" i="2"/>
  <c r="Q112" i="2" s="1"/>
  <c r="K112" i="2"/>
  <c r="P112" i="2" s="1"/>
  <c r="F57" i="2"/>
  <c r="G57" i="2" s="1"/>
  <c r="H57" i="2" s="1"/>
  <c r="L57" i="2" s="1"/>
  <c r="P50" i="2"/>
  <c r="Q50" i="2" s="1"/>
  <c r="P51" i="2"/>
  <c r="Q51" i="2" s="1"/>
  <c r="B53" i="2" l="1"/>
  <c r="G113" i="2"/>
  <c r="H113" i="2" s="1"/>
  <c r="K57" i="2"/>
  <c r="O57" i="2" s="1"/>
  <c r="J57" i="2"/>
  <c r="N57" i="2" s="1"/>
  <c r="I57" i="2"/>
  <c r="M57" i="2" s="1"/>
  <c r="F58" i="2" s="1"/>
  <c r="G58" i="2" s="1"/>
  <c r="K58" i="2" s="1"/>
  <c r="O58" i="2" s="1"/>
  <c r="I113" i="2" l="1"/>
  <c r="N113" i="2" s="1"/>
  <c r="M113" i="2"/>
  <c r="R113" i="2" s="1"/>
  <c r="K113" i="2"/>
  <c r="P113" i="2" s="1"/>
  <c r="J113" i="2"/>
  <c r="O113" i="2" s="1"/>
  <c r="G114" i="2" s="1"/>
  <c r="H114" i="2" s="1"/>
  <c r="L113" i="2"/>
  <c r="Q113" i="2" s="1"/>
  <c r="I58" i="2"/>
  <c r="M58" i="2" s="1"/>
  <c r="J58" i="2"/>
  <c r="N58" i="2" s="1"/>
  <c r="H58" i="2"/>
  <c r="L58" i="2" s="1"/>
  <c r="I114" i="2" l="1"/>
  <c r="N114" i="2" s="1"/>
  <c r="L114" i="2"/>
  <c r="Q114" i="2" s="1"/>
  <c r="K114" i="2"/>
  <c r="P114" i="2" s="1"/>
  <c r="M114" i="2"/>
  <c r="R114" i="2" s="1"/>
  <c r="J114" i="2"/>
  <c r="O114" i="2" s="1"/>
  <c r="F59" i="2"/>
  <c r="G59" i="2" s="1"/>
  <c r="J59" i="2" s="1"/>
  <c r="N59" i="2" s="1"/>
  <c r="G119" i="2" l="1"/>
  <c r="H119" i="2" s="1"/>
  <c r="S111" i="2"/>
  <c r="T111" i="2" s="1"/>
  <c r="S114" i="2"/>
  <c r="T114" i="2" s="1"/>
  <c r="S110" i="2"/>
  <c r="T110" i="2" s="1"/>
  <c r="S113" i="2"/>
  <c r="T113" i="2" s="1"/>
  <c r="S109" i="2"/>
  <c r="T109" i="2" s="1"/>
  <c r="S112" i="2"/>
  <c r="T112" i="2" s="1"/>
  <c r="H59" i="2"/>
  <c r="L59" i="2" s="1"/>
  <c r="I59" i="2"/>
  <c r="M59" i="2" s="1"/>
  <c r="K59" i="2"/>
  <c r="O59" i="2" s="1"/>
  <c r="B115" i="2" l="1"/>
  <c r="K119" i="2"/>
  <c r="P119" i="2" s="1"/>
  <c r="I119" i="2"/>
  <c r="N119" i="2" s="1"/>
  <c r="G120" i="2" s="1"/>
  <c r="H120" i="2" s="1"/>
  <c r="L119" i="2"/>
  <c r="Q119" i="2" s="1"/>
  <c r="J119" i="2"/>
  <c r="O119" i="2" s="1"/>
  <c r="M119" i="2"/>
  <c r="R119" i="2" s="1"/>
  <c r="F64" i="2"/>
  <c r="G64" i="2" s="1"/>
  <c r="P59" i="2"/>
  <c r="Q59" i="2" s="1"/>
  <c r="P58" i="2"/>
  <c r="Q58" i="2" s="1"/>
  <c r="P57" i="2"/>
  <c r="Q57" i="2" s="1"/>
  <c r="J120" i="2" l="1"/>
  <c r="O120" i="2" s="1"/>
  <c r="M120" i="2"/>
  <c r="R120" i="2" s="1"/>
  <c r="K120" i="2"/>
  <c r="P120" i="2" s="1"/>
  <c r="L120" i="2"/>
  <c r="Q120" i="2" s="1"/>
  <c r="I120" i="2"/>
  <c r="N120" i="2" s="1"/>
  <c r="G121" i="2" s="1"/>
  <c r="H121" i="2" s="1"/>
  <c r="H64" i="2"/>
  <c r="L64" i="2" s="1"/>
  <c r="B60" i="2"/>
  <c r="I64" i="2"/>
  <c r="M64" i="2" s="1"/>
  <c r="K64" i="2"/>
  <c r="O64" i="2" s="1"/>
  <c r="J64" i="2"/>
  <c r="N64" i="2" s="1"/>
  <c r="M121" i="2" l="1"/>
  <c r="R121" i="2" s="1"/>
  <c r="I121" i="2"/>
  <c r="N121" i="2" s="1"/>
  <c r="L121" i="2"/>
  <c r="Q121" i="2" s="1"/>
  <c r="K121" i="2"/>
  <c r="P121" i="2" s="1"/>
  <c r="J121" i="2"/>
  <c r="O121" i="2" s="1"/>
  <c r="F65" i="2"/>
  <c r="G65" i="2" s="1"/>
  <c r="G122" i="2" l="1"/>
  <c r="H122" i="2" s="1"/>
  <c r="K65" i="2"/>
  <c r="O65" i="2" s="1"/>
  <c r="J65" i="2"/>
  <c r="N65" i="2" s="1"/>
  <c r="I65" i="2"/>
  <c r="M65" i="2" s="1"/>
  <c r="H65" i="2"/>
  <c r="L65" i="2" s="1"/>
  <c r="J122" i="2" l="1"/>
  <c r="O122" i="2" s="1"/>
  <c r="L122" i="2"/>
  <c r="Q122" i="2" s="1"/>
  <c r="I122" i="2"/>
  <c r="N122" i="2" s="1"/>
  <c r="M122" i="2"/>
  <c r="R122" i="2" s="1"/>
  <c r="K122" i="2"/>
  <c r="P122" i="2" s="1"/>
  <c r="F66" i="2"/>
  <c r="G66" i="2" s="1"/>
  <c r="G123" i="2" l="1"/>
  <c r="H123" i="2" s="1"/>
  <c r="H66" i="2"/>
  <c r="L66" i="2" s="1"/>
  <c r="I66" i="2"/>
  <c r="M66" i="2" s="1"/>
  <c r="J66" i="2"/>
  <c r="N66" i="2" s="1"/>
  <c r="K66" i="2"/>
  <c r="O66" i="2" s="1"/>
  <c r="M123" i="2" l="1"/>
  <c r="R123" i="2" s="1"/>
  <c r="K123" i="2"/>
  <c r="P123" i="2" s="1"/>
  <c r="L123" i="2"/>
  <c r="Q123" i="2" s="1"/>
  <c r="I123" i="2"/>
  <c r="N123" i="2" s="1"/>
  <c r="J123" i="2"/>
  <c r="O123" i="2" s="1"/>
  <c r="F71" i="2"/>
  <c r="G71" i="2" s="1"/>
  <c r="P64" i="2"/>
  <c r="Q64" i="2" s="1"/>
  <c r="P65" i="2"/>
  <c r="Q65" i="2" s="1"/>
  <c r="P66" i="2"/>
  <c r="Q66" i="2" s="1"/>
  <c r="B67" i="2" l="1"/>
  <c r="G124" i="2"/>
  <c r="H124" i="2" s="1"/>
  <c r="K71" i="2"/>
  <c r="H71" i="2"/>
  <c r="I71" i="2"/>
  <c r="J71" i="2"/>
  <c r="F72" i="2" l="1"/>
  <c r="G72" i="2" s="1"/>
  <c r="L124" i="2"/>
  <c r="Q124" i="2" s="1"/>
  <c r="J124" i="2"/>
  <c r="O124" i="2" s="1"/>
  <c r="M124" i="2"/>
  <c r="R124" i="2" s="1"/>
  <c r="I124" i="2"/>
  <c r="N124" i="2" s="1"/>
  <c r="K124" i="2"/>
  <c r="P124" i="2" s="1"/>
  <c r="H72" i="2" l="1"/>
  <c r="L72" i="2" s="1"/>
  <c r="J72" i="2"/>
  <c r="N72" i="2" s="1"/>
  <c r="K72" i="2"/>
  <c r="O72" i="2" s="1"/>
  <c r="I72" i="2"/>
  <c r="M72" i="2" s="1"/>
  <c r="G129" i="2"/>
  <c r="H129" i="2" s="1"/>
  <c r="S123" i="2"/>
  <c r="T123" i="2" s="1"/>
  <c r="S119" i="2"/>
  <c r="T119" i="2" s="1"/>
  <c r="S121" i="2"/>
  <c r="T121" i="2" s="1"/>
  <c r="S120" i="2"/>
  <c r="T120" i="2" s="1"/>
  <c r="B125" i="2" s="1"/>
  <c r="S124" i="2"/>
  <c r="T124" i="2" s="1"/>
  <c r="S122" i="2"/>
  <c r="T122" i="2" s="1"/>
  <c r="I129" i="2" l="1"/>
  <c r="N129" i="2" s="1"/>
  <c r="K129" i="2"/>
  <c r="P129" i="2" s="1"/>
  <c r="J129" i="2"/>
  <c r="O129" i="2" s="1"/>
  <c r="M129" i="2"/>
  <c r="R129" i="2" s="1"/>
  <c r="L129" i="2"/>
  <c r="Q129" i="2" s="1"/>
  <c r="F73" i="2"/>
  <c r="G73" i="2" s="1"/>
  <c r="H73" i="2" l="1"/>
  <c r="L73" i="2" s="1"/>
  <c r="I73" i="2"/>
  <c r="M73" i="2" s="1"/>
  <c r="J73" i="2"/>
  <c r="N73" i="2" s="1"/>
  <c r="K73" i="2"/>
  <c r="O73" i="2" s="1"/>
  <c r="G130" i="2"/>
  <c r="H130" i="2" s="1"/>
  <c r="J130" i="2" l="1"/>
  <c r="O130" i="2" s="1"/>
  <c r="I130" i="2"/>
  <c r="N130" i="2" s="1"/>
  <c r="M130" i="2"/>
  <c r="R130" i="2" s="1"/>
  <c r="K130" i="2"/>
  <c r="P130" i="2" s="1"/>
  <c r="L130" i="2"/>
  <c r="Q130" i="2" s="1"/>
  <c r="P72" i="2"/>
  <c r="Q72" i="2" s="1"/>
  <c r="P73" i="2"/>
  <c r="Q73" i="2" s="1"/>
  <c r="B74" i="2" l="1"/>
  <c r="G131" i="2"/>
  <c r="H131" i="2" s="1"/>
  <c r="M131" i="2" l="1"/>
  <c r="R131" i="2" s="1"/>
  <c r="J131" i="2"/>
  <c r="O131" i="2" s="1"/>
  <c r="L131" i="2"/>
  <c r="Q131" i="2" s="1"/>
  <c r="I131" i="2"/>
  <c r="N131" i="2" s="1"/>
  <c r="G132" i="2" s="1"/>
  <c r="H132" i="2" s="1"/>
  <c r="K131" i="2"/>
  <c r="P131" i="2" s="1"/>
  <c r="J132" i="2" l="1"/>
  <c r="O132" i="2" s="1"/>
  <c r="K132" i="2"/>
  <c r="P132" i="2" s="1"/>
  <c r="L132" i="2"/>
  <c r="Q132" i="2" s="1"/>
  <c r="M132" i="2"/>
  <c r="R132" i="2" s="1"/>
  <c r="I132" i="2"/>
  <c r="N132" i="2" s="1"/>
  <c r="G133" i="2" l="1"/>
  <c r="H133" i="2" s="1"/>
  <c r="M133" i="2" l="1"/>
  <c r="R133" i="2" s="1"/>
  <c r="L133" i="2"/>
  <c r="Q133" i="2" s="1"/>
  <c r="I133" i="2"/>
  <c r="N133" i="2" s="1"/>
  <c r="J133" i="2"/>
  <c r="O133" i="2" s="1"/>
  <c r="K133" i="2"/>
  <c r="P133" i="2" s="1"/>
  <c r="G134" i="2" l="1"/>
  <c r="H134" i="2" s="1"/>
  <c r="L134" i="2" l="1"/>
  <c r="Q134" i="2" s="1"/>
  <c r="J134" i="2"/>
  <c r="O134" i="2" s="1"/>
  <c r="M134" i="2"/>
  <c r="R134" i="2" s="1"/>
  <c r="K134" i="2"/>
  <c r="P134" i="2" s="1"/>
  <c r="I134" i="2"/>
  <c r="N134" i="2" s="1"/>
  <c r="S134" i="2" l="1"/>
  <c r="T134" i="2" s="1"/>
  <c r="S132" i="2"/>
  <c r="T132" i="2" s="1"/>
  <c r="G139" i="2"/>
  <c r="H139" i="2" s="1"/>
  <c r="S131" i="2"/>
  <c r="T131" i="2" s="1"/>
  <c r="S133" i="2"/>
  <c r="T133" i="2" s="1"/>
  <c r="S130" i="2"/>
  <c r="T130" i="2" s="1"/>
  <c r="S129" i="2"/>
  <c r="T129" i="2" s="1"/>
  <c r="B135" i="2" s="1"/>
  <c r="K139" i="2" l="1"/>
  <c r="P139" i="2" s="1"/>
  <c r="M139" i="2"/>
  <c r="R139" i="2" s="1"/>
  <c r="L139" i="2"/>
  <c r="Q139" i="2" s="1"/>
  <c r="I139" i="2"/>
  <c r="N139" i="2" s="1"/>
  <c r="J139" i="2"/>
  <c r="O139" i="2" s="1"/>
  <c r="G140" i="2" l="1"/>
  <c r="H140" i="2" s="1"/>
  <c r="K140" i="2" l="1"/>
  <c r="P140" i="2" s="1"/>
  <c r="I140" i="2"/>
  <c r="N140" i="2" s="1"/>
  <c r="J140" i="2"/>
  <c r="O140" i="2" s="1"/>
  <c r="L140" i="2"/>
  <c r="Q140" i="2" s="1"/>
  <c r="M140" i="2"/>
  <c r="R140" i="2" s="1"/>
  <c r="G141" i="2" l="1"/>
  <c r="H141" i="2" s="1"/>
  <c r="L141" i="2" l="1"/>
  <c r="Q141" i="2" s="1"/>
  <c r="K141" i="2"/>
  <c r="P141" i="2" s="1"/>
  <c r="J141" i="2"/>
  <c r="O141" i="2" s="1"/>
  <c r="I141" i="2"/>
  <c r="N141" i="2" s="1"/>
  <c r="M141" i="2"/>
  <c r="R141" i="2" s="1"/>
  <c r="G142" i="2" l="1"/>
  <c r="H142" i="2" s="1"/>
  <c r="J142" i="2" l="1"/>
  <c r="O142" i="2" s="1"/>
  <c r="I142" i="2"/>
  <c r="N142" i="2" s="1"/>
  <c r="L142" i="2"/>
  <c r="Q142" i="2" s="1"/>
  <c r="K142" i="2"/>
  <c r="P142" i="2" s="1"/>
  <c r="M142" i="2"/>
  <c r="R142" i="2" s="1"/>
  <c r="G143" i="2" l="1"/>
  <c r="H143" i="2" s="1"/>
  <c r="M143" i="2" l="1"/>
  <c r="R143" i="2" s="1"/>
  <c r="I143" i="2"/>
  <c r="N143" i="2" s="1"/>
  <c r="K143" i="2"/>
  <c r="P143" i="2" s="1"/>
  <c r="J143" i="2"/>
  <c r="O143" i="2" s="1"/>
  <c r="L143" i="2"/>
  <c r="Q143" i="2" s="1"/>
  <c r="G144" i="2" l="1"/>
  <c r="H144" i="2" s="1"/>
  <c r="L144" i="2" l="1"/>
  <c r="Q144" i="2" s="1"/>
  <c r="K144" i="2"/>
  <c r="P144" i="2" s="1"/>
  <c r="M144" i="2"/>
  <c r="R144" i="2" s="1"/>
  <c r="I144" i="2"/>
  <c r="N144" i="2" s="1"/>
  <c r="J144" i="2"/>
  <c r="O144" i="2" s="1"/>
  <c r="S144" i="2" l="1"/>
  <c r="T144" i="2" s="1"/>
  <c r="G149" i="2"/>
  <c r="H149" i="2" s="1"/>
  <c r="S139" i="2"/>
  <c r="T139" i="2" s="1"/>
  <c r="S140" i="2"/>
  <c r="T140" i="2" s="1"/>
  <c r="S143" i="2"/>
  <c r="T143" i="2" s="1"/>
  <c r="S142" i="2"/>
  <c r="T142" i="2" s="1"/>
  <c r="S141" i="2"/>
  <c r="T141" i="2" s="1"/>
  <c r="M149" i="2" l="1"/>
  <c r="R149" i="2" s="1"/>
  <c r="K149" i="2"/>
  <c r="P149" i="2" s="1"/>
  <c r="J149" i="2"/>
  <c r="O149" i="2" s="1"/>
  <c r="I149" i="2"/>
  <c r="N149" i="2" s="1"/>
  <c r="L149" i="2"/>
  <c r="Q149" i="2" s="1"/>
  <c r="B145" i="2"/>
  <c r="G150" i="2" l="1"/>
  <c r="H150" i="2" s="1"/>
  <c r="M150" i="2" l="1"/>
  <c r="R150" i="2" s="1"/>
  <c r="I150" i="2"/>
  <c r="N150" i="2" s="1"/>
  <c r="L150" i="2"/>
  <c r="Q150" i="2" s="1"/>
  <c r="K150" i="2"/>
  <c r="P150" i="2" s="1"/>
  <c r="J150" i="2"/>
  <c r="O150" i="2" s="1"/>
  <c r="G151" i="2" l="1"/>
  <c r="H151" i="2" s="1"/>
  <c r="I151" i="2" l="1"/>
  <c r="N151" i="2" s="1"/>
  <c r="L151" i="2"/>
  <c r="Q151" i="2" s="1"/>
  <c r="K151" i="2"/>
  <c r="P151" i="2" s="1"/>
  <c r="M151" i="2"/>
  <c r="R151" i="2" s="1"/>
  <c r="J151" i="2"/>
  <c r="O151" i="2" s="1"/>
  <c r="G152" i="2" l="1"/>
  <c r="H152" i="2" s="1"/>
  <c r="L152" i="2" l="1"/>
  <c r="Q152" i="2" s="1"/>
  <c r="J152" i="2"/>
  <c r="O152" i="2" s="1"/>
  <c r="K152" i="2"/>
  <c r="P152" i="2" s="1"/>
  <c r="M152" i="2"/>
  <c r="R152" i="2" s="1"/>
  <c r="I152" i="2"/>
  <c r="N152" i="2" s="1"/>
  <c r="G153" i="2" s="1"/>
  <c r="H153" i="2" s="1"/>
  <c r="I153" i="2" l="1"/>
  <c r="N153" i="2" s="1"/>
  <c r="L153" i="2"/>
  <c r="Q153" i="2" s="1"/>
  <c r="J153" i="2"/>
  <c r="O153" i="2" s="1"/>
  <c r="K153" i="2"/>
  <c r="P153" i="2" s="1"/>
  <c r="M153" i="2"/>
  <c r="R153" i="2" s="1"/>
  <c r="G154" i="2" l="1"/>
  <c r="H154" i="2" s="1"/>
  <c r="M154" i="2" l="1"/>
  <c r="R154" i="2" s="1"/>
  <c r="J154" i="2"/>
  <c r="O154" i="2" s="1"/>
  <c r="L154" i="2"/>
  <c r="Q154" i="2" s="1"/>
  <c r="K154" i="2"/>
  <c r="P154" i="2" s="1"/>
  <c r="I154" i="2"/>
  <c r="N154" i="2" s="1"/>
  <c r="S153" i="2" l="1"/>
  <c r="T153" i="2" s="1"/>
  <c r="S151" i="2"/>
  <c r="T151" i="2" s="1"/>
  <c r="G159" i="2"/>
  <c r="H159" i="2" s="1"/>
  <c r="S150" i="2"/>
  <c r="T150" i="2" s="1"/>
  <c r="S152" i="2"/>
  <c r="T152" i="2" s="1"/>
  <c r="S149" i="2"/>
  <c r="T149" i="2" s="1"/>
  <c r="S154" i="2"/>
  <c r="T154" i="2" s="1"/>
  <c r="J159" i="2" l="1"/>
  <c r="O159" i="2" s="1"/>
  <c r="L159" i="2"/>
  <c r="Q159" i="2" s="1"/>
  <c r="K159" i="2"/>
  <c r="P159" i="2" s="1"/>
  <c r="I159" i="2"/>
  <c r="N159" i="2" s="1"/>
  <c r="M159" i="2"/>
  <c r="R159" i="2" s="1"/>
  <c r="B155" i="2"/>
  <c r="G160" i="2" l="1"/>
  <c r="H160" i="2" s="1"/>
  <c r="J160" i="2" l="1"/>
  <c r="O160" i="2" s="1"/>
  <c r="M160" i="2"/>
  <c r="R160" i="2" s="1"/>
  <c r="K160" i="2"/>
  <c r="P160" i="2" s="1"/>
  <c r="I160" i="2"/>
  <c r="N160" i="2" s="1"/>
  <c r="L160" i="2"/>
  <c r="Q160" i="2" s="1"/>
  <c r="G161" i="2" l="1"/>
  <c r="H161" i="2" s="1"/>
  <c r="I161" i="2" l="1"/>
  <c r="N161" i="2" s="1"/>
  <c r="K161" i="2"/>
  <c r="P161" i="2" s="1"/>
  <c r="J161" i="2"/>
  <c r="O161" i="2" s="1"/>
  <c r="L161" i="2"/>
  <c r="Q161" i="2" s="1"/>
  <c r="M161" i="2"/>
  <c r="R161" i="2" s="1"/>
  <c r="G162" i="2" l="1"/>
  <c r="H162" i="2" s="1"/>
  <c r="L162" i="2" l="1"/>
  <c r="Q162" i="2" s="1"/>
  <c r="J162" i="2"/>
  <c r="O162" i="2" s="1"/>
  <c r="M162" i="2"/>
  <c r="R162" i="2" s="1"/>
  <c r="K162" i="2"/>
  <c r="P162" i="2" s="1"/>
  <c r="I162" i="2"/>
  <c r="N162" i="2" s="1"/>
  <c r="G163" i="2" s="1"/>
  <c r="H163" i="2" s="1"/>
  <c r="L163" i="2" l="1"/>
  <c r="Q163" i="2" s="1"/>
  <c r="M163" i="2"/>
  <c r="R163" i="2" s="1"/>
  <c r="J163" i="2"/>
  <c r="O163" i="2" s="1"/>
  <c r="K163" i="2"/>
  <c r="P163" i="2" s="1"/>
  <c r="I163" i="2"/>
  <c r="N163" i="2" s="1"/>
  <c r="G164" i="2" s="1"/>
  <c r="H164" i="2" s="1"/>
  <c r="I164" i="2" l="1"/>
  <c r="N164" i="2" s="1"/>
  <c r="M164" i="2"/>
  <c r="R164" i="2" s="1"/>
  <c r="J164" i="2"/>
  <c r="O164" i="2" s="1"/>
  <c r="K164" i="2"/>
  <c r="P164" i="2" s="1"/>
  <c r="L164" i="2"/>
  <c r="Q164" i="2" s="1"/>
  <c r="S161" i="2" l="1"/>
  <c r="T161" i="2" s="1"/>
  <c r="G169" i="2"/>
  <c r="H169" i="2" s="1"/>
  <c r="S164" i="2"/>
  <c r="T164" i="2" s="1"/>
  <c r="S159" i="2"/>
  <c r="T159" i="2" s="1"/>
  <c r="S160" i="2"/>
  <c r="T160" i="2" s="1"/>
  <c r="S162" i="2"/>
  <c r="T162" i="2" s="1"/>
  <c r="S163" i="2"/>
  <c r="T163" i="2" s="1"/>
  <c r="I169" i="2" l="1"/>
  <c r="N169" i="2" s="1"/>
  <c r="M169" i="2"/>
  <c r="R169" i="2" s="1"/>
  <c r="K169" i="2"/>
  <c r="P169" i="2" s="1"/>
  <c r="J169" i="2"/>
  <c r="L169" i="2"/>
  <c r="Q169" i="2" s="1"/>
  <c r="B165" i="2"/>
  <c r="G170" i="2" l="1"/>
  <c r="H170" i="2" s="1"/>
  <c r="O169" i="2"/>
  <c r="I170" i="2" l="1"/>
  <c r="N170" i="2" s="1"/>
  <c r="K170" i="2"/>
  <c r="P170" i="2" s="1"/>
  <c r="M170" i="2"/>
  <c r="R170" i="2" s="1"/>
  <c r="J170" i="2"/>
  <c r="O170" i="2" s="1"/>
  <c r="L170" i="2"/>
  <c r="Q170" i="2" s="1"/>
  <c r="G171" i="2" l="1"/>
  <c r="H171" i="2" s="1"/>
  <c r="I171" i="2" l="1"/>
  <c r="N171" i="2" s="1"/>
  <c r="M171" i="2"/>
  <c r="R171" i="2" s="1"/>
  <c r="J171" i="2"/>
  <c r="O171" i="2" s="1"/>
  <c r="K171" i="2"/>
  <c r="P171" i="2" s="1"/>
  <c r="L171" i="2"/>
  <c r="Q171" i="2" s="1"/>
  <c r="G172" i="2" l="1"/>
  <c r="H172" i="2" s="1"/>
  <c r="L172" i="2" l="1"/>
  <c r="Q172" i="2" s="1"/>
  <c r="K172" i="2"/>
  <c r="P172" i="2" s="1"/>
  <c r="M172" i="2"/>
  <c r="R172" i="2" s="1"/>
  <c r="I172" i="2"/>
  <c r="N172" i="2" s="1"/>
  <c r="J172" i="2"/>
  <c r="O172" i="2" s="1"/>
  <c r="G173" i="2" l="1"/>
  <c r="H173" i="2" s="1"/>
  <c r="I173" i="2" l="1"/>
  <c r="N173" i="2" s="1"/>
  <c r="K173" i="2"/>
  <c r="P173" i="2" s="1"/>
  <c r="L173" i="2"/>
  <c r="Q173" i="2" s="1"/>
  <c r="M173" i="2"/>
  <c r="R173" i="2" s="1"/>
  <c r="J173" i="2"/>
  <c r="O173" i="2" s="1"/>
  <c r="G174" i="2" l="1"/>
  <c r="H174" i="2" s="1"/>
  <c r="K174" i="2" l="1"/>
  <c r="P174" i="2" s="1"/>
  <c r="I174" i="2"/>
  <c r="N174" i="2" s="1"/>
  <c r="J174" i="2"/>
  <c r="O174" i="2" s="1"/>
  <c r="L174" i="2"/>
  <c r="Q174" i="2" s="1"/>
  <c r="M174" i="2"/>
  <c r="R174" i="2" s="1"/>
  <c r="S172" i="2" l="1"/>
  <c r="T172" i="2" s="1"/>
  <c r="S171" i="2"/>
  <c r="T171" i="2" s="1"/>
  <c r="S173" i="2"/>
  <c r="T173" i="2" s="1"/>
  <c r="S170" i="2"/>
  <c r="T170" i="2" s="1"/>
  <c r="S169" i="2"/>
  <c r="T169" i="2" s="1"/>
  <c r="B175" i="2" s="1"/>
  <c r="S174" i="2"/>
  <c r="T174" i="2" s="1"/>
</calcChain>
</file>

<file path=xl/sharedStrings.xml><?xml version="1.0" encoding="utf-8"?>
<sst xmlns="http://schemas.openxmlformats.org/spreadsheetml/2006/main" count="827" uniqueCount="113">
  <si>
    <t>dataset 1</t>
  </si>
  <si>
    <t xml:space="preserve">x1 </t>
  </si>
  <si>
    <t>x2</t>
  </si>
  <si>
    <t>x3</t>
  </si>
  <si>
    <t>target</t>
  </si>
  <si>
    <t>dataset 2</t>
  </si>
  <si>
    <t>x0</t>
  </si>
  <si>
    <t>x1</t>
  </si>
  <si>
    <t>x4</t>
  </si>
  <si>
    <t>output</t>
  </si>
  <si>
    <t>error</t>
  </si>
  <si>
    <t>w1</t>
  </si>
  <si>
    <t>w2</t>
  </si>
  <si>
    <t>w3</t>
  </si>
  <si>
    <t>learning rate</t>
  </si>
  <si>
    <t>w0</t>
  </si>
  <si>
    <t>delta w0</t>
  </si>
  <si>
    <t>delta w1</t>
  </si>
  <si>
    <t>delta w3</t>
  </si>
  <si>
    <t>delta w2</t>
  </si>
  <si>
    <t xml:space="preserve">error </t>
  </si>
  <si>
    <t>(td-od)2</t>
  </si>
  <si>
    <t>w4</t>
  </si>
  <si>
    <t>delta w4</t>
  </si>
  <si>
    <t>Od</t>
  </si>
  <si>
    <t>epoch1</t>
  </si>
  <si>
    <t>epoch2</t>
  </si>
  <si>
    <t>epoch3</t>
  </si>
  <si>
    <t>epoch4</t>
  </si>
  <si>
    <t>epoch5</t>
  </si>
  <si>
    <t>epoch6</t>
  </si>
  <si>
    <t>epoch7</t>
  </si>
  <si>
    <t>epoch8</t>
  </si>
  <si>
    <t>Delta incremental</t>
  </si>
  <si>
    <t>epoch9</t>
  </si>
  <si>
    <t>epoch10</t>
  </si>
  <si>
    <t>Delta batch</t>
  </si>
  <si>
    <t>Dataset 1</t>
  </si>
  <si>
    <t>Target</t>
  </si>
  <si>
    <t>Dataset 2</t>
  </si>
  <si>
    <t>Gradien Discent , Delta rule -batch</t>
  </si>
  <si>
    <t>Output</t>
  </si>
  <si>
    <t>(td-od)*x0</t>
  </si>
  <si>
    <t>(td-od)*x1</t>
  </si>
  <si>
    <t>(td-od)*x2</t>
  </si>
  <si>
    <t>(td-od)*x3</t>
  </si>
  <si>
    <t>(td-od)</t>
  </si>
  <si>
    <t>Output Check</t>
  </si>
  <si>
    <t>Error Check</t>
  </si>
  <si>
    <t>Iteration Error</t>
  </si>
  <si>
    <t>Iterasi 0</t>
  </si>
  <si>
    <t>NA</t>
  </si>
  <si>
    <t>Iterasi 1</t>
  </si>
  <si>
    <t>Iterasi 2</t>
  </si>
  <si>
    <t>Iterasi 3</t>
  </si>
  <si>
    <t>Iterasi 4</t>
  </si>
  <si>
    <t>Iterasi 5</t>
  </si>
  <si>
    <t>Iterasi 6</t>
  </si>
  <si>
    <t>Iterasi 7</t>
  </si>
  <si>
    <t>Iterasi 8</t>
  </si>
  <si>
    <t>Iterasi 9</t>
  </si>
  <si>
    <t>Iterasi 10</t>
  </si>
  <si>
    <t>(td-od)*x4</t>
  </si>
  <si>
    <t>Back propagation</t>
  </si>
  <si>
    <t>Evaluation</t>
  </si>
  <si>
    <t>Transform Target</t>
  </si>
  <si>
    <t>Lrn rate</t>
  </si>
  <si>
    <t>o1</t>
  </si>
  <si>
    <t>o2</t>
  </si>
  <si>
    <t>o3</t>
  </si>
  <si>
    <t>e3</t>
  </si>
  <si>
    <t>w30</t>
  </si>
  <si>
    <t>w31</t>
  </si>
  <si>
    <t>w32</t>
  </si>
  <si>
    <t>e2</t>
  </si>
  <si>
    <t>w20</t>
  </si>
  <si>
    <t>w21</t>
  </si>
  <si>
    <t>w22</t>
  </si>
  <si>
    <t>w23</t>
  </si>
  <si>
    <t>e1</t>
  </si>
  <si>
    <t>w10</t>
  </si>
  <si>
    <t>w11</t>
  </si>
  <si>
    <t>w12</t>
  </si>
  <si>
    <t>w13</t>
  </si>
  <si>
    <t>error^2</t>
  </si>
  <si>
    <t>total error</t>
  </si>
  <si>
    <t>w24</t>
  </si>
  <si>
    <t>w14</t>
  </si>
  <si>
    <t>Winson Waisakurnia</t>
  </si>
  <si>
    <t>Melvin Fonda</t>
  </si>
  <si>
    <t>No</t>
  </si>
  <si>
    <t>Nama</t>
  </si>
  <si>
    <t>NIM</t>
  </si>
  <si>
    <t>LATIHAN ANN</t>
  </si>
  <si>
    <t>Perceptron Training Rule</t>
  </si>
  <si>
    <t>HASIL</t>
  </si>
  <si>
    <t>1. Single Perceptron</t>
  </si>
  <si>
    <t>a. Perceptron Training Rule</t>
  </si>
  <si>
    <t>- dataset 1</t>
  </si>
  <si>
    <t>- dataset 2</t>
  </si>
  <si>
    <t>b. Delta rule Batch</t>
  </si>
  <si>
    <t>wo</t>
  </si>
  <si>
    <t>Error</t>
  </si>
  <si>
    <t>c. Delta rule Incremental</t>
  </si>
  <si>
    <t>2. Multi Layer Perceptron ( Backpropagation )</t>
  </si>
  <si>
    <t>perceptron 1</t>
  </si>
  <si>
    <t>perceptron 2</t>
  </si>
  <si>
    <t>perceptron 3</t>
  </si>
  <si>
    <t>Kesimpulan</t>
  </si>
  <si>
    <t>Learning rate untuk perceptron delta batch dan incremental untuk dataset 2 terlalu besar sehingga updatenya terlalu enkstrim dan ga bisa converge</t>
  </si>
  <si>
    <t>Learning dari backpropagation sangat lambat</t>
  </si>
  <si>
    <t>Dengan dataset linearly seperable, didapatkan bahwa :</t>
  </si>
  <si>
    <t>Perceptron trainning rule paling cepat mengalami convergent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</si>
</sst>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left" indent="1"/>
    </xf>
    <xf numFmtId="16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Fill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1" xfId="0" applyBorder="1"/>
    <xf numFmtId="0" fontId="0" fillId="5" borderId="1" xfId="0" applyFill="1" applyBorder="1"/>
    <xf numFmtId="164" fontId="0" fillId="0" borderId="1" xfId="0" applyNumberFormat="1" applyBorder="1" applyAlignment="1">
      <alignment horizontal="left" indent="1"/>
    </xf>
    <xf numFmtId="164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 applyAlignment="1">
      <alignment horizontal="left" indent="1"/>
    </xf>
    <xf numFmtId="164" fontId="0" fillId="0" borderId="1" xfId="0" applyNumberFormat="1" applyFill="1" applyBorder="1"/>
    <xf numFmtId="0" fontId="1" fillId="2" borderId="0" xfId="0" applyFont="1" applyFill="1"/>
    <xf numFmtId="0" fontId="0" fillId="2" borderId="0" xfId="0" applyFill="1"/>
    <xf numFmtId="0" fontId="0" fillId="0" borderId="0" xfId="0" quotePrefix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45</xdr:row>
      <xdr:rowOff>152400</xdr:rowOff>
    </xdr:from>
    <xdr:to>
      <xdr:col>2</xdr:col>
      <xdr:colOff>19050</xdr:colOff>
      <xdr:row>48</xdr:row>
      <xdr:rowOff>19050</xdr:rowOff>
    </xdr:to>
    <xdr:sp macro="" textlink="">
      <xdr:nvSpPr>
        <xdr:cNvPr id="2" name="Oval 1"/>
        <xdr:cNvSpPr/>
      </xdr:nvSpPr>
      <xdr:spPr>
        <a:xfrm>
          <a:off x="990600" y="9115425"/>
          <a:ext cx="552450" cy="438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781050</xdr:colOff>
      <xdr:row>49</xdr:row>
      <xdr:rowOff>47625</xdr:rowOff>
    </xdr:from>
    <xdr:to>
      <xdr:col>2</xdr:col>
      <xdr:colOff>47625</xdr:colOff>
      <xdr:row>51</xdr:row>
      <xdr:rowOff>104775</xdr:rowOff>
    </xdr:to>
    <xdr:sp macro="" textlink="">
      <xdr:nvSpPr>
        <xdr:cNvPr id="3" name="Oval 2"/>
        <xdr:cNvSpPr/>
      </xdr:nvSpPr>
      <xdr:spPr>
        <a:xfrm>
          <a:off x="1019175" y="9772650"/>
          <a:ext cx="552450" cy="438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i2</a:t>
          </a:r>
        </a:p>
      </xdr:txBody>
    </xdr:sp>
    <xdr:clientData/>
  </xdr:twoCellAnchor>
  <xdr:twoCellAnchor>
    <xdr:from>
      <xdr:col>1</xdr:col>
      <xdr:colOff>762000</xdr:colOff>
      <xdr:row>53</xdr:row>
      <xdr:rowOff>9525</xdr:rowOff>
    </xdr:from>
    <xdr:to>
      <xdr:col>2</xdr:col>
      <xdr:colOff>28575</xdr:colOff>
      <xdr:row>55</xdr:row>
      <xdr:rowOff>66675</xdr:rowOff>
    </xdr:to>
    <xdr:sp macro="" textlink="">
      <xdr:nvSpPr>
        <xdr:cNvPr id="4" name="Oval 3"/>
        <xdr:cNvSpPr/>
      </xdr:nvSpPr>
      <xdr:spPr>
        <a:xfrm>
          <a:off x="1000125" y="10115550"/>
          <a:ext cx="552450" cy="438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i3</a:t>
          </a:r>
        </a:p>
      </xdr:txBody>
    </xdr:sp>
    <xdr:clientData/>
  </xdr:twoCellAnchor>
  <xdr:twoCellAnchor>
    <xdr:from>
      <xdr:col>2</xdr:col>
      <xdr:colOff>447675</xdr:colOff>
      <xdr:row>47</xdr:row>
      <xdr:rowOff>104775</xdr:rowOff>
    </xdr:from>
    <xdr:to>
      <xdr:col>3</xdr:col>
      <xdr:colOff>390525</xdr:colOff>
      <xdr:row>49</xdr:row>
      <xdr:rowOff>161925</xdr:rowOff>
    </xdr:to>
    <xdr:sp macro="" textlink="">
      <xdr:nvSpPr>
        <xdr:cNvPr id="5" name="Oval 4"/>
        <xdr:cNvSpPr/>
      </xdr:nvSpPr>
      <xdr:spPr>
        <a:xfrm>
          <a:off x="1971675" y="9448800"/>
          <a:ext cx="552450" cy="438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2</xdr:col>
      <xdr:colOff>438150</xdr:colOff>
      <xdr:row>51</xdr:row>
      <xdr:rowOff>104775</xdr:rowOff>
    </xdr:from>
    <xdr:to>
      <xdr:col>3</xdr:col>
      <xdr:colOff>381000</xdr:colOff>
      <xdr:row>53</xdr:row>
      <xdr:rowOff>161925</xdr:rowOff>
    </xdr:to>
    <xdr:sp macro="" textlink="">
      <xdr:nvSpPr>
        <xdr:cNvPr id="6" name="Oval 5"/>
        <xdr:cNvSpPr/>
      </xdr:nvSpPr>
      <xdr:spPr>
        <a:xfrm>
          <a:off x="1962150" y="10210800"/>
          <a:ext cx="552450" cy="438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3</xdr:col>
      <xdr:colOff>590550</xdr:colOff>
      <xdr:row>49</xdr:row>
      <xdr:rowOff>104775</xdr:rowOff>
    </xdr:from>
    <xdr:to>
      <xdr:col>4</xdr:col>
      <xdr:colOff>533400</xdr:colOff>
      <xdr:row>51</xdr:row>
      <xdr:rowOff>161925</xdr:rowOff>
    </xdr:to>
    <xdr:sp macro="" textlink="">
      <xdr:nvSpPr>
        <xdr:cNvPr id="7" name="Oval 6"/>
        <xdr:cNvSpPr/>
      </xdr:nvSpPr>
      <xdr:spPr>
        <a:xfrm>
          <a:off x="2724150" y="9829800"/>
          <a:ext cx="552450" cy="438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2</xdr:col>
      <xdr:colOff>19050</xdr:colOff>
      <xdr:row>46</xdr:row>
      <xdr:rowOff>180975</xdr:rowOff>
    </xdr:from>
    <xdr:to>
      <xdr:col>2</xdr:col>
      <xdr:colOff>528579</xdr:colOff>
      <xdr:row>47</xdr:row>
      <xdr:rowOff>168941</xdr:rowOff>
    </xdr:to>
    <xdr:cxnSp macro="">
      <xdr:nvCxnSpPr>
        <xdr:cNvPr id="9" name="Straight Arrow Connector 8"/>
        <xdr:cNvCxnSpPr>
          <a:stCxn id="2" idx="6"/>
          <a:endCxn id="5" idx="1"/>
        </xdr:cNvCxnSpPr>
      </xdr:nvCxnSpPr>
      <xdr:spPr>
        <a:xfrm>
          <a:off x="1543050" y="9334500"/>
          <a:ext cx="509529" cy="178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48</xdr:row>
      <xdr:rowOff>133350</xdr:rowOff>
    </xdr:from>
    <xdr:to>
      <xdr:col>2</xdr:col>
      <xdr:colOff>447675</xdr:colOff>
      <xdr:row>50</xdr:row>
      <xdr:rowOff>76200</xdr:rowOff>
    </xdr:to>
    <xdr:cxnSp macro="">
      <xdr:nvCxnSpPr>
        <xdr:cNvPr id="11" name="Straight Arrow Connector 10"/>
        <xdr:cNvCxnSpPr>
          <a:stCxn id="3" idx="6"/>
          <a:endCxn id="5" idx="2"/>
        </xdr:cNvCxnSpPr>
      </xdr:nvCxnSpPr>
      <xdr:spPr>
        <a:xfrm flipV="1">
          <a:off x="1571625" y="9667875"/>
          <a:ext cx="40005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1224021</xdr:colOff>
      <xdr:row>47</xdr:row>
      <xdr:rowOff>145384</xdr:rowOff>
    </xdr:from>
    <xdr:to>
      <xdr:col>2</xdr:col>
      <xdr:colOff>519054</xdr:colOff>
      <xdr:row>51</xdr:row>
      <xdr:rowOff>168941</xdr:rowOff>
    </xdr:to>
    <xdr:cxnSp macro="">
      <xdr:nvCxnSpPr>
        <xdr:cNvPr id="13" name="Straight Arrow Connector 12"/>
        <xdr:cNvCxnSpPr>
          <a:stCxn id="2" idx="5"/>
          <a:endCxn id="6" idx="1"/>
        </xdr:cNvCxnSpPr>
      </xdr:nvCxnSpPr>
      <xdr:spPr>
        <a:xfrm>
          <a:off x="1462146" y="9489409"/>
          <a:ext cx="580908" cy="7855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1252596</xdr:colOff>
      <xdr:row>51</xdr:row>
      <xdr:rowOff>40609</xdr:rowOff>
    </xdr:from>
    <xdr:to>
      <xdr:col>2</xdr:col>
      <xdr:colOff>438150</xdr:colOff>
      <xdr:row>52</xdr:row>
      <xdr:rowOff>133350</xdr:rowOff>
    </xdr:to>
    <xdr:cxnSp macro="">
      <xdr:nvCxnSpPr>
        <xdr:cNvPr id="15" name="Straight Arrow Connector 14"/>
        <xdr:cNvCxnSpPr>
          <a:stCxn id="3" idx="5"/>
          <a:endCxn id="6" idx="2"/>
        </xdr:cNvCxnSpPr>
      </xdr:nvCxnSpPr>
      <xdr:spPr>
        <a:xfrm>
          <a:off x="1490721" y="10146634"/>
          <a:ext cx="471429" cy="2832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1233546</xdr:colOff>
      <xdr:row>49</xdr:row>
      <xdr:rowOff>97759</xdr:rowOff>
    </xdr:from>
    <xdr:to>
      <xdr:col>2</xdr:col>
      <xdr:colOff>528579</xdr:colOff>
      <xdr:row>53</xdr:row>
      <xdr:rowOff>73691</xdr:rowOff>
    </xdr:to>
    <xdr:cxnSp macro="">
      <xdr:nvCxnSpPr>
        <xdr:cNvPr id="17" name="Straight Arrow Connector 16"/>
        <xdr:cNvCxnSpPr>
          <a:stCxn id="4" idx="7"/>
          <a:endCxn id="5" idx="3"/>
        </xdr:cNvCxnSpPr>
      </xdr:nvCxnSpPr>
      <xdr:spPr>
        <a:xfrm flipV="1">
          <a:off x="1471671" y="9441784"/>
          <a:ext cx="580908" cy="7379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53</xdr:row>
      <xdr:rowOff>97759</xdr:rowOff>
    </xdr:from>
    <xdr:to>
      <xdr:col>2</xdr:col>
      <xdr:colOff>519054</xdr:colOff>
      <xdr:row>54</xdr:row>
      <xdr:rowOff>38100</xdr:rowOff>
    </xdr:to>
    <xdr:cxnSp macro="">
      <xdr:nvCxnSpPr>
        <xdr:cNvPr id="20" name="Straight Arrow Connector 19"/>
        <xdr:cNvCxnSpPr>
          <a:stCxn id="4" idx="6"/>
          <a:endCxn id="6" idx="3"/>
        </xdr:cNvCxnSpPr>
      </xdr:nvCxnSpPr>
      <xdr:spPr>
        <a:xfrm flipV="1">
          <a:off x="1552575" y="10203784"/>
          <a:ext cx="490479" cy="1308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390525</xdr:colOff>
      <xdr:row>48</xdr:row>
      <xdr:rowOff>133350</xdr:rowOff>
    </xdr:from>
    <xdr:to>
      <xdr:col>4</xdr:col>
      <xdr:colOff>61854</xdr:colOff>
      <xdr:row>49</xdr:row>
      <xdr:rowOff>168941</xdr:rowOff>
    </xdr:to>
    <xdr:cxnSp macro="">
      <xdr:nvCxnSpPr>
        <xdr:cNvPr id="22" name="Straight Arrow Connector 21"/>
        <xdr:cNvCxnSpPr>
          <a:stCxn id="5" idx="6"/>
          <a:endCxn id="7" idx="1"/>
        </xdr:cNvCxnSpPr>
      </xdr:nvCxnSpPr>
      <xdr:spPr>
        <a:xfrm>
          <a:off x="2524125" y="9667875"/>
          <a:ext cx="280929" cy="2260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51</xdr:row>
      <xdr:rowOff>97759</xdr:rowOff>
    </xdr:from>
    <xdr:to>
      <xdr:col>4</xdr:col>
      <xdr:colOff>61854</xdr:colOff>
      <xdr:row>52</xdr:row>
      <xdr:rowOff>133350</xdr:rowOff>
    </xdr:to>
    <xdr:cxnSp macro="">
      <xdr:nvCxnSpPr>
        <xdr:cNvPr id="24" name="Straight Arrow Connector 23"/>
        <xdr:cNvCxnSpPr>
          <a:stCxn id="6" idx="6"/>
          <a:endCxn id="7" idx="3"/>
        </xdr:cNvCxnSpPr>
      </xdr:nvCxnSpPr>
      <xdr:spPr>
        <a:xfrm flipV="1">
          <a:off x="2514600" y="10203784"/>
          <a:ext cx="290454" cy="2260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workbookViewId="0">
      <selection sqref="A1:F2"/>
    </sheetView>
  </sheetViews>
  <sheetFormatPr defaultRowHeight="15" x14ac:dyDescent="0.25"/>
  <cols>
    <col min="1" max="1" width="3.5703125" bestFit="1" customWidth="1"/>
    <col min="2" max="2" width="19.28515625" bestFit="1" customWidth="1"/>
    <col min="6" max="6" width="9.7109375" customWidth="1"/>
    <col min="7" max="7" width="10.85546875" customWidth="1"/>
    <col min="9" max="9" width="10.7109375" customWidth="1"/>
    <col min="12" max="12" width="10.42578125" customWidth="1"/>
    <col min="13" max="13" width="13.28515625" customWidth="1"/>
  </cols>
  <sheetData>
    <row r="1" spans="1:10" x14ac:dyDescent="0.25">
      <c r="A1" s="33" t="s">
        <v>93</v>
      </c>
      <c r="B1" s="34"/>
      <c r="C1" s="34"/>
      <c r="D1" s="34"/>
      <c r="E1" s="34"/>
      <c r="F1" s="34"/>
    </row>
    <row r="2" spans="1:10" x14ac:dyDescent="0.25">
      <c r="A2" s="34"/>
      <c r="B2" s="34"/>
      <c r="C2" s="34"/>
      <c r="D2" s="34"/>
      <c r="E2" s="34"/>
      <c r="F2" s="34"/>
    </row>
    <row r="3" spans="1:10" ht="15.75" thickBot="1" x14ac:dyDescent="0.3"/>
    <row r="4" spans="1:10" x14ac:dyDescent="0.25">
      <c r="A4" s="16" t="s">
        <v>90</v>
      </c>
      <c r="B4" s="17" t="s">
        <v>91</v>
      </c>
      <c r="C4" s="18" t="s">
        <v>92</v>
      </c>
    </row>
    <row r="5" spans="1:10" x14ac:dyDescent="0.25">
      <c r="A5" s="19">
        <v>1</v>
      </c>
      <c r="B5" s="19" t="s">
        <v>88</v>
      </c>
      <c r="C5" s="19">
        <v>13512071</v>
      </c>
    </row>
    <row r="6" spans="1:10" x14ac:dyDescent="0.25">
      <c r="A6" s="19">
        <v>2</v>
      </c>
      <c r="B6" s="19" t="s">
        <v>89</v>
      </c>
      <c r="C6" s="19">
        <v>13512085</v>
      </c>
    </row>
    <row r="8" spans="1:10" x14ac:dyDescent="0.25">
      <c r="B8" t="s">
        <v>95</v>
      </c>
      <c r="I8" s="3" t="s">
        <v>108</v>
      </c>
    </row>
    <row r="9" spans="1:10" x14ac:dyDescent="0.25">
      <c r="B9" s="3" t="s">
        <v>96</v>
      </c>
      <c r="I9" t="s">
        <v>111</v>
      </c>
    </row>
    <row r="10" spans="1:10" x14ac:dyDescent="0.25">
      <c r="B10" t="s">
        <v>97</v>
      </c>
      <c r="I10">
        <v>1</v>
      </c>
      <c r="J10" t="s">
        <v>112</v>
      </c>
    </row>
    <row r="11" spans="1:10" x14ac:dyDescent="0.25">
      <c r="B11" s="28" t="s">
        <v>98</v>
      </c>
      <c r="I11">
        <v>2</v>
      </c>
      <c r="J11" t="s">
        <v>109</v>
      </c>
    </row>
    <row r="12" spans="1:10" x14ac:dyDescent="0.25">
      <c r="B12" s="20" t="s">
        <v>15</v>
      </c>
      <c r="C12" s="20" t="s">
        <v>11</v>
      </c>
      <c r="D12" s="20" t="s">
        <v>12</v>
      </c>
      <c r="E12" s="20" t="s">
        <v>13</v>
      </c>
      <c r="F12" s="20" t="s">
        <v>10</v>
      </c>
      <c r="I12">
        <v>3</v>
      </c>
      <c r="J12" t="s">
        <v>110</v>
      </c>
    </row>
    <row r="13" spans="1:10" x14ac:dyDescent="0.25">
      <c r="B13" s="19">
        <v>-0.2</v>
      </c>
      <c r="C13" s="19">
        <v>-0.2</v>
      </c>
      <c r="D13" s="19">
        <v>0</v>
      </c>
      <c r="E13" s="19">
        <v>-0.2</v>
      </c>
      <c r="F13" s="23">
        <v>0</v>
      </c>
    </row>
    <row r="14" spans="1:10" x14ac:dyDescent="0.25">
      <c r="B14" s="30"/>
      <c r="C14" s="29"/>
      <c r="D14" s="29"/>
      <c r="E14" s="29"/>
    </row>
    <row r="15" spans="1:10" x14ac:dyDescent="0.25">
      <c r="B15" s="28" t="s">
        <v>99</v>
      </c>
    </row>
    <row r="16" spans="1:10" x14ac:dyDescent="0.25">
      <c r="B16" s="20" t="s">
        <v>15</v>
      </c>
      <c r="C16" s="20" t="s">
        <v>11</v>
      </c>
      <c r="D16" s="20" t="s">
        <v>12</v>
      </c>
      <c r="E16" s="20" t="s">
        <v>13</v>
      </c>
      <c r="F16" s="20" t="s">
        <v>22</v>
      </c>
      <c r="G16" s="20" t="s">
        <v>10</v>
      </c>
    </row>
    <row r="17" spans="2:7" x14ac:dyDescent="0.25">
      <c r="B17" s="19">
        <v>0.2</v>
      </c>
      <c r="C17" s="19">
        <v>0.21999999999999986</v>
      </c>
      <c r="D17" s="19">
        <v>0.72</v>
      </c>
      <c r="E17" s="19">
        <v>-1.0400000000000003</v>
      </c>
      <c r="F17" s="19">
        <v>-0.43999999999999995</v>
      </c>
      <c r="G17" s="23">
        <v>0</v>
      </c>
    </row>
    <row r="19" spans="2:7" x14ac:dyDescent="0.25">
      <c r="B19" t="s">
        <v>100</v>
      </c>
    </row>
    <row r="20" spans="2:7" x14ac:dyDescent="0.25">
      <c r="B20" s="28" t="s">
        <v>98</v>
      </c>
    </row>
    <row r="21" spans="2:7" x14ac:dyDescent="0.25">
      <c r="B21" s="20" t="s">
        <v>101</v>
      </c>
      <c r="C21" s="20" t="s">
        <v>11</v>
      </c>
      <c r="D21" s="20" t="s">
        <v>12</v>
      </c>
      <c r="E21" s="20" t="s">
        <v>13</v>
      </c>
      <c r="F21" s="20" t="s">
        <v>102</v>
      </c>
    </row>
    <row r="22" spans="2:7" x14ac:dyDescent="0.25">
      <c r="B22" s="32">
        <v>1.4541998906449513E-2</v>
      </c>
      <c r="C22" s="32">
        <v>-0.35319808170139499</v>
      </c>
      <c r="D22" s="32">
        <v>-0.2796034223209154</v>
      </c>
      <c r="E22" s="32">
        <v>-0.6034226179266674</v>
      </c>
      <c r="F22" s="32">
        <v>1.308014186589969E-2</v>
      </c>
    </row>
    <row r="24" spans="2:7" x14ac:dyDescent="0.25">
      <c r="B24" s="28" t="s">
        <v>99</v>
      </c>
    </row>
    <row r="25" spans="2:7" x14ac:dyDescent="0.25">
      <c r="B25" s="20" t="s">
        <v>101</v>
      </c>
      <c r="C25" s="20" t="s">
        <v>11</v>
      </c>
      <c r="D25" s="20" t="s">
        <v>12</v>
      </c>
      <c r="E25" s="20" t="s">
        <v>13</v>
      </c>
      <c r="F25" s="20" t="s">
        <v>22</v>
      </c>
      <c r="G25" s="20" t="s">
        <v>102</v>
      </c>
    </row>
    <row r="26" spans="2:7" x14ac:dyDescent="0.25">
      <c r="B26" s="32">
        <v>6029467635856.8037</v>
      </c>
      <c r="C26" s="32">
        <v>36363444252998.312</v>
      </c>
      <c r="D26" s="32">
        <v>19264487105446.062</v>
      </c>
      <c r="E26" s="32">
        <v>20363384180865.777</v>
      </c>
      <c r="F26" s="32">
        <v>5803738572489.5605</v>
      </c>
      <c r="G26" s="32">
        <v>3.7540906973321646E+29</v>
      </c>
    </row>
    <row r="27" spans="2:7" x14ac:dyDescent="0.25">
      <c r="B27" s="31"/>
      <c r="C27" s="31"/>
      <c r="D27" s="31"/>
      <c r="E27" s="31"/>
      <c r="F27" s="31"/>
      <c r="G27" s="31"/>
    </row>
    <row r="28" spans="2:7" x14ac:dyDescent="0.25">
      <c r="B28" t="s">
        <v>103</v>
      </c>
      <c r="C28" s="31"/>
      <c r="D28" s="31"/>
      <c r="E28" s="31"/>
      <c r="F28" s="31"/>
      <c r="G28" s="31"/>
    </row>
    <row r="29" spans="2:7" x14ac:dyDescent="0.25">
      <c r="B29" s="28" t="s">
        <v>98</v>
      </c>
      <c r="C29" s="31"/>
      <c r="D29" s="31"/>
      <c r="E29" s="31"/>
      <c r="F29" s="31"/>
      <c r="G29" s="31"/>
    </row>
    <row r="30" spans="2:7" x14ac:dyDescent="0.25">
      <c r="B30" s="20" t="s">
        <v>15</v>
      </c>
      <c r="C30" s="20" t="s">
        <v>11</v>
      </c>
      <c r="D30" s="20" t="s">
        <v>12</v>
      </c>
      <c r="E30" s="20" t="s">
        <v>13</v>
      </c>
      <c r="F30" s="20" t="s">
        <v>20</v>
      </c>
    </row>
    <row r="31" spans="2:7" x14ac:dyDescent="0.25">
      <c r="B31" s="32">
        <v>-9.5038997291648931E-3</v>
      </c>
      <c r="C31" s="32">
        <v>-0.33621998135263265</v>
      </c>
      <c r="D31" s="32">
        <v>-0.29522775514264976</v>
      </c>
      <c r="E31" s="32">
        <v>-0.61702768938043873</v>
      </c>
      <c r="F31" s="32">
        <v>1.0056526811241849E-2</v>
      </c>
    </row>
    <row r="33" spans="2:18" x14ac:dyDescent="0.25">
      <c r="B33" s="28" t="s">
        <v>99</v>
      </c>
    </row>
    <row r="34" spans="2:18" x14ac:dyDescent="0.25">
      <c r="B34" s="20" t="s">
        <v>15</v>
      </c>
      <c r="C34" s="20" t="s">
        <v>11</v>
      </c>
      <c r="D34" s="20" t="s">
        <v>12</v>
      </c>
      <c r="E34" s="20" t="s">
        <v>13</v>
      </c>
      <c r="F34" s="20" t="s">
        <v>22</v>
      </c>
      <c r="G34" s="20" t="s">
        <v>10</v>
      </c>
    </row>
    <row r="35" spans="2:18" x14ac:dyDescent="0.25">
      <c r="B35" s="19">
        <v>-1.295743461710405E+36</v>
      </c>
      <c r="C35" s="19">
        <v>-9.0664231280012388E+36</v>
      </c>
      <c r="D35" s="19">
        <v>-3.9965739505010304E+36</v>
      </c>
      <c r="E35" s="19">
        <v>-6.4530754684377002E+36</v>
      </c>
      <c r="F35" s="19">
        <v>-1.9489372484319062E+36</v>
      </c>
      <c r="G35" s="19">
        <v>2.45832114319464E+76</v>
      </c>
    </row>
    <row r="37" spans="2:18" x14ac:dyDescent="0.25">
      <c r="B37" s="3" t="s">
        <v>104</v>
      </c>
    </row>
    <row r="38" spans="2:18" x14ac:dyDescent="0.25">
      <c r="B38" s="28" t="s">
        <v>98</v>
      </c>
      <c r="C38" t="s">
        <v>105</v>
      </c>
      <c r="G38" t="s">
        <v>106</v>
      </c>
      <c r="L38" t="s">
        <v>107</v>
      </c>
    </row>
    <row r="39" spans="2:18" x14ac:dyDescent="0.25">
      <c r="B39" s="20" t="s">
        <v>80</v>
      </c>
      <c r="C39" s="20" t="s">
        <v>81</v>
      </c>
      <c r="D39" s="20" t="s">
        <v>82</v>
      </c>
      <c r="E39" s="20" t="s">
        <v>83</v>
      </c>
      <c r="G39" s="20" t="s">
        <v>75</v>
      </c>
      <c r="H39" s="20" t="s">
        <v>76</v>
      </c>
      <c r="I39" s="20" t="s">
        <v>77</v>
      </c>
      <c r="J39" s="20" t="s">
        <v>78</v>
      </c>
      <c r="L39" s="20" t="s">
        <v>71</v>
      </c>
      <c r="M39" s="20" t="s">
        <v>72</v>
      </c>
      <c r="N39" s="20" t="s">
        <v>73</v>
      </c>
      <c r="P39" s="20" t="s">
        <v>102</v>
      </c>
    </row>
    <row r="40" spans="2:18" x14ac:dyDescent="0.25">
      <c r="B40" s="19">
        <v>4.8874143628581065E-4</v>
      </c>
      <c r="C40" s="19">
        <v>-1.631835863224198E-3</v>
      </c>
      <c r="D40" s="19">
        <v>-9.7247370910885753E-4</v>
      </c>
      <c r="E40" s="19">
        <v>-2.2216083755326717E-3</v>
      </c>
      <c r="G40" s="19">
        <v>4.8874143628581065E-4</v>
      </c>
      <c r="H40" s="19">
        <v>-1.631835863224198E-3</v>
      </c>
      <c r="I40" s="19">
        <v>-9.7247370910885753E-4</v>
      </c>
      <c r="J40" s="19">
        <v>-2.2216083755326717E-3</v>
      </c>
      <c r="L40" s="19">
        <v>0.11133982468394639</v>
      </c>
      <c r="M40" s="19">
        <v>5.5770721900614217E-2</v>
      </c>
      <c r="N40" s="19">
        <v>5.5770721900614217E-2</v>
      </c>
      <c r="P40" s="19">
        <v>0.35672595545435193</v>
      </c>
    </row>
    <row r="42" spans="2:18" x14ac:dyDescent="0.25">
      <c r="B42" s="28" t="s">
        <v>99</v>
      </c>
      <c r="C42" t="s">
        <v>105</v>
      </c>
      <c r="H42" t="s">
        <v>106</v>
      </c>
      <c r="N42" t="s">
        <v>107</v>
      </c>
    </row>
    <row r="43" spans="2:18" x14ac:dyDescent="0.25">
      <c r="B43" s="20" t="s">
        <v>80</v>
      </c>
      <c r="C43" s="20" t="s">
        <v>81</v>
      </c>
      <c r="D43" s="20" t="s">
        <v>82</v>
      </c>
      <c r="E43" s="20" t="s">
        <v>83</v>
      </c>
      <c r="F43" s="20" t="s">
        <v>87</v>
      </c>
      <c r="H43" s="20" t="s">
        <v>75</v>
      </c>
      <c r="I43" s="20" t="s">
        <v>76</v>
      </c>
      <c r="J43" s="20" t="s">
        <v>77</v>
      </c>
      <c r="K43" s="20" t="s">
        <v>78</v>
      </c>
      <c r="L43" s="20" t="s">
        <v>86</v>
      </c>
      <c r="N43" s="20" t="s">
        <v>71</v>
      </c>
      <c r="O43" s="20" t="s">
        <v>72</v>
      </c>
      <c r="P43" s="20" t="s">
        <v>73</v>
      </c>
      <c r="R43" s="20" t="s">
        <v>102</v>
      </c>
    </row>
    <row r="44" spans="2:18" x14ac:dyDescent="0.25">
      <c r="B44" s="19">
        <v>-5.8578092594930708E-4</v>
      </c>
      <c r="C44" s="19">
        <v>-4.8476333856034386E-3</v>
      </c>
      <c r="D44" s="19">
        <v>-1.9048477247229345E-3</v>
      </c>
      <c r="E44" s="19">
        <v>-4.1363985242131125E-3</v>
      </c>
      <c r="F44" s="19">
        <v>-1.372397901900857E-3</v>
      </c>
      <c r="H44" s="19">
        <v>-5.8578092594930708E-4</v>
      </c>
      <c r="I44" s="19">
        <v>-4.8476333856034386E-3</v>
      </c>
      <c r="J44" s="19">
        <v>-1.9048477247229345E-3</v>
      </c>
      <c r="K44" s="19">
        <v>-4.1363985242131125E-3</v>
      </c>
      <c r="L44" s="19">
        <v>-1.372397901900857E-3</v>
      </c>
      <c r="N44" s="19">
        <v>-8.1507460376718053E-3</v>
      </c>
      <c r="O44" s="19">
        <v>-2.7936945007786575E-3</v>
      </c>
      <c r="P44" s="19">
        <v>-2.7936945007786575E-3</v>
      </c>
      <c r="R44" s="19">
        <v>0.75003497885899861</v>
      </c>
    </row>
  </sheetData>
  <mergeCells count="1">
    <mergeCell ref="A1:F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orkbookViewId="0">
      <selection activeCell="C2" sqref="C2"/>
    </sheetView>
  </sheetViews>
  <sheetFormatPr defaultRowHeight="15" x14ac:dyDescent="0.25"/>
  <sheetData>
    <row r="1" spans="1:20" x14ac:dyDescent="0.25">
      <c r="A1" s="35" t="s">
        <v>94</v>
      </c>
      <c r="B1" s="35"/>
      <c r="C1" s="35"/>
    </row>
    <row r="2" spans="1:20" ht="30" x14ac:dyDescent="0.25">
      <c r="B2" s="5" t="s">
        <v>14</v>
      </c>
      <c r="C2">
        <v>0.1</v>
      </c>
    </row>
    <row r="5" spans="1:20" x14ac:dyDescent="0.25">
      <c r="A5" s="3" t="s">
        <v>0</v>
      </c>
    </row>
    <row r="6" spans="1:20" x14ac:dyDescent="0.25">
      <c r="A6" s="20" t="s">
        <v>6</v>
      </c>
      <c r="B6" s="20" t="s">
        <v>1</v>
      </c>
      <c r="C6" s="20" t="s">
        <v>2</v>
      </c>
      <c r="D6" s="20" t="s">
        <v>3</v>
      </c>
      <c r="E6" s="20" t="s">
        <v>4</v>
      </c>
      <c r="F6" s="20" t="s">
        <v>9</v>
      </c>
      <c r="G6" s="20" t="s">
        <v>10</v>
      </c>
      <c r="H6" s="20" t="s">
        <v>16</v>
      </c>
      <c r="I6" s="20" t="s">
        <v>17</v>
      </c>
      <c r="J6" s="20" t="s">
        <v>19</v>
      </c>
      <c r="K6" s="20" t="s">
        <v>18</v>
      </c>
      <c r="L6" s="20" t="s">
        <v>15</v>
      </c>
      <c r="M6" s="20" t="s">
        <v>11</v>
      </c>
      <c r="N6" s="20" t="s">
        <v>12</v>
      </c>
      <c r="O6" s="20" t="s">
        <v>13</v>
      </c>
      <c r="P6" s="20" t="s">
        <v>24</v>
      </c>
      <c r="Q6" s="20" t="s">
        <v>21</v>
      </c>
    </row>
    <row r="7" spans="1:20" x14ac:dyDescent="0.25">
      <c r="A7" s="21">
        <v>1</v>
      </c>
      <c r="B7" s="19">
        <v>1</v>
      </c>
      <c r="C7" s="19">
        <v>0</v>
      </c>
      <c r="D7" s="19">
        <v>1</v>
      </c>
      <c r="E7" s="19">
        <v>-1</v>
      </c>
      <c r="F7" s="19">
        <v>1</v>
      </c>
      <c r="G7" s="19">
        <f>E7-F7</f>
        <v>-2</v>
      </c>
      <c r="H7" s="19">
        <f>$C$2*G7*A7</f>
        <v>-0.2</v>
      </c>
      <c r="I7" s="19">
        <f>C2*G7*B7</f>
        <v>-0.2</v>
      </c>
      <c r="J7" s="19">
        <f>C2*G7*C7</f>
        <v>0</v>
      </c>
      <c r="K7" s="19">
        <f>C2*G7*D7</f>
        <v>-0.2</v>
      </c>
      <c r="L7" s="19">
        <f>0+H7</f>
        <v>-0.2</v>
      </c>
      <c r="M7" s="19">
        <f>0+I7</f>
        <v>-0.2</v>
      </c>
      <c r="N7" s="19">
        <f>0+J7</f>
        <v>0</v>
      </c>
      <c r="O7" s="19">
        <f>0+K7</f>
        <v>-0.2</v>
      </c>
      <c r="P7" s="19">
        <f>IF((A7*$L$9+B7*$M$9+C7*$N$9+D7*$O$9)&gt;=0,1,-1)</f>
        <v>-1</v>
      </c>
      <c r="Q7" s="19">
        <f>E7-P7</f>
        <v>0</v>
      </c>
    </row>
    <row r="8" spans="1:20" x14ac:dyDescent="0.25">
      <c r="A8" s="21">
        <v>1</v>
      </c>
      <c r="B8" s="19">
        <v>0</v>
      </c>
      <c r="C8" s="19">
        <v>-1</v>
      </c>
      <c r="D8" s="19">
        <v>-1</v>
      </c>
      <c r="E8" s="19">
        <v>1</v>
      </c>
      <c r="F8" s="19">
        <f>IF((A8*L7+B8*M7+C8*N7+D8*O7)&gt;=0,1,-1)</f>
        <v>1</v>
      </c>
      <c r="G8" s="19">
        <f>E8-F8</f>
        <v>0</v>
      </c>
      <c r="H8" s="19">
        <f>$C$2*G8*A8</f>
        <v>0</v>
      </c>
      <c r="I8" s="19">
        <f>$C$2*$G$8*B8</f>
        <v>0</v>
      </c>
      <c r="J8" s="19">
        <f>$C$2*$G$8*C8</f>
        <v>0</v>
      </c>
      <c r="K8" s="19">
        <f>$C$2*$G$8*D8</f>
        <v>0</v>
      </c>
      <c r="L8" s="19">
        <f t="shared" ref="L8:O9" si="0">L7+H8</f>
        <v>-0.2</v>
      </c>
      <c r="M8" s="19">
        <f t="shared" si="0"/>
        <v>-0.2</v>
      </c>
      <c r="N8" s="19">
        <f t="shared" si="0"/>
        <v>0</v>
      </c>
      <c r="O8" s="19">
        <f t="shared" si="0"/>
        <v>-0.2</v>
      </c>
      <c r="P8" s="19">
        <f>IF((A8*$L$9+B8*$M$9+C8*$N$9+D8*$O$9)&gt;=0,1,-1)</f>
        <v>1</v>
      </c>
      <c r="Q8" s="19">
        <f>E8-P8</f>
        <v>0</v>
      </c>
    </row>
    <row r="9" spans="1:20" x14ac:dyDescent="0.25">
      <c r="A9" s="21">
        <v>1</v>
      </c>
      <c r="B9" s="19">
        <v>-1</v>
      </c>
      <c r="C9" s="19">
        <v>-0.5</v>
      </c>
      <c r="D9" s="19">
        <v>-1</v>
      </c>
      <c r="E9" s="19">
        <v>1</v>
      </c>
      <c r="F9" s="19">
        <f>IF((A9*L8+B9*M8+C9*N8+D9*O8)&gt;=0,1,-1)</f>
        <v>1</v>
      </c>
      <c r="G9" s="19">
        <f>E9-F9</f>
        <v>0</v>
      </c>
      <c r="H9" s="19">
        <f>$C$2*$G$9*A9</f>
        <v>0</v>
      </c>
      <c r="I9" s="19">
        <f>$C$2*$G$9*B9</f>
        <v>0</v>
      </c>
      <c r="J9" s="19">
        <f>$C$2*$G$9*C9</f>
        <v>0</v>
      </c>
      <c r="K9" s="19">
        <f>$C$2*$G$9*D9</f>
        <v>0</v>
      </c>
      <c r="L9" s="19">
        <f t="shared" si="0"/>
        <v>-0.2</v>
      </c>
      <c r="M9" s="19">
        <f t="shared" si="0"/>
        <v>-0.2</v>
      </c>
      <c r="N9" s="19">
        <f t="shared" si="0"/>
        <v>0</v>
      </c>
      <c r="O9" s="19">
        <f t="shared" si="0"/>
        <v>-0.2</v>
      </c>
      <c r="P9" s="19">
        <f>IF((A9*$L$9+B9*$M$9+C9*$N$9+D9*$O$9)&gt;=0,1,-1)</f>
        <v>1</v>
      </c>
      <c r="Q9" s="19">
        <f>E9-P9</f>
        <v>0</v>
      </c>
    </row>
    <row r="10" spans="1:20" x14ac:dyDescent="0.25">
      <c r="A10" s="1" t="s">
        <v>20</v>
      </c>
      <c r="B10">
        <f>1/2*(Q7+Q8+Q9)</f>
        <v>0</v>
      </c>
    </row>
    <row r="12" spans="1:20" x14ac:dyDescent="0.25">
      <c r="A12" s="3" t="s">
        <v>5</v>
      </c>
    </row>
    <row r="13" spans="1:20" x14ac:dyDescent="0.25">
      <c r="A13" s="4" t="s">
        <v>25</v>
      </c>
    </row>
    <row r="14" spans="1:20" x14ac:dyDescent="0.25">
      <c r="A14" s="20" t="s">
        <v>6</v>
      </c>
      <c r="B14" s="20" t="s">
        <v>7</v>
      </c>
      <c r="C14" s="20" t="s">
        <v>2</v>
      </c>
      <c r="D14" s="20" t="s">
        <v>3</v>
      </c>
      <c r="E14" s="20" t="s">
        <v>8</v>
      </c>
      <c r="F14" s="20" t="s">
        <v>4</v>
      </c>
      <c r="G14" s="20" t="s">
        <v>9</v>
      </c>
      <c r="H14" s="20" t="s">
        <v>10</v>
      </c>
      <c r="I14" s="20" t="s">
        <v>16</v>
      </c>
      <c r="J14" s="20" t="s">
        <v>17</v>
      </c>
      <c r="K14" s="20" t="s">
        <v>19</v>
      </c>
      <c r="L14" s="20" t="s">
        <v>18</v>
      </c>
      <c r="M14" s="20" t="s">
        <v>23</v>
      </c>
      <c r="N14" s="20" t="s">
        <v>15</v>
      </c>
      <c r="O14" s="20" t="s">
        <v>11</v>
      </c>
      <c r="P14" s="20" t="s">
        <v>12</v>
      </c>
      <c r="Q14" s="20" t="s">
        <v>13</v>
      </c>
      <c r="R14" s="20" t="s">
        <v>22</v>
      </c>
      <c r="S14" s="20" t="s">
        <v>24</v>
      </c>
      <c r="T14" s="20" t="s">
        <v>21</v>
      </c>
    </row>
    <row r="15" spans="1:20" x14ac:dyDescent="0.25">
      <c r="A15" s="21">
        <v>1</v>
      </c>
      <c r="B15" s="19">
        <v>5.0999999999999996</v>
      </c>
      <c r="C15" s="22">
        <v>3.5</v>
      </c>
      <c r="D15" s="22">
        <v>1.4</v>
      </c>
      <c r="E15" s="22">
        <v>0.2</v>
      </c>
      <c r="F15" s="22">
        <v>1</v>
      </c>
      <c r="G15" s="19">
        <v>1</v>
      </c>
      <c r="H15" s="22">
        <f t="shared" ref="H15:H20" si="1">F15-G15</f>
        <v>0</v>
      </c>
      <c r="I15" s="19">
        <f>$C$2*$H$15*A15</f>
        <v>0</v>
      </c>
      <c r="J15" s="19">
        <f>$C$2*$H$15*B15</f>
        <v>0</v>
      </c>
      <c r="K15" s="19">
        <f>$C$2*$H$15*C15</f>
        <v>0</v>
      </c>
      <c r="L15" s="19">
        <f>$C$2*$H$15*D15</f>
        <v>0</v>
      </c>
      <c r="M15" s="19">
        <f>$C$2*$H$15*E15</f>
        <v>0</v>
      </c>
      <c r="N15" s="19">
        <f>0+I15</f>
        <v>0</v>
      </c>
      <c r="O15" s="19">
        <f>0+J15</f>
        <v>0</v>
      </c>
      <c r="P15" s="19">
        <f>0+K15</f>
        <v>0</v>
      </c>
      <c r="Q15" s="19">
        <f>0+L15</f>
        <v>0</v>
      </c>
      <c r="R15" s="19">
        <f>0+M15</f>
        <v>0</v>
      </c>
      <c r="S15" s="19">
        <f t="shared" ref="S15:S20" si="2">IF((A15*$N$20+B15*$O$20+C15*$P$20+D15*$Q$20+E15*$R$20)&gt;=0,1,-1)</f>
        <v>-1</v>
      </c>
      <c r="T15" s="22">
        <f t="shared" ref="T15:T20" si="3">POWER((F15-S15),2)</f>
        <v>4</v>
      </c>
    </row>
    <row r="16" spans="1:20" x14ac:dyDescent="0.25">
      <c r="A16" s="21">
        <v>1</v>
      </c>
      <c r="B16" s="19">
        <v>4.9000000000000004</v>
      </c>
      <c r="C16" s="22">
        <v>3</v>
      </c>
      <c r="D16" s="22">
        <v>1.4</v>
      </c>
      <c r="E16" s="22">
        <v>0.2</v>
      </c>
      <c r="F16" s="22">
        <v>1</v>
      </c>
      <c r="G16" s="19">
        <f>IF((A16*N15+B16*O15+C16*P15+D16*Q15+E16*R15)&gt;=0,1,-1)</f>
        <v>1</v>
      </c>
      <c r="H16" s="22">
        <f t="shared" si="1"/>
        <v>0</v>
      </c>
      <c r="I16" s="19">
        <f>$C$2*$H$16*A16</f>
        <v>0</v>
      </c>
      <c r="J16" s="19">
        <f t="shared" ref="J16:M17" si="4">$C$2*$H$15*B16</f>
        <v>0</v>
      </c>
      <c r="K16" s="19">
        <f t="shared" si="4"/>
        <v>0</v>
      </c>
      <c r="L16" s="19">
        <f t="shared" si="4"/>
        <v>0</v>
      </c>
      <c r="M16" s="19">
        <f t="shared" si="4"/>
        <v>0</v>
      </c>
      <c r="N16" s="19">
        <f t="shared" ref="N16:R20" si="5">N15+I16</f>
        <v>0</v>
      </c>
      <c r="O16" s="19">
        <f t="shared" si="5"/>
        <v>0</v>
      </c>
      <c r="P16" s="19">
        <f t="shared" si="5"/>
        <v>0</v>
      </c>
      <c r="Q16" s="19">
        <f t="shared" si="5"/>
        <v>0</v>
      </c>
      <c r="R16" s="19">
        <f t="shared" si="5"/>
        <v>0</v>
      </c>
      <c r="S16" s="19">
        <f t="shared" si="2"/>
        <v>-1</v>
      </c>
      <c r="T16" s="22">
        <f t="shared" si="3"/>
        <v>4</v>
      </c>
    </row>
    <row r="17" spans="1:20" x14ac:dyDescent="0.25">
      <c r="A17" s="21">
        <v>1</v>
      </c>
      <c r="B17" s="19">
        <v>4.7</v>
      </c>
      <c r="C17" s="22">
        <v>3.2</v>
      </c>
      <c r="D17" s="22">
        <v>1.3</v>
      </c>
      <c r="E17" s="22">
        <v>0.2</v>
      </c>
      <c r="F17" s="22">
        <v>1</v>
      </c>
      <c r="G17" s="19">
        <f>IF((A17*N16+B17*O16+C17*P16+D17*Q16+E17*R16)&gt;=0,1,-1)</f>
        <v>1</v>
      </c>
      <c r="H17" s="22">
        <f t="shared" si="1"/>
        <v>0</v>
      </c>
      <c r="I17" s="19">
        <f>$C$2*$H$17*A17</f>
        <v>0</v>
      </c>
      <c r="J17" s="19">
        <f t="shared" si="4"/>
        <v>0</v>
      </c>
      <c r="K17" s="19">
        <f t="shared" si="4"/>
        <v>0</v>
      </c>
      <c r="L17" s="19">
        <f t="shared" si="4"/>
        <v>0</v>
      </c>
      <c r="M17" s="19">
        <f t="shared" si="4"/>
        <v>0</v>
      </c>
      <c r="N17" s="19">
        <f t="shared" si="5"/>
        <v>0</v>
      </c>
      <c r="O17" s="19">
        <f t="shared" si="5"/>
        <v>0</v>
      </c>
      <c r="P17" s="19">
        <f t="shared" si="5"/>
        <v>0</v>
      </c>
      <c r="Q17" s="19">
        <f t="shared" si="5"/>
        <v>0</v>
      </c>
      <c r="R17" s="19">
        <f t="shared" si="5"/>
        <v>0</v>
      </c>
      <c r="S17" s="19">
        <f t="shared" si="2"/>
        <v>-1</v>
      </c>
      <c r="T17" s="22">
        <f t="shared" si="3"/>
        <v>4</v>
      </c>
    </row>
    <row r="18" spans="1:20" x14ac:dyDescent="0.25">
      <c r="A18" s="21">
        <v>1</v>
      </c>
      <c r="B18" s="22">
        <v>7</v>
      </c>
      <c r="C18" s="22">
        <v>3.2</v>
      </c>
      <c r="D18" s="22">
        <v>4.7</v>
      </c>
      <c r="E18" s="22">
        <v>1.4</v>
      </c>
      <c r="F18" s="22">
        <v>-1</v>
      </c>
      <c r="G18" s="19">
        <f>IF((A18*N17+B18*O17+C18*P17+D18*Q17+E18*R17)&gt;=0,1,-1)</f>
        <v>1</v>
      </c>
      <c r="H18" s="22">
        <f t="shared" si="1"/>
        <v>-2</v>
      </c>
      <c r="I18" s="19">
        <f>$C$2*$H$18*A18</f>
        <v>-0.2</v>
      </c>
      <c r="J18" s="19">
        <f>$C$2*$H$18*B18</f>
        <v>-1.4000000000000001</v>
      </c>
      <c r="K18" s="19">
        <f>$C$2*$H$18*C18</f>
        <v>-0.64000000000000012</v>
      </c>
      <c r="L18" s="19">
        <f>$C$2*$H$18*D18</f>
        <v>-0.94000000000000006</v>
      </c>
      <c r="M18" s="19">
        <f>$C$2*$H$18*E18</f>
        <v>-0.27999999999999997</v>
      </c>
      <c r="N18" s="19">
        <f t="shared" si="5"/>
        <v>-0.2</v>
      </c>
      <c r="O18" s="19">
        <f t="shared" si="5"/>
        <v>-1.4000000000000001</v>
      </c>
      <c r="P18" s="19">
        <f t="shared" si="5"/>
        <v>-0.64000000000000012</v>
      </c>
      <c r="Q18" s="19">
        <f t="shared" si="5"/>
        <v>-0.94000000000000006</v>
      </c>
      <c r="R18" s="19">
        <f t="shared" si="5"/>
        <v>-0.27999999999999997</v>
      </c>
      <c r="S18" s="19">
        <f t="shared" si="2"/>
        <v>-1</v>
      </c>
      <c r="T18" s="22">
        <f t="shared" si="3"/>
        <v>0</v>
      </c>
    </row>
    <row r="19" spans="1:20" x14ac:dyDescent="0.25">
      <c r="A19" s="21">
        <v>1</v>
      </c>
      <c r="B19" s="19">
        <v>6.4</v>
      </c>
      <c r="C19" s="22">
        <v>3.2</v>
      </c>
      <c r="D19" s="22">
        <v>4.5</v>
      </c>
      <c r="E19" s="22">
        <v>1.5</v>
      </c>
      <c r="F19" s="22">
        <v>-1</v>
      </c>
      <c r="G19" s="19">
        <f>IF((A19*N18+B19*O18+C19*P18+D19*Q18+E19*R18)&gt;=0,1,-1)</f>
        <v>-1</v>
      </c>
      <c r="H19" s="22">
        <f t="shared" si="1"/>
        <v>0</v>
      </c>
      <c r="I19" s="19">
        <f>$C$2*$H$19*A19</f>
        <v>0</v>
      </c>
      <c r="J19" s="19">
        <f>$C$2*$H$19*B19</f>
        <v>0</v>
      </c>
      <c r="K19" s="19">
        <f>$C$2*$H$19*C19</f>
        <v>0</v>
      </c>
      <c r="L19" s="19">
        <f>$C$2*$H$19*D19</f>
        <v>0</v>
      </c>
      <c r="M19" s="19">
        <f>$C$2*$H$19*E19</f>
        <v>0</v>
      </c>
      <c r="N19" s="19">
        <f t="shared" si="5"/>
        <v>-0.2</v>
      </c>
      <c r="O19" s="19">
        <f t="shared" si="5"/>
        <v>-1.4000000000000001</v>
      </c>
      <c r="P19" s="19">
        <f t="shared" si="5"/>
        <v>-0.64000000000000012</v>
      </c>
      <c r="Q19" s="19">
        <f t="shared" si="5"/>
        <v>-0.94000000000000006</v>
      </c>
      <c r="R19" s="19">
        <f t="shared" si="5"/>
        <v>-0.27999999999999997</v>
      </c>
      <c r="S19" s="19">
        <f t="shared" si="2"/>
        <v>-1</v>
      </c>
      <c r="T19" s="22">
        <f t="shared" si="3"/>
        <v>0</v>
      </c>
    </row>
    <row r="20" spans="1:20" x14ac:dyDescent="0.25">
      <c r="A20" s="21">
        <v>1</v>
      </c>
      <c r="B20" s="19">
        <v>6.9</v>
      </c>
      <c r="C20" s="22">
        <v>3.1</v>
      </c>
      <c r="D20" s="22">
        <v>4.9000000000000004</v>
      </c>
      <c r="E20" s="22">
        <v>1.5</v>
      </c>
      <c r="F20" s="22">
        <v>-1</v>
      </c>
      <c r="G20" s="19">
        <f>IF((A20*N19+B20*O19+C20*P19+D20*Q19+E20*R19)&gt;=0,1,-1)</f>
        <v>-1</v>
      </c>
      <c r="H20" s="22">
        <f t="shared" si="1"/>
        <v>0</v>
      </c>
      <c r="I20" s="19">
        <f>$C$2*$H$20*A20</f>
        <v>0</v>
      </c>
      <c r="J20" s="19">
        <f>$C$2*$H$20*B20</f>
        <v>0</v>
      </c>
      <c r="K20" s="19">
        <f>$C$2*$H$20*C20</f>
        <v>0</v>
      </c>
      <c r="L20" s="19">
        <f>$C$2*$H$20*D20</f>
        <v>0</v>
      </c>
      <c r="M20" s="19">
        <f>$C$2*$H$20*E20</f>
        <v>0</v>
      </c>
      <c r="N20" s="19">
        <f t="shared" si="5"/>
        <v>-0.2</v>
      </c>
      <c r="O20" s="19">
        <f t="shared" si="5"/>
        <v>-1.4000000000000001</v>
      </c>
      <c r="P20" s="19">
        <f t="shared" si="5"/>
        <v>-0.64000000000000012</v>
      </c>
      <c r="Q20" s="19">
        <f t="shared" si="5"/>
        <v>-0.94000000000000006</v>
      </c>
      <c r="R20" s="19">
        <f t="shared" si="5"/>
        <v>-0.27999999999999997</v>
      </c>
      <c r="S20" s="19">
        <f t="shared" si="2"/>
        <v>-1</v>
      </c>
      <c r="T20" s="22">
        <f t="shared" si="3"/>
        <v>0</v>
      </c>
    </row>
    <row r="21" spans="1:20" x14ac:dyDescent="0.25">
      <c r="A21" t="s">
        <v>10</v>
      </c>
      <c r="B21">
        <f>1/2*SUM(T15:T20)</f>
        <v>6</v>
      </c>
    </row>
    <row r="23" spans="1:20" x14ac:dyDescent="0.25">
      <c r="A23" s="4" t="s">
        <v>26</v>
      </c>
    </row>
    <row r="24" spans="1:20" x14ac:dyDescent="0.25">
      <c r="A24" s="20" t="s">
        <v>6</v>
      </c>
      <c r="B24" s="20" t="s">
        <v>7</v>
      </c>
      <c r="C24" s="20" t="s">
        <v>2</v>
      </c>
      <c r="D24" s="20" t="s">
        <v>3</v>
      </c>
      <c r="E24" s="20" t="s">
        <v>8</v>
      </c>
      <c r="F24" s="20" t="s">
        <v>4</v>
      </c>
      <c r="G24" s="20" t="s">
        <v>9</v>
      </c>
      <c r="H24" s="20" t="s">
        <v>10</v>
      </c>
      <c r="I24" s="20" t="s">
        <v>16</v>
      </c>
      <c r="J24" s="20" t="s">
        <v>17</v>
      </c>
      <c r="K24" s="20" t="s">
        <v>19</v>
      </c>
      <c r="L24" s="20" t="s">
        <v>18</v>
      </c>
      <c r="M24" s="20" t="s">
        <v>23</v>
      </c>
      <c r="N24" s="20" t="s">
        <v>15</v>
      </c>
      <c r="O24" s="20" t="s">
        <v>11</v>
      </c>
      <c r="P24" s="20" t="s">
        <v>12</v>
      </c>
      <c r="Q24" s="20" t="s">
        <v>13</v>
      </c>
      <c r="R24" s="20" t="s">
        <v>22</v>
      </c>
      <c r="S24" s="20" t="s">
        <v>24</v>
      </c>
      <c r="T24" s="20" t="s">
        <v>21</v>
      </c>
    </row>
    <row r="25" spans="1:20" x14ac:dyDescent="0.25">
      <c r="A25" s="21">
        <v>1</v>
      </c>
      <c r="B25" s="19">
        <v>5.0999999999999996</v>
      </c>
      <c r="C25" s="22">
        <v>3.5</v>
      </c>
      <c r="D25" s="22">
        <v>1.4</v>
      </c>
      <c r="E25" s="22">
        <v>0.2</v>
      </c>
      <c r="F25" s="22">
        <v>1</v>
      </c>
      <c r="G25" s="19">
        <f>IF((A25*N20+B25*O20+C25*P20+D25*Q20+E25*R20)&gt;=0,1,-1)</f>
        <v>-1</v>
      </c>
      <c r="H25" s="22">
        <f t="shared" ref="H25:H30" si="6">F25-G25</f>
        <v>2</v>
      </c>
      <c r="I25" s="19">
        <f>$C$2*$H$25*A25</f>
        <v>0.2</v>
      </c>
      <c r="J25" s="19">
        <f>$C$2*$H$25*B25</f>
        <v>1.02</v>
      </c>
      <c r="K25" s="19">
        <f>$C$2*$H$25*C25</f>
        <v>0.70000000000000007</v>
      </c>
      <c r="L25" s="19">
        <f>$C$2*$H$25*D25</f>
        <v>0.27999999999999997</v>
      </c>
      <c r="M25" s="19">
        <f t="shared" ref="M25" si="7">$C$2*$H$25*E25</f>
        <v>4.0000000000000008E-2</v>
      </c>
      <c r="N25" s="19">
        <f>-0.2+I25</f>
        <v>0</v>
      </c>
      <c r="O25" s="19">
        <f>O20+J25</f>
        <v>-0.38000000000000012</v>
      </c>
      <c r="P25" s="19">
        <f>P20+K25</f>
        <v>5.9999999999999942E-2</v>
      </c>
      <c r="Q25" s="19">
        <f>Q20+L25</f>
        <v>-0.66000000000000014</v>
      </c>
      <c r="R25" s="19">
        <f>R20+M25</f>
        <v>-0.23999999999999996</v>
      </c>
      <c r="S25" s="19">
        <f t="shared" ref="S25:S30" si="8">IF((A25*$N$30+B25*$O$30+C25*$P$30+D25*$Q$30+E25*$R$30)&gt;=0,1,-1)</f>
        <v>-1</v>
      </c>
      <c r="T25" s="22">
        <f t="shared" ref="T25:T30" si="9">POWER((F25-S25),2)</f>
        <v>4</v>
      </c>
    </row>
    <row r="26" spans="1:20" x14ac:dyDescent="0.25">
      <c r="A26" s="21">
        <v>1</v>
      </c>
      <c r="B26" s="19">
        <v>4.9000000000000004</v>
      </c>
      <c r="C26" s="22">
        <v>3</v>
      </c>
      <c r="D26" s="22">
        <v>1.4</v>
      </c>
      <c r="E26" s="22">
        <v>0.2</v>
      </c>
      <c r="F26" s="22">
        <v>1</v>
      </c>
      <c r="G26" s="19">
        <f>IF((A26*N25+B26*O25+C26*P25+D26*Q25+E26*R25)&gt;=0,1,-1)</f>
        <v>-1</v>
      </c>
      <c r="H26" s="22">
        <f t="shared" si="6"/>
        <v>2</v>
      </c>
      <c r="I26" s="19">
        <f>$C$2*$H$26*A26</f>
        <v>0.2</v>
      </c>
      <c r="J26" s="19">
        <f>$C$2*$H$26*B26</f>
        <v>0.98000000000000009</v>
      </c>
      <c r="K26" s="19">
        <f>$C$2*$H$26*C26</f>
        <v>0.60000000000000009</v>
      </c>
      <c r="L26" s="19">
        <f>$C$2*$H$26*D26</f>
        <v>0.27999999999999997</v>
      </c>
      <c r="M26" s="19">
        <f>$C$2*$H$26*E26</f>
        <v>4.0000000000000008E-2</v>
      </c>
      <c r="N26" s="19">
        <f>N25+I26</f>
        <v>0.2</v>
      </c>
      <c r="O26" s="19">
        <f>O25+J26</f>
        <v>0.6</v>
      </c>
      <c r="P26" s="19">
        <f>P25+K26</f>
        <v>0.66</v>
      </c>
      <c r="Q26" s="19">
        <f>Q25+L26</f>
        <v>-0.38000000000000017</v>
      </c>
      <c r="R26" s="19">
        <f>R25+M26</f>
        <v>-0.19999999999999996</v>
      </c>
      <c r="S26" s="19">
        <f t="shared" si="8"/>
        <v>-1</v>
      </c>
      <c r="T26" s="22">
        <f t="shared" si="9"/>
        <v>4</v>
      </c>
    </row>
    <row r="27" spans="1:20" x14ac:dyDescent="0.25">
      <c r="A27" s="21">
        <v>1</v>
      </c>
      <c r="B27" s="19">
        <v>4.7</v>
      </c>
      <c r="C27" s="22">
        <v>3.2</v>
      </c>
      <c r="D27" s="22">
        <v>1.3</v>
      </c>
      <c r="E27" s="22">
        <v>0.2</v>
      </c>
      <c r="F27" s="22">
        <v>1</v>
      </c>
      <c r="G27" s="19">
        <f>IF((A27*N26+B27*O26+C27*P26+D27*Q26+E27*R26)&gt;=0,1,-1)</f>
        <v>1</v>
      </c>
      <c r="H27" s="22">
        <f t="shared" si="6"/>
        <v>0</v>
      </c>
      <c r="I27" s="19">
        <f>$C$2*$H$27*A27</f>
        <v>0</v>
      </c>
      <c r="J27" s="19">
        <f>$C$2*$H$27*B27</f>
        <v>0</v>
      </c>
      <c r="K27" s="19">
        <f>$C$2*$H$27*C27</f>
        <v>0</v>
      </c>
      <c r="L27" s="19">
        <f>$C$2*$H$27*D27</f>
        <v>0</v>
      </c>
      <c r="M27" s="19">
        <f>$C$2*$H$27*E27</f>
        <v>0</v>
      </c>
      <c r="N27" s="19">
        <f>N26+I27</f>
        <v>0.2</v>
      </c>
      <c r="O27" s="19">
        <f t="shared" ref="O27" si="10">O26+J27</f>
        <v>0.6</v>
      </c>
      <c r="P27" s="19">
        <f t="shared" ref="P27:R30" si="11">P26+K27</f>
        <v>0.66</v>
      </c>
      <c r="Q27" s="19">
        <f t="shared" si="11"/>
        <v>-0.38000000000000017</v>
      </c>
      <c r="R27" s="19">
        <f t="shared" si="11"/>
        <v>-0.19999999999999996</v>
      </c>
      <c r="S27" s="19">
        <f t="shared" si="8"/>
        <v>-1</v>
      </c>
      <c r="T27" s="22">
        <f t="shared" si="9"/>
        <v>4</v>
      </c>
    </row>
    <row r="28" spans="1:20" x14ac:dyDescent="0.25">
      <c r="A28" s="21">
        <v>1</v>
      </c>
      <c r="B28" s="22">
        <v>7</v>
      </c>
      <c r="C28" s="22">
        <v>3.2</v>
      </c>
      <c r="D28" s="22">
        <v>4.7</v>
      </c>
      <c r="E28" s="22">
        <v>1.4</v>
      </c>
      <c r="F28" s="22">
        <v>-1</v>
      </c>
      <c r="G28" s="19">
        <f>IF((A28*N27+B28*O27+C28*P27+D28*Q27+E28*R27)&gt;=0,1,-1)</f>
        <v>1</v>
      </c>
      <c r="H28" s="22">
        <f t="shared" si="6"/>
        <v>-2</v>
      </c>
      <c r="I28" s="19">
        <f>$C$2*$H$28*A28</f>
        <v>-0.2</v>
      </c>
      <c r="J28" s="19">
        <f>$C$2*$H$28*B28</f>
        <v>-1.4000000000000001</v>
      </c>
      <c r="K28" s="19">
        <f>$C$2*$H$28*C28</f>
        <v>-0.64000000000000012</v>
      </c>
      <c r="L28" s="19">
        <f>$C$2*$H$28*D28</f>
        <v>-0.94000000000000006</v>
      </c>
      <c r="M28" s="19">
        <f>$C$2*$H$28*E28</f>
        <v>-0.27999999999999997</v>
      </c>
      <c r="N28" s="19">
        <f>N27+I28</f>
        <v>0</v>
      </c>
      <c r="O28" s="19">
        <f>O27+J28</f>
        <v>-0.80000000000000016</v>
      </c>
      <c r="P28" s="19">
        <f t="shared" si="11"/>
        <v>1.9999999999999907E-2</v>
      </c>
      <c r="Q28" s="19">
        <f t="shared" si="11"/>
        <v>-1.3200000000000003</v>
      </c>
      <c r="R28" s="19">
        <f t="shared" si="11"/>
        <v>-0.47999999999999993</v>
      </c>
      <c r="S28" s="19">
        <f t="shared" si="8"/>
        <v>-1</v>
      </c>
      <c r="T28" s="22">
        <f t="shared" si="9"/>
        <v>0</v>
      </c>
    </row>
    <row r="29" spans="1:20" x14ac:dyDescent="0.25">
      <c r="A29" s="21">
        <v>1</v>
      </c>
      <c r="B29" s="19">
        <v>6.4</v>
      </c>
      <c r="C29" s="22">
        <v>3.2</v>
      </c>
      <c r="D29" s="22">
        <v>4.5</v>
      </c>
      <c r="E29" s="22">
        <v>1.5</v>
      </c>
      <c r="F29" s="22">
        <v>-1</v>
      </c>
      <c r="G29" s="19">
        <f>IF((A29*N28+B29*O28+C29*P28+D29*Q28+E29*R28)&gt;=0,1,-1)</f>
        <v>-1</v>
      </c>
      <c r="H29" s="22">
        <f t="shared" si="6"/>
        <v>0</v>
      </c>
      <c r="I29" s="19">
        <f>$C$2*$H$29*A29</f>
        <v>0</v>
      </c>
      <c r="J29" s="19">
        <f>$C$2*$H$29*B29</f>
        <v>0</v>
      </c>
      <c r="K29" s="19">
        <f>$C$2*$H$29*C29</f>
        <v>0</v>
      </c>
      <c r="L29" s="19">
        <f>$C$2*$H$29*D29</f>
        <v>0</v>
      </c>
      <c r="M29" s="19">
        <f>$C$2*$H$29*E29</f>
        <v>0</v>
      </c>
      <c r="N29" s="19">
        <f>N28+I29</f>
        <v>0</v>
      </c>
      <c r="O29" s="19">
        <f>O28+J29</f>
        <v>-0.80000000000000016</v>
      </c>
      <c r="P29" s="19">
        <f t="shared" si="11"/>
        <v>1.9999999999999907E-2</v>
      </c>
      <c r="Q29" s="19">
        <f t="shared" si="11"/>
        <v>-1.3200000000000003</v>
      </c>
      <c r="R29" s="19">
        <f t="shared" si="11"/>
        <v>-0.47999999999999993</v>
      </c>
      <c r="S29" s="19">
        <f t="shared" si="8"/>
        <v>-1</v>
      </c>
      <c r="T29" s="22">
        <f t="shared" si="9"/>
        <v>0</v>
      </c>
    </row>
    <row r="30" spans="1:20" x14ac:dyDescent="0.25">
      <c r="A30" s="21">
        <v>1</v>
      </c>
      <c r="B30" s="19">
        <v>6.9</v>
      </c>
      <c r="C30" s="22">
        <v>3.1</v>
      </c>
      <c r="D30" s="22">
        <v>4.9000000000000004</v>
      </c>
      <c r="E30" s="22">
        <v>1.5</v>
      </c>
      <c r="F30" s="22">
        <v>-1</v>
      </c>
      <c r="G30" s="19">
        <f>IF((A30*N29+B30*O29+C30*P29+D30*Q29+E30*R29)&gt;=0,1,-1)</f>
        <v>-1</v>
      </c>
      <c r="H30" s="22">
        <f t="shared" si="6"/>
        <v>0</v>
      </c>
      <c r="I30" s="19">
        <f>$C$2*$H$30*A30</f>
        <v>0</v>
      </c>
      <c r="J30" s="19">
        <f>$C$2*$H$30*B30</f>
        <v>0</v>
      </c>
      <c r="K30" s="19">
        <f>$C$2*$H$30*C30</f>
        <v>0</v>
      </c>
      <c r="L30" s="19">
        <f>$C$2*$H$30*D30</f>
        <v>0</v>
      </c>
      <c r="M30" s="19">
        <f>$C$2*$H$30*E30</f>
        <v>0</v>
      </c>
      <c r="N30" s="19">
        <f>N29+I30</f>
        <v>0</v>
      </c>
      <c r="O30" s="19">
        <f>O29+J30</f>
        <v>-0.80000000000000016</v>
      </c>
      <c r="P30" s="19">
        <f t="shared" si="11"/>
        <v>1.9999999999999907E-2</v>
      </c>
      <c r="Q30" s="19">
        <f t="shared" si="11"/>
        <v>-1.3200000000000003</v>
      </c>
      <c r="R30" s="19">
        <f t="shared" si="11"/>
        <v>-0.47999999999999993</v>
      </c>
      <c r="S30" s="19">
        <f t="shared" si="8"/>
        <v>-1</v>
      </c>
      <c r="T30" s="22">
        <f t="shared" si="9"/>
        <v>0</v>
      </c>
    </row>
    <row r="31" spans="1:20" x14ac:dyDescent="0.25">
      <c r="A31" t="s">
        <v>10</v>
      </c>
      <c r="B31">
        <f>1/2*SUM(T25:T30)</f>
        <v>6</v>
      </c>
    </row>
    <row r="33" spans="1:20" x14ac:dyDescent="0.25">
      <c r="A33" s="4" t="s">
        <v>27</v>
      </c>
    </row>
    <row r="34" spans="1:20" x14ac:dyDescent="0.25">
      <c r="A34" s="20" t="s">
        <v>6</v>
      </c>
      <c r="B34" s="20" t="s">
        <v>7</v>
      </c>
      <c r="C34" s="20" t="s">
        <v>2</v>
      </c>
      <c r="D34" s="20" t="s">
        <v>3</v>
      </c>
      <c r="E34" s="20" t="s">
        <v>8</v>
      </c>
      <c r="F34" s="20" t="s">
        <v>4</v>
      </c>
      <c r="G34" s="20" t="s">
        <v>9</v>
      </c>
      <c r="H34" s="20" t="s">
        <v>10</v>
      </c>
      <c r="I34" s="20" t="s">
        <v>16</v>
      </c>
      <c r="J34" s="20" t="s">
        <v>17</v>
      </c>
      <c r="K34" s="20" t="s">
        <v>19</v>
      </c>
      <c r="L34" s="20" t="s">
        <v>18</v>
      </c>
      <c r="M34" s="20" t="s">
        <v>23</v>
      </c>
      <c r="N34" s="20" t="s">
        <v>15</v>
      </c>
      <c r="O34" s="20" t="s">
        <v>11</v>
      </c>
      <c r="P34" s="20" t="s">
        <v>12</v>
      </c>
      <c r="Q34" s="20" t="s">
        <v>13</v>
      </c>
      <c r="R34" s="20" t="s">
        <v>22</v>
      </c>
      <c r="S34" s="20" t="s">
        <v>24</v>
      </c>
      <c r="T34" s="20" t="s">
        <v>21</v>
      </c>
    </row>
    <row r="35" spans="1:20" x14ac:dyDescent="0.25">
      <c r="A35" s="24">
        <v>1</v>
      </c>
      <c r="B35" s="23">
        <v>5.0999999999999996</v>
      </c>
      <c r="C35" s="25">
        <v>3.5</v>
      </c>
      <c r="D35" s="25">
        <v>1.4</v>
      </c>
      <c r="E35" s="25">
        <v>0.2</v>
      </c>
      <c r="F35" s="25">
        <v>1</v>
      </c>
      <c r="G35" s="23">
        <f>IF((A35*N30+B35*O30+C35*P30+D35*Q30+E35*R30)&gt;=0,1,-1)</f>
        <v>-1</v>
      </c>
      <c r="H35" s="25">
        <f t="shared" ref="H35:H40" si="12">F35-G35</f>
        <v>2</v>
      </c>
      <c r="I35" s="23">
        <f>$C$2*$H$35*A35</f>
        <v>0.2</v>
      </c>
      <c r="J35" s="23">
        <f>$C$2*$H$35*B35</f>
        <v>1.02</v>
      </c>
      <c r="K35" s="23">
        <f>$C$2*$H$35*C35</f>
        <v>0.70000000000000007</v>
      </c>
      <c r="L35" s="23">
        <f>$C$2*$H$35*D35</f>
        <v>0.27999999999999997</v>
      </c>
      <c r="M35" s="23">
        <f>$C$2*$H$35*E35</f>
        <v>4.0000000000000008E-2</v>
      </c>
      <c r="N35" s="23">
        <f>N30+I35</f>
        <v>0.2</v>
      </c>
      <c r="O35" s="23">
        <f>O30+J35</f>
        <v>0.21999999999999986</v>
      </c>
      <c r="P35" s="23">
        <f>P30+K35</f>
        <v>0.72</v>
      </c>
      <c r="Q35" s="23">
        <f>Q30+L35</f>
        <v>-1.0400000000000003</v>
      </c>
      <c r="R35" s="23">
        <f>R30+M35</f>
        <v>-0.43999999999999995</v>
      </c>
      <c r="S35" s="23">
        <f>IF((A35*$N$40+B35*$O$40+C35*$P$40+D35*$Q$40+E35*$R$40)&gt;=0,1,-1)</f>
        <v>1</v>
      </c>
      <c r="T35" s="25">
        <f t="shared" ref="T35:T40" si="13">POWER((F35-S35),2)</f>
        <v>0</v>
      </c>
    </row>
    <row r="36" spans="1:20" x14ac:dyDescent="0.25">
      <c r="A36" s="24">
        <v>1</v>
      </c>
      <c r="B36" s="23">
        <v>4.9000000000000004</v>
      </c>
      <c r="C36" s="25">
        <v>3</v>
      </c>
      <c r="D36" s="25">
        <v>1.4</v>
      </c>
      <c r="E36" s="25">
        <v>0.2</v>
      </c>
      <c r="F36" s="25">
        <v>1</v>
      </c>
      <c r="G36" s="23">
        <f>IF((A36*N35+B36*O35+C36*P35+D36*Q35+E36*R35)&gt;=0,1,-1)</f>
        <v>1</v>
      </c>
      <c r="H36" s="25">
        <f t="shared" si="12"/>
        <v>0</v>
      </c>
      <c r="I36" s="23">
        <f>$C$2*$H$36*A36</f>
        <v>0</v>
      </c>
      <c r="J36" s="23">
        <f t="shared" ref="J36:M36" si="14">$C$2*$H$36*B36</f>
        <v>0</v>
      </c>
      <c r="K36" s="23">
        <f t="shared" si="14"/>
        <v>0</v>
      </c>
      <c r="L36" s="23">
        <f t="shared" si="14"/>
        <v>0</v>
      </c>
      <c r="M36" s="23">
        <f t="shared" si="14"/>
        <v>0</v>
      </c>
      <c r="N36" s="23">
        <f>N35+I36</f>
        <v>0.2</v>
      </c>
      <c r="O36" s="23">
        <f>O35+J36</f>
        <v>0.21999999999999986</v>
      </c>
      <c r="P36" s="23">
        <f>P35+K36</f>
        <v>0.72</v>
      </c>
      <c r="Q36" s="23">
        <f>Q35+L36</f>
        <v>-1.0400000000000003</v>
      </c>
      <c r="R36" s="23">
        <f>R35+M36</f>
        <v>-0.43999999999999995</v>
      </c>
      <c r="S36" s="23">
        <f>IF((A36*$N$40+B36*$O$40+C36*$P$40+D36*$Q$40+E36*$R$40)&gt;=0,1,-1)</f>
        <v>1</v>
      </c>
      <c r="T36" s="25">
        <f t="shared" si="13"/>
        <v>0</v>
      </c>
    </row>
    <row r="37" spans="1:20" x14ac:dyDescent="0.25">
      <c r="A37" s="24">
        <v>1</v>
      </c>
      <c r="B37" s="23">
        <v>4.7</v>
      </c>
      <c r="C37" s="25">
        <v>3.2</v>
      </c>
      <c r="D37" s="25">
        <v>1.3</v>
      </c>
      <c r="E37" s="25">
        <v>0.2</v>
      </c>
      <c r="F37" s="25">
        <v>1</v>
      </c>
      <c r="G37" s="23">
        <f>IF((A37*N36+B37*O36+C37*P36+D37*Q36+E37*R36)&gt;=0,1,-1)</f>
        <v>1</v>
      </c>
      <c r="H37" s="25">
        <f t="shared" si="12"/>
        <v>0</v>
      </c>
      <c r="I37" s="23">
        <f>$C$2*$H$37*A37</f>
        <v>0</v>
      </c>
      <c r="J37" s="23">
        <f t="shared" ref="J37:M37" si="15">$C$2*$H$37*B37</f>
        <v>0</v>
      </c>
      <c r="K37" s="23">
        <f t="shared" si="15"/>
        <v>0</v>
      </c>
      <c r="L37" s="23">
        <f t="shared" si="15"/>
        <v>0</v>
      </c>
      <c r="M37" s="23">
        <f t="shared" si="15"/>
        <v>0</v>
      </c>
      <c r="N37" s="23">
        <f t="shared" ref="N37:N39" si="16">N36+I37</f>
        <v>0.2</v>
      </c>
      <c r="O37" s="23">
        <f t="shared" ref="O37:O39" si="17">O36+J37</f>
        <v>0.21999999999999986</v>
      </c>
      <c r="P37" s="23">
        <f t="shared" ref="P37:P39" si="18">P36+K37</f>
        <v>0.72</v>
      </c>
      <c r="Q37" s="23">
        <f t="shared" ref="Q37:Q39" si="19">Q36+L37</f>
        <v>-1.0400000000000003</v>
      </c>
      <c r="R37" s="23">
        <f t="shared" ref="R37:R39" si="20">R36+M37</f>
        <v>-0.43999999999999995</v>
      </c>
      <c r="S37" s="23">
        <f>IF((A37*$N$40+B37*$O$40+C37*$P$40+D37*$Q$40+E37*$R$40)&gt;=0,1,-1)</f>
        <v>1</v>
      </c>
      <c r="T37" s="25">
        <f t="shared" si="13"/>
        <v>0</v>
      </c>
    </row>
    <row r="38" spans="1:20" x14ac:dyDescent="0.25">
      <c r="A38" s="24">
        <v>1</v>
      </c>
      <c r="B38" s="25">
        <v>7</v>
      </c>
      <c r="C38" s="25">
        <v>3.2</v>
      </c>
      <c r="D38" s="25">
        <v>4.7</v>
      </c>
      <c r="E38" s="25">
        <v>1.4</v>
      </c>
      <c r="F38" s="25">
        <v>-1</v>
      </c>
      <c r="G38" s="23">
        <f>IF((A38*N37+B38*O37+C38*P37+D38*Q37+E38*R37)&gt;=0,1,-1)</f>
        <v>-1</v>
      </c>
      <c r="H38" s="25">
        <f t="shared" si="12"/>
        <v>0</v>
      </c>
      <c r="I38" s="23">
        <f>$C$2*$H$38*A38</f>
        <v>0</v>
      </c>
      <c r="J38" s="23">
        <f t="shared" ref="J38:M38" si="21">$C$2*$H$38*B38</f>
        <v>0</v>
      </c>
      <c r="K38" s="23">
        <f t="shared" si="21"/>
        <v>0</v>
      </c>
      <c r="L38" s="23">
        <f t="shared" si="21"/>
        <v>0</v>
      </c>
      <c r="M38" s="23">
        <f t="shared" si="21"/>
        <v>0</v>
      </c>
      <c r="N38" s="23">
        <f t="shared" si="16"/>
        <v>0.2</v>
      </c>
      <c r="O38" s="23">
        <f t="shared" si="17"/>
        <v>0.21999999999999986</v>
      </c>
      <c r="P38" s="23">
        <f t="shared" si="18"/>
        <v>0.72</v>
      </c>
      <c r="Q38" s="23">
        <f t="shared" si="19"/>
        <v>-1.0400000000000003</v>
      </c>
      <c r="R38" s="23">
        <f t="shared" si="20"/>
        <v>-0.43999999999999995</v>
      </c>
      <c r="S38" s="23">
        <f>IF((A38*$N$40+B38*$O$40+C38*$P$40+D38*$Q$40+E38*$R$40)&gt;=0,1,-1)</f>
        <v>-1</v>
      </c>
      <c r="T38" s="25">
        <f t="shared" si="13"/>
        <v>0</v>
      </c>
    </row>
    <row r="39" spans="1:20" x14ac:dyDescent="0.25">
      <c r="A39" s="24">
        <v>1</v>
      </c>
      <c r="B39" s="23">
        <v>6.4</v>
      </c>
      <c r="C39" s="25">
        <v>3.2</v>
      </c>
      <c r="D39" s="25">
        <v>4.5</v>
      </c>
      <c r="E39" s="25">
        <v>1.5</v>
      </c>
      <c r="F39" s="25">
        <v>-1</v>
      </c>
      <c r="G39" s="23">
        <f>IF((A39*N38+B39*O38+C39*P38+D39*Q38+E39*R38)&gt;=0,1,-1)</f>
        <v>-1</v>
      </c>
      <c r="H39" s="25">
        <f t="shared" si="12"/>
        <v>0</v>
      </c>
      <c r="I39" s="23">
        <f>$C$2*$H$39*A39</f>
        <v>0</v>
      </c>
      <c r="J39" s="23">
        <f t="shared" ref="J39:M39" si="22">$C$2*$H$39*B39</f>
        <v>0</v>
      </c>
      <c r="K39" s="23">
        <f t="shared" si="22"/>
        <v>0</v>
      </c>
      <c r="L39" s="23">
        <f t="shared" si="22"/>
        <v>0</v>
      </c>
      <c r="M39" s="23">
        <f t="shared" si="22"/>
        <v>0</v>
      </c>
      <c r="N39" s="23">
        <f t="shared" si="16"/>
        <v>0.2</v>
      </c>
      <c r="O39" s="23">
        <f t="shared" si="17"/>
        <v>0.21999999999999986</v>
      </c>
      <c r="P39" s="23">
        <f t="shared" si="18"/>
        <v>0.72</v>
      </c>
      <c r="Q39" s="23">
        <f t="shared" si="19"/>
        <v>-1.0400000000000003</v>
      </c>
      <c r="R39" s="23">
        <f t="shared" si="20"/>
        <v>-0.43999999999999995</v>
      </c>
      <c r="S39" s="23">
        <f t="shared" ref="S39" si="23">IF((A39*$N$40+B39*$O$40+C39*$P$40+D39*$Q$40+E39*$R$40)&gt;=0,1,-1)</f>
        <v>-1</v>
      </c>
      <c r="T39" s="25">
        <f t="shared" si="13"/>
        <v>0</v>
      </c>
    </row>
    <row r="40" spans="1:20" x14ac:dyDescent="0.25">
      <c r="A40" s="24">
        <v>1</v>
      </c>
      <c r="B40" s="23">
        <v>6.9</v>
      </c>
      <c r="C40" s="25">
        <v>3.1</v>
      </c>
      <c r="D40" s="25">
        <v>4.9000000000000004</v>
      </c>
      <c r="E40" s="25">
        <v>1.5</v>
      </c>
      <c r="F40" s="25">
        <v>-1</v>
      </c>
      <c r="G40" s="23">
        <f>IF((A40*N39+B40*O39+C40*P39+D40*Q39+E40*R39)&gt;=0,1,-1)</f>
        <v>-1</v>
      </c>
      <c r="H40" s="25">
        <f t="shared" si="12"/>
        <v>0</v>
      </c>
      <c r="I40" s="23">
        <f>$C$2*$H$40*A40</f>
        <v>0</v>
      </c>
      <c r="J40" s="23">
        <f t="shared" ref="J40:M40" si="24">$C$2*$H$40*B40</f>
        <v>0</v>
      </c>
      <c r="K40" s="23">
        <f t="shared" si="24"/>
        <v>0</v>
      </c>
      <c r="L40" s="23">
        <f t="shared" si="24"/>
        <v>0</v>
      </c>
      <c r="M40" s="23">
        <f t="shared" si="24"/>
        <v>0</v>
      </c>
      <c r="N40" s="23">
        <f>N39+I40</f>
        <v>0.2</v>
      </c>
      <c r="O40" s="23">
        <f>O39+J40</f>
        <v>0.21999999999999986</v>
      </c>
      <c r="P40" s="23">
        <f>P39+K40</f>
        <v>0.72</v>
      </c>
      <c r="Q40" s="23">
        <f>Q39+L40</f>
        <v>-1.0400000000000003</v>
      </c>
      <c r="R40" s="23">
        <f>R39+M40</f>
        <v>-0.43999999999999995</v>
      </c>
      <c r="S40" s="23">
        <f>IF((A40*$N$40+B40*$O$40+C40*$P$40+D40*$Q$40+E40*$R$40)&gt;=0,1,-1)</f>
        <v>-1</v>
      </c>
      <c r="T40" s="25">
        <f t="shared" si="13"/>
        <v>0</v>
      </c>
    </row>
    <row r="41" spans="1:20" x14ac:dyDescent="0.25">
      <c r="A41" t="s">
        <v>10</v>
      </c>
      <c r="B41">
        <f>1/2*SUM(T35:T40)</f>
        <v>0</v>
      </c>
    </row>
    <row r="43" spans="1:20" x14ac:dyDescent="0.25">
      <c r="A43" s="4"/>
    </row>
    <row r="45" spans="1:20" x14ac:dyDescent="0.25">
      <c r="A45" s="1"/>
      <c r="C45" s="2"/>
      <c r="D45" s="2"/>
      <c r="E45" s="2"/>
      <c r="F45" s="2"/>
      <c r="H45" s="2"/>
      <c r="T45" s="2"/>
    </row>
    <row r="46" spans="1:20" x14ac:dyDescent="0.25">
      <c r="A46" s="1"/>
      <c r="C46" s="2"/>
      <c r="D46" s="2"/>
      <c r="E46" s="2"/>
      <c r="F46" s="2"/>
      <c r="H46" s="2"/>
      <c r="T46" s="2"/>
    </row>
    <row r="47" spans="1:20" x14ac:dyDescent="0.25">
      <c r="A47" s="1"/>
      <c r="C47" s="2"/>
      <c r="D47" s="2"/>
      <c r="E47" s="2"/>
      <c r="F47" s="2"/>
      <c r="H47" s="2"/>
      <c r="T47" s="2"/>
    </row>
    <row r="48" spans="1:20" x14ac:dyDescent="0.25">
      <c r="A48" s="1"/>
      <c r="B48" s="2"/>
      <c r="C48" s="2"/>
      <c r="D48" s="2"/>
      <c r="E48" s="2"/>
      <c r="F48" s="2"/>
      <c r="H48" s="2"/>
      <c r="T48" s="2"/>
    </row>
    <row r="49" spans="1:20" x14ac:dyDescent="0.25">
      <c r="A49" s="1"/>
      <c r="C49" s="2"/>
      <c r="D49" s="2"/>
      <c r="E49" s="2"/>
      <c r="F49" s="2"/>
      <c r="H49" s="2"/>
      <c r="T49" s="2"/>
    </row>
    <row r="50" spans="1:20" x14ac:dyDescent="0.25">
      <c r="A50" s="1"/>
      <c r="C50" s="2"/>
      <c r="D50" s="2"/>
      <c r="E50" s="2"/>
      <c r="F50" s="2"/>
      <c r="H50" s="2"/>
      <c r="T50" s="2"/>
    </row>
    <row r="53" spans="1:20" x14ac:dyDescent="0.25">
      <c r="A53" s="4"/>
    </row>
    <row r="55" spans="1:20" x14ac:dyDescent="0.25">
      <c r="A55" s="1"/>
      <c r="C55" s="2"/>
      <c r="D55" s="2"/>
      <c r="E55" s="2"/>
      <c r="F55" s="2"/>
      <c r="H55" s="2"/>
      <c r="T55" s="2"/>
    </row>
    <row r="56" spans="1:20" x14ac:dyDescent="0.25">
      <c r="A56" s="1"/>
      <c r="C56" s="2"/>
      <c r="D56" s="2"/>
      <c r="E56" s="2"/>
      <c r="F56" s="2"/>
      <c r="H56" s="2"/>
      <c r="T56" s="2"/>
    </row>
    <row r="57" spans="1:20" x14ac:dyDescent="0.25">
      <c r="A57" s="1"/>
      <c r="C57" s="2"/>
      <c r="D57" s="2"/>
      <c r="E57" s="2"/>
      <c r="F57" s="2"/>
      <c r="H57" s="2"/>
      <c r="T57" s="2"/>
    </row>
    <row r="58" spans="1:20" x14ac:dyDescent="0.25">
      <c r="A58" s="1"/>
      <c r="B58" s="2"/>
      <c r="C58" s="2"/>
      <c r="D58" s="2"/>
      <c r="E58" s="2"/>
      <c r="F58" s="2"/>
      <c r="H58" s="2"/>
      <c r="T58" s="2"/>
    </row>
    <row r="59" spans="1:20" x14ac:dyDescent="0.25">
      <c r="A59" s="1"/>
      <c r="C59" s="2"/>
      <c r="D59" s="2"/>
      <c r="E59" s="2"/>
      <c r="F59" s="2"/>
      <c r="H59" s="2"/>
      <c r="T59" s="2"/>
    </row>
    <row r="60" spans="1:20" x14ac:dyDescent="0.25">
      <c r="A60" s="1"/>
      <c r="C60" s="2"/>
      <c r="D60" s="2"/>
      <c r="E60" s="2"/>
      <c r="F60" s="2"/>
      <c r="H60" s="2"/>
      <c r="T60" s="2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zoomScale="85" zoomScaleNormal="85" workbookViewId="0">
      <selection sqref="A1:B1"/>
    </sheetView>
  </sheetViews>
  <sheetFormatPr defaultRowHeight="15" x14ac:dyDescent="0.25"/>
  <cols>
    <col min="1" max="1" width="10" customWidth="1"/>
    <col min="8" max="8" width="13.140625" customWidth="1"/>
    <col min="9" max="10" width="12.7109375" customWidth="1"/>
    <col min="11" max="11" width="14.42578125" customWidth="1"/>
    <col min="12" max="12" width="12.28515625" customWidth="1"/>
    <col min="13" max="13" width="14.140625" customWidth="1"/>
    <col min="14" max="16" width="12.42578125" bestFit="1" customWidth="1"/>
    <col min="17" max="17" width="13.140625" bestFit="1" customWidth="1"/>
    <col min="18" max="18" width="12.42578125" bestFit="1" customWidth="1"/>
    <col min="19" max="19" width="14.140625" customWidth="1"/>
    <col min="20" max="20" width="15.140625" customWidth="1"/>
    <col min="21" max="21" width="15" customWidth="1"/>
    <col min="22" max="22" width="14.42578125" customWidth="1"/>
  </cols>
  <sheetData>
    <row r="1" spans="1:6" x14ac:dyDescent="0.25">
      <c r="A1" s="35" t="s">
        <v>36</v>
      </c>
      <c r="B1" s="35"/>
    </row>
    <row r="3" spans="1:6" x14ac:dyDescent="0.25">
      <c r="A3" t="s">
        <v>37</v>
      </c>
    </row>
    <row r="4" spans="1:6" x14ac:dyDescent="0.25">
      <c r="A4" t="s">
        <v>7</v>
      </c>
      <c r="B4" t="s">
        <v>2</v>
      </c>
      <c r="C4" t="s">
        <v>3</v>
      </c>
      <c r="D4" t="s">
        <v>38</v>
      </c>
    </row>
    <row r="5" spans="1:6" x14ac:dyDescent="0.25">
      <c r="A5">
        <v>1</v>
      </c>
      <c r="B5">
        <v>0</v>
      </c>
      <c r="C5">
        <v>1</v>
      </c>
      <c r="D5">
        <v>-1</v>
      </c>
    </row>
    <row r="6" spans="1:6" x14ac:dyDescent="0.25">
      <c r="A6">
        <v>0</v>
      </c>
      <c r="B6">
        <v>-1</v>
      </c>
      <c r="C6">
        <v>-1</v>
      </c>
      <c r="D6">
        <v>1</v>
      </c>
    </row>
    <row r="7" spans="1:6" x14ac:dyDescent="0.25">
      <c r="A7">
        <v>-1</v>
      </c>
      <c r="B7">
        <v>-0.5</v>
      </c>
      <c r="C7">
        <v>-1</v>
      </c>
      <c r="D7">
        <v>1</v>
      </c>
    </row>
    <row r="9" spans="1:6" x14ac:dyDescent="0.25">
      <c r="A9" t="s">
        <v>39</v>
      </c>
    </row>
    <row r="10" spans="1:6" x14ac:dyDescent="0.25">
      <c r="A10" t="s">
        <v>6</v>
      </c>
      <c r="B10" t="s">
        <v>7</v>
      </c>
      <c r="C10" t="s">
        <v>2</v>
      </c>
      <c r="D10" t="s">
        <v>3</v>
      </c>
      <c r="E10" t="s">
        <v>8</v>
      </c>
      <c r="F10" t="s">
        <v>38</v>
      </c>
    </row>
    <row r="11" spans="1:6" x14ac:dyDescent="0.25">
      <c r="A11">
        <v>1</v>
      </c>
      <c r="B11">
        <v>5.0999999999999996</v>
      </c>
      <c r="C11">
        <v>3.5</v>
      </c>
      <c r="D11">
        <v>1.4</v>
      </c>
      <c r="E11">
        <v>0.2</v>
      </c>
      <c r="F11">
        <v>1</v>
      </c>
    </row>
    <row r="12" spans="1:6" x14ac:dyDescent="0.25">
      <c r="A12">
        <v>1</v>
      </c>
      <c r="B12">
        <v>4.9000000000000004</v>
      </c>
      <c r="C12">
        <v>3</v>
      </c>
      <c r="D12">
        <v>1.4</v>
      </c>
      <c r="E12">
        <v>0.2</v>
      </c>
      <c r="F12">
        <v>1</v>
      </c>
    </row>
    <row r="13" spans="1:6" x14ac:dyDescent="0.25">
      <c r="A13">
        <v>1</v>
      </c>
      <c r="B13">
        <v>4.7</v>
      </c>
      <c r="C13">
        <v>3.2</v>
      </c>
      <c r="D13">
        <v>1.3</v>
      </c>
      <c r="E13">
        <v>0.2</v>
      </c>
      <c r="F13">
        <v>1</v>
      </c>
    </row>
    <row r="14" spans="1:6" x14ac:dyDescent="0.25">
      <c r="A14">
        <v>1</v>
      </c>
      <c r="B14">
        <v>7</v>
      </c>
      <c r="C14">
        <v>3.2</v>
      </c>
      <c r="D14">
        <v>4.7</v>
      </c>
      <c r="E14">
        <v>1.4</v>
      </c>
      <c r="F14">
        <v>-1</v>
      </c>
    </row>
    <row r="15" spans="1:6" x14ac:dyDescent="0.25">
      <c r="A15">
        <v>1</v>
      </c>
      <c r="B15">
        <v>6.4</v>
      </c>
      <c r="C15">
        <v>3.2</v>
      </c>
      <c r="D15">
        <v>4.5</v>
      </c>
      <c r="E15">
        <v>1.5</v>
      </c>
      <c r="F15">
        <v>-1</v>
      </c>
    </row>
    <row r="16" spans="1:6" x14ac:dyDescent="0.25">
      <c r="A16">
        <v>1</v>
      </c>
      <c r="B16">
        <v>6.9</v>
      </c>
      <c r="C16">
        <v>3.1</v>
      </c>
      <c r="D16">
        <v>4.9000000000000004</v>
      </c>
      <c r="E16">
        <v>1.5</v>
      </c>
      <c r="F16">
        <v>-1</v>
      </c>
    </row>
    <row r="18" spans="1:19" x14ac:dyDescent="0.25">
      <c r="A18" s="3" t="s">
        <v>40</v>
      </c>
    </row>
    <row r="19" spans="1:19" x14ac:dyDescent="0.25">
      <c r="A19" s="6"/>
      <c r="B19" s="6" t="s">
        <v>6</v>
      </c>
      <c r="C19" s="6" t="s">
        <v>7</v>
      </c>
      <c r="D19" s="6" t="s">
        <v>2</v>
      </c>
      <c r="E19" s="6" t="s">
        <v>3</v>
      </c>
      <c r="F19" s="6" t="s">
        <v>38</v>
      </c>
      <c r="G19" s="6" t="s">
        <v>41</v>
      </c>
      <c r="H19" s="6" t="s">
        <v>42</v>
      </c>
      <c r="I19" s="6" t="s">
        <v>43</v>
      </c>
      <c r="J19" s="6" t="s">
        <v>44</v>
      </c>
      <c r="K19" s="6" t="s">
        <v>45</v>
      </c>
      <c r="L19" s="6" t="s">
        <v>15</v>
      </c>
      <c r="M19" s="6" t="s">
        <v>11</v>
      </c>
      <c r="N19" s="6" t="s">
        <v>12</v>
      </c>
      <c r="O19" s="6" t="s">
        <v>13</v>
      </c>
      <c r="P19" s="6" t="s">
        <v>46</v>
      </c>
      <c r="Q19" s="6" t="s">
        <v>47</v>
      </c>
      <c r="R19" s="6" t="s">
        <v>48</v>
      </c>
      <c r="S19" s="6" t="s">
        <v>49</v>
      </c>
    </row>
    <row r="20" spans="1:19" x14ac:dyDescent="0.25">
      <c r="A20" s="6" t="s">
        <v>50</v>
      </c>
      <c r="B20" s="7" t="s">
        <v>51</v>
      </c>
      <c r="C20" s="7" t="s">
        <v>51</v>
      </c>
      <c r="D20" s="7" t="s">
        <v>51</v>
      </c>
      <c r="E20" s="7" t="s">
        <v>51</v>
      </c>
      <c r="F20" s="7" t="s">
        <v>51</v>
      </c>
      <c r="G20" s="7" t="s">
        <v>51</v>
      </c>
      <c r="H20" s="7" t="s">
        <v>51</v>
      </c>
      <c r="I20" s="7" t="s">
        <v>51</v>
      </c>
      <c r="J20" s="7" t="s">
        <v>51</v>
      </c>
      <c r="K20" s="7" t="s">
        <v>51</v>
      </c>
      <c r="L20" s="7">
        <v>0</v>
      </c>
      <c r="M20" s="7">
        <v>0</v>
      </c>
      <c r="N20" s="7">
        <v>0</v>
      </c>
      <c r="O20" s="7">
        <v>0</v>
      </c>
      <c r="P20" s="7" t="s">
        <v>51</v>
      </c>
      <c r="Q20" s="7"/>
      <c r="R20" s="7"/>
      <c r="S20" s="7"/>
    </row>
    <row r="21" spans="1:19" x14ac:dyDescent="0.25">
      <c r="A21" s="6" t="s">
        <v>52</v>
      </c>
      <c r="B21" s="7">
        <v>1</v>
      </c>
      <c r="C21" s="7">
        <v>1</v>
      </c>
      <c r="D21" s="7">
        <v>0</v>
      </c>
      <c r="E21" s="7">
        <v>1</v>
      </c>
      <c r="F21" s="7">
        <v>-1</v>
      </c>
      <c r="G21" s="7">
        <f>L20*B21+M20*C21+N20*D21+O20*E21</f>
        <v>0</v>
      </c>
      <c r="H21" s="7">
        <f>P21*B21</f>
        <v>-1</v>
      </c>
      <c r="I21" s="7">
        <f>P21*C21</f>
        <v>-1</v>
      </c>
      <c r="J21" s="7">
        <f>P21*D21</f>
        <v>0</v>
      </c>
      <c r="K21" s="7">
        <f>P21*E21</f>
        <v>-1</v>
      </c>
      <c r="L21" s="7"/>
      <c r="M21" s="7"/>
      <c r="N21" s="7"/>
      <c r="O21" s="7"/>
      <c r="P21" s="7">
        <f t="shared" ref="P21:P50" si="0">F21-G21</f>
        <v>-1</v>
      </c>
      <c r="Q21" s="7">
        <f>L23*B21+M23*C21+N23*D21+O23*E21</f>
        <v>-0.4</v>
      </c>
      <c r="R21" s="7">
        <f>POWER(F21-Q21,2)</f>
        <v>0.36</v>
      </c>
      <c r="S21" s="7"/>
    </row>
    <row r="22" spans="1:19" x14ac:dyDescent="0.25">
      <c r="A22" s="6"/>
      <c r="B22" s="7">
        <v>1</v>
      </c>
      <c r="C22" s="7">
        <v>0</v>
      </c>
      <c r="D22" s="7">
        <v>-1</v>
      </c>
      <c r="E22" s="7">
        <v>-1</v>
      </c>
      <c r="F22" s="7">
        <v>1</v>
      </c>
      <c r="G22" s="7">
        <f>B22*L20+C22*M20+D22*N20+E22*O20</f>
        <v>0</v>
      </c>
      <c r="H22" s="7">
        <f t="shared" ref="H22:H23" si="1">P22*B22</f>
        <v>1</v>
      </c>
      <c r="I22" s="7">
        <f t="shared" ref="I22:I23" si="2">P22*C22</f>
        <v>0</v>
      </c>
      <c r="J22" s="7">
        <f>P22*D22</f>
        <v>-1</v>
      </c>
      <c r="K22" s="7">
        <f t="shared" ref="K22" si="3">P22*E22</f>
        <v>-1</v>
      </c>
      <c r="L22" s="7"/>
      <c r="M22" s="7"/>
      <c r="N22" s="7"/>
      <c r="O22" s="7"/>
      <c r="P22" s="7">
        <f t="shared" si="0"/>
        <v>1</v>
      </c>
      <c r="Q22" s="7">
        <f>L23*B22+M23*C22+N23*D22+O23*E22</f>
        <v>0.55000000000000004</v>
      </c>
      <c r="R22" s="7">
        <f>POWER(F22-Q22,2)</f>
        <v>0.20249999999999996</v>
      </c>
      <c r="S22" s="7"/>
    </row>
    <row r="23" spans="1:19" x14ac:dyDescent="0.25">
      <c r="A23" s="6"/>
      <c r="B23" s="7">
        <v>1</v>
      </c>
      <c r="C23" s="7">
        <v>-1</v>
      </c>
      <c r="D23" s="7">
        <v>-0.5</v>
      </c>
      <c r="E23" s="7">
        <v>-1</v>
      </c>
      <c r="F23" s="7">
        <v>1</v>
      </c>
      <c r="G23" s="7">
        <f>B23*L20+C23*M20+D23*N20+E23*O20</f>
        <v>0</v>
      </c>
      <c r="H23" s="7">
        <f t="shared" si="1"/>
        <v>1</v>
      </c>
      <c r="I23" s="7">
        <f t="shared" si="2"/>
        <v>-1</v>
      </c>
      <c r="J23" s="7">
        <f t="shared" ref="J23" si="4">P23*D23</f>
        <v>-0.5</v>
      </c>
      <c r="K23" s="7">
        <f>P23*E23</f>
        <v>-1</v>
      </c>
      <c r="L23" s="7">
        <f>L20+0.1*SUM(H21:H23)</f>
        <v>0.1</v>
      </c>
      <c r="M23" s="7">
        <f>M20+0.1*SUM(I21:I23)</f>
        <v>-0.2</v>
      </c>
      <c r="N23" s="7">
        <f>N20+0.1*SUM(J21:J23)</f>
        <v>-0.15000000000000002</v>
      </c>
      <c r="O23" s="7">
        <f>O20+0.1*SUM(K21:K23)</f>
        <v>-0.30000000000000004</v>
      </c>
      <c r="P23" s="7">
        <f t="shared" si="0"/>
        <v>1</v>
      </c>
      <c r="Q23" s="7">
        <f>L23*B23+M23*C23+N23*D23+O23*E23</f>
        <v>0.67500000000000004</v>
      </c>
      <c r="R23" s="7">
        <f>POWER(F23-Q23,2)</f>
        <v>0.10562499999999997</v>
      </c>
      <c r="S23" s="7">
        <f>SUM(R21:R23)/2</f>
        <v>0.33406249999999998</v>
      </c>
    </row>
    <row r="24" spans="1:19" x14ac:dyDescent="0.25">
      <c r="A24" s="6" t="s">
        <v>53</v>
      </c>
      <c r="B24" s="7">
        <v>1</v>
      </c>
      <c r="C24" s="7">
        <v>1</v>
      </c>
      <c r="D24" s="7">
        <v>0</v>
      </c>
      <c r="E24" s="7">
        <v>1</v>
      </c>
      <c r="F24" s="7">
        <v>-1</v>
      </c>
      <c r="G24" s="7">
        <f>L23*B24+M23*C24+N23*D24+O23*E24</f>
        <v>-0.4</v>
      </c>
      <c r="H24" s="7">
        <f>P24*B24</f>
        <v>-0.6</v>
      </c>
      <c r="I24" s="7">
        <f>P24*C24</f>
        <v>-0.6</v>
      </c>
      <c r="J24" s="7">
        <f>P24*D24</f>
        <v>0</v>
      </c>
      <c r="K24" s="7">
        <f>P24*E24</f>
        <v>-0.6</v>
      </c>
      <c r="L24" s="7"/>
      <c r="M24" s="7"/>
      <c r="N24" s="7"/>
      <c r="O24" s="7"/>
      <c r="P24" s="7">
        <f t="shared" si="0"/>
        <v>-0.6</v>
      </c>
      <c r="Q24" s="7">
        <f>L26*B24+M26*C24+N26*D24+O26*E24</f>
        <v>-0.61250000000000004</v>
      </c>
      <c r="R24" s="7">
        <f>POWER(F24-Q24,2)</f>
        <v>0.15015624999999996</v>
      </c>
      <c r="S24" s="7"/>
    </row>
    <row r="25" spans="1:19" x14ac:dyDescent="0.25">
      <c r="A25" s="6"/>
      <c r="B25" s="7">
        <v>1</v>
      </c>
      <c r="C25" s="7">
        <v>0</v>
      </c>
      <c r="D25" s="7">
        <v>-1</v>
      </c>
      <c r="E25" s="7">
        <v>-1</v>
      </c>
      <c r="F25" s="7">
        <v>1</v>
      </c>
      <c r="G25" s="7">
        <f>B25*L23+C25*M23+D25*N23+E25*O23</f>
        <v>0.55000000000000004</v>
      </c>
      <c r="H25" s="7">
        <f t="shared" ref="H25:H26" si="5">P25*B25</f>
        <v>0.44999999999999996</v>
      </c>
      <c r="I25" s="7">
        <f t="shared" ref="I25:I26" si="6">P25*C25</f>
        <v>0</v>
      </c>
      <c r="J25" s="7">
        <f>P25*D25</f>
        <v>-0.44999999999999996</v>
      </c>
      <c r="K25" s="7">
        <f t="shared" ref="K25" si="7">P25*E25</f>
        <v>-0.44999999999999996</v>
      </c>
      <c r="L25" s="7"/>
      <c r="M25" s="7"/>
      <c r="N25" s="7"/>
      <c r="O25" s="7"/>
      <c r="P25" s="7">
        <f t="shared" si="0"/>
        <v>0.44999999999999996</v>
      </c>
      <c r="Q25" s="7">
        <f>L26*B25+M26*C25+N26*D25+O26*E25</f>
        <v>0.76624999999999999</v>
      </c>
      <c r="R25" s="7">
        <f>POWER(F25-Q25,2)</f>
        <v>5.4639062500000009E-2</v>
      </c>
      <c r="S25" s="7"/>
    </row>
    <row r="26" spans="1:19" x14ac:dyDescent="0.25">
      <c r="A26" s="6"/>
      <c r="B26" s="7">
        <v>1</v>
      </c>
      <c r="C26" s="7">
        <v>-1</v>
      </c>
      <c r="D26" s="7">
        <v>-0.5</v>
      </c>
      <c r="E26" s="7">
        <v>-1</v>
      </c>
      <c r="F26" s="7">
        <v>1</v>
      </c>
      <c r="G26" s="7">
        <f>B26*L23+C26*M23+D26*N23+E26*O23</f>
        <v>0.67500000000000004</v>
      </c>
      <c r="H26" s="7">
        <f t="shared" si="5"/>
        <v>0.32499999999999996</v>
      </c>
      <c r="I26" s="7">
        <f t="shared" si="6"/>
        <v>-0.32499999999999996</v>
      </c>
      <c r="J26" s="7">
        <f t="shared" ref="J26" si="8">P26*D26</f>
        <v>-0.16249999999999998</v>
      </c>
      <c r="K26" s="7">
        <f>P26*E26</f>
        <v>-0.32499999999999996</v>
      </c>
      <c r="L26" s="7">
        <f>L23+0.1*SUM(H24:H26)</f>
        <v>0.11749999999999999</v>
      </c>
      <c r="M26" s="7">
        <f>M23+0.1*SUM(I24:I26)</f>
        <v>-0.29249999999999998</v>
      </c>
      <c r="N26" s="7">
        <f>N23+0.1*SUM(J24:J26)</f>
        <v>-0.21125000000000002</v>
      </c>
      <c r="O26" s="7">
        <f>O23+0.1*SUM(K24:K26)</f>
        <v>-0.4375</v>
      </c>
      <c r="P26" s="7">
        <f t="shared" si="0"/>
        <v>0.32499999999999996</v>
      </c>
      <c r="Q26" s="7">
        <f>L26*B26+M26*C26+N26*D26+O26*E26</f>
        <v>0.953125</v>
      </c>
      <c r="R26" s="7">
        <f t="shared" ref="R26" si="9">POWER(F26-Q26,2)</f>
        <v>2.197265625E-3</v>
      </c>
      <c r="S26" s="7">
        <f>SUM(R24:R26)/2</f>
        <v>0.10349628906249998</v>
      </c>
    </row>
    <row r="27" spans="1:19" x14ac:dyDescent="0.25">
      <c r="A27" s="6" t="s">
        <v>54</v>
      </c>
      <c r="B27" s="7">
        <v>1</v>
      </c>
      <c r="C27" s="7">
        <v>1</v>
      </c>
      <c r="D27" s="7">
        <v>0</v>
      </c>
      <c r="E27" s="7">
        <v>1</v>
      </c>
      <c r="F27" s="7">
        <v>-1</v>
      </c>
      <c r="G27" s="7">
        <f>L26*B27+M26*C27+N26*D27+O26*E27</f>
        <v>-0.61250000000000004</v>
      </c>
      <c r="H27" s="7">
        <f>P27*B27</f>
        <v>-0.38749999999999996</v>
      </c>
      <c r="I27" s="7">
        <f>P27*C27</f>
        <v>-0.38749999999999996</v>
      </c>
      <c r="J27" s="7">
        <f>P27*D27</f>
        <v>0</v>
      </c>
      <c r="K27" s="7">
        <f>P27*E27</f>
        <v>-0.38749999999999996</v>
      </c>
      <c r="L27" s="7"/>
      <c r="M27" s="7"/>
      <c r="N27" s="7"/>
      <c r="O27" s="7"/>
      <c r="P27" s="7">
        <f t="shared" si="0"/>
        <v>-0.38749999999999996</v>
      </c>
      <c r="Q27" s="7">
        <f>L29*B27+M29*C27+N29*D27+O29*E27</f>
        <v>-0.73343749999999996</v>
      </c>
      <c r="R27" s="7">
        <f>POWER(F27-Q27,2)</f>
        <v>7.105556640625002E-2</v>
      </c>
      <c r="S27" s="7"/>
    </row>
    <row r="28" spans="1:19" x14ac:dyDescent="0.25">
      <c r="A28" s="6"/>
      <c r="B28" s="7">
        <v>1</v>
      </c>
      <c r="C28" s="7">
        <v>0</v>
      </c>
      <c r="D28" s="7">
        <v>-1</v>
      </c>
      <c r="E28" s="7">
        <v>-1</v>
      </c>
      <c r="F28" s="7">
        <v>1</v>
      </c>
      <c r="G28" s="7">
        <f>B28*L26+C28*M26+D28*N26+E28*O26</f>
        <v>0.76624999999999999</v>
      </c>
      <c r="H28" s="7">
        <f t="shared" ref="H28:H29" si="10">P28*B28</f>
        <v>0.23375000000000001</v>
      </c>
      <c r="I28" s="7">
        <f t="shared" ref="I28:I29" si="11">P28*C28</f>
        <v>0</v>
      </c>
      <c r="J28" s="7">
        <f>P28*D28</f>
        <v>-0.23375000000000001</v>
      </c>
      <c r="K28" s="7">
        <f t="shared" ref="K28" si="12">P28*E28</f>
        <v>-0.23375000000000001</v>
      </c>
      <c r="L28" s="7"/>
      <c r="M28" s="7"/>
      <c r="N28" s="7"/>
      <c r="O28" s="7"/>
      <c r="P28" s="7">
        <f t="shared" si="0"/>
        <v>0.23375000000000001</v>
      </c>
      <c r="Q28" s="7">
        <f>L29*B28+M29*C28+N29*D28+O29*E28</f>
        <v>0.84809374999999998</v>
      </c>
      <c r="R28" s="7">
        <f>POWER(F28-Q28,2)</f>
        <v>2.3075508789062508E-2</v>
      </c>
      <c r="S28" s="7"/>
    </row>
    <row r="29" spans="1:19" x14ac:dyDescent="0.25">
      <c r="A29" s="6"/>
      <c r="B29" s="7">
        <v>1</v>
      </c>
      <c r="C29" s="7">
        <v>-1</v>
      </c>
      <c r="D29" s="7">
        <v>-0.5</v>
      </c>
      <c r="E29" s="7">
        <v>-1</v>
      </c>
      <c r="F29" s="7">
        <v>1</v>
      </c>
      <c r="G29" s="7">
        <f>B29*L26+C29*M26+D29*N26+E29*O26</f>
        <v>0.953125</v>
      </c>
      <c r="H29" s="7">
        <f t="shared" si="10"/>
        <v>4.6875E-2</v>
      </c>
      <c r="I29" s="7">
        <f t="shared" si="11"/>
        <v>-4.6875E-2</v>
      </c>
      <c r="J29" s="7">
        <f t="shared" ref="J29" si="13">P29*D29</f>
        <v>-2.34375E-2</v>
      </c>
      <c r="K29" s="7">
        <f>P29*E29</f>
        <v>-4.6875E-2</v>
      </c>
      <c r="L29" s="7">
        <f>L26+0.1*SUM(H27:H29)</f>
        <v>0.1068125</v>
      </c>
      <c r="M29" s="7">
        <f>M26+0.1*SUM(I27:I29)</f>
        <v>-0.3359375</v>
      </c>
      <c r="N29" s="7">
        <f>N26+0.1*SUM(J27:J29)</f>
        <v>-0.23696875000000003</v>
      </c>
      <c r="O29" s="7">
        <f>O26+0.1*SUM(K27:K29)</f>
        <v>-0.50431249999999994</v>
      </c>
      <c r="P29" s="7">
        <f t="shared" si="0"/>
        <v>4.6875E-2</v>
      </c>
      <c r="Q29" s="7">
        <f>L29*B29+M29*C29+N29*D29+O29*E29</f>
        <v>1.0655468749999999</v>
      </c>
      <c r="R29" s="7">
        <f t="shared" ref="R29" si="14">POWER(F29-Q29,2)</f>
        <v>4.2963928222656111E-3</v>
      </c>
      <c r="S29" s="7">
        <f>SUM(R27:R29)/2</f>
        <v>4.9213734008789069E-2</v>
      </c>
    </row>
    <row r="30" spans="1:19" x14ac:dyDescent="0.25">
      <c r="A30" s="6" t="s">
        <v>55</v>
      </c>
      <c r="B30" s="7">
        <v>1</v>
      </c>
      <c r="C30" s="7">
        <v>1</v>
      </c>
      <c r="D30" s="7">
        <v>0</v>
      </c>
      <c r="E30" s="7">
        <v>1</v>
      </c>
      <c r="F30" s="7">
        <v>-1</v>
      </c>
      <c r="G30" s="7">
        <f>L29*B30+M29*C30+N29*D30+O29*E30</f>
        <v>-0.73343749999999996</v>
      </c>
      <c r="H30" s="7">
        <f>P30*B30</f>
        <v>-0.26656250000000004</v>
      </c>
      <c r="I30" s="7">
        <f>P30*C30</f>
        <v>-0.26656250000000004</v>
      </c>
      <c r="J30" s="7">
        <f>P30*D30</f>
        <v>0</v>
      </c>
      <c r="K30" s="7">
        <f>P30*E30</f>
        <v>-0.26656250000000004</v>
      </c>
      <c r="L30" s="7"/>
      <c r="M30" s="7"/>
      <c r="N30" s="7"/>
      <c r="O30" s="7"/>
      <c r="P30" s="7">
        <f t="shared" si="0"/>
        <v>-0.26656250000000004</v>
      </c>
      <c r="Q30" s="7">
        <f>L32*B30+M32*C30+N32*D30+O32*E30</f>
        <v>-0.80685156250000001</v>
      </c>
      <c r="R30" s="7">
        <f>POWER(F30-Q30,2)</f>
        <v>3.7306318908691405E-2</v>
      </c>
      <c r="S30" s="7"/>
    </row>
    <row r="31" spans="1:19" x14ac:dyDescent="0.25">
      <c r="A31" s="6"/>
      <c r="B31" s="7">
        <v>1</v>
      </c>
      <c r="C31" s="7">
        <v>0</v>
      </c>
      <c r="D31" s="7">
        <v>-1</v>
      </c>
      <c r="E31" s="7">
        <v>-1</v>
      </c>
      <c r="F31" s="7">
        <v>1</v>
      </c>
      <c r="G31" s="7">
        <f>B31*L29+C31*M29+D31*N29+E31*O29</f>
        <v>0.84809374999999998</v>
      </c>
      <c r="H31" s="7">
        <f t="shared" ref="H31:H32" si="15">P31*B31</f>
        <v>0.15190625000000002</v>
      </c>
      <c r="I31" s="7">
        <f t="shared" ref="I31:I32" si="16">P31*C31</f>
        <v>0</v>
      </c>
      <c r="J31" s="7">
        <f>P31*D31</f>
        <v>-0.15190625000000002</v>
      </c>
      <c r="K31" s="7">
        <f t="shared" ref="K31" si="17">P31*E31</f>
        <v>-0.15190625000000002</v>
      </c>
      <c r="L31" s="7"/>
      <c r="M31" s="7"/>
      <c r="N31" s="7"/>
      <c r="O31" s="7"/>
      <c r="P31" s="7">
        <f t="shared" si="0"/>
        <v>0.15190625000000002</v>
      </c>
      <c r="Q31" s="7">
        <f>L32*B31+M32*C31+N32*D31+O32*E31</f>
        <v>0.87727890625000005</v>
      </c>
      <c r="R31" s="7">
        <f>POWER(F31-Q31,2)</f>
        <v>1.5060466851196278E-2</v>
      </c>
      <c r="S31" s="7"/>
    </row>
    <row r="32" spans="1:19" x14ac:dyDescent="0.25">
      <c r="A32" s="6"/>
      <c r="B32" s="7">
        <v>1</v>
      </c>
      <c r="C32" s="7">
        <v>-1</v>
      </c>
      <c r="D32" s="7">
        <v>-0.5</v>
      </c>
      <c r="E32" s="7">
        <v>-1</v>
      </c>
      <c r="F32" s="7">
        <v>1</v>
      </c>
      <c r="G32" s="7">
        <f>B32*L29+C32*M29+D32*N29+E32*O29</f>
        <v>1.0655468749999999</v>
      </c>
      <c r="H32" s="7">
        <f t="shared" si="15"/>
        <v>-6.5546874999999893E-2</v>
      </c>
      <c r="I32" s="7">
        <f t="shared" si="16"/>
        <v>6.5546874999999893E-2</v>
      </c>
      <c r="J32" s="7">
        <f t="shared" ref="J32" si="18">P32*D32</f>
        <v>3.2773437499999947E-2</v>
      </c>
      <c r="K32" s="7">
        <f>P32*E32</f>
        <v>6.5546874999999893E-2</v>
      </c>
      <c r="L32" s="7">
        <f>L29+0.1*SUM(H30:H32)</f>
        <v>8.8792187500000008E-2</v>
      </c>
      <c r="M32" s="7">
        <f>M29+0.1*SUM(I30:I32)</f>
        <v>-0.3560390625</v>
      </c>
      <c r="N32" s="7">
        <f>N29+0.1*SUM(J30:J32)</f>
        <v>-0.24888203125000005</v>
      </c>
      <c r="O32" s="7">
        <f>O29+0.1*SUM(K30:K32)</f>
        <v>-0.53960468750000001</v>
      </c>
      <c r="P32" s="7">
        <f t="shared" si="0"/>
        <v>-6.5546874999999893E-2</v>
      </c>
      <c r="Q32" s="7">
        <f>L32*B32+M32*C32+N32*D32+O32*E32</f>
        <v>1.108876953125</v>
      </c>
      <c r="R32" s="7">
        <f t="shared" ref="R32" si="19">POWER(F32-Q32,2)</f>
        <v>1.1854190921783449E-2</v>
      </c>
      <c r="S32" s="7">
        <f>SUM(R30:R32)/2</f>
        <v>3.2110488340835561E-2</v>
      </c>
    </row>
    <row r="33" spans="1:19" x14ac:dyDescent="0.25">
      <c r="A33" s="6" t="s">
        <v>56</v>
      </c>
      <c r="B33" s="7">
        <v>1</v>
      </c>
      <c r="C33" s="7">
        <v>1</v>
      </c>
      <c r="D33" s="7">
        <v>0</v>
      </c>
      <c r="E33" s="7">
        <v>1</v>
      </c>
      <c r="F33" s="7">
        <v>-1</v>
      </c>
      <c r="G33" s="7">
        <f>L32*B33+M32*C33+N32*D33+O32*E33</f>
        <v>-0.80685156250000001</v>
      </c>
      <c r="H33" s="7">
        <f>P33*B33</f>
        <v>-0.19314843749999999</v>
      </c>
      <c r="I33" s="7">
        <f>P33*C33</f>
        <v>-0.19314843749999999</v>
      </c>
      <c r="J33" s="7">
        <f>P33*D33</f>
        <v>0</v>
      </c>
      <c r="K33" s="7">
        <f>P33*E33</f>
        <v>-0.19314843749999999</v>
      </c>
      <c r="L33" s="7"/>
      <c r="M33" s="7"/>
      <c r="N33" s="7"/>
      <c r="O33" s="7"/>
      <c r="P33" s="7">
        <f t="shared" si="0"/>
        <v>-0.19314843749999999</v>
      </c>
      <c r="Q33" s="7">
        <f>L35*B33+M35*C33+N35*D33+O35*E33</f>
        <v>-0.85390839843749999</v>
      </c>
      <c r="R33" s="7">
        <f>POWER(F33-Q33,2)</f>
        <v>2.1342756047096255E-2</v>
      </c>
      <c r="S33" s="7"/>
    </row>
    <row r="34" spans="1:19" x14ac:dyDescent="0.25">
      <c r="A34" s="6"/>
      <c r="B34" s="7">
        <v>1</v>
      </c>
      <c r="C34" s="7">
        <v>0</v>
      </c>
      <c r="D34" s="7">
        <v>-1</v>
      </c>
      <c r="E34" s="7">
        <v>-1</v>
      </c>
      <c r="F34" s="7">
        <v>1</v>
      </c>
      <c r="G34" s="7">
        <f>B34*L32+C34*M32+D34*N32+E34*O32</f>
        <v>0.87727890625000005</v>
      </c>
      <c r="H34" s="7">
        <f t="shared" ref="H34:H35" si="20">P34*B34</f>
        <v>0.12272109374999995</v>
      </c>
      <c r="I34" s="7">
        <f t="shared" ref="I34:I35" si="21">P34*C34</f>
        <v>0</v>
      </c>
      <c r="J34" s="7">
        <f>P34*D34</f>
        <v>-0.12272109374999995</v>
      </c>
      <c r="K34" s="7">
        <f t="shared" ref="K34" si="22">P34*E34</f>
        <v>-0.12272109374999995</v>
      </c>
      <c r="L34" s="7"/>
      <c r="M34" s="7"/>
      <c r="N34" s="7"/>
      <c r="O34" s="7"/>
      <c r="P34" s="7">
        <f t="shared" si="0"/>
        <v>0.12272109374999995</v>
      </c>
      <c r="Q34" s="7">
        <f>L35*B34+M35*C34+N35*D34+O35*E34</f>
        <v>0.88687599609375012</v>
      </c>
      <c r="R34" s="7">
        <f>POWER(F34-Q34,2)</f>
        <v>1.2797040259781239E-2</v>
      </c>
      <c r="S34" s="7"/>
    </row>
    <row r="35" spans="1:19" x14ac:dyDescent="0.25">
      <c r="A35" s="6"/>
      <c r="B35" s="7">
        <v>1</v>
      </c>
      <c r="C35" s="7">
        <v>-1</v>
      </c>
      <c r="D35" s="7">
        <v>-0.5</v>
      </c>
      <c r="E35" s="7">
        <v>-1</v>
      </c>
      <c r="F35" s="7">
        <v>1</v>
      </c>
      <c r="G35" s="7">
        <f>B35*L32+C35*M32+D35*N32+E35*O32</f>
        <v>1.108876953125</v>
      </c>
      <c r="H35" s="7">
        <f t="shared" si="20"/>
        <v>-0.10887695312500001</v>
      </c>
      <c r="I35" s="7">
        <f t="shared" si="21"/>
        <v>0.10887695312500001</v>
      </c>
      <c r="J35" s="7">
        <f t="shared" ref="J35" si="23">P35*D35</f>
        <v>5.4438476562500004E-2</v>
      </c>
      <c r="K35" s="7">
        <f>P35*E35</f>
        <v>0.10887695312500001</v>
      </c>
      <c r="L35" s="7">
        <f>L32+0.1*SUM(H33:H35)</f>
        <v>7.0861757812500009E-2</v>
      </c>
      <c r="M35" s="7">
        <f>M32+0.1*SUM(I33:I35)</f>
        <v>-0.36446621093749998</v>
      </c>
      <c r="N35" s="7">
        <f>N32+0.1*SUM(J33:J35)</f>
        <v>-0.25571029296875003</v>
      </c>
      <c r="O35" s="7">
        <f>O32+0.1*SUM(K33:K35)</f>
        <v>-0.56030394531250005</v>
      </c>
      <c r="P35" s="7">
        <f t="shared" si="0"/>
        <v>-0.10887695312500001</v>
      </c>
      <c r="Q35" s="7">
        <f>L35*B35+M35*C35+N35*D35+O35*E35</f>
        <v>1.123487060546875</v>
      </c>
      <c r="R35" s="7">
        <f t="shared" ref="R35" si="24">POWER(F35-Q35,2)</f>
        <v>1.5249054122507565E-2</v>
      </c>
      <c r="S35" s="7">
        <f>SUM(R33:R35)/2</f>
        <v>2.469442521469253E-2</v>
      </c>
    </row>
    <row r="36" spans="1:19" x14ac:dyDescent="0.25">
      <c r="A36" s="6" t="s">
        <v>57</v>
      </c>
      <c r="B36" s="7">
        <v>1</v>
      </c>
      <c r="C36" s="7">
        <v>1</v>
      </c>
      <c r="D36" s="7">
        <v>0</v>
      </c>
      <c r="E36" s="7">
        <v>1</v>
      </c>
      <c r="F36" s="7">
        <v>-1</v>
      </c>
      <c r="G36" s="7">
        <f>L35*B36+M35*C36+N35*D36+O35*E36</f>
        <v>-0.85390839843749999</v>
      </c>
      <c r="H36" s="7">
        <f>P36*B36</f>
        <v>-0.14609160156250001</v>
      </c>
      <c r="I36" s="7">
        <f>P36*C36</f>
        <v>-0.14609160156250001</v>
      </c>
      <c r="J36" s="7">
        <f>P36*D36</f>
        <v>0</v>
      </c>
      <c r="K36" s="7">
        <f>P36*E36</f>
        <v>-0.14609160156250001</v>
      </c>
      <c r="L36" s="7"/>
      <c r="M36" s="7"/>
      <c r="N36" s="7"/>
      <c r="O36" s="7"/>
      <c r="P36" s="7">
        <f t="shared" si="0"/>
        <v>-0.14609160156250001</v>
      </c>
      <c r="Q36" s="7">
        <f>L38*B36+M38*C36+N38*D36+O38*E36</f>
        <v>-0.88538717285156254</v>
      </c>
      <c r="R36" s="7">
        <f>POWER(F36-Q36,2)</f>
        <v>1.3136100146957602E-2</v>
      </c>
      <c r="S36" s="7"/>
    </row>
    <row r="37" spans="1:19" x14ac:dyDescent="0.25">
      <c r="A37" s="6"/>
      <c r="B37" s="7">
        <v>1</v>
      </c>
      <c r="C37" s="7">
        <v>0</v>
      </c>
      <c r="D37" s="7">
        <v>-1</v>
      </c>
      <c r="E37" s="7">
        <v>-1</v>
      </c>
      <c r="F37" s="7">
        <v>1</v>
      </c>
      <c r="G37" s="7">
        <f>B37*L35+C37*M35+D37*N35+E37*O35</f>
        <v>0.88687599609375012</v>
      </c>
      <c r="H37" s="7">
        <f t="shared" ref="H37:H38" si="25">P37*B37</f>
        <v>0.11312400390624988</v>
      </c>
      <c r="I37" s="7">
        <f t="shared" ref="I37:I38" si="26">P37*C37</f>
        <v>0</v>
      </c>
      <c r="J37" s="7">
        <f>P37*D37</f>
        <v>-0.11312400390624988</v>
      </c>
      <c r="K37" s="7">
        <f t="shared" ref="K37" si="27">P37*E37</f>
        <v>-0.11312400390624988</v>
      </c>
      <c r="L37" s="7"/>
      <c r="M37" s="7"/>
      <c r="N37" s="7"/>
      <c r="O37" s="7"/>
      <c r="P37" s="7">
        <f t="shared" si="0"/>
        <v>0.11312400390624988</v>
      </c>
      <c r="Q37" s="7">
        <f>L38*B37+M38*C37+N38*D37+O38*E37</f>
        <v>0.88994143212890631</v>
      </c>
      <c r="R37" s="7">
        <f>POWER(F37-Q37,2)</f>
        <v>1.2112888361836136E-2</v>
      </c>
      <c r="S37" s="7"/>
    </row>
    <row r="38" spans="1:19" x14ac:dyDescent="0.25">
      <c r="A38" s="6"/>
      <c r="B38" s="7">
        <v>1</v>
      </c>
      <c r="C38" s="7">
        <v>-1</v>
      </c>
      <c r="D38" s="7">
        <v>-0.5</v>
      </c>
      <c r="E38" s="7">
        <v>-1</v>
      </c>
      <c r="F38" s="7">
        <v>1</v>
      </c>
      <c r="G38" s="7">
        <f>B38*L35+C38*M35+D38*N35+E38*O35</f>
        <v>1.123487060546875</v>
      </c>
      <c r="H38" s="7">
        <f t="shared" si="25"/>
        <v>-0.12348706054687497</v>
      </c>
      <c r="I38" s="7">
        <f t="shared" si="26"/>
        <v>0.12348706054687497</v>
      </c>
      <c r="J38" s="7">
        <f t="shared" ref="J38" si="28">P38*D38</f>
        <v>6.1743530273437486E-2</v>
      </c>
      <c r="K38" s="7">
        <f>P38*E38</f>
        <v>0.12348706054687497</v>
      </c>
      <c r="L38" s="7">
        <f>L35+0.1*SUM(H36:H38)</f>
        <v>5.52162919921875E-2</v>
      </c>
      <c r="M38" s="7">
        <f>M35+0.1*SUM(I36:I38)</f>
        <v>-0.36672666503906248</v>
      </c>
      <c r="N38" s="7">
        <f>N35+0.1*SUM(J36:J38)</f>
        <v>-0.26084834033203125</v>
      </c>
      <c r="O38" s="7">
        <f>O35+0.1*SUM(K36:K38)</f>
        <v>-0.57387679980468753</v>
      </c>
      <c r="P38" s="7">
        <f t="shared" si="0"/>
        <v>-0.12348706054687497</v>
      </c>
      <c r="Q38" s="7">
        <f>L38*B38+M38*C38+N38*D38+O38*E38</f>
        <v>1.1262439270019531</v>
      </c>
      <c r="R38" s="7">
        <f t="shared" ref="R38" si="29">POWER(F38-Q38,2)</f>
        <v>1.5937529104874459E-2</v>
      </c>
      <c r="S38" s="7">
        <f>SUM(R36:R38)/2</f>
        <v>2.0593258806834096E-2</v>
      </c>
    </row>
    <row r="39" spans="1:19" x14ac:dyDescent="0.25">
      <c r="A39" s="6" t="s">
        <v>58</v>
      </c>
      <c r="B39" s="7">
        <v>1</v>
      </c>
      <c r="C39" s="7">
        <v>1</v>
      </c>
      <c r="D39" s="7">
        <v>0</v>
      </c>
      <c r="E39" s="7">
        <v>1</v>
      </c>
      <c r="F39" s="7">
        <v>-1</v>
      </c>
      <c r="G39" s="7">
        <f>L38*B39+M38*C39+N38*D39+O38*E39</f>
        <v>-0.88538717285156254</v>
      </c>
      <c r="H39" s="7">
        <f>P39*B39</f>
        <v>-0.11461282714843746</v>
      </c>
      <c r="I39" s="7">
        <f>P39*C39</f>
        <v>-0.11461282714843746</v>
      </c>
      <c r="J39" s="7">
        <f>P39*D39</f>
        <v>0</v>
      </c>
      <c r="K39" s="7">
        <f>P39*E39</f>
        <v>-0.11461282714843746</v>
      </c>
      <c r="L39" s="7"/>
      <c r="M39" s="7"/>
      <c r="N39" s="7"/>
      <c r="O39" s="7"/>
      <c r="P39" s="7">
        <f t="shared" si="0"/>
        <v>-0.11461282714843746</v>
      </c>
      <c r="Q39" s="7">
        <f>L41*B39+M41*C39+N41*D39+O41*E39</f>
        <v>-0.90714662829589843</v>
      </c>
      <c r="R39" s="7">
        <f>POWER(F39-Q39,2)</f>
        <v>8.6217486368200501E-3</v>
      </c>
      <c r="S39" s="7"/>
    </row>
    <row r="40" spans="1:19" x14ac:dyDescent="0.25">
      <c r="A40" s="6"/>
      <c r="B40" s="7">
        <v>1</v>
      </c>
      <c r="C40" s="7">
        <v>0</v>
      </c>
      <c r="D40" s="7">
        <v>-1</v>
      </c>
      <c r="E40" s="7">
        <v>-1</v>
      </c>
      <c r="F40" s="7">
        <v>1</v>
      </c>
      <c r="G40" s="7">
        <f>B40*L38+C40*M38+D40*N38+E40*O38</f>
        <v>0.88994143212890631</v>
      </c>
      <c r="H40" s="7">
        <f t="shared" ref="H40:H41" si="30">P40*B40</f>
        <v>0.11005856787109369</v>
      </c>
      <c r="I40" s="7">
        <f t="shared" ref="I40:I41" si="31">P40*C40</f>
        <v>0</v>
      </c>
      <c r="J40" s="7">
        <f>P40*D40</f>
        <v>-0.11005856787109369</v>
      </c>
      <c r="K40" s="7">
        <f t="shared" ref="K40" si="32">P40*E40</f>
        <v>-0.11005856787109369</v>
      </c>
      <c r="L40" s="7"/>
      <c r="M40" s="7"/>
      <c r="N40" s="7"/>
      <c r="O40" s="7"/>
      <c r="P40" s="7">
        <f t="shared" si="0"/>
        <v>0.11005856787109369</v>
      </c>
      <c r="Q40" s="7">
        <f>L41*B40+M41*C40+N41*D40+O41*E40</f>
        <v>0.89139802073974606</v>
      </c>
      <c r="R40" s="7">
        <f>POWER(F40-Q40,2)</f>
        <v>1.1794389899244627E-2</v>
      </c>
      <c r="S40" s="7"/>
    </row>
    <row r="41" spans="1:19" x14ac:dyDescent="0.25">
      <c r="A41" s="6"/>
      <c r="B41" s="7">
        <v>1</v>
      </c>
      <c r="C41" s="7">
        <v>-1</v>
      </c>
      <c r="D41" s="7">
        <v>-0.5</v>
      </c>
      <c r="E41" s="7">
        <v>-1</v>
      </c>
      <c r="F41" s="7">
        <v>1</v>
      </c>
      <c r="G41" s="7">
        <f>B41*L38+C41*M38+D41*N38+E41*O38</f>
        <v>1.1262439270019531</v>
      </c>
      <c r="H41" s="7">
        <f t="shared" si="30"/>
        <v>-0.12624392700195308</v>
      </c>
      <c r="I41" s="7">
        <f t="shared" si="31"/>
        <v>0.12624392700195308</v>
      </c>
      <c r="J41" s="7">
        <f t="shared" ref="J41" si="33">P41*D41</f>
        <v>6.3121963500976541E-2</v>
      </c>
      <c r="K41" s="7">
        <f>P41*E41</f>
        <v>0.12624392700195308</v>
      </c>
      <c r="L41" s="7">
        <f>L38+0.1*SUM(H39:H41)</f>
        <v>4.2136473364257812E-2</v>
      </c>
      <c r="M41" s="7">
        <f>M38+0.1*SUM(I39:I41)</f>
        <v>-0.36556355505371091</v>
      </c>
      <c r="N41" s="7">
        <f>N38+0.1*SUM(J39:J41)</f>
        <v>-0.26554200076904294</v>
      </c>
      <c r="O41" s="7">
        <f>O38+0.1*SUM(K39:K41)</f>
        <v>-0.58371954660644532</v>
      </c>
      <c r="P41" s="7">
        <f t="shared" si="0"/>
        <v>-0.12624392700195308</v>
      </c>
      <c r="Q41" s="7">
        <f>L41*B41+M41*C41+N41*D41+O41*E41</f>
        <v>1.1241905754089356</v>
      </c>
      <c r="R41" s="7">
        <f t="shared" ref="R41" si="34">POWER(F41-Q41,2)</f>
        <v>1.5423299020402528E-2</v>
      </c>
      <c r="S41" s="7">
        <f>SUM(R39:R41)/2</f>
        <v>1.7919718778233604E-2</v>
      </c>
    </row>
    <row r="42" spans="1:19" x14ac:dyDescent="0.25">
      <c r="A42" s="6" t="s">
        <v>59</v>
      </c>
      <c r="B42" s="7">
        <v>1</v>
      </c>
      <c r="C42" s="7">
        <v>1</v>
      </c>
      <c r="D42" s="7">
        <v>0</v>
      </c>
      <c r="E42" s="7">
        <v>1</v>
      </c>
      <c r="F42" s="7">
        <v>-1</v>
      </c>
      <c r="G42" s="7">
        <f>L41*B42+M41*C42+N41*D42+O41*E42</f>
        <v>-0.90714662829589843</v>
      </c>
      <c r="H42" s="7">
        <f>P42*B42</f>
        <v>-9.2853371704101573E-2</v>
      </c>
      <c r="I42" s="7">
        <f>P42*C42</f>
        <v>-9.2853371704101573E-2</v>
      </c>
      <c r="J42" s="7">
        <f>P42*D42</f>
        <v>0</v>
      </c>
      <c r="K42" s="7">
        <f>P42*E42</f>
        <v>-9.2853371704101573E-2</v>
      </c>
      <c r="L42" s="7"/>
      <c r="M42" s="7"/>
      <c r="N42" s="7"/>
      <c r="O42" s="7"/>
      <c r="P42" s="7">
        <f t="shared" si="0"/>
        <v>-9.2853371704101573E-2</v>
      </c>
      <c r="Q42" s="7">
        <f>L44*B42+M44*C42+N44*D42+O44*E42</f>
        <v>-0.92258358226623538</v>
      </c>
      <c r="R42" s="7">
        <f>POWER(F42-Q42,2)</f>
        <v>5.9933017347287452E-3</v>
      </c>
      <c r="S42" s="7"/>
    </row>
    <row r="43" spans="1:19" x14ac:dyDescent="0.25">
      <c r="A43" s="6"/>
      <c r="B43" s="7">
        <v>1</v>
      </c>
      <c r="C43" s="7">
        <v>0</v>
      </c>
      <c r="D43" s="7">
        <v>-1</v>
      </c>
      <c r="E43" s="7">
        <v>-1</v>
      </c>
      <c r="F43" s="7">
        <v>1</v>
      </c>
      <c r="G43" s="7">
        <f>B43*L41+C43*M41+D43*N41+E43*O41</f>
        <v>0.89139802073974606</v>
      </c>
      <c r="H43" s="7">
        <f t="shared" ref="H43:H44" si="35">P43*B43</f>
        <v>0.10860197926025394</v>
      </c>
      <c r="I43" s="7">
        <f t="shared" ref="I43:I44" si="36">P43*C43</f>
        <v>0</v>
      </c>
      <c r="J43" s="7">
        <f>P43*D43</f>
        <v>-0.10860197926025394</v>
      </c>
      <c r="K43" s="7">
        <f t="shared" ref="K43" si="37">P43*E43</f>
        <v>-0.10860197926025394</v>
      </c>
      <c r="L43" s="7"/>
      <c r="M43" s="7"/>
      <c r="N43" s="7"/>
      <c r="O43" s="7"/>
      <c r="P43" s="7">
        <f t="shared" si="0"/>
        <v>0.10860197926025394</v>
      </c>
      <c r="Q43" s="7">
        <f>L44*B43+M44*C43+N44*D43+O44*E43</f>
        <v>0.89293097066558835</v>
      </c>
      <c r="R43" s="7">
        <f>POWER(F43-Q43,2)</f>
        <v>1.1463777042613102E-2</v>
      </c>
      <c r="S43" s="7"/>
    </row>
    <row r="44" spans="1:19" x14ac:dyDescent="0.25">
      <c r="A44" s="6"/>
      <c r="B44" s="7">
        <v>1</v>
      </c>
      <c r="C44" s="7">
        <v>-1</v>
      </c>
      <c r="D44" s="7">
        <v>-0.5</v>
      </c>
      <c r="E44" s="7">
        <v>-1</v>
      </c>
      <c r="F44" s="7">
        <v>1</v>
      </c>
      <c r="G44" s="7">
        <f>B44*L41+C44*M41+D44*N41+E44*O41</f>
        <v>1.1241905754089356</v>
      </c>
      <c r="H44" s="7">
        <f t="shared" si="35"/>
        <v>-0.12419057540893563</v>
      </c>
      <c r="I44" s="7">
        <f t="shared" si="36"/>
        <v>0.12419057540893563</v>
      </c>
      <c r="J44" s="7">
        <f t="shared" ref="J44" si="38">P44*D44</f>
        <v>6.2095287704467816E-2</v>
      </c>
      <c r="K44" s="7">
        <f>P44*E44</f>
        <v>0.12419057540893563</v>
      </c>
      <c r="L44" s="7">
        <f>L41+0.1*SUM(H42:H44)</f>
        <v>3.1292276578979483E-2</v>
      </c>
      <c r="M44" s="7">
        <f>M41+0.1*SUM(I42:I44)</f>
        <v>-0.36242983468322748</v>
      </c>
      <c r="N44" s="7">
        <f>N41+0.1*SUM(J42:J44)</f>
        <v>-0.27019266992462154</v>
      </c>
      <c r="O44" s="7">
        <f>O41+0.1*SUM(K42:K44)</f>
        <v>-0.59144602416198733</v>
      </c>
      <c r="P44" s="7">
        <f t="shared" si="0"/>
        <v>-0.12419057540893563</v>
      </c>
      <c r="Q44" s="7">
        <f>L44*B44+M44*C44+N44*D44+O44*E44</f>
        <v>1.120264470386505</v>
      </c>
      <c r="R44" s="7">
        <f t="shared" ref="R44" si="39">POWER(F44-Q44,2)</f>
        <v>1.446354283734654E-2</v>
      </c>
      <c r="S44" s="7">
        <f>SUM(R42:R44)/2</f>
        <v>1.5960310807344193E-2</v>
      </c>
    </row>
    <row r="45" spans="1:19" x14ac:dyDescent="0.25">
      <c r="A45" s="6" t="s">
        <v>60</v>
      </c>
      <c r="B45" s="7">
        <v>1</v>
      </c>
      <c r="C45" s="7">
        <v>1</v>
      </c>
      <c r="D45" s="7">
        <v>0</v>
      </c>
      <c r="E45" s="7">
        <v>1</v>
      </c>
      <c r="F45" s="7">
        <v>-1</v>
      </c>
      <c r="G45" s="7">
        <f>L44*B45+M44*C45+N44*D45+O44*E45</f>
        <v>-0.92258358226623538</v>
      </c>
      <c r="H45" s="7">
        <f>P45*B45</f>
        <v>-7.741641773376462E-2</v>
      </c>
      <c r="I45" s="7">
        <f>P45*C45</f>
        <v>-7.741641773376462E-2</v>
      </c>
      <c r="J45" s="7">
        <f>P45*D45</f>
        <v>0</v>
      </c>
      <c r="K45" s="7">
        <f>P45*E45</f>
        <v>-7.741641773376462E-2</v>
      </c>
      <c r="L45" s="7"/>
      <c r="M45" s="7"/>
      <c r="N45" s="7"/>
      <c r="O45" s="7"/>
      <c r="P45" s="7">
        <f t="shared" si="0"/>
        <v>-7.741641773376462E-2</v>
      </c>
      <c r="Q45" s="7">
        <f>L47*B45+M47*C45+N47*D45+O47*E45</f>
        <v>-0.93378206054771429</v>
      </c>
      <c r="R45" s="7">
        <f>POWER(F45-Q45,2)</f>
        <v>4.3848155053065763E-3</v>
      </c>
      <c r="S45" s="7"/>
    </row>
    <row r="46" spans="1:19" x14ac:dyDescent="0.25">
      <c r="A46" s="6"/>
      <c r="B46" s="7">
        <v>1</v>
      </c>
      <c r="C46" s="7">
        <v>0</v>
      </c>
      <c r="D46" s="7">
        <v>-1</v>
      </c>
      <c r="E46" s="7">
        <v>-1</v>
      </c>
      <c r="F46" s="7">
        <v>1</v>
      </c>
      <c r="G46" s="7">
        <f>B46*L44+C46*M44+D46*N44+E46*O44</f>
        <v>0.89293097066558835</v>
      </c>
      <c r="H46" s="7">
        <f t="shared" ref="H46:H47" si="40">P46*B46</f>
        <v>0.10706902933441165</v>
      </c>
      <c r="I46" s="7">
        <f t="shared" ref="I46:I47" si="41">P46*C46</f>
        <v>0</v>
      </c>
      <c r="J46" s="7">
        <f>P46*D46</f>
        <v>-0.10706902933441165</v>
      </c>
      <c r="K46" s="7">
        <f t="shared" ref="K46" si="42">P46*E46</f>
        <v>-0.10706902933441165</v>
      </c>
      <c r="L46" s="7"/>
      <c r="M46" s="7"/>
      <c r="N46" s="7"/>
      <c r="O46" s="7"/>
      <c r="P46" s="7">
        <f t="shared" si="0"/>
        <v>0.10706902933441165</v>
      </c>
      <c r="Q46" s="7">
        <f>L47*B46+M47*C46+N47*D46+O47*E46</f>
        <v>0.89498556186928568</v>
      </c>
      <c r="R46" s="7">
        <f>POWER(F46-Q46,2)</f>
        <v>1.1028032215909625E-2</v>
      </c>
      <c r="S46" s="7"/>
    </row>
    <row r="47" spans="1:19" x14ac:dyDescent="0.25">
      <c r="A47" s="6"/>
      <c r="B47" s="7">
        <v>1</v>
      </c>
      <c r="C47" s="7">
        <v>-1</v>
      </c>
      <c r="D47" s="7">
        <v>-0.5</v>
      </c>
      <c r="E47" s="7">
        <v>-1</v>
      </c>
      <c r="F47" s="7">
        <v>1</v>
      </c>
      <c r="G47" s="7">
        <f>B47*L44+C47*M44+D47*N44+E47*O44</f>
        <v>1.120264470386505</v>
      </c>
      <c r="H47" s="7">
        <f t="shared" si="40"/>
        <v>-0.12026447038650501</v>
      </c>
      <c r="I47" s="7">
        <f t="shared" si="41"/>
        <v>0.12026447038650501</v>
      </c>
      <c r="J47" s="7">
        <f t="shared" ref="J47" si="43">P47*D47</f>
        <v>6.0132235193252503E-2</v>
      </c>
      <c r="K47" s="7">
        <f>P47*E47</f>
        <v>0.12026447038650501</v>
      </c>
      <c r="L47" s="7">
        <f>L44+0.1*SUM(H45:H47)</f>
        <v>2.2231090700393683E-2</v>
      </c>
      <c r="M47" s="7">
        <f>M44+0.1*SUM(I45:I47)</f>
        <v>-0.35814502941795345</v>
      </c>
      <c r="N47" s="7">
        <f>N44+0.1*SUM(J45:J47)</f>
        <v>-0.27488634933873746</v>
      </c>
      <c r="O47" s="7">
        <f>O44+0.1*SUM(K45:K47)</f>
        <v>-0.59786812183015448</v>
      </c>
      <c r="P47" s="7">
        <f t="shared" si="0"/>
        <v>-0.12026447038650501</v>
      </c>
      <c r="Q47" s="7">
        <f>L47*B47+M47*C47+N47*D47+O47*E47</f>
        <v>1.1156874166178703</v>
      </c>
      <c r="R47" s="7">
        <f t="shared" ref="R47" si="44">POWER(F47-Q47,2)</f>
        <v>1.3383578363716692E-2</v>
      </c>
      <c r="S47" s="7">
        <f>SUM(R45:R47)/2</f>
        <v>1.4398213042466447E-2</v>
      </c>
    </row>
    <row r="48" spans="1:19" x14ac:dyDescent="0.25">
      <c r="A48" s="8" t="s">
        <v>61</v>
      </c>
      <c r="B48" s="9">
        <v>1</v>
      </c>
      <c r="C48" s="9">
        <v>1</v>
      </c>
      <c r="D48" s="9">
        <v>0</v>
      </c>
      <c r="E48" s="9">
        <v>1</v>
      </c>
      <c r="F48" s="9">
        <v>-1</v>
      </c>
      <c r="G48" s="9">
        <f>L47*B48+M47*C48+N47*D48+O47*E48</f>
        <v>-0.93378206054771429</v>
      </c>
      <c r="H48" s="9">
        <f>P48*B48</f>
        <v>-6.6217939452285712E-2</v>
      </c>
      <c r="I48" s="9">
        <f>P48*C48</f>
        <v>-6.6217939452285712E-2</v>
      </c>
      <c r="J48" s="9">
        <f>P48*D48</f>
        <v>0</v>
      </c>
      <c r="K48" s="9">
        <f>P48*E48</f>
        <v>-6.6217939452285712E-2</v>
      </c>
      <c r="L48" s="9"/>
      <c r="M48" s="9"/>
      <c r="N48" s="9"/>
      <c r="O48" s="9"/>
      <c r="P48" s="9">
        <f t="shared" si="0"/>
        <v>-6.6217939452285712E-2</v>
      </c>
      <c r="Q48" s="9">
        <f>L50*B48+M50*C48+N50*D48+O50*E48</f>
        <v>-0.94207870072161293</v>
      </c>
      <c r="R48" s="9">
        <f>POWER(F48-Q48,2)</f>
        <v>3.3548769100964827E-3</v>
      </c>
      <c r="S48" s="9"/>
    </row>
    <row r="49" spans="1:22" x14ac:dyDescent="0.25">
      <c r="A49" s="8"/>
      <c r="B49" s="9">
        <v>1</v>
      </c>
      <c r="C49" s="9">
        <v>0</v>
      </c>
      <c r="D49" s="9">
        <v>-1</v>
      </c>
      <c r="E49" s="9">
        <v>-1</v>
      </c>
      <c r="F49" s="9">
        <v>1</v>
      </c>
      <c r="G49" s="9">
        <f>B49*L47+C49*M47+D49*N47+E49*O47</f>
        <v>0.89498556186928568</v>
      </c>
      <c r="H49" s="9">
        <f t="shared" ref="H49:H50" si="45">P49*B49</f>
        <v>0.10501443813071432</v>
      </c>
      <c r="I49" s="9">
        <f t="shared" ref="I49:I50" si="46">P49*C49</f>
        <v>0</v>
      </c>
      <c r="J49" s="9">
        <f>P49*D49</f>
        <v>-0.10501443813071432</v>
      </c>
      <c r="K49" s="9">
        <f t="shared" ref="K49" si="47">P49*E49</f>
        <v>-0.10501443813071432</v>
      </c>
      <c r="L49" s="9"/>
      <c r="M49" s="9"/>
      <c r="N49" s="9"/>
      <c r="O49" s="9"/>
      <c r="P49" s="9">
        <f t="shared" si="0"/>
        <v>0.10501443813071432</v>
      </c>
      <c r="Q49" s="9">
        <f>L50*B49+M50*C49+N50*D49+O50*E49</f>
        <v>0.89756803915403238</v>
      </c>
      <c r="R49" s="9">
        <f>POWER(F49-Q49,2)</f>
        <v>1.0492306602749843E-2</v>
      </c>
      <c r="S49" s="9"/>
    </row>
    <row r="50" spans="1:22" x14ac:dyDescent="0.25">
      <c r="A50" s="8"/>
      <c r="B50" s="9">
        <v>1</v>
      </c>
      <c r="C50" s="9">
        <v>-1</v>
      </c>
      <c r="D50" s="9">
        <v>-0.5</v>
      </c>
      <c r="E50" s="9">
        <v>-1</v>
      </c>
      <c r="F50" s="9">
        <v>1</v>
      </c>
      <c r="G50" s="9">
        <f>B50*L47+C50*M47+D50*N47+E50*O47</f>
        <v>1.1156874166178703</v>
      </c>
      <c r="H50" s="9">
        <f t="shared" si="45"/>
        <v>-0.1156874166178703</v>
      </c>
      <c r="I50" s="9">
        <f t="shared" si="46"/>
        <v>0.1156874166178703</v>
      </c>
      <c r="J50" s="9">
        <f t="shared" ref="J50" si="48">P50*D50</f>
        <v>5.7843708308935149E-2</v>
      </c>
      <c r="K50" s="9">
        <f>P50*E50</f>
        <v>0.1156874166178703</v>
      </c>
      <c r="L50" s="9">
        <f>L47+0.1*SUM(H48:H50)</f>
        <v>1.4541998906449513E-2</v>
      </c>
      <c r="M50" s="9">
        <f>M47+0.1*SUM(I48:I50)</f>
        <v>-0.35319808170139499</v>
      </c>
      <c r="N50" s="9">
        <f>N47+0.1*SUM(J48:J50)</f>
        <v>-0.2796034223209154</v>
      </c>
      <c r="O50" s="9">
        <f>O47+0.1*SUM(K48:K50)</f>
        <v>-0.6034226179266674</v>
      </c>
      <c r="P50" s="9">
        <f t="shared" si="0"/>
        <v>-0.1156874166178703</v>
      </c>
      <c r="Q50" s="9">
        <f>L50*B50+M50*C50+N50*D50+O50*E50</f>
        <v>1.1109644096949696</v>
      </c>
      <c r="R50" s="9">
        <f t="shared" ref="R50" si="49">POWER(F50-Q50,2)</f>
        <v>1.2313100218953056E-2</v>
      </c>
      <c r="S50" s="9">
        <f>SUM(R48:R50)/2</f>
        <v>1.308014186589969E-2</v>
      </c>
    </row>
    <row r="53" spans="1:22" x14ac:dyDescent="0.25">
      <c r="A53" t="s">
        <v>39</v>
      </c>
    </row>
    <row r="54" spans="1:22" ht="18" customHeight="1" x14ac:dyDescent="0.25">
      <c r="A54" s="10"/>
      <c r="B54" s="6" t="s">
        <v>6</v>
      </c>
      <c r="C54" s="6" t="s">
        <v>7</v>
      </c>
      <c r="D54" s="6" t="s">
        <v>2</v>
      </c>
      <c r="E54" s="6" t="s">
        <v>3</v>
      </c>
      <c r="F54" s="6" t="s">
        <v>8</v>
      </c>
      <c r="G54" s="6" t="s">
        <v>38</v>
      </c>
      <c r="H54" s="6" t="s">
        <v>41</v>
      </c>
      <c r="I54" s="6" t="s">
        <v>42</v>
      </c>
      <c r="J54" s="6" t="s">
        <v>43</v>
      </c>
      <c r="K54" s="6" t="s">
        <v>44</v>
      </c>
      <c r="L54" s="6" t="s">
        <v>45</v>
      </c>
      <c r="M54" s="6" t="s">
        <v>62</v>
      </c>
      <c r="N54" s="6" t="s">
        <v>15</v>
      </c>
      <c r="O54" s="6" t="s">
        <v>11</v>
      </c>
      <c r="P54" s="6" t="s">
        <v>12</v>
      </c>
      <c r="Q54" s="6" t="s">
        <v>13</v>
      </c>
      <c r="R54" s="6" t="s">
        <v>22</v>
      </c>
      <c r="S54" s="6" t="s">
        <v>46</v>
      </c>
      <c r="T54" s="6" t="s">
        <v>47</v>
      </c>
      <c r="U54" s="6" t="s">
        <v>48</v>
      </c>
      <c r="V54" s="6" t="s">
        <v>49</v>
      </c>
    </row>
    <row r="55" spans="1:22" x14ac:dyDescent="0.25">
      <c r="A55" s="10" t="s">
        <v>50</v>
      </c>
      <c r="B55" s="7" t="s">
        <v>51</v>
      </c>
      <c r="C55" s="7" t="s">
        <v>51</v>
      </c>
      <c r="D55" s="7" t="s">
        <v>51</v>
      </c>
      <c r="E55" s="7" t="s">
        <v>51</v>
      </c>
      <c r="F55" s="7" t="s">
        <v>51</v>
      </c>
      <c r="G55" s="7" t="s">
        <v>51</v>
      </c>
      <c r="H55" s="7" t="s">
        <v>51</v>
      </c>
      <c r="I55" s="7" t="s">
        <v>51</v>
      </c>
      <c r="J55" s="7" t="s">
        <v>51</v>
      </c>
      <c r="K55" s="7" t="s">
        <v>51</v>
      </c>
      <c r="L55" s="7" t="s">
        <v>51</v>
      </c>
      <c r="M55" s="7"/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 t="s">
        <v>51</v>
      </c>
      <c r="T55" s="7"/>
      <c r="U55" s="7"/>
      <c r="V55" s="7"/>
    </row>
    <row r="56" spans="1:22" x14ac:dyDescent="0.25">
      <c r="A56" s="10" t="s">
        <v>52</v>
      </c>
      <c r="B56" s="7">
        <v>1</v>
      </c>
      <c r="C56" s="7">
        <v>5.0999999999999996</v>
      </c>
      <c r="D56" s="7">
        <v>3.5</v>
      </c>
      <c r="E56" s="7">
        <v>1.4</v>
      </c>
      <c r="F56" s="7">
        <v>0.2</v>
      </c>
      <c r="G56" s="7">
        <v>1</v>
      </c>
      <c r="H56" s="7">
        <f>N55*B56+O55*C56+P55*D56+Q55*E56+F56*R55</f>
        <v>0</v>
      </c>
      <c r="I56" s="7">
        <f t="shared" ref="I56:I115" si="50">S56*B56</f>
        <v>1</v>
      </c>
      <c r="J56" s="7">
        <f t="shared" ref="J56:J115" si="51">S56*C56</f>
        <v>5.0999999999999996</v>
      </c>
      <c r="K56" s="7">
        <f t="shared" ref="K56:K115" si="52">S56*D56</f>
        <v>3.5</v>
      </c>
      <c r="L56" s="7">
        <f t="shared" ref="L56:L115" si="53">S56*E56</f>
        <v>1.4</v>
      </c>
      <c r="M56" s="7">
        <f>S56*F56</f>
        <v>0.2</v>
      </c>
      <c r="N56" s="7"/>
      <c r="O56" s="7"/>
      <c r="P56" s="7"/>
      <c r="Q56" s="7"/>
      <c r="R56" s="7"/>
      <c r="S56" s="7">
        <f t="shared" ref="S56:S115" si="54">G56-H56</f>
        <v>1</v>
      </c>
      <c r="T56" s="7">
        <f>B56*N61+C56*O61+D56*P61+E56*Q61+F56*R61</f>
        <v>-4.2620000000000013</v>
      </c>
      <c r="U56" s="7">
        <f>POWER(G56-T56,2)</f>
        <v>27.688644000000014</v>
      </c>
      <c r="V56" s="7"/>
    </row>
    <row r="57" spans="1:22" x14ac:dyDescent="0.25">
      <c r="A57" s="10"/>
      <c r="B57" s="7">
        <v>1</v>
      </c>
      <c r="C57" s="7">
        <v>4.9000000000000004</v>
      </c>
      <c r="D57" s="7">
        <v>3</v>
      </c>
      <c r="E57" s="7">
        <v>1.4</v>
      </c>
      <c r="F57" s="7">
        <v>0.2</v>
      </c>
      <c r="G57" s="7">
        <v>1</v>
      </c>
      <c r="H57" s="7">
        <f>B57*N55+C57*O55+D57*P55+E57*Q55+F57*R55</f>
        <v>0</v>
      </c>
      <c r="I57" s="7">
        <f t="shared" si="50"/>
        <v>1</v>
      </c>
      <c r="J57" s="7">
        <f t="shared" si="51"/>
        <v>4.9000000000000004</v>
      </c>
      <c r="K57" s="7">
        <f t="shared" si="52"/>
        <v>3</v>
      </c>
      <c r="L57" s="7">
        <f t="shared" si="53"/>
        <v>1.4</v>
      </c>
      <c r="M57" s="7">
        <f t="shared" ref="M57:M60" si="55">S57*F57</f>
        <v>0.2</v>
      </c>
      <c r="N57" s="7"/>
      <c r="O57" s="7"/>
      <c r="P57" s="7"/>
      <c r="Q57" s="7"/>
      <c r="R57" s="7"/>
      <c r="S57" s="7">
        <f t="shared" si="54"/>
        <v>1</v>
      </c>
      <c r="T57" s="7">
        <f>B57*N61+C57*O61+D57*P61+E57*Q61+F57*R61</f>
        <v>-4.160000000000001</v>
      </c>
      <c r="U57" s="7">
        <f>POWER(G57-T57,2)</f>
        <v>26.625600000000009</v>
      </c>
      <c r="V57" s="7"/>
    </row>
    <row r="58" spans="1:22" x14ac:dyDescent="0.25">
      <c r="A58" s="10"/>
      <c r="B58" s="7">
        <v>1</v>
      </c>
      <c r="C58" s="7">
        <v>4.7</v>
      </c>
      <c r="D58" s="7">
        <v>3.2</v>
      </c>
      <c r="E58" s="7">
        <v>1.3</v>
      </c>
      <c r="F58" s="7">
        <v>0.2</v>
      </c>
      <c r="G58" s="7">
        <v>1</v>
      </c>
      <c r="H58" s="7">
        <f>B58*N55+C58*O55+D58*P55+E58*Q55+R55*F58</f>
        <v>0</v>
      </c>
      <c r="I58" s="7">
        <f t="shared" si="50"/>
        <v>1</v>
      </c>
      <c r="J58" s="7">
        <f t="shared" si="51"/>
        <v>4.7</v>
      </c>
      <c r="K58" s="7">
        <f t="shared" si="52"/>
        <v>3.2</v>
      </c>
      <c r="L58" s="7">
        <f t="shared" si="53"/>
        <v>1.3</v>
      </c>
      <c r="M58" s="7">
        <f t="shared" si="55"/>
        <v>0.2</v>
      </c>
      <c r="N58" s="7"/>
      <c r="O58" s="7"/>
      <c r="P58" s="7"/>
      <c r="Q58" s="7"/>
      <c r="R58" s="7"/>
      <c r="S58" s="7">
        <f t="shared" si="54"/>
        <v>1</v>
      </c>
      <c r="T58" s="7">
        <f>B58*N61+C58*O61+D58*P61+E58*Q61+F58*R61</f>
        <v>-3.9440000000000013</v>
      </c>
      <c r="U58" s="7">
        <f>POWER(G58-T58,2)</f>
        <v>24.44313600000001</v>
      </c>
      <c r="V58" s="7"/>
    </row>
    <row r="59" spans="1:22" x14ac:dyDescent="0.25">
      <c r="A59" s="10"/>
      <c r="B59" s="7">
        <v>1</v>
      </c>
      <c r="C59" s="7">
        <v>7</v>
      </c>
      <c r="D59" s="7">
        <v>3.2</v>
      </c>
      <c r="E59" s="7">
        <v>4.7</v>
      </c>
      <c r="F59" s="7">
        <v>1.4</v>
      </c>
      <c r="G59" s="7">
        <v>-1</v>
      </c>
      <c r="H59" s="7">
        <f>B59*N55+C59*O55+D59*P55+E59*Q55+F59*R55</f>
        <v>0</v>
      </c>
      <c r="I59" s="7">
        <f t="shared" si="50"/>
        <v>-1</v>
      </c>
      <c r="J59" s="7">
        <f t="shared" si="51"/>
        <v>-7</v>
      </c>
      <c r="K59" s="7">
        <f t="shared" si="52"/>
        <v>-3.2</v>
      </c>
      <c r="L59" s="7">
        <f t="shared" si="53"/>
        <v>-4.7</v>
      </c>
      <c r="M59" s="7">
        <f t="shared" si="55"/>
        <v>-1.4</v>
      </c>
      <c r="N59" s="7"/>
      <c r="O59" s="7"/>
      <c r="P59" s="7"/>
      <c r="Q59" s="7"/>
      <c r="R59" s="7"/>
      <c r="S59" s="7">
        <f t="shared" si="54"/>
        <v>-1</v>
      </c>
      <c r="T59" s="7">
        <f>B59*N61+C59*O61+D59*P61+E59*Q61+F59*R61</f>
        <v>-9.088000000000001</v>
      </c>
      <c r="U59" s="7">
        <f t="shared" ref="U59:U60" si="56">POWER(G59-T59,2)</f>
        <v>65.415744000000018</v>
      </c>
      <c r="V59" s="7"/>
    </row>
    <row r="60" spans="1:22" x14ac:dyDescent="0.25">
      <c r="A60" s="10"/>
      <c r="B60" s="7">
        <v>1</v>
      </c>
      <c r="C60" s="7">
        <v>6.4</v>
      </c>
      <c r="D60" s="7">
        <v>3.2</v>
      </c>
      <c r="E60" s="7">
        <v>4.5</v>
      </c>
      <c r="F60" s="7">
        <v>1.5</v>
      </c>
      <c r="G60" s="7">
        <v>-1</v>
      </c>
      <c r="H60" s="7">
        <f>B60*N55+C60*O55+D60*P55+E60*Q55+F60*R55</f>
        <v>0</v>
      </c>
      <c r="I60" s="7">
        <f t="shared" si="50"/>
        <v>-1</v>
      </c>
      <c r="J60" s="7">
        <f t="shared" si="51"/>
        <v>-6.4</v>
      </c>
      <c r="K60" s="7">
        <f t="shared" si="52"/>
        <v>-3.2</v>
      </c>
      <c r="L60" s="7">
        <f t="shared" si="53"/>
        <v>-4.5</v>
      </c>
      <c r="M60" s="7">
        <f t="shared" si="55"/>
        <v>-1.5</v>
      </c>
      <c r="N60" s="7"/>
      <c r="O60" s="7"/>
      <c r="P60" s="7"/>
      <c r="Q60" s="7"/>
      <c r="R60" s="7"/>
      <c r="S60" s="7">
        <f t="shared" si="54"/>
        <v>-1</v>
      </c>
      <c r="T60" s="7">
        <f>B60*N61+C60*O61+D60*P61+E60*Q61+F60*R61</f>
        <v>-8.5900000000000016</v>
      </c>
      <c r="U60" s="7">
        <f t="shared" si="56"/>
        <v>57.608100000000022</v>
      </c>
      <c r="V60" s="7"/>
    </row>
    <row r="61" spans="1:22" x14ac:dyDescent="0.25">
      <c r="A61" s="10"/>
      <c r="B61" s="7">
        <v>1</v>
      </c>
      <c r="C61" s="7">
        <v>6.9</v>
      </c>
      <c r="D61" s="7">
        <v>3.1</v>
      </c>
      <c r="E61" s="7">
        <v>4.9000000000000004</v>
      </c>
      <c r="F61" s="7">
        <v>1.5</v>
      </c>
      <c r="G61" s="7">
        <v>-1</v>
      </c>
      <c r="H61" s="7">
        <f>B61*N55+C61*O55+D61*P55+E61*Q55+F61*R55</f>
        <v>0</v>
      </c>
      <c r="I61" s="7">
        <f t="shared" si="50"/>
        <v>-1</v>
      </c>
      <c r="J61" s="7">
        <f t="shared" si="51"/>
        <v>-6.9</v>
      </c>
      <c r="K61" s="7">
        <f t="shared" si="52"/>
        <v>-3.1</v>
      </c>
      <c r="L61" s="7">
        <f t="shared" si="53"/>
        <v>-4.9000000000000004</v>
      </c>
      <c r="M61" s="7">
        <f>S61*F61</f>
        <v>-1.5</v>
      </c>
      <c r="N61" s="7">
        <f>N55+0.1*SUM(I56:I61)</f>
        <v>0</v>
      </c>
      <c r="O61" s="7">
        <f>O55+0.1*SUM(J56:J61)</f>
        <v>-0.56000000000000016</v>
      </c>
      <c r="P61" s="7">
        <f>P55+0.1*SUM(K56:K61)</f>
        <v>1.9999999999999886E-2</v>
      </c>
      <c r="Q61" s="7">
        <f>Q55+0.1*SUM(L56:L61)</f>
        <v>-1</v>
      </c>
      <c r="R61" s="7">
        <f>R55+0.1*SUM(M56:M61)</f>
        <v>-0.38</v>
      </c>
      <c r="S61" s="7">
        <f t="shared" si="54"/>
        <v>-1</v>
      </c>
      <c r="T61" s="7">
        <f>B61*N61+C61*O61+D61*P61+E61*Q61+F61*R61</f>
        <v>-9.272000000000002</v>
      </c>
      <c r="U61" s="7">
        <f>POWER(G61-T61,2)</f>
        <v>68.425984000000028</v>
      </c>
      <c r="V61" s="7">
        <f>SUM(U56:U61)/2</f>
        <v>135.10360400000005</v>
      </c>
    </row>
    <row r="62" spans="1:22" x14ac:dyDescent="0.25">
      <c r="A62" s="10" t="s">
        <v>53</v>
      </c>
      <c r="B62" s="7">
        <v>1</v>
      </c>
      <c r="C62" s="7">
        <v>5.0999999999999996</v>
      </c>
      <c r="D62" s="7">
        <v>3.5</v>
      </c>
      <c r="E62" s="7">
        <v>1.4</v>
      </c>
      <c r="F62" s="7">
        <v>0.2</v>
      </c>
      <c r="G62" s="7">
        <v>1</v>
      </c>
      <c r="H62" s="7">
        <f>N61*B62+O61*C62+P61*D62+Q61*E62+F62*R61</f>
        <v>-4.2620000000000013</v>
      </c>
      <c r="I62" s="7">
        <f t="shared" si="50"/>
        <v>5.2620000000000013</v>
      </c>
      <c r="J62" s="7">
        <f t="shared" si="51"/>
        <v>26.836200000000005</v>
      </c>
      <c r="K62" s="7">
        <f t="shared" si="52"/>
        <v>18.417000000000005</v>
      </c>
      <c r="L62" s="7">
        <f t="shared" si="53"/>
        <v>7.3668000000000013</v>
      </c>
      <c r="M62" s="7">
        <f>S62*F62</f>
        <v>1.0524000000000002</v>
      </c>
      <c r="N62" s="7"/>
      <c r="O62" s="7"/>
      <c r="P62" s="7"/>
      <c r="Q62" s="7"/>
      <c r="R62" s="7"/>
      <c r="S62" s="7">
        <f t="shared" si="54"/>
        <v>5.2620000000000013</v>
      </c>
      <c r="T62" s="7">
        <f>B62*N67+C62*O67+D62*P67+E62*Q67+F62*R67</f>
        <v>184.27897200000007</v>
      </c>
      <c r="U62" s="7">
        <f>POWER(G62-T62,2)</f>
        <v>33591.18157737681</v>
      </c>
      <c r="V62" s="7"/>
    </row>
    <row r="63" spans="1:22" x14ac:dyDescent="0.25">
      <c r="A63" s="10"/>
      <c r="B63" s="7">
        <v>1</v>
      </c>
      <c r="C63" s="7">
        <v>4.9000000000000004</v>
      </c>
      <c r="D63" s="7">
        <v>3</v>
      </c>
      <c r="E63" s="7">
        <v>1.4</v>
      </c>
      <c r="F63" s="7">
        <v>0.2</v>
      </c>
      <c r="G63" s="7">
        <v>1</v>
      </c>
      <c r="H63" s="7">
        <f>B63*N61+C63*O61+D63*P61+E63*Q61+F63*R61</f>
        <v>-4.160000000000001</v>
      </c>
      <c r="I63" s="7">
        <f t="shared" si="50"/>
        <v>5.160000000000001</v>
      </c>
      <c r="J63" s="7">
        <f t="shared" si="51"/>
        <v>25.284000000000006</v>
      </c>
      <c r="K63" s="7">
        <f t="shared" si="52"/>
        <v>15.480000000000004</v>
      </c>
      <c r="L63" s="7">
        <f t="shared" si="53"/>
        <v>7.2240000000000011</v>
      </c>
      <c r="M63" s="7">
        <f t="shared" ref="M63:M66" si="57">S63*F63</f>
        <v>1.0320000000000003</v>
      </c>
      <c r="N63" s="7"/>
      <c r="O63" s="7"/>
      <c r="P63" s="7"/>
      <c r="Q63" s="7"/>
      <c r="R63" s="7"/>
      <c r="S63" s="7">
        <f t="shared" si="54"/>
        <v>5.160000000000001</v>
      </c>
      <c r="T63" s="7">
        <f>B63*N67+C63*O67+D63*P67+E63*Q67+F63*R67</f>
        <v>173.35192600000008</v>
      </c>
      <c r="U63" s="7">
        <f>POWER(G63-T63,2)</f>
        <v>29705.186395909503</v>
      </c>
      <c r="V63" s="7"/>
    </row>
    <row r="64" spans="1:22" x14ac:dyDescent="0.25">
      <c r="A64" s="10"/>
      <c r="B64" s="7">
        <v>1</v>
      </c>
      <c r="C64" s="7">
        <v>4.7</v>
      </c>
      <c r="D64" s="7">
        <v>3.2</v>
      </c>
      <c r="E64" s="7">
        <v>1.3</v>
      </c>
      <c r="F64" s="7">
        <v>0.2</v>
      </c>
      <c r="G64" s="7">
        <v>1</v>
      </c>
      <c r="H64" s="7">
        <f>B64*N61+C64*O61+D64*P61+E64*Q61+R61*F64</f>
        <v>-3.9440000000000013</v>
      </c>
      <c r="I64" s="7">
        <f t="shared" si="50"/>
        <v>4.9440000000000008</v>
      </c>
      <c r="J64" s="7">
        <f t="shared" si="51"/>
        <v>23.236800000000006</v>
      </c>
      <c r="K64" s="7">
        <f t="shared" si="52"/>
        <v>15.820800000000004</v>
      </c>
      <c r="L64" s="7">
        <f t="shared" si="53"/>
        <v>6.4272000000000009</v>
      </c>
      <c r="M64" s="7">
        <f t="shared" si="57"/>
        <v>0.98880000000000023</v>
      </c>
      <c r="N64" s="7"/>
      <c r="O64" s="7"/>
      <c r="P64" s="7"/>
      <c r="Q64" s="7"/>
      <c r="R64" s="7"/>
      <c r="S64" s="7">
        <f t="shared" si="54"/>
        <v>4.9440000000000008</v>
      </c>
      <c r="T64" s="7">
        <f>B64*N67+C64*O67+D64*P67+E64*Q67+F64*R67</f>
        <v>169.9888280000001</v>
      </c>
      <c r="U64" s="7">
        <f>POWER(G64-T64,2)</f>
        <v>28557.223988813617</v>
      </c>
      <c r="V64" s="7"/>
    </row>
    <row r="65" spans="1:22" x14ac:dyDescent="0.25">
      <c r="A65" s="10"/>
      <c r="B65" s="7">
        <v>1</v>
      </c>
      <c r="C65" s="7">
        <v>7</v>
      </c>
      <c r="D65" s="7">
        <v>3.2</v>
      </c>
      <c r="E65" s="7">
        <v>4.7</v>
      </c>
      <c r="F65" s="7">
        <v>1.4</v>
      </c>
      <c r="G65" s="7">
        <v>-1</v>
      </c>
      <c r="H65" s="7">
        <f>B65*N61+C65*O61+D65*P61+E65*Q61+F65*R61</f>
        <v>-9.088000000000001</v>
      </c>
      <c r="I65" s="7">
        <f t="shared" si="50"/>
        <v>8.088000000000001</v>
      </c>
      <c r="J65" s="7">
        <f t="shared" si="51"/>
        <v>56.616000000000007</v>
      </c>
      <c r="K65" s="7">
        <f t="shared" si="52"/>
        <v>25.881600000000006</v>
      </c>
      <c r="L65" s="7">
        <f t="shared" si="53"/>
        <v>38.013600000000004</v>
      </c>
      <c r="M65" s="7">
        <f t="shared" si="57"/>
        <v>11.3232</v>
      </c>
      <c r="N65" s="7"/>
      <c r="O65" s="7"/>
      <c r="P65" s="7"/>
      <c r="Q65" s="7"/>
      <c r="R65" s="7"/>
      <c r="S65" s="7">
        <f t="shared" si="54"/>
        <v>8.088000000000001</v>
      </c>
      <c r="T65" s="7">
        <f>B65*N67+C65*O67+D65*P67+E65*Q67+F65*R67</f>
        <v>269.54608600000012</v>
      </c>
      <c r="U65" s="7">
        <f t="shared" ref="U65:U66" si="58">POWER(G65-T65,2)</f>
        <v>73195.184649919465</v>
      </c>
      <c r="V65" s="7"/>
    </row>
    <row r="66" spans="1:22" x14ac:dyDescent="0.25">
      <c r="A66" s="10"/>
      <c r="B66" s="7">
        <v>1</v>
      </c>
      <c r="C66" s="7">
        <v>6.4</v>
      </c>
      <c r="D66" s="7">
        <v>3.2</v>
      </c>
      <c r="E66" s="7">
        <v>4.5</v>
      </c>
      <c r="F66" s="7">
        <v>1.5</v>
      </c>
      <c r="G66" s="7">
        <v>-1</v>
      </c>
      <c r="H66" s="7">
        <f>B66*N61+C66*O61+D66*P61+E66*Q61+F66*R61</f>
        <v>-8.5900000000000016</v>
      </c>
      <c r="I66" s="7">
        <f t="shared" si="50"/>
        <v>7.5900000000000016</v>
      </c>
      <c r="J66" s="7">
        <f t="shared" si="51"/>
        <v>48.576000000000015</v>
      </c>
      <c r="K66" s="7">
        <f t="shared" si="52"/>
        <v>24.288000000000007</v>
      </c>
      <c r="L66" s="7">
        <f t="shared" si="53"/>
        <v>34.155000000000008</v>
      </c>
      <c r="M66" s="7">
        <f t="shared" si="57"/>
        <v>11.385000000000002</v>
      </c>
      <c r="N66" s="7"/>
      <c r="O66" s="7"/>
      <c r="P66" s="7"/>
      <c r="Q66" s="7"/>
      <c r="R66" s="7"/>
      <c r="S66" s="7">
        <f t="shared" si="54"/>
        <v>7.5900000000000016</v>
      </c>
      <c r="T66" s="7">
        <f>B66*N67+C66*O67+D66*P67+E66*Q67+F66*R67</f>
        <v>253.49404400000009</v>
      </c>
      <c r="U66" s="7">
        <f t="shared" si="58"/>
        <v>64767.218431473979</v>
      </c>
      <c r="V66" s="7"/>
    </row>
    <row r="67" spans="1:22" x14ac:dyDescent="0.25">
      <c r="A67" s="10"/>
      <c r="B67" s="7">
        <v>1</v>
      </c>
      <c r="C67" s="7">
        <v>6.9</v>
      </c>
      <c r="D67" s="7">
        <v>3.1</v>
      </c>
      <c r="E67" s="7">
        <v>4.9000000000000004</v>
      </c>
      <c r="F67" s="7">
        <v>1.5</v>
      </c>
      <c r="G67" s="7">
        <v>-1</v>
      </c>
      <c r="H67" s="7">
        <f>B67*N61+C67*O61+D67*P61+E67*Q61+F67*R61</f>
        <v>-9.272000000000002</v>
      </c>
      <c r="I67" s="7">
        <f t="shared" si="50"/>
        <v>8.272000000000002</v>
      </c>
      <c r="J67" s="7">
        <f t="shared" si="51"/>
        <v>57.07680000000002</v>
      </c>
      <c r="K67" s="7">
        <f t="shared" si="52"/>
        <v>25.643200000000007</v>
      </c>
      <c r="L67" s="7">
        <f t="shared" si="53"/>
        <v>40.532800000000016</v>
      </c>
      <c r="M67" s="7">
        <f>S67*F67</f>
        <v>12.408000000000003</v>
      </c>
      <c r="N67" s="7">
        <f>N61+0.1*SUM(I62:I67)</f>
        <v>3.9316000000000004</v>
      </c>
      <c r="O67" s="7">
        <f>O61+0.1*SUM(J62:J67)</f>
        <v>23.202580000000008</v>
      </c>
      <c r="P67" s="7">
        <f>P61+0.1*SUM(K62:K67)</f>
        <v>12.573060000000003</v>
      </c>
      <c r="Q67" s="7">
        <f>Q61+0.1*SUM(L62:L67)</f>
        <v>12.371940000000004</v>
      </c>
      <c r="R67" s="7">
        <f>R61+0.1*SUM(M62:M67)</f>
        <v>3.438940000000001</v>
      </c>
      <c r="S67" s="7">
        <f t="shared" si="54"/>
        <v>8.272000000000002</v>
      </c>
      <c r="T67" s="7">
        <f>B67*N67+C67*O67+D67*P67+E67*Q67+F67*R67</f>
        <v>268.78680400000013</v>
      </c>
      <c r="U67" s="7">
        <f>POWER(G67-T67,2)</f>
        <v>72784.91961253449</v>
      </c>
      <c r="V67" s="7">
        <f>SUM(U62:U67)/2</f>
        <v>151300.45732801393</v>
      </c>
    </row>
    <row r="68" spans="1:22" x14ac:dyDescent="0.25">
      <c r="A68" s="10" t="s">
        <v>54</v>
      </c>
      <c r="B68" s="7">
        <v>1</v>
      </c>
      <c r="C68" s="7">
        <v>5.0999999999999996</v>
      </c>
      <c r="D68" s="7">
        <v>3.5</v>
      </c>
      <c r="E68" s="7">
        <v>1.4</v>
      </c>
      <c r="F68" s="7">
        <v>0.2</v>
      </c>
      <c r="G68" s="7">
        <v>1</v>
      </c>
      <c r="H68" s="7">
        <f>N67*B68+O67*C68+P67*D68+Q67*E68+F68*R67</f>
        <v>184.27897200000007</v>
      </c>
      <c r="I68" s="7">
        <f t="shared" si="50"/>
        <v>-183.27897200000007</v>
      </c>
      <c r="J68" s="7">
        <f t="shared" si="51"/>
        <v>-934.72275720000027</v>
      </c>
      <c r="K68" s="7">
        <f t="shared" si="52"/>
        <v>-641.47640200000023</v>
      </c>
      <c r="L68" s="7">
        <f t="shared" si="53"/>
        <v>-256.59056080000011</v>
      </c>
      <c r="M68" s="7">
        <f>S68*F68</f>
        <v>-36.655794400000012</v>
      </c>
      <c r="N68" s="7"/>
      <c r="O68" s="7"/>
      <c r="P68" s="7"/>
      <c r="Q68" s="7"/>
      <c r="R68" s="7"/>
      <c r="S68" s="7">
        <f t="shared" si="54"/>
        <v>-183.27897200000007</v>
      </c>
      <c r="T68" s="7">
        <f>B68*N73+C68*O73+D68*P73+E68*Q73+F68*R73</f>
        <v>-6130.8493494820032</v>
      </c>
      <c r="U68" s="7">
        <f>POWER(G68-T68,2)</f>
        <v>37599576.444742866</v>
      </c>
      <c r="V68" s="7"/>
    </row>
    <row r="69" spans="1:22" x14ac:dyDescent="0.25">
      <c r="A69" s="10"/>
      <c r="B69" s="7">
        <v>1</v>
      </c>
      <c r="C69" s="7">
        <v>4.9000000000000004</v>
      </c>
      <c r="D69" s="7">
        <v>3</v>
      </c>
      <c r="E69" s="7">
        <v>1.4</v>
      </c>
      <c r="F69" s="7">
        <v>0.2</v>
      </c>
      <c r="G69" s="7">
        <v>1</v>
      </c>
      <c r="H69" s="7">
        <f>B69*N67+C69*O67+D69*P67+E69*Q67+F69*R67</f>
        <v>173.35192600000008</v>
      </c>
      <c r="I69" s="7">
        <f t="shared" si="50"/>
        <v>-172.35192600000008</v>
      </c>
      <c r="J69" s="7">
        <f t="shared" si="51"/>
        <v>-844.52443740000047</v>
      </c>
      <c r="K69" s="7">
        <f t="shared" si="52"/>
        <v>-517.05577800000026</v>
      </c>
      <c r="L69" s="7">
        <f t="shared" si="53"/>
        <v>-241.2926964000001</v>
      </c>
      <c r="M69" s="7">
        <f t="shared" ref="M69:M72" si="59">S69*F69</f>
        <v>-34.470385200000017</v>
      </c>
      <c r="N69" s="7"/>
      <c r="O69" s="7"/>
      <c r="P69" s="7"/>
      <c r="Q69" s="7"/>
      <c r="R69" s="7"/>
      <c r="S69" s="7">
        <f t="shared" si="54"/>
        <v>-172.35192600000008</v>
      </c>
      <c r="T69" s="7">
        <f>B69*N73+C69*O73+D69*P73+E69*Q73+F69*R73</f>
        <v>-5771.8360362340027</v>
      </c>
      <c r="U69" s="7">
        <f>POWER(G69-T69,2)</f>
        <v>33325635.90124191</v>
      </c>
      <c r="V69" s="7"/>
    </row>
    <row r="70" spans="1:22" x14ac:dyDescent="0.25">
      <c r="A70" s="10"/>
      <c r="B70" s="7">
        <v>1</v>
      </c>
      <c r="C70" s="7">
        <v>4.7</v>
      </c>
      <c r="D70" s="7">
        <v>3.2</v>
      </c>
      <c r="E70" s="7">
        <v>1.3</v>
      </c>
      <c r="F70" s="7">
        <v>0.2</v>
      </c>
      <c r="G70" s="7">
        <v>1</v>
      </c>
      <c r="H70" s="7">
        <f>B70*N67+C70*O67+D70*P67+E70*Q67+R67*F70</f>
        <v>169.9888280000001</v>
      </c>
      <c r="I70" s="7">
        <f t="shared" si="50"/>
        <v>-168.9888280000001</v>
      </c>
      <c r="J70" s="7">
        <f t="shared" si="51"/>
        <v>-794.24749160000044</v>
      </c>
      <c r="K70" s="7">
        <f t="shared" si="52"/>
        <v>-540.76424960000031</v>
      </c>
      <c r="L70" s="7">
        <f t="shared" si="53"/>
        <v>-219.68547640000014</v>
      </c>
      <c r="M70" s="7">
        <f t="shared" si="59"/>
        <v>-33.79776560000002</v>
      </c>
      <c r="N70" s="7"/>
      <c r="O70" s="7"/>
      <c r="P70" s="7"/>
      <c r="Q70" s="7"/>
      <c r="R70" s="7"/>
      <c r="S70" s="7">
        <f t="shared" si="54"/>
        <v>-168.9888280000001</v>
      </c>
      <c r="T70" s="7">
        <f>B70*N73+C70*O73+D70*P73+E70*Q73+F70*R73</f>
        <v>-5655.7991118920036</v>
      </c>
      <c r="U70" s="7">
        <f>POWER(G70-T70,2)</f>
        <v>31999376.19230216</v>
      </c>
      <c r="V70" s="7"/>
    </row>
    <row r="71" spans="1:22" x14ac:dyDescent="0.25">
      <c r="A71" s="10"/>
      <c r="B71" s="7">
        <v>1</v>
      </c>
      <c r="C71" s="7">
        <v>7</v>
      </c>
      <c r="D71" s="7">
        <v>3.2</v>
      </c>
      <c r="E71" s="7">
        <v>4.7</v>
      </c>
      <c r="F71" s="7">
        <v>1.4</v>
      </c>
      <c r="G71" s="7">
        <v>-1</v>
      </c>
      <c r="H71" s="7">
        <f>B71*N67+C71*O67+D71*P67+E71*Q67+F71*R67</f>
        <v>269.54608600000012</v>
      </c>
      <c r="I71" s="7">
        <f t="shared" si="50"/>
        <v>-270.54608600000012</v>
      </c>
      <c r="J71" s="7">
        <f t="shared" si="51"/>
        <v>-1893.8226020000009</v>
      </c>
      <c r="K71" s="7">
        <f t="shared" si="52"/>
        <v>-865.74747520000039</v>
      </c>
      <c r="L71" s="7">
        <f t="shared" si="53"/>
        <v>-1271.5666042000005</v>
      </c>
      <c r="M71" s="7">
        <f t="shared" si="59"/>
        <v>-378.76452040000015</v>
      </c>
      <c r="N71" s="7"/>
      <c r="O71" s="7"/>
      <c r="P71" s="7"/>
      <c r="Q71" s="7"/>
      <c r="R71" s="7"/>
      <c r="S71" s="7">
        <f t="shared" si="54"/>
        <v>-270.54608600000012</v>
      </c>
      <c r="T71" s="7">
        <f>B71*N73+C71*O73+D71*P73+E71*Q73+F71*R73</f>
        <v>-9054.0516070420053</v>
      </c>
      <c r="U71" s="7">
        <f t="shared" ref="U71:U72" si="60">POWER(G71-T71,2)</f>
        <v>81957743.399765834</v>
      </c>
      <c r="V71" s="7"/>
    </row>
    <row r="72" spans="1:22" x14ac:dyDescent="0.25">
      <c r="A72" s="10"/>
      <c r="B72" s="7">
        <v>1</v>
      </c>
      <c r="C72" s="7">
        <v>6.4</v>
      </c>
      <c r="D72" s="7">
        <v>3.2</v>
      </c>
      <c r="E72" s="7">
        <v>4.5</v>
      </c>
      <c r="F72" s="7">
        <v>1.5</v>
      </c>
      <c r="G72" s="7">
        <v>-1</v>
      </c>
      <c r="H72" s="7">
        <f>B72*N67+C72*O67+D72*P67+E72*Q67+F72*R67</f>
        <v>253.49404400000009</v>
      </c>
      <c r="I72" s="7">
        <f t="shared" si="50"/>
        <v>-254.49404400000009</v>
      </c>
      <c r="J72" s="7">
        <f t="shared" si="51"/>
        <v>-1628.7618816000006</v>
      </c>
      <c r="K72" s="7">
        <f t="shared" si="52"/>
        <v>-814.3809408000003</v>
      </c>
      <c r="L72" s="7">
        <f t="shared" si="53"/>
        <v>-1145.2231980000004</v>
      </c>
      <c r="M72" s="7">
        <f t="shared" si="59"/>
        <v>-381.74106600000016</v>
      </c>
      <c r="N72" s="7"/>
      <c r="O72" s="7"/>
      <c r="P72" s="7"/>
      <c r="Q72" s="7"/>
      <c r="R72" s="7"/>
      <c r="S72" s="7">
        <f t="shared" si="54"/>
        <v>-254.49404400000009</v>
      </c>
      <c r="T72" s="7">
        <f>B72*N73+C72*O73+D72*P73+E72*Q73+F72*R73</f>
        <v>-8516.2219818660051</v>
      </c>
      <c r="U72" s="7">
        <f t="shared" si="60"/>
        <v>72509005.400454015</v>
      </c>
      <c r="V72" s="7"/>
    </row>
    <row r="73" spans="1:22" x14ac:dyDescent="0.25">
      <c r="A73" s="10"/>
      <c r="B73" s="7">
        <v>1</v>
      </c>
      <c r="C73" s="7">
        <v>6.9</v>
      </c>
      <c r="D73" s="7">
        <v>3.1</v>
      </c>
      <c r="E73" s="7">
        <v>4.9000000000000004</v>
      </c>
      <c r="F73" s="7">
        <v>1.5</v>
      </c>
      <c r="G73" s="7">
        <v>-1</v>
      </c>
      <c r="H73" s="7">
        <f>B73*N67+C73*O67+D73*P67+E73*Q67+F73*R67</f>
        <v>268.78680400000013</v>
      </c>
      <c r="I73" s="7">
        <f t="shared" si="50"/>
        <v>-269.78680400000013</v>
      </c>
      <c r="J73" s="7">
        <f t="shared" si="51"/>
        <v>-1861.5289476000009</v>
      </c>
      <c r="K73" s="7">
        <f t="shared" si="52"/>
        <v>-836.33909240000048</v>
      </c>
      <c r="L73" s="7">
        <f t="shared" si="53"/>
        <v>-1321.9553396000008</v>
      </c>
      <c r="M73" s="7">
        <f>S73*F73</f>
        <v>-404.68020600000023</v>
      </c>
      <c r="N73" s="7">
        <f>N67+0.1*SUM(I68:I73)</f>
        <v>-128.01306600000007</v>
      </c>
      <c r="O73" s="7">
        <f>O67+0.1*SUM(J68:J73)</f>
        <v>-772.55823174000034</v>
      </c>
      <c r="P73" s="7">
        <f>P67+0.1*SUM(K68:K73)</f>
        <v>-409.00333380000023</v>
      </c>
      <c r="Q73" s="7">
        <f>Q67+0.1*SUM(L68:L73)</f>
        <v>-433.25944754000022</v>
      </c>
      <c r="R73" s="7">
        <f>R67+0.1*SUM(M68:M73)</f>
        <v>-123.57203376000007</v>
      </c>
      <c r="S73" s="7">
        <f t="shared" si="54"/>
        <v>-269.78680400000013</v>
      </c>
      <c r="T73" s="7">
        <f>B73*N73+C73*O73+D73*P73+E73*Q73+F73*R73</f>
        <v>-9034.9045433720057</v>
      </c>
      <c r="U73" s="7">
        <f>POWER(G73-T73,2)</f>
        <v>81611431.298757374</v>
      </c>
      <c r="V73" s="7">
        <f>SUM(U68:U73)/2</f>
        <v>169501384.31863207</v>
      </c>
    </row>
    <row r="74" spans="1:22" x14ac:dyDescent="0.25">
      <c r="A74" s="10" t="s">
        <v>55</v>
      </c>
      <c r="B74" s="7">
        <v>1</v>
      </c>
      <c r="C74" s="7">
        <v>5.0999999999999996</v>
      </c>
      <c r="D74" s="7">
        <v>3.5</v>
      </c>
      <c r="E74" s="7">
        <v>1.4</v>
      </c>
      <c r="F74" s="7">
        <v>0.2</v>
      </c>
      <c r="G74" s="7">
        <v>1</v>
      </c>
      <c r="H74" s="7">
        <f>N73*B74+O73*C74+P73*D74+Q73*E74+F74*R73</f>
        <v>-6130.8493494820032</v>
      </c>
      <c r="I74" s="7">
        <f t="shared" si="50"/>
        <v>6131.8493494820032</v>
      </c>
      <c r="J74" s="7">
        <f t="shared" si="51"/>
        <v>31272.431682358216</v>
      </c>
      <c r="K74" s="7">
        <f t="shared" si="52"/>
        <v>21461.472723187013</v>
      </c>
      <c r="L74" s="7">
        <f t="shared" si="53"/>
        <v>8584.5890892748048</v>
      </c>
      <c r="M74" s="7">
        <f>S74*F74</f>
        <v>1226.3698698964006</v>
      </c>
      <c r="N74" s="7"/>
      <c r="O74" s="7"/>
      <c r="P74" s="7"/>
      <c r="Q74" s="7"/>
      <c r="R74" s="7"/>
      <c r="S74" s="7">
        <f t="shared" si="54"/>
        <v>6131.8493494820032</v>
      </c>
      <c r="T74" s="7">
        <f>B74*N79+C74*O79+D74*P79+E74*Q79+F74*R79</f>
        <v>205242.18909242775</v>
      </c>
      <c r="U74" s="7">
        <f>POWER(G74-T74,2)</f>
        <v>42123945700.073685</v>
      </c>
      <c r="V74" s="7"/>
    </row>
    <row r="75" spans="1:22" x14ac:dyDescent="0.25">
      <c r="A75" s="10"/>
      <c r="B75" s="7">
        <v>1</v>
      </c>
      <c r="C75" s="7">
        <v>4.9000000000000004</v>
      </c>
      <c r="D75" s="7">
        <v>3</v>
      </c>
      <c r="E75" s="7">
        <v>1.4</v>
      </c>
      <c r="F75" s="7">
        <v>0.2</v>
      </c>
      <c r="G75" s="7">
        <v>1</v>
      </c>
      <c r="H75" s="7">
        <f>B75*N73+C75*O73+D75*P73+E75*Q73+F75*R73</f>
        <v>-5771.8360362340027</v>
      </c>
      <c r="I75" s="7">
        <f t="shared" si="50"/>
        <v>5772.8360362340027</v>
      </c>
      <c r="J75" s="7">
        <f t="shared" si="51"/>
        <v>28286.896577546617</v>
      </c>
      <c r="K75" s="7">
        <f t="shared" si="52"/>
        <v>17318.508108702008</v>
      </c>
      <c r="L75" s="7">
        <f t="shared" si="53"/>
        <v>8081.9704507276028</v>
      </c>
      <c r="M75" s="7">
        <f t="shared" ref="M75:M78" si="61">S75*F75</f>
        <v>1154.5672072468005</v>
      </c>
      <c r="N75" s="7"/>
      <c r="O75" s="7"/>
      <c r="P75" s="7"/>
      <c r="Q75" s="7"/>
      <c r="R75" s="7"/>
      <c r="S75" s="7">
        <f t="shared" si="54"/>
        <v>5772.8360362340027</v>
      </c>
      <c r="T75" s="7">
        <f>B75*N79+C75*O79+D75*P79+E75*Q79+F75*R79</f>
        <v>193218.95638036463</v>
      </c>
      <c r="U75" s="7">
        <f>POWER(G75-T75,2)</f>
        <v>37333178667.804489</v>
      </c>
      <c r="V75" s="7"/>
    </row>
    <row r="76" spans="1:22" x14ac:dyDescent="0.25">
      <c r="A76" s="10"/>
      <c r="B76" s="7">
        <v>1</v>
      </c>
      <c r="C76" s="7">
        <v>4.7</v>
      </c>
      <c r="D76" s="7">
        <v>3.2</v>
      </c>
      <c r="E76" s="7">
        <v>1.3</v>
      </c>
      <c r="F76" s="7">
        <v>0.2</v>
      </c>
      <c r="G76" s="7">
        <v>1</v>
      </c>
      <c r="H76" s="7">
        <f>B76*N73+C76*O73+D76*P73+E76*Q73+R73*F76</f>
        <v>-5655.7991118920036</v>
      </c>
      <c r="I76" s="7">
        <f t="shared" si="50"/>
        <v>5656.7991118920036</v>
      </c>
      <c r="J76" s="7">
        <f t="shared" si="51"/>
        <v>26586.955825892419</v>
      </c>
      <c r="K76" s="7">
        <f t="shared" si="52"/>
        <v>18101.757158054414</v>
      </c>
      <c r="L76" s="7">
        <f t="shared" si="53"/>
        <v>7353.8388454596052</v>
      </c>
      <c r="M76" s="7">
        <f t="shared" si="61"/>
        <v>1131.3598223784008</v>
      </c>
      <c r="N76" s="7"/>
      <c r="O76" s="7"/>
      <c r="P76" s="7"/>
      <c r="Q76" s="7"/>
      <c r="R76" s="7"/>
      <c r="S76" s="7">
        <f t="shared" si="54"/>
        <v>5656.7991118920036</v>
      </c>
      <c r="T76" s="7">
        <f>B76*N79+C76*O79+D76*P79+E76*Q79+F76*R79</f>
        <v>189338.57578732388</v>
      </c>
      <c r="U76" s="7">
        <f>POWER(G76-T76,2)</f>
        <v>35848717605.020615</v>
      </c>
      <c r="V76" s="7"/>
    </row>
    <row r="77" spans="1:22" x14ac:dyDescent="0.25">
      <c r="A77" s="10"/>
      <c r="B77" s="7">
        <v>1</v>
      </c>
      <c r="C77" s="7">
        <v>7</v>
      </c>
      <c r="D77" s="7">
        <v>3.2</v>
      </c>
      <c r="E77" s="7">
        <v>4.7</v>
      </c>
      <c r="F77" s="7">
        <v>1.4</v>
      </c>
      <c r="G77" s="7">
        <v>-1</v>
      </c>
      <c r="H77" s="7">
        <f>B77*N73+C77*O73+D77*P73+E77*Q73+F77*R73</f>
        <v>-9054.0516070420053</v>
      </c>
      <c r="I77" s="7">
        <f t="shared" si="50"/>
        <v>9053.0516070420053</v>
      </c>
      <c r="J77" s="7">
        <f t="shared" si="51"/>
        <v>63371.361249294037</v>
      </c>
      <c r="K77" s="7">
        <f t="shared" si="52"/>
        <v>28969.765142534419</v>
      </c>
      <c r="L77" s="7">
        <f t="shared" si="53"/>
        <v>42549.342553097427</v>
      </c>
      <c r="M77" s="7">
        <f t="shared" si="61"/>
        <v>12674.272249858806</v>
      </c>
      <c r="N77" s="7"/>
      <c r="O77" s="7"/>
      <c r="P77" s="7"/>
      <c r="Q77" s="7"/>
      <c r="R77" s="7"/>
      <c r="S77" s="7">
        <f t="shared" si="54"/>
        <v>9053.0516070420053</v>
      </c>
      <c r="T77" s="7">
        <f>B77*N79+C77*O79+D77*P79+E77*Q79+F77*R79</f>
        <v>303014.31257997447</v>
      </c>
      <c r="U77" s="7">
        <f t="shared" ref="U77:U78" si="62">POWER(G77-T77,2)</f>
        <v>91818279657.939636</v>
      </c>
      <c r="V77" s="7"/>
    </row>
    <row r="78" spans="1:22" x14ac:dyDescent="0.25">
      <c r="A78" s="10"/>
      <c r="B78" s="7">
        <v>1</v>
      </c>
      <c r="C78" s="7">
        <v>6.4</v>
      </c>
      <c r="D78" s="7">
        <v>3.2</v>
      </c>
      <c r="E78" s="7">
        <v>4.5</v>
      </c>
      <c r="F78" s="7">
        <v>1.5</v>
      </c>
      <c r="G78" s="7">
        <v>-1</v>
      </c>
      <c r="H78" s="7">
        <f>B78*N73+C78*O73+D78*P73+E78*Q73+F78*R73</f>
        <v>-8516.2219818660051</v>
      </c>
      <c r="I78" s="7">
        <f t="shared" si="50"/>
        <v>8515.2219818660051</v>
      </c>
      <c r="J78" s="7">
        <f t="shared" si="51"/>
        <v>54497.420683942437</v>
      </c>
      <c r="K78" s="7">
        <f t="shared" si="52"/>
        <v>27248.710341971218</v>
      </c>
      <c r="L78" s="7">
        <f t="shared" si="53"/>
        <v>38318.498918397025</v>
      </c>
      <c r="M78" s="7">
        <f t="shared" si="61"/>
        <v>12772.832972799008</v>
      </c>
      <c r="N78" s="7"/>
      <c r="O78" s="7"/>
      <c r="P78" s="7"/>
      <c r="Q78" s="7"/>
      <c r="R78" s="7"/>
      <c r="S78" s="7">
        <f t="shared" si="54"/>
        <v>8515.2219818660051</v>
      </c>
      <c r="T78" s="7">
        <f>B78*N79+C78*O79+D78*P79+E78*Q79+F78*R79</f>
        <v>285013.21691003523</v>
      </c>
      <c r="U78" s="7">
        <f t="shared" si="62"/>
        <v>81233103840.840607</v>
      </c>
      <c r="V78" s="7"/>
    </row>
    <row r="79" spans="1:22" x14ac:dyDescent="0.25">
      <c r="A79" s="10"/>
      <c r="B79" s="7">
        <v>1</v>
      </c>
      <c r="C79" s="7">
        <v>6.9</v>
      </c>
      <c r="D79" s="7">
        <v>3.1</v>
      </c>
      <c r="E79" s="7">
        <v>4.9000000000000004</v>
      </c>
      <c r="F79" s="7">
        <v>1.5</v>
      </c>
      <c r="G79" s="7">
        <v>-1</v>
      </c>
      <c r="H79" s="7">
        <f>B79*N73+C79*O73+D79*P73+E79*Q73+F79*R73</f>
        <v>-9034.9045433720057</v>
      </c>
      <c r="I79" s="7">
        <f t="shared" si="50"/>
        <v>9033.9045433720057</v>
      </c>
      <c r="J79" s="7">
        <f t="shared" si="51"/>
        <v>62333.941349266839</v>
      </c>
      <c r="K79" s="7">
        <f t="shared" si="52"/>
        <v>28005.104084453218</v>
      </c>
      <c r="L79" s="7">
        <f t="shared" si="53"/>
        <v>44266.132262522828</v>
      </c>
      <c r="M79" s="7">
        <f>S79*F79</f>
        <v>13550.856815058009</v>
      </c>
      <c r="N79" s="7">
        <f>N73+0.1*SUM(I74:I79)</f>
        <v>4288.3531969888027</v>
      </c>
      <c r="O79" s="7">
        <f>O73+0.1*SUM(J74:J79)</f>
        <v>25862.342505090059</v>
      </c>
      <c r="P79" s="7">
        <f>P73+0.1*SUM(K74:K79)</f>
        <v>13701.52842209023</v>
      </c>
      <c r="Q79" s="7">
        <f>Q73+0.1*SUM(L74:L79)</f>
        <v>14482.17776440793</v>
      </c>
      <c r="R79" s="7">
        <f>R73+0.1*SUM(M74:M79)</f>
        <v>4127.4538599637435</v>
      </c>
      <c r="S79" s="7">
        <f t="shared" si="54"/>
        <v>9033.9045433720057</v>
      </c>
      <c r="T79" s="7">
        <f>B79*N79+C79*O79+D79*P79+E79*Q79+F79*R79</f>
        <v>302367.10642613441</v>
      </c>
      <c r="U79" s="7">
        <f>POWER(G79-T79,2)</f>
        <v>91426471783.726151</v>
      </c>
      <c r="V79" s="7">
        <f>SUM(U74:U79)/2</f>
        <v>189891848627.70261</v>
      </c>
    </row>
    <row r="80" spans="1:22" x14ac:dyDescent="0.25">
      <c r="A80" s="10" t="s">
        <v>56</v>
      </c>
      <c r="B80" s="7">
        <v>1</v>
      </c>
      <c r="C80" s="7">
        <v>5.0999999999999996</v>
      </c>
      <c r="D80" s="7">
        <v>3.5</v>
      </c>
      <c r="E80" s="7">
        <v>1.4</v>
      </c>
      <c r="F80" s="7">
        <v>0.2</v>
      </c>
      <c r="G80" s="7">
        <v>1</v>
      </c>
      <c r="H80" s="7">
        <f>N79*B80+O79*C80+P79*D80+Q79*E80+F80*R79</f>
        <v>205242.18909242775</v>
      </c>
      <c r="I80" s="7">
        <f t="shared" si="50"/>
        <v>-205241.18909242775</v>
      </c>
      <c r="J80" s="7">
        <f t="shared" si="51"/>
        <v>-1046730.0643713814</v>
      </c>
      <c r="K80" s="7">
        <f t="shared" si="52"/>
        <v>-718344.16182349715</v>
      </c>
      <c r="L80" s="7">
        <f t="shared" si="53"/>
        <v>-287337.66472939885</v>
      </c>
      <c r="M80" s="7">
        <f>S80*F80</f>
        <v>-41048.237818485555</v>
      </c>
      <c r="N80" s="7"/>
      <c r="O80" s="7"/>
      <c r="P80" s="7"/>
      <c r="Q80" s="7"/>
      <c r="R80" s="7"/>
      <c r="S80" s="7">
        <f t="shared" si="54"/>
        <v>-205241.18909242775</v>
      </c>
      <c r="T80" s="7">
        <f>B80*N85+C80*O85+D80*P85+E80*Q85+F80*R85</f>
        <v>-6869589.7922329558</v>
      </c>
      <c r="U80" s="7">
        <f>POWER(G80-T80,2)</f>
        <v>47191277652731.812</v>
      </c>
      <c r="V80" s="7"/>
    </row>
    <row r="81" spans="1:22" x14ac:dyDescent="0.25">
      <c r="A81" s="10"/>
      <c r="B81" s="7">
        <v>1</v>
      </c>
      <c r="C81" s="7">
        <v>4.9000000000000004</v>
      </c>
      <c r="D81" s="7">
        <v>3</v>
      </c>
      <c r="E81" s="7">
        <v>1.4</v>
      </c>
      <c r="F81" s="7">
        <v>0.2</v>
      </c>
      <c r="G81" s="7">
        <v>1</v>
      </c>
      <c r="H81" s="7">
        <f>B81*N79+C81*O79+D81*P79+E81*Q79+F81*R79</f>
        <v>193218.95638036463</v>
      </c>
      <c r="I81" s="7">
        <f t="shared" si="50"/>
        <v>-193217.95638036463</v>
      </c>
      <c r="J81" s="7">
        <f t="shared" si="51"/>
        <v>-946767.98626378679</v>
      </c>
      <c r="K81" s="7">
        <f t="shared" si="52"/>
        <v>-579653.86914109392</v>
      </c>
      <c r="L81" s="7">
        <f t="shared" si="53"/>
        <v>-270505.13893251045</v>
      </c>
      <c r="M81" s="7">
        <f t="shared" ref="M81:M84" si="63">S81*F81</f>
        <v>-38643.591276072926</v>
      </c>
      <c r="N81" s="7"/>
      <c r="O81" s="7"/>
      <c r="P81" s="7"/>
      <c r="Q81" s="7"/>
      <c r="R81" s="7"/>
      <c r="S81" s="7">
        <f t="shared" si="54"/>
        <v>-193217.95638036463</v>
      </c>
      <c r="T81" s="7">
        <f>B81*N85+C81*O85+D81*P85+E81*Q85+F81*R85</f>
        <v>-6467168.874707167</v>
      </c>
      <c r="U81" s="7">
        <f>POWER(G81-T81,2)</f>
        <v>41824286188319.914</v>
      </c>
      <c r="V81" s="7"/>
    </row>
    <row r="82" spans="1:22" x14ac:dyDescent="0.25">
      <c r="A82" s="10"/>
      <c r="B82" s="7">
        <v>1</v>
      </c>
      <c r="C82" s="7">
        <v>4.7</v>
      </c>
      <c r="D82" s="7">
        <v>3.2</v>
      </c>
      <c r="E82" s="7">
        <v>1.3</v>
      </c>
      <c r="F82" s="7">
        <v>0.2</v>
      </c>
      <c r="G82" s="7">
        <v>1</v>
      </c>
      <c r="H82" s="7">
        <f>B82*N79+C82*O79+D82*P79+E82*Q79+R79*F82</f>
        <v>189338.57578732388</v>
      </c>
      <c r="I82" s="7">
        <f t="shared" si="50"/>
        <v>-189337.57578732388</v>
      </c>
      <c r="J82" s="7">
        <f t="shared" si="51"/>
        <v>-889886.60620042228</v>
      </c>
      <c r="K82" s="7">
        <f t="shared" si="52"/>
        <v>-605880.2425194364</v>
      </c>
      <c r="L82" s="7">
        <f t="shared" si="53"/>
        <v>-246138.84852352104</v>
      </c>
      <c r="M82" s="7">
        <f t="shared" si="63"/>
        <v>-37867.515157464775</v>
      </c>
      <c r="N82" s="7"/>
      <c r="O82" s="7"/>
      <c r="P82" s="7"/>
      <c r="Q82" s="7"/>
      <c r="R82" s="7"/>
      <c r="S82" s="7">
        <f t="shared" si="54"/>
        <v>-189337.57578732388</v>
      </c>
      <c r="T82" s="7">
        <f>B82*N85+C82*O85+D82*P85+E82*Q85+F82*R85</f>
        <v>-6337285.8647175245</v>
      </c>
      <c r="U82" s="7">
        <f>POWER(G82-T82,2)</f>
        <v>40161204805721.273</v>
      </c>
      <c r="V82" s="7"/>
    </row>
    <row r="83" spans="1:22" x14ac:dyDescent="0.25">
      <c r="A83" s="10"/>
      <c r="B83" s="7">
        <v>1</v>
      </c>
      <c r="C83" s="7">
        <v>7</v>
      </c>
      <c r="D83" s="7">
        <v>3.2</v>
      </c>
      <c r="E83" s="7">
        <v>4.7</v>
      </c>
      <c r="F83" s="7">
        <v>1.4</v>
      </c>
      <c r="G83" s="7">
        <v>-1</v>
      </c>
      <c r="H83" s="7">
        <f>B83*N79+C83*O79+D83*P79+E83*Q79+F83*R79</f>
        <v>303014.31257997447</v>
      </c>
      <c r="I83" s="7">
        <f t="shared" si="50"/>
        <v>-303015.31257997447</v>
      </c>
      <c r="J83" s="7">
        <f t="shared" si="51"/>
        <v>-2121107.1880598213</v>
      </c>
      <c r="K83" s="7">
        <f t="shared" si="52"/>
        <v>-969649.00025591836</v>
      </c>
      <c r="L83" s="7">
        <f t="shared" si="53"/>
        <v>-1424171.9691258802</v>
      </c>
      <c r="M83" s="7">
        <f t="shared" si="63"/>
        <v>-424221.43761196424</v>
      </c>
      <c r="N83" s="7"/>
      <c r="O83" s="7"/>
      <c r="P83" s="7"/>
      <c r="Q83" s="7"/>
      <c r="R83" s="7"/>
      <c r="S83" s="7">
        <f t="shared" si="54"/>
        <v>-303015.31257997447</v>
      </c>
      <c r="T83" s="7">
        <f>B83*N85+C83*O85+D83*P85+E83*Q85+F83*R85</f>
        <v>-10142174.124888994</v>
      </c>
      <c r="U83" s="7">
        <f t="shared" ref="U83:U84" si="64">POWER(G83-T83,2)</f>
        <v>102863675695220.58</v>
      </c>
      <c r="V83" s="7"/>
    </row>
    <row r="84" spans="1:22" x14ac:dyDescent="0.25">
      <c r="A84" s="10"/>
      <c r="B84" s="7">
        <v>1</v>
      </c>
      <c r="C84" s="7">
        <v>6.4</v>
      </c>
      <c r="D84" s="7">
        <v>3.2</v>
      </c>
      <c r="E84" s="7">
        <v>4.5</v>
      </c>
      <c r="F84" s="7">
        <v>1.5</v>
      </c>
      <c r="G84" s="7">
        <v>-1</v>
      </c>
      <c r="H84" s="7">
        <f>B84*N79+C84*O79+D84*P79+E84*Q79+F84*R79</f>
        <v>285013.21691003523</v>
      </c>
      <c r="I84" s="7">
        <f t="shared" si="50"/>
        <v>-285014.21691003523</v>
      </c>
      <c r="J84" s="7">
        <f t="shared" si="51"/>
        <v>-1824090.9882242256</v>
      </c>
      <c r="K84" s="7">
        <f t="shared" si="52"/>
        <v>-912045.49411211279</v>
      </c>
      <c r="L84" s="7">
        <f t="shared" si="53"/>
        <v>-1282563.9760951586</v>
      </c>
      <c r="M84" s="7">
        <f t="shared" si="63"/>
        <v>-427521.32536505285</v>
      </c>
      <c r="N84" s="7"/>
      <c r="O84" s="7"/>
      <c r="P84" s="7"/>
      <c r="Q84" s="7"/>
      <c r="R84" s="7"/>
      <c r="S84" s="7">
        <f t="shared" si="54"/>
        <v>-285014.21691003523</v>
      </c>
      <c r="T84" s="7">
        <f>B84*N85+C84*O85+D84*P85+E84*Q85+F84*R85</f>
        <v>-9539661.9708021283</v>
      </c>
      <c r="U84" s="7">
        <f t="shared" si="64"/>
        <v>91005131437845.406</v>
      </c>
      <c r="V84" s="7"/>
    </row>
    <row r="85" spans="1:22" x14ac:dyDescent="0.25">
      <c r="A85" s="10"/>
      <c r="B85" s="7">
        <v>1</v>
      </c>
      <c r="C85" s="7">
        <v>6.9</v>
      </c>
      <c r="D85" s="7">
        <v>3.1</v>
      </c>
      <c r="E85" s="7">
        <v>4.9000000000000004</v>
      </c>
      <c r="F85" s="7">
        <v>1.5</v>
      </c>
      <c r="G85" s="7">
        <v>-1</v>
      </c>
      <c r="H85" s="7">
        <f>B85*N79+C85*O79+D85*P79+E85*Q79+F85*R79</f>
        <v>302367.10642613441</v>
      </c>
      <c r="I85" s="7">
        <f t="shared" si="50"/>
        <v>-302368.10642613441</v>
      </c>
      <c r="J85" s="7">
        <f t="shared" si="51"/>
        <v>-2086339.9343403275</v>
      </c>
      <c r="K85" s="7">
        <f t="shared" si="52"/>
        <v>-937341.12992101675</v>
      </c>
      <c r="L85" s="7">
        <f t="shared" si="53"/>
        <v>-1481603.7214880588</v>
      </c>
      <c r="M85" s="7">
        <f>S85*F85</f>
        <v>-453552.15963920159</v>
      </c>
      <c r="N85" s="7">
        <f>N79+0.1*SUM(I80:I85)</f>
        <v>-143531.08252063722</v>
      </c>
      <c r="O85" s="7">
        <f>O79+0.1*SUM(J80:J85)</f>
        <v>-865629.93424090638</v>
      </c>
      <c r="P85" s="7">
        <f>P79+0.1*SUM(K80:K85)</f>
        <v>-458589.86135521741</v>
      </c>
      <c r="Q85" s="7">
        <f>Q79+0.1*SUM(L80:L85)</f>
        <v>-484749.95412504487</v>
      </c>
      <c r="R85" s="7">
        <f>R79+0.1*SUM(M80:M85)</f>
        <v>-138157.97282686044</v>
      </c>
      <c r="S85" s="7">
        <f t="shared" si="54"/>
        <v>-302368.10642613441</v>
      </c>
      <c r="T85" s="7">
        <f>B85*N85+C85*O85+D85*P85+E85*Q85+F85*R85</f>
        <v>-10120517.933437077</v>
      </c>
      <c r="U85" s="7">
        <f>POWER(G85-T85,2)</f>
        <v>102424862999986.62</v>
      </c>
      <c r="V85" s="7">
        <f>SUM(U80:U85)/2</f>
        <v>212735219389912.81</v>
      </c>
    </row>
    <row r="86" spans="1:22" x14ac:dyDescent="0.25">
      <c r="A86" s="10" t="s">
        <v>57</v>
      </c>
      <c r="B86" s="7">
        <v>1</v>
      </c>
      <c r="C86" s="7">
        <v>5.0999999999999996</v>
      </c>
      <c r="D86" s="7">
        <v>3.5</v>
      </c>
      <c r="E86" s="7">
        <v>1.4</v>
      </c>
      <c r="F86" s="7">
        <v>0.2</v>
      </c>
      <c r="G86" s="7">
        <v>1</v>
      </c>
      <c r="H86" s="7">
        <f>N85*B86+O85*C86+P85*D86+Q85*E86+F86*R85</f>
        <v>-6869589.7922329558</v>
      </c>
      <c r="I86" s="7">
        <f t="shared" si="50"/>
        <v>6869590.7922329558</v>
      </c>
      <c r="J86" s="7">
        <f t="shared" si="51"/>
        <v>35034913.04038807</v>
      </c>
      <c r="K86" s="7">
        <f t="shared" si="52"/>
        <v>24043567.772815347</v>
      </c>
      <c r="L86" s="7">
        <f t="shared" si="53"/>
        <v>9617427.1091261376</v>
      </c>
      <c r="M86" s="7">
        <f>S86*F86</f>
        <v>1373918.1584465913</v>
      </c>
      <c r="N86" s="7"/>
      <c r="O86" s="7"/>
      <c r="P86" s="7"/>
      <c r="Q86" s="7"/>
      <c r="R86" s="7"/>
      <c r="S86" s="7">
        <f t="shared" si="54"/>
        <v>6869590.7922329558</v>
      </c>
      <c r="T86" s="7">
        <f>B86*N91+C86*O91+D86*P91+E86*Q91+F86*R91</f>
        <v>229930938.4557161</v>
      </c>
      <c r="U86" s="7">
        <f>POWER(G86-T86,2)</f>
        <v>5.2868235999264432E+16</v>
      </c>
      <c r="V86" s="7"/>
    </row>
    <row r="87" spans="1:22" x14ac:dyDescent="0.25">
      <c r="A87" s="10"/>
      <c r="B87" s="7">
        <v>1</v>
      </c>
      <c r="C87" s="7">
        <v>4.9000000000000004</v>
      </c>
      <c r="D87" s="7">
        <v>3</v>
      </c>
      <c r="E87" s="7">
        <v>1.4</v>
      </c>
      <c r="F87" s="7">
        <v>0.2</v>
      </c>
      <c r="G87" s="7">
        <v>1</v>
      </c>
      <c r="H87" s="7">
        <f>B87*N85+C87*O85+D87*P85+E87*Q85+F87*R85</f>
        <v>-6467168.874707167</v>
      </c>
      <c r="I87" s="7">
        <f t="shared" si="50"/>
        <v>6467169.874707167</v>
      </c>
      <c r="J87" s="7">
        <f t="shared" si="51"/>
        <v>31689132.386065122</v>
      </c>
      <c r="K87" s="7">
        <f t="shared" si="52"/>
        <v>19401509.624121502</v>
      </c>
      <c r="L87" s="7">
        <f t="shared" si="53"/>
        <v>9054037.8245900329</v>
      </c>
      <c r="M87" s="7">
        <f t="shared" ref="M87:M90" si="65">S87*F87</f>
        <v>1293433.9749414334</v>
      </c>
      <c r="N87" s="7"/>
      <c r="O87" s="7"/>
      <c r="P87" s="7"/>
      <c r="Q87" s="7"/>
      <c r="R87" s="7"/>
      <c r="S87" s="7">
        <f t="shared" si="54"/>
        <v>6467169.874707167</v>
      </c>
      <c r="T87" s="7">
        <f>B87*N91+C87*O91+D87*P91+E87*Q91+F87*R91</f>
        <v>216461567.972673</v>
      </c>
      <c r="U87" s="7">
        <f>POWER(G87-T87,2)</f>
        <v>4.6855609976265E+16</v>
      </c>
      <c r="V87" s="7"/>
    </row>
    <row r="88" spans="1:22" x14ac:dyDescent="0.25">
      <c r="A88" s="10"/>
      <c r="B88" s="7">
        <v>1</v>
      </c>
      <c r="C88" s="7">
        <v>4.7</v>
      </c>
      <c r="D88" s="7">
        <v>3.2</v>
      </c>
      <c r="E88" s="7">
        <v>1.3</v>
      </c>
      <c r="F88" s="7">
        <v>0.2</v>
      </c>
      <c r="G88" s="7">
        <v>1</v>
      </c>
      <c r="H88" s="7">
        <f>B88*N85+C88*O85+D88*P85+E88*Q85+R85*F88</f>
        <v>-6337285.8647175245</v>
      </c>
      <c r="I88" s="7">
        <f t="shared" si="50"/>
        <v>6337286.8647175245</v>
      </c>
      <c r="J88" s="7">
        <f t="shared" si="51"/>
        <v>29785248.264172368</v>
      </c>
      <c r="K88" s="7">
        <f t="shared" si="52"/>
        <v>20279317.967096079</v>
      </c>
      <c r="L88" s="7">
        <f t="shared" si="53"/>
        <v>8238472.924132782</v>
      </c>
      <c r="M88" s="7">
        <f t="shared" si="65"/>
        <v>1267457.3729435049</v>
      </c>
      <c r="N88" s="7"/>
      <c r="O88" s="7"/>
      <c r="P88" s="7"/>
      <c r="Q88" s="7"/>
      <c r="R88" s="7"/>
      <c r="S88" s="7">
        <f t="shared" si="54"/>
        <v>6337286.8647175245</v>
      </c>
      <c r="T88" s="7">
        <f>B88*N91+C88*O91+D88*P91+E88*Q91+F88*R91</f>
        <v>212114278.68069386</v>
      </c>
      <c r="U88" s="7">
        <f>POWER(G88-T88,2)</f>
        <v>4.4992466796002504E+16</v>
      </c>
      <c r="V88" s="7"/>
    </row>
    <row r="89" spans="1:22" x14ac:dyDescent="0.25">
      <c r="A89" s="10"/>
      <c r="B89" s="7">
        <v>1</v>
      </c>
      <c r="C89" s="7">
        <v>7</v>
      </c>
      <c r="D89" s="7">
        <v>3.2</v>
      </c>
      <c r="E89" s="7">
        <v>4.7</v>
      </c>
      <c r="F89" s="7">
        <v>1.4</v>
      </c>
      <c r="G89" s="7">
        <v>-1</v>
      </c>
      <c r="H89" s="7">
        <f>B89*N85+C89*O85+D89*P85+E89*Q85+F89*R85</f>
        <v>-10142174.124888994</v>
      </c>
      <c r="I89" s="7">
        <f t="shared" si="50"/>
        <v>10142173.124888994</v>
      </c>
      <c r="J89" s="7">
        <f t="shared" si="51"/>
        <v>70995211.874222964</v>
      </c>
      <c r="K89" s="7">
        <f t="shared" si="52"/>
        <v>32454953.999644782</v>
      </c>
      <c r="L89" s="7">
        <f t="shared" si="53"/>
        <v>47668213.686978273</v>
      </c>
      <c r="M89" s="7">
        <f t="shared" si="65"/>
        <v>14199042.37484459</v>
      </c>
      <c r="N89" s="7"/>
      <c r="O89" s="7"/>
      <c r="P89" s="7"/>
      <c r="Q89" s="7"/>
      <c r="R89" s="7"/>
      <c r="S89" s="7">
        <f t="shared" si="54"/>
        <v>10142173.124888994</v>
      </c>
      <c r="T89" s="7">
        <f>B89*N91+C89*O91+D89*P91+E89*Q91+F89*R91</f>
        <v>339466996.29300183</v>
      </c>
      <c r="U89" s="7">
        <f t="shared" ref="U89:U90" si="66">POWER(G89-T89,2)</f>
        <v>1.1523784225112691E+17</v>
      </c>
      <c r="V89" s="7"/>
    </row>
    <row r="90" spans="1:22" x14ac:dyDescent="0.25">
      <c r="A90" s="10"/>
      <c r="B90" s="7">
        <v>1</v>
      </c>
      <c r="C90" s="7">
        <v>6.4</v>
      </c>
      <c r="D90" s="7">
        <v>3.2</v>
      </c>
      <c r="E90" s="7">
        <v>4.5</v>
      </c>
      <c r="F90" s="7">
        <v>1.5</v>
      </c>
      <c r="G90" s="7">
        <v>-1</v>
      </c>
      <c r="H90" s="7">
        <f>B90*N85+C90*O85+D90*P85+E90*Q85+F90*R85</f>
        <v>-9539661.9708021283</v>
      </c>
      <c r="I90" s="7">
        <f t="shared" si="50"/>
        <v>9539660.9708021283</v>
      </c>
      <c r="J90" s="7">
        <f t="shared" si="51"/>
        <v>61053830.213133626</v>
      </c>
      <c r="K90" s="7">
        <f t="shared" si="52"/>
        <v>30526915.106566813</v>
      </c>
      <c r="L90" s="7">
        <f t="shared" si="53"/>
        <v>42928474.368609577</v>
      </c>
      <c r="M90" s="7">
        <f t="shared" si="65"/>
        <v>14309491.456203192</v>
      </c>
      <c r="N90" s="7"/>
      <c r="O90" s="7"/>
      <c r="P90" s="7"/>
      <c r="Q90" s="7"/>
      <c r="R90" s="7"/>
      <c r="S90" s="7">
        <f t="shared" si="54"/>
        <v>9539660.9708021283</v>
      </c>
      <c r="T90" s="7">
        <f>B90*N91+C90*O91+D90*P91+E90*Q91+F90*R91</f>
        <v>319300412.29959661</v>
      </c>
      <c r="U90" s="7">
        <f t="shared" si="66"/>
        <v>1.0195275393329322E+17</v>
      </c>
      <c r="V90" s="7"/>
    </row>
    <row r="91" spans="1:22" x14ac:dyDescent="0.25">
      <c r="A91" s="10"/>
      <c r="B91" s="7">
        <v>1</v>
      </c>
      <c r="C91" s="7">
        <v>6.9</v>
      </c>
      <c r="D91" s="7">
        <v>3.1</v>
      </c>
      <c r="E91" s="7">
        <v>4.9000000000000004</v>
      </c>
      <c r="F91" s="7">
        <v>1.5</v>
      </c>
      <c r="G91" s="7">
        <v>-1</v>
      </c>
      <c r="H91" s="7">
        <f>B91*N85+C91*O85+D91*P85+E91*Q85+F91*R85</f>
        <v>-10120517.933437077</v>
      </c>
      <c r="I91" s="7">
        <f t="shared" si="50"/>
        <v>10120516.933437077</v>
      </c>
      <c r="J91" s="7">
        <f t="shared" si="51"/>
        <v>69831566.84071584</v>
      </c>
      <c r="K91" s="7">
        <f t="shared" si="52"/>
        <v>31373602.49365494</v>
      </c>
      <c r="L91" s="7">
        <f t="shared" si="53"/>
        <v>49590532.973841682</v>
      </c>
      <c r="M91" s="7">
        <f>S91*F91</f>
        <v>15180775.400155615</v>
      </c>
      <c r="N91" s="7">
        <f>N85+0.1*SUM(I86:I91)</f>
        <v>4804108.773557947</v>
      </c>
      <c r="O91" s="7">
        <f>O85+0.1*SUM(J86:J91)</f>
        <v>28973360.327628896</v>
      </c>
      <c r="P91" s="7">
        <f>P85+0.1*SUM(K86:K91)</f>
        <v>15349396.83503473</v>
      </c>
      <c r="Q91" s="7">
        <f>Q85+0.1*SUM(L86:L91)</f>
        <v>16224965.934602806</v>
      </c>
      <c r="R91" s="7">
        <f>R85+0.1*SUM(M86:M91)</f>
        <v>4624253.9009266319</v>
      </c>
      <c r="S91" s="7">
        <f t="shared" si="54"/>
        <v>10120516.933437077</v>
      </c>
      <c r="T91" s="7">
        <f>B91*N91+C91*O91+D91*P91+E91*Q91+F91*R91</f>
        <v>338742139.15374869</v>
      </c>
      <c r="U91" s="7">
        <f>POWER(G91-T91,2)</f>
        <v>1.1474623751594192E+17</v>
      </c>
      <c r="V91" s="7">
        <f>SUM(U86:U91)/2</f>
        <v>2.3832657323594701E+17</v>
      </c>
    </row>
    <row r="92" spans="1:22" x14ac:dyDescent="0.25">
      <c r="A92" s="10" t="s">
        <v>58</v>
      </c>
      <c r="B92" s="7">
        <v>1</v>
      </c>
      <c r="C92" s="7">
        <v>5.0999999999999996</v>
      </c>
      <c r="D92" s="7">
        <v>3.5</v>
      </c>
      <c r="E92" s="7">
        <v>1.4</v>
      </c>
      <c r="F92" s="7">
        <v>0.2</v>
      </c>
      <c r="G92" s="7">
        <v>1</v>
      </c>
      <c r="H92" s="7">
        <f>N91*B92+O91*C92+P91*D92+Q91*E92+F92*R91</f>
        <v>229930938.4557161</v>
      </c>
      <c r="I92" s="7">
        <f t="shared" si="50"/>
        <v>-229930937.4557161</v>
      </c>
      <c r="J92" s="7">
        <f t="shared" si="51"/>
        <v>-1172647781.024152</v>
      </c>
      <c r="K92" s="7">
        <f t="shared" si="52"/>
        <v>-804758281.09500635</v>
      </c>
      <c r="L92" s="7">
        <f t="shared" si="53"/>
        <v>-321903312.43800253</v>
      </c>
      <c r="M92" s="7">
        <f>S92*F92</f>
        <v>-45986187.491143227</v>
      </c>
      <c r="N92" s="7"/>
      <c r="O92" s="7"/>
      <c r="P92" s="7"/>
      <c r="Q92" s="7"/>
      <c r="R92" s="7"/>
      <c r="S92" s="7">
        <f t="shared" si="54"/>
        <v>-229930937.4557161</v>
      </c>
      <c r="T92" s="7">
        <f>B92*N97+C92*O97+D92*P97+E92*Q97+F92*R97</f>
        <v>-7695980281.606987</v>
      </c>
      <c r="U92" s="7">
        <f>POWER(G92-T92,2)</f>
        <v>5.9228112510275518E+19</v>
      </c>
      <c r="V92" s="7"/>
    </row>
    <row r="93" spans="1:22" x14ac:dyDescent="0.25">
      <c r="A93" s="10"/>
      <c r="B93" s="7">
        <v>1</v>
      </c>
      <c r="C93" s="7">
        <v>4.9000000000000004</v>
      </c>
      <c r="D93" s="7">
        <v>3</v>
      </c>
      <c r="E93" s="7">
        <v>1.4</v>
      </c>
      <c r="F93" s="7">
        <v>0.2</v>
      </c>
      <c r="G93" s="7">
        <v>1</v>
      </c>
      <c r="H93" s="7">
        <f>B93*N91+C93*O91+D93*P91+E93*Q91+F93*R91</f>
        <v>216461567.972673</v>
      </c>
      <c r="I93" s="7">
        <f t="shared" si="50"/>
        <v>-216461566.972673</v>
      </c>
      <c r="J93" s="7">
        <f t="shared" si="51"/>
        <v>-1060661678.1660978</v>
      </c>
      <c r="K93" s="7">
        <f t="shared" si="52"/>
        <v>-649384700.91801906</v>
      </c>
      <c r="L93" s="7">
        <f t="shared" si="53"/>
        <v>-303046193.76174217</v>
      </c>
      <c r="M93" s="7">
        <f t="shared" ref="M93:M96" si="67">S93*F93</f>
        <v>-43292313.394534603</v>
      </c>
      <c r="N93" s="7"/>
      <c r="O93" s="7"/>
      <c r="P93" s="7"/>
      <c r="Q93" s="7"/>
      <c r="R93" s="7"/>
      <c r="S93" s="7">
        <f t="shared" si="54"/>
        <v>-216461566.972673</v>
      </c>
      <c r="T93" s="7">
        <f>B93*N97+C93*O97+D93*P97+E93*Q97+F93*R97</f>
        <v>-7245149221.9914455</v>
      </c>
      <c r="U93" s="7">
        <f>POWER(G93-T93,2)</f>
        <v>5.2492187263413551E+19</v>
      </c>
      <c r="V93" s="7"/>
    </row>
    <row r="94" spans="1:22" x14ac:dyDescent="0.25">
      <c r="A94" s="10"/>
      <c r="B94" s="7">
        <v>1</v>
      </c>
      <c r="C94" s="7">
        <v>4.7</v>
      </c>
      <c r="D94" s="7">
        <v>3.2</v>
      </c>
      <c r="E94" s="7">
        <v>1.3</v>
      </c>
      <c r="F94" s="7">
        <v>0.2</v>
      </c>
      <c r="G94" s="7">
        <v>1</v>
      </c>
      <c r="H94" s="7">
        <f>B94*N91+C94*O91+D94*P91+E94*Q91+R91*F94</f>
        <v>212114278.68069386</v>
      </c>
      <c r="I94" s="7">
        <f t="shared" si="50"/>
        <v>-212114277.68069386</v>
      </c>
      <c r="J94" s="7">
        <f t="shared" si="51"/>
        <v>-996937105.09926116</v>
      </c>
      <c r="K94" s="7">
        <f t="shared" si="52"/>
        <v>-678765688.57822037</v>
      </c>
      <c r="L94" s="7">
        <f t="shared" si="53"/>
        <v>-275748560.98490202</v>
      </c>
      <c r="M94" s="7">
        <f t="shared" si="67"/>
        <v>-42422855.536138773</v>
      </c>
      <c r="N94" s="7"/>
      <c r="O94" s="7"/>
      <c r="P94" s="7"/>
      <c r="Q94" s="7"/>
      <c r="R94" s="7"/>
      <c r="S94" s="7">
        <f t="shared" si="54"/>
        <v>-212114277.68069386</v>
      </c>
      <c r="T94" s="7">
        <f>B94*N97+C94*O97+D94*P97+E94*Q97+F94*R97</f>
        <v>-7099641819.5016994</v>
      </c>
      <c r="U94" s="7">
        <f>POWER(G94-T94,2)</f>
        <v>5.0404913979416682E+19</v>
      </c>
      <c r="V94" s="7"/>
    </row>
    <row r="95" spans="1:22" x14ac:dyDescent="0.25">
      <c r="A95" s="10"/>
      <c r="B95" s="7">
        <v>1</v>
      </c>
      <c r="C95" s="7">
        <v>7</v>
      </c>
      <c r="D95" s="7">
        <v>3.2</v>
      </c>
      <c r="E95" s="7">
        <v>4.7</v>
      </c>
      <c r="F95" s="7">
        <v>1.4</v>
      </c>
      <c r="G95" s="7">
        <v>-1</v>
      </c>
      <c r="H95" s="7">
        <f>B95*N91+C95*O91+D95*P91+E95*Q91+F95*R91</f>
        <v>339466996.29300183</v>
      </c>
      <c r="I95" s="7">
        <f t="shared" si="50"/>
        <v>-339466997.29300183</v>
      </c>
      <c r="J95" s="7">
        <f t="shared" si="51"/>
        <v>-2376268981.051013</v>
      </c>
      <c r="K95" s="7">
        <f t="shared" si="52"/>
        <v>-1086294391.337606</v>
      </c>
      <c r="L95" s="7">
        <f t="shared" si="53"/>
        <v>-1595494887.2771087</v>
      </c>
      <c r="M95" s="7">
        <f t="shared" si="67"/>
        <v>-475253796.21020252</v>
      </c>
      <c r="N95" s="7"/>
      <c r="O95" s="7"/>
      <c r="P95" s="7"/>
      <c r="Q95" s="7"/>
      <c r="R95" s="7"/>
      <c r="S95" s="7">
        <f t="shared" si="54"/>
        <v>-339466997.29300183</v>
      </c>
      <c r="T95" s="7">
        <f>B95*N97+C95*O97+D95*P97+E95*Q97+F95*R97</f>
        <v>-11362243582.417686</v>
      </c>
      <c r="U95" s="7">
        <f t="shared" ref="U95:U96" si="68">POWER(G95-T95,2)</f>
        <v>1.2910057920346741E+20</v>
      </c>
      <c r="V95" s="7"/>
    </row>
    <row r="96" spans="1:22" x14ac:dyDescent="0.25">
      <c r="A96" s="10"/>
      <c r="B96" s="7">
        <v>1</v>
      </c>
      <c r="C96" s="7">
        <v>6.4</v>
      </c>
      <c r="D96" s="7">
        <v>3.2</v>
      </c>
      <c r="E96" s="7">
        <v>4.5</v>
      </c>
      <c r="F96" s="7">
        <v>1.5</v>
      </c>
      <c r="G96" s="7">
        <v>-1</v>
      </c>
      <c r="H96" s="7">
        <f>B96*N91+C96*O91+D96*P91+E96*Q91+F96*R91</f>
        <v>319300412.29959661</v>
      </c>
      <c r="I96" s="7">
        <f t="shared" si="50"/>
        <v>-319300413.29959661</v>
      </c>
      <c r="J96" s="7">
        <f t="shared" si="51"/>
        <v>-2043522645.1174183</v>
      </c>
      <c r="K96" s="7">
        <f t="shared" si="52"/>
        <v>-1021761322.5587091</v>
      </c>
      <c r="L96" s="7">
        <f t="shared" si="53"/>
        <v>-1436851859.8481848</v>
      </c>
      <c r="M96" s="7">
        <f t="shared" si="67"/>
        <v>-478950619.94939494</v>
      </c>
      <c r="N96" s="7"/>
      <c r="O96" s="7"/>
      <c r="P96" s="7"/>
      <c r="Q96" s="7"/>
      <c r="R96" s="7"/>
      <c r="S96" s="7">
        <f t="shared" si="54"/>
        <v>-319300413.29959661</v>
      </c>
      <c r="T96" s="7">
        <f>B96*N97+C96*O97+D96*P97+E96*Q97+F96*R97</f>
        <v>-10687251192.766817</v>
      </c>
      <c r="U96" s="7">
        <f t="shared" si="68"/>
        <v>1.1421733803592126E+20</v>
      </c>
      <c r="V96" s="7"/>
    </row>
    <row r="97" spans="1:22" x14ac:dyDescent="0.25">
      <c r="A97" s="10"/>
      <c r="B97" s="7">
        <v>1</v>
      </c>
      <c r="C97" s="7">
        <v>6.9</v>
      </c>
      <c r="D97" s="7">
        <v>3.1</v>
      </c>
      <c r="E97" s="7">
        <v>4.9000000000000004</v>
      </c>
      <c r="F97" s="7">
        <v>1.5</v>
      </c>
      <c r="G97" s="7">
        <v>-1</v>
      </c>
      <c r="H97" s="7">
        <f>B97*N91+C97*O91+D97*P91+E97*Q91+F97*R91</f>
        <v>338742139.15374869</v>
      </c>
      <c r="I97" s="7">
        <f t="shared" si="50"/>
        <v>-338742140.15374869</v>
      </c>
      <c r="J97" s="7">
        <f t="shared" si="51"/>
        <v>-2337320767.0608659</v>
      </c>
      <c r="K97" s="7">
        <f t="shared" si="52"/>
        <v>-1050100634.476621</v>
      </c>
      <c r="L97" s="7">
        <f t="shared" si="53"/>
        <v>-1659836486.7533686</v>
      </c>
      <c r="M97" s="7">
        <f>S97*F97</f>
        <v>-508113210.23062301</v>
      </c>
      <c r="N97" s="7">
        <f>N91+0.1*SUM(I92:I97)</f>
        <v>-160797524.51198506</v>
      </c>
      <c r="O97" s="7">
        <f>O91+0.1*SUM(J92:J97)</f>
        <v>-969762535.42425203</v>
      </c>
      <c r="P97" s="7">
        <f>P91+0.1*SUM(K92:K97)</f>
        <v>-513757105.06138349</v>
      </c>
      <c r="Q97" s="7">
        <f>Q91+0.1*SUM(L92:L97)</f>
        <v>-543063164.17172801</v>
      </c>
      <c r="R97" s="7">
        <f>R91+0.1*SUM(M92:M97)</f>
        <v>-154777644.3802771</v>
      </c>
      <c r="S97" s="7">
        <f t="shared" si="54"/>
        <v>-338742140.15374869</v>
      </c>
      <c r="T97" s="7">
        <f>B97*N97+C97*O97+D97*P97+E97*Q97+F97*R97</f>
        <v>-11337982015.641495</v>
      </c>
      <c r="U97" s="7">
        <f>POWER(G97-T97,2)</f>
        <v>1.2854983616433401E+20</v>
      </c>
      <c r="V97" s="7">
        <f>SUM(U92:U97)/2</f>
        <v>2.669964835784142E+20</v>
      </c>
    </row>
    <row r="98" spans="1:22" x14ac:dyDescent="0.25">
      <c r="A98" s="10" t="s">
        <v>59</v>
      </c>
      <c r="B98" s="7">
        <v>1</v>
      </c>
      <c r="C98" s="7">
        <v>5.0999999999999996</v>
      </c>
      <c r="D98" s="7">
        <v>3.5</v>
      </c>
      <c r="E98" s="7">
        <v>1.4</v>
      </c>
      <c r="F98" s="7">
        <v>0.2</v>
      </c>
      <c r="G98" s="7">
        <v>1</v>
      </c>
      <c r="H98" s="7">
        <f>N97*B98+O97*C98+P97*D98+Q97*E98+F98*R97</f>
        <v>-7695980281.606987</v>
      </c>
      <c r="I98" s="7">
        <f t="shared" si="50"/>
        <v>7695980282.606987</v>
      </c>
      <c r="J98" s="7">
        <f t="shared" si="51"/>
        <v>39249499441.295631</v>
      </c>
      <c r="K98" s="7">
        <f t="shared" si="52"/>
        <v>26935930989.124454</v>
      </c>
      <c r="L98" s="7">
        <f t="shared" si="53"/>
        <v>10774372395.64978</v>
      </c>
      <c r="M98" s="7">
        <f>S98*F98</f>
        <v>1539196056.5213976</v>
      </c>
      <c r="N98" s="7"/>
      <c r="O98" s="7"/>
      <c r="P98" s="7"/>
      <c r="Q98" s="7"/>
      <c r="R98" s="7"/>
      <c r="S98" s="7">
        <f t="shared" si="54"/>
        <v>7695980282.606987</v>
      </c>
      <c r="T98" s="7">
        <f>B98*N103+C98*O103+D98*P103+E98*Q103+F98*R103</f>
        <v>257590880068.74014</v>
      </c>
      <c r="U98" s="7">
        <f>POWER(G98-T98,2)</f>
        <v>6.6353061494072889E+22</v>
      </c>
      <c r="V98" s="7"/>
    </row>
    <row r="99" spans="1:22" x14ac:dyDescent="0.25">
      <c r="A99" s="10"/>
      <c r="B99" s="7">
        <v>1</v>
      </c>
      <c r="C99" s="7">
        <v>4.9000000000000004</v>
      </c>
      <c r="D99" s="7">
        <v>3</v>
      </c>
      <c r="E99" s="7">
        <v>1.4</v>
      </c>
      <c r="F99" s="7">
        <v>0.2</v>
      </c>
      <c r="G99" s="7">
        <v>1</v>
      </c>
      <c r="H99" s="7">
        <f>B99*N97+C99*O97+D99*P97+E99*Q97+F99*R97</f>
        <v>-7245149221.9914455</v>
      </c>
      <c r="I99" s="7">
        <f t="shared" si="50"/>
        <v>7245149222.9914455</v>
      </c>
      <c r="J99" s="7">
        <f t="shared" si="51"/>
        <v>35501231192.658089</v>
      </c>
      <c r="K99" s="7">
        <f t="shared" si="52"/>
        <v>21735447668.974335</v>
      </c>
      <c r="L99" s="7">
        <f t="shared" si="53"/>
        <v>10143208912.188023</v>
      </c>
      <c r="M99" s="7">
        <f t="shared" ref="M99:M102" si="69">S99*F99</f>
        <v>1449029844.5982893</v>
      </c>
      <c r="N99" s="7"/>
      <c r="O99" s="7"/>
      <c r="P99" s="7"/>
      <c r="Q99" s="7"/>
      <c r="R99" s="7"/>
      <c r="S99" s="7">
        <f t="shared" si="54"/>
        <v>7245149222.9914455</v>
      </c>
      <c r="T99" s="7">
        <f>B99*N103+C99*O103+D99*P103+E99*Q103+F99*R103</f>
        <v>242501188412.42017</v>
      </c>
      <c r="U99" s="7">
        <f>POWER(G99-T99,2)</f>
        <v>5.8806826380951099E+22</v>
      </c>
      <c r="V99" s="7"/>
    </row>
    <row r="100" spans="1:22" x14ac:dyDescent="0.25">
      <c r="A100" s="10"/>
      <c r="B100" s="7">
        <v>1</v>
      </c>
      <c r="C100" s="7">
        <v>4.7</v>
      </c>
      <c r="D100" s="7">
        <v>3.2</v>
      </c>
      <c r="E100" s="7">
        <v>1.3</v>
      </c>
      <c r="F100" s="7">
        <v>0.2</v>
      </c>
      <c r="G100" s="7">
        <v>1</v>
      </c>
      <c r="H100" s="7">
        <f>B100*N97+C100*O97+D100*P97+E100*Q97+R97*F100</f>
        <v>-7099641819.5016994</v>
      </c>
      <c r="I100" s="7">
        <f t="shared" si="50"/>
        <v>7099641820.5016994</v>
      </c>
      <c r="J100" s="7">
        <f t="shared" si="51"/>
        <v>33368316556.35799</v>
      </c>
      <c r="K100" s="7">
        <f t="shared" si="52"/>
        <v>22718853825.605438</v>
      </c>
      <c r="L100" s="7">
        <f t="shared" si="53"/>
        <v>9229534366.6522102</v>
      </c>
      <c r="M100" s="7">
        <f t="shared" si="69"/>
        <v>1419928364.1003399</v>
      </c>
      <c r="N100" s="7"/>
      <c r="O100" s="7"/>
      <c r="P100" s="7"/>
      <c r="Q100" s="7"/>
      <c r="R100" s="7"/>
      <c r="S100" s="7">
        <f t="shared" si="54"/>
        <v>7099641820.5016994</v>
      </c>
      <c r="T100" s="7">
        <f>B100*N103+C100*O103+D100*P103+E100*Q103+F100*R103</f>
        <v>237630934271.78574</v>
      </c>
      <c r="U100" s="7">
        <f>POWER(G100-T100,2)</f>
        <v>5.6468460922406487E+22</v>
      </c>
      <c r="V100" s="7"/>
    </row>
    <row r="101" spans="1:22" x14ac:dyDescent="0.25">
      <c r="A101" s="10"/>
      <c r="B101" s="7">
        <v>1</v>
      </c>
      <c r="C101" s="7">
        <v>7</v>
      </c>
      <c r="D101" s="7">
        <v>3.2</v>
      </c>
      <c r="E101" s="7">
        <v>4.7</v>
      </c>
      <c r="F101" s="7">
        <v>1.4</v>
      </c>
      <c r="G101" s="7">
        <v>-1</v>
      </c>
      <c r="H101" s="7">
        <f>B101*N97+C101*O97+D101*P97+E101*Q97+F101*R97</f>
        <v>-11362243582.417686</v>
      </c>
      <c r="I101" s="7">
        <f t="shared" si="50"/>
        <v>11362243581.417686</v>
      </c>
      <c r="J101" s="7">
        <f t="shared" si="51"/>
        <v>79535705069.923798</v>
      </c>
      <c r="K101" s="7">
        <f t="shared" si="52"/>
        <v>36359179460.536598</v>
      </c>
      <c r="L101" s="7">
        <f t="shared" si="53"/>
        <v>53402544832.663132</v>
      </c>
      <c r="M101" s="7">
        <f t="shared" si="69"/>
        <v>15907141013.98476</v>
      </c>
      <c r="N101" s="7"/>
      <c r="O101" s="7"/>
      <c r="P101" s="7"/>
      <c r="Q101" s="7"/>
      <c r="R101" s="7"/>
      <c r="S101" s="7">
        <f t="shared" si="54"/>
        <v>11362243581.417686</v>
      </c>
      <c r="T101" s="7">
        <f>B101*N103+C101*O103+D101*P103+E101*Q103+F101*R103</f>
        <v>380303771083.12683</v>
      </c>
      <c r="U101" s="7">
        <f t="shared" ref="U101:U102" si="70">POWER(G101-T101,2)</f>
        <v>1.4463095830080795E+23</v>
      </c>
      <c r="V101" s="7"/>
    </row>
    <row r="102" spans="1:22" x14ac:dyDescent="0.25">
      <c r="A102" s="10"/>
      <c r="B102" s="7">
        <v>1</v>
      </c>
      <c r="C102" s="7">
        <v>6.4</v>
      </c>
      <c r="D102" s="7">
        <v>3.2</v>
      </c>
      <c r="E102" s="7">
        <v>4.5</v>
      </c>
      <c r="F102" s="7">
        <v>1.5</v>
      </c>
      <c r="G102" s="7">
        <v>-1</v>
      </c>
      <c r="H102" s="7">
        <f>B102*N97+C102*O97+D102*P97+E102*Q97+F102*R97</f>
        <v>-10687251192.766817</v>
      </c>
      <c r="I102" s="7">
        <f t="shared" si="50"/>
        <v>10687251191.766817</v>
      </c>
      <c r="J102" s="7">
        <f t="shared" si="51"/>
        <v>68398407627.307632</v>
      </c>
      <c r="K102" s="7">
        <f t="shared" si="52"/>
        <v>34199203813.653816</v>
      </c>
      <c r="L102" s="7">
        <f t="shared" si="53"/>
        <v>48092630362.950676</v>
      </c>
      <c r="M102" s="7">
        <f t="shared" si="69"/>
        <v>16030876787.650227</v>
      </c>
      <c r="N102" s="7"/>
      <c r="O102" s="7"/>
      <c r="P102" s="7"/>
      <c r="Q102" s="7"/>
      <c r="R102" s="7"/>
      <c r="S102" s="7">
        <f t="shared" si="54"/>
        <v>10687251191.766817</v>
      </c>
      <c r="T102" s="7">
        <f>B102*N103+C102*O103+D102*P103+E102*Q103+F102*R103</f>
        <v>357711212721.51477</v>
      </c>
      <c r="U102" s="7">
        <f t="shared" si="70"/>
        <v>1.2795731170741221E+23</v>
      </c>
      <c r="V102" s="7"/>
    </row>
    <row r="103" spans="1:22" x14ac:dyDescent="0.25">
      <c r="A103" s="10"/>
      <c r="B103" s="7">
        <v>1</v>
      </c>
      <c r="C103" s="7">
        <v>6.9</v>
      </c>
      <c r="D103" s="7">
        <v>3.1</v>
      </c>
      <c r="E103" s="7">
        <v>4.9000000000000004</v>
      </c>
      <c r="F103" s="7">
        <v>1.5</v>
      </c>
      <c r="G103" s="7">
        <v>-1</v>
      </c>
      <c r="H103" s="7">
        <f>B103*N97+C103*O97+D103*P97+E103*Q97+F103*R97</f>
        <v>-11337982015.641495</v>
      </c>
      <c r="I103" s="7">
        <f t="shared" si="50"/>
        <v>11337982014.641495</v>
      </c>
      <c r="J103" s="7">
        <f t="shared" si="51"/>
        <v>78232075901.026321</v>
      </c>
      <c r="K103" s="7">
        <f t="shared" si="52"/>
        <v>35147744245.388634</v>
      </c>
      <c r="L103" s="7">
        <f t="shared" si="53"/>
        <v>55556111871.743332</v>
      </c>
      <c r="M103" s="7">
        <f>S103*F103</f>
        <v>17006973021.962242</v>
      </c>
      <c r="N103" s="7">
        <f>N97+0.1*SUM(I98:I103)</f>
        <v>5382027286.8806286</v>
      </c>
      <c r="O103" s="7">
        <f>O97+0.1*SUM(J98:J103)</f>
        <v>32458761043.432697</v>
      </c>
      <c r="P103" s="7">
        <f>P97+0.1*SUM(K98:K103)</f>
        <v>17195878895.266945</v>
      </c>
      <c r="Q103" s="7">
        <f>Q97+0.1*SUM(L98:L103)</f>
        <v>18176777110.012993</v>
      </c>
      <c r="R103" s="7">
        <f>R97+0.1*SUM(M98:M103)</f>
        <v>5180536864.5014486</v>
      </c>
      <c r="S103" s="7">
        <f t="shared" si="54"/>
        <v>11337982014.641495</v>
      </c>
      <c r="T103" s="7">
        <f>B103*N103+C103*O103+D103*P103+E103*Q103+F103*R103</f>
        <v>379491716197.70959</v>
      </c>
      <c r="U103" s="7">
        <f>POWER(G103-T103,2)</f>
        <v>1.4401396266344195E+23</v>
      </c>
      <c r="V103" s="7">
        <f>SUM(U98:U103)/2</f>
        <v>2.9911529073454632E+23</v>
      </c>
    </row>
    <row r="104" spans="1:22" x14ac:dyDescent="0.25">
      <c r="A104" s="10" t="s">
        <v>60</v>
      </c>
      <c r="B104" s="7">
        <v>1</v>
      </c>
      <c r="C104" s="7">
        <v>5.0999999999999996</v>
      </c>
      <c r="D104" s="7">
        <v>3.5</v>
      </c>
      <c r="E104" s="7">
        <v>1.4</v>
      </c>
      <c r="F104" s="7">
        <v>0.2</v>
      </c>
      <c r="G104" s="7">
        <v>1</v>
      </c>
      <c r="H104" s="7">
        <f>N103*B104+O103*C104+P103*D104+Q103*E104+F104*R103</f>
        <v>257590880068.74014</v>
      </c>
      <c r="I104" s="7">
        <f t="shared" si="50"/>
        <v>-257590880067.74014</v>
      </c>
      <c r="J104" s="7">
        <f t="shared" si="51"/>
        <v>-1313713488345.4746</v>
      </c>
      <c r="K104" s="7">
        <f t="shared" si="52"/>
        <v>-901568080237.09045</v>
      </c>
      <c r="L104" s="7">
        <f t="shared" si="53"/>
        <v>-360627232094.83618</v>
      </c>
      <c r="M104" s="7">
        <f>S104*F104</f>
        <v>-51518176013.548035</v>
      </c>
      <c r="N104" s="7"/>
      <c r="O104" s="7"/>
      <c r="P104" s="7"/>
      <c r="Q104" s="7"/>
      <c r="R104" s="7"/>
      <c r="S104" s="7">
        <f t="shared" si="54"/>
        <v>-257590880067.74014</v>
      </c>
      <c r="T104" s="7">
        <f>B104*N109+C104*O109+D104*P109+E104*Q109+F104*R109</f>
        <v>-8621781638816.4111</v>
      </c>
      <c r="U104" s="7">
        <f>POWER(G104-T104,2)</f>
        <v>7.4335118627449041E+25</v>
      </c>
      <c r="V104" s="7"/>
    </row>
    <row r="105" spans="1:22" x14ac:dyDescent="0.25">
      <c r="A105" s="10"/>
      <c r="B105" s="7">
        <v>1</v>
      </c>
      <c r="C105" s="7">
        <v>4.9000000000000004</v>
      </c>
      <c r="D105" s="7">
        <v>3</v>
      </c>
      <c r="E105" s="7">
        <v>1.4</v>
      </c>
      <c r="F105" s="7">
        <v>0.2</v>
      </c>
      <c r="G105" s="7">
        <v>1</v>
      </c>
      <c r="H105" s="7">
        <f>B105*N103+C105*O103+D105*P103+E105*Q103+F105*R103</f>
        <v>242501188412.42017</v>
      </c>
      <c r="I105" s="7">
        <f t="shared" si="50"/>
        <v>-242501188411.42017</v>
      </c>
      <c r="J105" s="7">
        <f t="shared" si="51"/>
        <v>-1188255823215.959</v>
      </c>
      <c r="K105" s="7">
        <f t="shared" si="52"/>
        <v>-727503565234.2605</v>
      </c>
      <c r="L105" s="7">
        <f t="shared" si="53"/>
        <v>-339501663775.98822</v>
      </c>
      <c r="M105" s="7">
        <f t="shared" ref="M105:M108" si="71">S105*F105</f>
        <v>-48500237682.284035</v>
      </c>
      <c r="N105" s="7"/>
      <c r="O105" s="7"/>
      <c r="P105" s="7"/>
      <c r="Q105" s="7"/>
      <c r="R105" s="7"/>
      <c r="S105" s="7">
        <f t="shared" si="54"/>
        <v>-242501188411.42017</v>
      </c>
      <c r="T105" s="7">
        <f>B105*N109+C105*O109+D105*P109+E105*Q109+F105*R109</f>
        <v>-8116717071227.6113</v>
      </c>
      <c r="U105" s="7">
        <f>POWER(G105-T105,2)</f>
        <v>6.5881096014373968E+25</v>
      </c>
      <c r="V105" s="7"/>
    </row>
    <row r="106" spans="1:22" x14ac:dyDescent="0.25">
      <c r="A106" s="10"/>
      <c r="B106" s="7">
        <v>1</v>
      </c>
      <c r="C106" s="7">
        <v>4.7</v>
      </c>
      <c r="D106" s="7">
        <v>3.2</v>
      </c>
      <c r="E106" s="7">
        <v>1.3</v>
      </c>
      <c r="F106" s="7">
        <v>0.2</v>
      </c>
      <c r="G106" s="7">
        <v>1</v>
      </c>
      <c r="H106" s="7">
        <f>B106*N103+C106*O103+D106*P103+E106*Q103+R103*F106</f>
        <v>237630934271.78574</v>
      </c>
      <c r="I106" s="7">
        <f t="shared" si="50"/>
        <v>-237630934270.78574</v>
      </c>
      <c r="J106" s="7">
        <f t="shared" si="51"/>
        <v>-1116865391072.6931</v>
      </c>
      <c r="K106" s="7">
        <f t="shared" si="52"/>
        <v>-760418989666.5144</v>
      </c>
      <c r="L106" s="7">
        <f t="shared" si="53"/>
        <v>-308920214552.02148</v>
      </c>
      <c r="M106" s="7">
        <f t="shared" si="71"/>
        <v>-47526186854.15715</v>
      </c>
      <c r="N106" s="7"/>
      <c r="O106" s="7"/>
      <c r="P106" s="7"/>
      <c r="Q106" s="7"/>
      <c r="R106" s="7"/>
      <c r="S106" s="7">
        <f t="shared" si="54"/>
        <v>-237630934270.78574</v>
      </c>
      <c r="T106" s="7">
        <f>B106*N109+C106*O109+D106*P109+E106*Q109+F106*R109</f>
        <v>-7953705602359.1514</v>
      </c>
      <c r="U106" s="7">
        <f>POWER(G106-T106,2)</f>
        <v>6.3261432809015257E+25</v>
      </c>
      <c r="V106" s="7"/>
    </row>
    <row r="107" spans="1:22" x14ac:dyDescent="0.25">
      <c r="A107" s="10"/>
      <c r="B107" s="7">
        <v>1</v>
      </c>
      <c r="C107" s="7">
        <v>7</v>
      </c>
      <c r="D107" s="7">
        <v>3.2</v>
      </c>
      <c r="E107" s="7">
        <v>4.7</v>
      </c>
      <c r="F107" s="7">
        <v>1.4</v>
      </c>
      <c r="G107" s="7">
        <v>-1</v>
      </c>
      <c r="H107" s="7">
        <f>B107*N103+C107*O103+D107*P103+E107*Q103+F107*R103</f>
        <v>380303771083.12683</v>
      </c>
      <c r="I107" s="7">
        <f t="shared" si="50"/>
        <v>-380303771084.12683</v>
      </c>
      <c r="J107" s="7">
        <f t="shared" si="51"/>
        <v>-2662126397588.8877</v>
      </c>
      <c r="K107" s="7">
        <f t="shared" si="52"/>
        <v>-1216972067469.2058</v>
      </c>
      <c r="L107" s="7">
        <f t="shared" si="53"/>
        <v>-1787427724095.3962</v>
      </c>
      <c r="M107" s="7">
        <f t="shared" si="71"/>
        <v>-532425279517.77753</v>
      </c>
      <c r="N107" s="7"/>
      <c r="O107" s="7"/>
      <c r="P107" s="7"/>
      <c r="Q107" s="7"/>
      <c r="R107" s="7"/>
      <c r="S107" s="7">
        <f t="shared" si="54"/>
        <v>-380303771084.12683</v>
      </c>
      <c r="T107" s="7">
        <f>B107*N109+C107*O109+D107*P109+E107*Q109+F107*R109</f>
        <v>-12729084468536.65</v>
      </c>
      <c r="U107" s="7">
        <f t="shared" ref="U107:U108" si="72">POWER(G107-T107,2)</f>
        <v>1.6202959140711551E+26</v>
      </c>
      <c r="V107" s="7"/>
    </row>
    <row r="108" spans="1:22" x14ac:dyDescent="0.25">
      <c r="A108" s="10"/>
      <c r="B108" s="7">
        <v>1</v>
      </c>
      <c r="C108" s="7">
        <v>6.4</v>
      </c>
      <c r="D108" s="7">
        <v>3.2</v>
      </c>
      <c r="E108" s="7">
        <v>4.5</v>
      </c>
      <c r="F108" s="7">
        <v>1.5</v>
      </c>
      <c r="G108" s="7">
        <v>-1</v>
      </c>
      <c r="H108" s="7">
        <f>B108*N103+C108*O103+D108*P103+E108*Q103+F108*R103</f>
        <v>357711212721.51477</v>
      </c>
      <c r="I108" s="7">
        <f t="shared" si="50"/>
        <v>-357711212722.51477</v>
      </c>
      <c r="J108" s="7">
        <f t="shared" si="51"/>
        <v>-2289351761424.0947</v>
      </c>
      <c r="K108" s="7">
        <f t="shared" si="52"/>
        <v>-1144675880712.0474</v>
      </c>
      <c r="L108" s="7">
        <f t="shared" si="53"/>
        <v>-1609700457251.3164</v>
      </c>
      <c r="M108" s="7">
        <f t="shared" si="71"/>
        <v>-536566819083.77216</v>
      </c>
      <c r="N108" s="7"/>
      <c r="O108" s="7"/>
      <c r="P108" s="7"/>
      <c r="Q108" s="7"/>
      <c r="R108" s="7"/>
      <c r="S108" s="7">
        <f t="shared" si="54"/>
        <v>-357711212722.51477</v>
      </c>
      <c r="T108" s="7">
        <f>B108*N109+C108*O109+D108*P109+E108*Q109+F108*R109</f>
        <v>-11972892693404.803</v>
      </c>
      <c r="U108" s="7">
        <f t="shared" si="72"/>
        <v>1.4335015944776216E+26</v>
      </c>
      <c r="V108" s="7"/>
    </row>
    <row r="109" spans="1:22" x14ac:dyDescent="0.25">
      <c r="A109" s="10"/>
      <c r="B109" s="7">
        <v>1</v>
      </c>
      <c r="C109" s="7">
        <v>6.9</v>
      </c>
      <c r="D109" s="7">
        <v>3.1</v>
      </c>
      <c r="E109" s="7">
        <v>4.9000000000000004</v>
      </c>
      <c r="F109" s="7">
        <v>1.5</v>
      </c>
      <c r="G109" s="7">
        <v>-1</v>
      </c>
      <c r="H109" s="7">
        <f>B109*N103+C109*O103+D109*P103+E109*Q103+F109*R103</f>
        <v>379491716197.70959</v>
      </c>
      <c r="I109" s="7">
        <f t="shared" si="50"/>
        <v>-379491716198.70959</v>
      </c>
      <c r="J109" s="7">
        <f t="shared" si="51"/>
        <v>-2618492841771.0962</v>
      </c>
      <c r="K109" s="7">
        <f t="shared" si="52"/>
        <v>-1176424320215.9998</v>
      </c>
      <c r="L109" s="7">
        <f t="shared" si="53"/>
        <v>-1859509409373.6772</v>
      </c>
      <c r="M109" s="7">
        <f>S109*F109</f>
        <v>-569237574298.06445</v>
      </c>
      <c r="N109" s="7">
        <f>N103+0.1*SUM(I104:I109)</f>
        <v>-180140942988.64908</v>
      </c>
      <c r="O109" s="7">
        <f>O103+0.1*SUM(J104:J109)</f>
        <v>-1086421809298.3878</v>
      </c>
      <c r="P109" s="7">
        <f>P103+0.1*SUM(K104:K109)</f>
        <v>-575560411458.245</v>
      </c>
      <c r="Q109" s="7">
        <f>Q103+0.1*SUM(L104:L109)</f>
        <v>-608391893004.31067</v>
      </c>
      <c r="R109" s="7">
        <f>R103+0.1*SUM(M104:M109)</f>
        <v>-173396890480.45889</v>
      </c>
      <c r="S109" s="7">
        <f t="shared" si="54"/>
        <v>-379491716198.70959</v>
      </c>
      <c r="T109" s="7">
        <f>B109*N109+C109*O109+D109*P109+E109*Q109+F109*R109</f>
        <v>-12701904314109.896</v>
      </c>
      <c r="U109" s="7">
        <f>POWER(G109-T109,2)</f>
        <v>1.6133837320477821E+26</v>
      </c>
      <c r="V109" s="7">
        <f>SUM(U104:U109)/2</f>
        <v>3.3509788575524704E+26</v>
      </c>
    </row>
    <row r="110" spans="1:22" x14ac:dyDescent="0.25">
      <c r="A110" s="11" t="s">
        <v>61</v>
      </c>
      <c r="B110" s="9">
        <v>1</v>
      </c>
      <c r="C110" s="9">
        <v>5.0999999999999996</v>
      </c>
      <c r="D110" s="9">
        <v>3.5</v>
      </c>
      <c r="E110" s="9">
        <v>1.4</v>
      </c>
      <c r="F110" s="9">
        <v>0.2</v>
      </c>
      <c r="G110" s="9">
        <v>1</v>
      </c>
      <c r="H110" s="9">
        <f>N109*B110+O109*C110+P109*D110+Q109*E110+F110*R109</f>
        <v>-8621781638816.4111</v>
      </c>
      <c r="I110" s="9">
        <f t="shared" si="50"/>
        <v>8621781638817.4111</v>
      </c>
      <c r="J110" s="9">
        <f t="shared" si="51"/>
        <v>43971086357968.797</v>
      </c>
      <c r="K110" s="9">
        <f t="shared" si="52"/>
        <v>30176235735860.937</v>
      </c>
      <c r="L110" s="9">
        <f t="shared" si="53"/>
        <v>12070494294344.375</v>
      </c>
      <c r="M110" s="9">
        <f>S110*F110</f>
        <v>1724356327763.4824</v>
      </c>
      <c r="N110" s="9"/>
      <c r="O110" s="9"/>
      <c r="P110" s="9"/>
      <c r="Q110" s="9"/>
      <c r="R110" s="9"/>
      <c r="S110" s="9">
        <f t="shared" si="54"/>
        <v>8621781638817.4111</v>
      </c>
      <c r="T110" s="9">
        <f>B110*N115+C110*O115+D110*P115+E110*Q115+F110*R115</f>
        <v>288578223762919.44</v>
      </c>
      <c r="U110" s="9">
        <f>POWER(G110-T110,2)</f>
        <v>8.3277391230161022E+28</v>
      </c>
      <c r="V110" s="9"/>
    </row>
    <row r="111" spans="1:22" x14ac:dyDescent="0.25">
      <c r="A111" s="11"/>
      <c r="B111" s="9">
        <v>1</v>
      </c>
      <c r="C111" s="9">
        <v>4.9000000000000004</v>
      </c>
      <c r="D111" s="9">
        <v>3</v>
      </c>
      <c r="E111" s="9">
        <v>1.4</v>
      </c>
      <c r="F111" s="9">
        <v>0.2</v>
      </c>
      <c r="G111" s="9">
        <v>1</v>
      </c>
      <c r="H111" s="9">
        <f>B111*N109+C111*O109+D111*P109+E111*Q109+F111*R109</f>
        <v>-8116717071227.6113</v>
      </c>
      <c r="I111" s="9">
        <f t="shared" si="50"/>
        <v>8116717071228.6113</v>
      </c>
      <c r="J111" s="9">
        <f t="shared" si="51"/>
        <v>39771913649020.195</v>
      </c>
      <c r="K111" s="9">
        <f t="shared" si="52"/>
        <v>24350151213685.836</v>
      </c>
      <c r="L111" s="9">
        <f t="shared" si="53"/>
        <v>11363403899720.055</v>
      </c>
      <c r="M111" s="9">
        <f t="shared" ref="M111:M114" si="73">S111*F111</f>
        <v>1623343414245.7224</v>
      </c>
      <c r="N111" s="9"/>
      <c r="O111" s="9"/>
      <c r="P111" s="9"/>
      <c r="Q111" s="9"/>
      <c r="R111" s="9"/>
      <c r="S111" s="9">
        <f t="shared" si="54"/>
        <v>8116717071228.6113</v>
      </c>
      <c r="T111" s="9">
        <f>B111*N115+C111*O115+D111*P115+E111*Q115+F111*R115</f>
        <v>271673291359596.75</v>
      </c>
      <c r="U111" s="9">
        <f>POWER(G111-T111,2)</f>
        <v>7.3806377238155804E+28</v>
      </c>
      <c r="V111" s="9"/>
    </row>
    <row r="112" spans="1:22" x14ac:dyDescent="0.25">
      <c r="A112" s="11"/>
      <c r="B112" s="9">
        <v>1</v>
      </c>
      <c r="C112" s="9">
        <v>4.7</v>
      </c>
      <c r="D112" s="9">
        <v>3.2</v>
      </c>
      <c r="E112" s="9">
        <v>1.3</v>
      </c>
      <c r="F112" s="9">
        <v>0.2</v>
      </c>
      <c r="G112" s="9">
        <v>1</v>
      </c>
      <c r="H112" s="9">
        <f>B112*N109+C112*O109+D112*P109+E112*Q109+R109*F112</f>
        <v>-7953705602359.1514</v>
      </c>
      <c r="I112" s="9">
        <f t="shared" si="50"/>
        <v>7953705602360.1514</v>
      </c>
      <c r="J112" s="9">
        <f t="shared" si="51"/>
        <v>37382416331092.711</v>
      </c>
      <c r="K112" s="9">
        <f t="shared" si="52"/>
        <v>25451857927552.484</v>
      </c>
      <c r="L112" s="9">
        <f t="shared" si="53"/>
        <v>10339817283068.197</v>
      </c>
      <c r="M112" s="9">
        <f t="shared" si="73"/>
        <v>1590741120472.0303</v>
      </c>
      <c r="N112" s="9"/>
      <c r="O112" s="9"/>
      <c r="P112" s="9"/>
      <c r="Q112" s="9"/>
      <c r="R112" s="9"/>
      <c r="S112" s="9">
        <f t="shared" si="54"/>
        <v>7953705602360.1514</v>
      </c>
      <c r="T112" s="9">
        <f>B112*N115+C112*O115+D112*P115+E112*Q115+F112*R115</f>
        <v>266217161511999.69</v>
      </c>
      <c r="U112" s="9">
        <f>POWER(G112-T112,2)</f>
        <v>7.0871577083505595E+28</v>
      </c>
      <c r="V112" s="9"/>
    </row>
    <row r="113" spans="1:22" x14ac:dyDescent="0.25">
      <c r="A113" s="11"/>
      <c r="B113" s="9">
        <v>1</v>
      </c>
      <c r="C113" s="9">
        <v>7</v>
      </c>
      <c r="D113" s="9">
        <v>3.2</v>
      </c>
      <c r="E113" s="9">
        <v>4.7</v>
      </c>
      <c r="F113" s="9">
        <v>1.4</v>
      </c>
      <c r="G113" s="9">
        <v>-1</v>
      </c>
      <c r="H113" s="9">
        <f>B113*N109+C113*O109+D113*P109+E113*Q109+F113*R109</f>
        <v>-12729084468536.65</v>
      </c>
      <c r="I113" s="9">
        <f t="shared" si="50"/>
        <v>12729084468535.65</v>
      </c>
      <c r="J113" s="9">
        <f t="shared" si="51"/>
        <v>89103591279749.547</v>
      </c>
      <c r="K113" s="9">
        <f t="shared" si="52"/>
        <v>40733070299314.086</v>
      </c>
      <c r="L113" s="9">
        <f t="shared" si="53"/>
        <v>59826697002117.562</v>
      </c>
      <c r="M113" s="9">
        <f t="shared" si="73"/>
        <v>17820718255949.91</v>
      </c>
      <c r="N113" s="9"/>
      <c r="O113" s="9"/>
      <c r="P113" s="9"/>
      <c r="Q113" s="9"/>
      <c r="R113" s="9"/>
      <c r="S113" s="9">
        <f t="shared" si="54"/>
        <v>12729084468535.65</v>
      </c>
      <c r="T113" s="9">
        <f>B113*N115+C113*O115+D113*P115+E113*Q115+F113*R115</f>
        <v>426053075795826.87</v>
      </c>
      <c r="U113" s="9">
        <f t="shared" ref="U113:U114" si="74">POWER(G113-T113,2)</f>
        <v>1.8152122339508546E+29</v>
      </c>
      <c r="V113" s="9"/>
    </row>
    <row r="114" spans="1:22" x14ac:dyDescent="0.25">
      <c r="A114" s="11"/>
      <c r="B114" s="9">
        <v>1</v>
      </c>
      <c r="C114" s="9">
        <v>6.4</v>
      </c>
      <c r="D114" s="9">
        <v>3.2</v>
      </c>
      <c r="E114" s="9">
        <v>4.5</v>
      </c>
      <c r="F114" s="9">
        <v>1.5</v>
      </c>
      <c r="G114" s="9">
        <v>-1</v>
      </c>
      <c r="H114" s="9">
        <f>B114*N109+C114*O109+D114*P109+E114*Q109+F114*R109</f>
        <v>-11972892693404.803</v>
      </c>
      <c r="I114" s="9">
        <f t="shared" si="50"/>
        <v>11972892693403.803</v>
      </c>
      <c r="J114" s="9">
        <f t="shared" si="51"/>
        <v>76626513237784.344</v>
      </c>
      <c r="K114" s="9">
        <f t="shared" si="52"/>
        <v>38313256618892.172</v>
      </c>
      <c r="L114" s="9">
        <f t="shared" si="53"/>
        <v>53878017120317.109</v>
      </c>
      <c r="M114" s="9">
        <f t="shared" si="73"/>
        <v>17959339040105.703</v>
      </c>
      <c r="N114" s="9"/>
      <c r="O114" s="9"/>
      <c r="P114" s="9"/>
      <c r="Q114" s="9"/>
      <c r="R114" s="9"/>
      <c r="S114" s="9">
        <f t="shared" si="54"/>
        <v>11972892693403.803</v>
      </c>
      <c r="T114" s="9">
        <f>B114*N115+C114*O115+D114*P115+E114*Q115+F114*R115</f>
        <v>400742706265103.75</v>
      </c>
      <c r="U114" s="9">
        <f t="shared" si="74"/>
        <v>1.6059471662468004E+29</v>
      </c>
      <c r="V114" s="9"/>
    </row>
    <row r="115" spans="1:22" x14ac:dyDescent="0.25">
      <c r="A115" s="11"/>
      <c r="B115" s="9">
        <v>1</v>
      </c>
      <c r="C115" s="9">
        <v>6.9</v>
      </c>
      <c r="D115" s="9">
        <v>3.1</v>
      </c>
      <c r="E115" s="9">
        <v>4.9000000000000004</v>
      </c>
      <c r="F115" s="9">
        <v>1.5</v>
      </c>
      <c r="G115" s="9">
        <v>-1</v>
      </c>
      <c r="H115" s="9">
        <f>B115*N109+C115*O109+D115*P109+E115*Q109+F115*R109</f>
        <v>-12701904314109.896</v>
      </c>
      <c r="I115" s="9">
        <f t="shared" si="50"/>
        <v>12701904314108.896</v>
      </c>
      <c r="J115" s="9">
        <f t="shared" si="51"/>
        <v>87643139767351.391</v>
      </c>
      <c r="K115" s="9">
        <f t="shared" si="52"/>
        <v>39375903373737.578</v>
      </c>
      <c r="L115" s="9">
        <f t="shared" si="53"/>
        <v>62239331139133.594</v>
      </c>
      <c r="M115" s="9">
        <f>S115*F115</f>
        <v>19052856471163.344</v>
      </c>
      <c r="N115" s="9">
        <f>N109+0.1*SUM(I110:I115)</f>
        <v>6029467635856.8037</v>
      </c>
      <c r="O115" s="9">
        <f>O109+0.1*SUM(J110:J115)</f>
        <v>36363444252998.312</v>
      </c>
      <c r="P115" s="9">
        <f>P109+0.1*SUM(K110:K115)</f>
        <v>19264487105446.062</v>
      </c>
      <c r="Q115" s="9">
        <f>Q109+0.1*SUM(L110:L115)</f>
        <v>20363384180865.777</v>
      </c>
      <c r="R115" s="9">
        <f>R109+0.1*SUM(M110:M115)</f>
        <v>5803738572489.5605</v>
      </c>
      <c r="S115" s="9">
        <f t="shared" si="54"/>
        <v>12701904314108.896</v>
      </c>
      <c r="T115" s="9">
        <f>B115*N115+C115*O115+D115*P115+E115*Q115+F115*R115</f>
        <v>425143333353404.62</v>
      </c>
      <c r="U115" s="9">
        <f>POWER(G115-T115,2)</f>
        <v>1.8074685389484498E+29</v>
      </c>
      <c r="V115" s="9">
        <f>SUM(U110:U115)/2</f>
        <v>3.7540906973321646E+29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5"/>
  <sheetViews>
    <sheetView zoomScale="85" zoomScaleNormal="85" workbookViewId="0">
      <selection activeCell="C2" sqref="C2"/>
    </sheetView>
  </sheetViews>
  <sheetFormatPr defaultRowHeight="15" x14ac:dyDescent="0.25"/>
  <cols>
    <col min="2" max="2" width="12" bestFit="1" customWidth="1"/>
    <col min="7" max="7" width="39.28515625" bestFit="1" customWidth="1"/>
    <col min="8" max="8" width="42.42578125" bestFit="1" customWidth="1"/>
    <col min="11" max="11" width="12.7109375" bestFit="1" customWidth="1"/>
    <col min="19" max="19" width="12.7109375" bestFit="1" customWidth="1"/>
    <col min="20" max="20" width="82" bestFit="1" customWidth="1"/>
  </cols>
  <sheetData>
    <row r="1" spans="1:17" x14ac:dyDescent="0.25">
      <c r="A1" s="35" t="s">
        <v>33</v>
      </c>
      <c r="B1" s="35"/>
      <c r="C1" s="35"/>
    </row>
    <row r="2" spans="1:17" ht="30" x14ac:dyDescent="0.25">
      <c r="B2" s="5" t="s">
        <v>14</v>
      </c>
      <c r="C2">
        <v>0.1</v>
      </c>
    </row>
    <row r="5" spans="1:17" x14ac:dyDescent="0.25">
      <c r="A5" s="3" t="s">
        <v>0</v>
      </c>
    </row>
    <row r="6" spans="1:17" x14ac:dyDescent="0.25">
      <c r="A6" s="4" t="s">
        <v>25</v>
      </c>
    </row>
    <row r="7" spans="1:17" x14ac:dyDescent="0.25">
      <c r="A7" s="20" t="s">
        <v>6</v>
      </c>
      <c r="B7" s="20" t="s">
        <v>1</v>
      </c>
      <c r="C7" s="20" t="s">
        <v>2</v>
      </c>
      <c r="D7" s="20" t="s">
        <v>3</v>
      </c>
      <c r="E7" s="20" t="s">
        <v>4</v>
      </c>
      <c r="F7" s="20" t="s">
        <v>9</v>
      </c>
      <c r="G7" s="20" t="s">
        <v>10</v>
      </c>
      <c r="H7" s="20" t="s">
        <v>16</v>
      </c>
      <c r="I7" s="20" t="s">
        <v>17</v>
      </c>
      <c r="J7" s="20" t="s">
        <v>19</v>
      </c>
      <c r="K7" s="20" t="s">
        <v>18</v>
      </c>
      <c r="L7" s="20" t="s">
        <v>15</v>
      </c>
      <c r="M7" s="20" t="s">
        <v>11</v>
      </c>
      <c r="N7" s="20" t="s">
        <v>12</v>
      </c>
      <c r="O7" s="20" t="s">
        <v>13</v>
      </c>
      <c r="P7" s="20" t="s">
        <v>24</v>
      </c>
      <c r="Q7" s="20" t="s">
        <v>21</v>
      </c>
    </row>
    <row r="8" spans="1:17" x14ac:dyDescent="0.25">
      <c r="A8" s="21">
        <v>1</v>
      </c>
      <c r="B8" s="19">
        <v>1</v>
      </c>
      <c r="C8" s="19">
        <v>0</v>
      </c>
      <c r="D8" s="19">
        <v>1</v>
      </c>
      <c r="E8" s="19">
        <v>-1</v>
      </c>
      <c r="F8" s="19">
        <v>0</v>
      </c>
      <c r="G8" s="19">
        <f>E8-F8</f>
        <v>-1</v>
      </c>
      <c r="H8" s="19">
        <f>$C$2*$G$8*A8</f>
        <v>-0.1</v>
      </c>
      <c r="I8" s="19">
        <f>$C$2*$G$8*B8</f>
        <v>-0.1</v>
      </c>
      <c r="J8" s="19">
        <f>$C$2*$G$8*C8</f>
        <v>0</v>
      </c>
      <c r="K8" s="19">
        <f t="shared" ref="K8" si="0">$C$2*$G$8*D8</f>
        <v>-0.1</v>
      </c>
      <c r="L8" s="19">
        <f>0+H8</f>
        <v>-0.1</v>
      </c>
      <c r="M8" s="19">
        <f>0+I8</f>
        <v>-0.1</v>
      </c>
      <c r="N8" s="19">
        <f>0+J8</f>
        <v>0</v>
      </c>
      <c r="O8" s="19">
        <f>0+K8</f>
        <v>-0.1</v>
      </c>
      <c r="P8" s="19">
        <f>A8*$L$10+B8*$M$10+C8*$N$10+D8*$O$10</f>
        <v>-0.36499999999999999</v>
      </c>
      <c r="Q8" s="19">
        <f>POWER(E8-P8,2)</f>
        <v>0.403225</v>
      </c>
    </row>
    <row r="9" spans="1:17" x14ac:dyDescent="0.25">
      <c r="A9" s="21">
        <v>1</v>
      </c>
      <c r="B9" s="19">
        <v>0</v>
      </c>
      <c r="C9" s="19">
        <v>-1</v>
      </c>
      <c r="D9" s="19">
        <v>-1</v>
      </c>
      <c r="E9" s="19">
        <v>1</v>
      </c>
      <c r="F9" s="19">
        <f>A9*L8+B9*M8+C9*N8+D9*O8</f>
        <v>0</v>
      </c>
      <c r="G9" s="19">
        <f>E9-F9</f>
        <v>1</v>
      </c>
      <c r="H9" s="19">
        <f>$C$2*$G$9*A9</f>
        <v>0.1</v>
      </c>
      <c r="I9" s="19">
        <f t="shared" ref="I9:K9" si="1">$C$2*$G$9*B9</f>
        <v>0</v>
      </c>
      <c r="J9" s="19">
        <f t="shared" si="1"/>
        <v>-0.1</v>
      </c>
      <c r="K9" s="19">
        <f t="shared" si="1"/>
        <v>-0.1</v>
      </c>
      <c r="L9" s="19">
        <f>L8+H9</f>
        <v>0</v>
      </c>
      <c r="M9" s="19">
        <f t="shared" ref="L9:O10" si="2">M8+I9</f>
        <v>-0.1</v>
      </c>
      <c r="N9" s="19">
        <f t="shared" si="2"/>
        <v>-0.1</v>
      </c>
      <c r="O9" s="19">
        <f t="shared" si="2"/>
        <v>-0.2</v>
      </c>
      <c r="P9" s="19">
        <f>A9*$L$10+B9*$M$10+C9*$N$10+D9*$O$10</f>
        <v>0.46250000000000002</v>
      </c>
      <c r="Q9" s="19">
        <f t="shared" ref="Q9:Q10" si="3">POWER(E9-P9,2)</f>
        <v>0.28890624999999998</v>
      </c>
    </row>
    <row r="10" spans="1:17" x14ac:dyDescent="0.25">
      <c r="A10" s="21">
        <v>1</v>
      </c>
      <c r="B10" s="19">
        <v>-1</v>
      </c>
      <c r="C10" s="19">
        <v>-0.5</v>
      </c>
      <c r="D10" s="19">
        <v>-1</v>
      </c>
      <c r="E10" s="19">
        <v>1</v>
      </c>
      <c r="F10" s="19">
        <f>A10*L9+B10*M9+C10*N9+D10*O9</f>
        <v>0.35000000000000003</v>
      </c>
      <c r="G10" s="19">
        <f>E10-F10</f>
        <v>0.64999999999999991</v>
      </c>
      <c r="H10" s="19">
        <f>$C$2*$G$10*A10</f>
        <v>6.4999999999999988E-2</v>
      </c>
      <c r="I10" s="19">
        <f>$C$2*$G$10*B10</f>
        <v>-6.4999999999999988E-2</v>
      </c>
      <c r="J10" s="19">
        <f>$C$2*$G$10*C10</f>
        <v>-3.2499999999999994E-2</v>
      </c>
      <c r="K10" s="19">
        <f t="shared" ref="K10" si="4">$C$2*$G$10*D10</f>
        <v>-6.4999999999999988E-2</v>
      </c>
      <c r="L10" s="19">
        <f t="shared" si="2"/>
        <v>6.4999999999999988E-2</v>
      </c>
      <c r="M10" s="19">
        <f t="shared" si="2"/>
        <v>-0.16499999999999998</v>
      </c>
      <c r="N10" s="19">
        <f t="shared" si="2"/>
        <v>-0.13250000000000001</v>
      </c>
      <c r="O10" s="19">
        <f t="shared" si="2"/>
        <v>-0.26500000000000001</v>
      </c>
      <c r="P10" s="19">
        <f>A10*$L$10+B10*$M$10+C10*$N$10+D10*$O$10</f>
        <v>0.56125000000000003</v>
      </c>
      <c r="Q10" s="19">
        <f t="shared" si="3"/>
        <v>0.19250156249999997</v>
      </c>
    </row>
    <row r="11" spans="1:17" x14ac:dyDescent="0.25">
      <c r="A11" s="1" t="s">
        <v>20</v>
      </c>
      <c r="B11">
        <f>1/2*(Q8+Q9+Q10)</f>
        <v>0.44231640624999996</v>
      </c>
    </row>
    <row r="12" spans="1:17" x14ac:dyDescent="0.25">
      <c r="A12" s="1"/>
    </row>
    <row r="13" spans="1:17" x14ac:dyDescent="0.25">
      <c r="A13" s="1" t="s">
        <v>26</v>
      </c>
    </row>
    <row r="14" spans="1:17" x14ac:dyDescent="0.25">
      <c r="A14" s="20" t="s">
        <v>6</v>
      </c>
      <c r="B14" s="20" t="s">
        <v>1</v>
      </c>
      <c r="C14" s="20" t="s">
        <v>2</v>
      </c>
      <c r="D14" s="20" t="s">
        <v>3</v>
      </c>
      <c r="E14" s="20" t="s">
        <v>4</v>
      </c>
      <c r="F14" s="20" t="s">
        <v>9</v>
      </c>
      <c r="G14" s="20" t="s">
        <v>10</v>
      </c>
      <c r="H14" s="20" t="s">
        <v>16</v>
      </c>
      <c r="I14" s="20" t="s">
        <v>17</v>
      </c>
      <c r="J14" s="20" t="s">
        <v>19</v>
      </c>
      <c r="K14" s="20" t="s">
        <v>18</v>
      </c>
      <c r="L14" s="20" t="s">
        <v>15</v>
      </c>
      <c r="M14" s="20" t="s">
        <v>11</v>
      </c>
      <c r="N14" s="20" t="s">
        <v>12</v>
      </c>
      <c r="O14" s="20" t="s">
        <v>13</v>
      </c>
      <c r="P14" s="20" t="s">
        <v>24</v>
      </c>
      <c r="Q14" s="20" t="s">
        <v>21</v>
      </c>
    </row>
    <row r="15" spans="1:17" x14ac:dyDescent="0.25">
      <c r="A15" s="21">
        <v>1</v>
      </c>
      <c r="B15" s="19">
        <v>1</v>
      </c>
      <c r="C15" s="19">
        <v>0</v>
      </c>
      <c r="D15" s="19">
        <v>1</v>
      </c>
      <c r="E15" s="19">
        <v>-1</v>
      </c>
      <c r="F15" s="19">
        <f>A15*L10+B15*M10+C15*N10+D15*O10</f>
        <v>-0.36499999999999999</v>
      </c>
      <c r="G15" s="19">
        <f>E15-F15</f>
        <v>-0.63500000000000001</v>
      </c>
      <c r="H15" s="19">
        <f>$C$2*$G$15*A15</f>
        <v>-6.3500000000000001E-2</v>
      </c>
      <c r="I15" s="19">
        <f>$C$2*$G$15*B15</f>
        <v>-6.3500000000000001E-2</v>
      </c>
      <c r="J15" s="19">
        <f>$C$2*$G$15*C15</f>
        <v>0</v>
      </c>
      <c r="K15" s="19">
        <f t="shared" ref="K15" si="5">$C$2*$G$15*D15</f>
        <v>-6.3500000000000001E-2</v>
      </c>
      <c r="L15" s="19">
        <f>L10+H15</f>
        <v>1.4999999999999875E-3</v>
      </c>
      <c r="M15" s="19">
        <f>M10+I15</f>
        <v>-0.22849999999999998</v>
      </c>
      <c r="N15" s="19">
        <f>N10+J15</f>
        <v>-0.13250000000000001</v>
      </c>
      <c r="O15" s="19">
        <f>O10+K15</f>
        <v>-0.32850000000000001</v>
      </c>
      <c r="P15" s="19">
        <f>A15*$L$17+B15*$M$17+C15*$N$17+D15*$O$17</f>
        <v>-0.57958750000000003</v>
      </c>
      <c r="Q15" s="19">
        <f>POWER(E15-P15,2)</f>
        <v>0.17674667015624998</v>
      </c>
    </row>
    <row r="16" spans="1:17" x14ac:dyDescent="0.25">
      <c r="A16" s="21">
        <v>1</v>
      </c>
      <c r="B16" s="19">
        <v>0</v>
      </c>
      <c r="C16" s="19">
        <v>-1</v>
      </c>
      <c r="D16" s="19">
        <v>-1</v>
      </c>
      <c r="E16" s="19">
        <v>1</v>
      </c>
      <c r="F16" s="19">
        <f>A16*L15+B16*M15+C16*N15+D16*O15</f>
        <v>0.46250000000000002</v>
      </c>
      <c r="G16" s="19">
        <f>E16-F16</f>
        <v>0.53749999999999998</v>
      </c>
      <c r="H16" s="19">
        <f>$C$2*$G$16*A16</f>
        <v>5.3749999999999999E-2</v>
      </c>
      <c r="I16" s="19">
        <f t="shared" ref="I16:K16" si="6">$C$2*$G$16*B16</f>
        <v>0</v>
      </c>
      <c r="J16" s="19">
        <f t="shared" si="6"/>
        <v>-5.3749999999999999E-2</v>
      </c>
      <c r="K16" s="19">
        <f t="shared" si="6"/>
        <v>-5.3749999999999999E-2</v>
      </c>
      <c r="L16" s="19">
        <f t="shared" ref="L16:O17" si="7">L15+H16</f>
        <v>5.5249999999999987E-2</v>
      </c>
      <c r="M16" s="19">
        <f t="shared" si="7"/>
        <v>-0.22849999999999998</v>
      </c>
      <c r="N16" s="19">
        <f t="shared" si="7"/>
        <v>-0.18625</v>
      </c>
      <c r="O16" s="19">
        <f t="shared" si="7"/>
        <v>-0.38225000000000003</v>
      </c>
      <c r="P16" s="19">
        <f>A16*$L$17+B16*$M$17+C16*$N$17+D16*$O$17</f>
        <v>0.68396875000000001</v>
      </c>
      <c r="Q16" s="19">
        <f t="shared" ref="Q16:Q17" si="8">POWER(E16-P16,2)</f>
        <v>9.9875750976562497E-2</v>
      </c>
    </row>
    <row r="17" spans="1:20" x14ac:dyDescent="0.25">
      <c r="A17" s="21">
        <v>1</v>
      </c>
      <c r="B17" s="19">
        <v>-1</v>
      </c>
      <c r="C17" s="19">
        <v>-0.5</v>
      </c>
      <c r="D17" s="19">
        <v>-1</v>
      </c>
      <c r="E17" s="19">
        <v>1</v>
      </c>
      <c r="F17" s="19">
        <f>A17*L16+B17*M16+C17*N16+D17*O16</f>
        <v>0.75912500000000005</v>
      </c>
      <c r="G17" s="19">
        <f>E17-F17</f>
        <v>0.24087499999999995</v>
      </c>
      <c r="H17" s="19">
        <f>$C$2*$G$17*A17</f>
        <v>2.4087499999999998E-2</v>
      </c>
      <c r="I17" s="19">
        <f t="shared" ref="I17:K17" si="9">$C$2*$G$17*B17</f>
        <v>-2.4087499999999998E-2</v>
      </c>
      <c r="J17" s="19">
        <f t="shared" si="9"/>
        <v>-1.2043749999999999E-2</v>
      </c>
      <c r="K17" s="19">
        <f t="shared" si="9"/>
        <v>-2.4087499999999998E-2</v>
      </c>
      <c r="L17" s="19">
        <f t="shared" si="7"/>
        <v>7.9337499999999977E-2</v>
      </c>
      <c r="M17" s="19">
        <f t="shared" si="7"/>
        <v>-0.25258749999999996</v>
      </c>
      <c r="N17" s="19">
        <f t="shared" si="7"/>
        <v>-0.19829374999999999</v>
      </c>
      <c r="O17" s="19">
        <f t="shared" si="7"/>
        <v>-0.40633750000000002</v>
      </c>
      <c r="P17" s="19">
        <f>A17*$L$17+B17*$M$17+C17*$N$17+D17*$O$17</f>
        <v>0.8374093749999999</v>
      </c>
      <c r="Q17" s="19">
        <f t="shared" si="8"/>
        <v>2.6435711337890657E-2</v>
      </c>
    </row>
    <row r="18" spans="1:20" x14ac:dyDescent="0.25">
      <c r="A18" s="1" t="s">
        <v>20</v>
      </c>
      <c r="B18">
        <f>1/2*(Q15+Q16+Q17)</f>
        <v>0.15152906623535156</v>
      </c>
    </row>
    <row r="19" spans="1:20" x14ac:dyDescent="0.25">
      <c r="A19" s="1"/>
    </row>
    <row r="20" spans="1:20" x14ac:dyDescent="0.25">
      <c r="A20" s="1" t="s">
        <v>27</v>
      </c>
    </row>
    <row r="21" spans="1:20" x14ac:dyDescent="0.25">
      <c r="A21" s="20" t="s">
        <v>6</v>
      </c>
      <c r="B21" s="20" t="s">
        <v>1</v>
      </c>
      <c r="C21" s="20" t="s">
        <v>2</v>
      </c>
      <c r="D21" s="20" t="s">
        <v>3</v>
      </c>
      <c r="E21" s="20" t="s">
        <v>4</v>
      </c>
      <c r="F21" s="20" t="s">
        <v>9</v>
      </c>
      <c r="G21" s="20" t="s">
        <v>10</v>
      </c>
      <c r="H21" s="20" t="s">
        <v>16</v>
      </c>
      <c r="I21" s="20" t="s">
        <v>17</v>
      </c>
      <c r="J21" s="20" t="s">
        <v>19</v>
      </c>
      <c r="K21" s="20" t="s">
        <v>18</v>
      </c>
      <c r="L21" s="20" t="s">
        <v>15</v>
      </c>
      <c r="M21" s="20" t="s">
        <v>11</v>
      </c>
      <c r="N21" s="20" t="s">
        <v>12</v>
      </c>
      <c r="O21" s="20" t="s">
        <v>13</v>
      </c>
      <c r="P21" s="20" t="s">
        <v>24</v>
      </c>
      <c r="Q21" s="20" t="s">
        <v>21</v>
      </c>
    </row>
    <row r="22" spans="1:20" x14ac:dyDescent="0.25">
      <c r="A22" s="21">
        <v>1</v>
      </c>
      <c r="B22" s="19">
        <v>1</v>
      </c>
      <c r="C22" s="19">
        <v>0</v>
      </c>
      <c r="D22" s="19">
        <v>1</v>
      </c>
      <c r="E22" s="19">
        <v>-1</v>
      </c>
      <c r="F22" s="19">
        <f>A22*L17+B22*M17+C22*N17+D22*O17</f>
        <v>-0.57958750000000003</v>
      </c>
      <c r="G22" s="19">
        <f>E22-F22</f>
        <v>-0.42041249999999997</v>
      </c>
      <c r="H22" s="19">
        <f>$C$2*$G$22*A22</f>
        <v>-4.2041250000000002E-2</v>
      </c>
      <c r="I22" s="19">
        <f t="shared" ref="I22:K22" si="10">$C$2*$G$22*B22</f>
        <v>-4.2041250000000002E-2</v>
      </c>
      <c r="J22" s="19">
        <f t="shared" si="10"/>
        <v>0</v>
      </c>
      <c r="K22" s="19">
        <f t="shared" si="10"/>
        <v>-4.2041250000000002E-2</v>
      </c>
      <c r="L22" s="19">
        <f>L17+H22</f>
        <v>3.7296249999999975E-2</v>
      </c>
      <c r="M22" s="19">
        <f>M17+I22</f>
        <v>-0.29462874999999999</v>
      </c>
      <c r="N22" s="19">
        <f>N17+J22</f>
        <v>-0.19829374999999999</v>
      </c>
      <c r="O22" s="19">
        <f>O17+K22</f>
        <v>-0.44837875000000005</v>
      </c>
      <c r="P22" s="19">
        <f>A22*$L$24+B22*$M$24+C22*$N$24+D22*$O$24</f>
        <v>-0.70986540625000005</v>
      </c>
      <c r="Q22" s="19">
        <f>POWER(E22-P22,2)</f>
        <v>8.4178082490477507E-2</v>
      </c>
    </row>
    <row r="23" spans="1:20" x14ac:dyDescent="0.25">
      <c r="A23" s="21">
        <v>1</v>
      </c>
      <c r="B23" s="19">
        <v>0</v>
      </c>
      <c r="C23" s="19">
        <v>-1</v>
      </c>
      <c r="D23" s="19">
        <v>-1</v>
      </c>
      <c r="E23" s="19">
        <v>1</v>
      </c>
      <c r="F23" s="19">
        <f>A23*L22+B23*M22+C23*N22+D23*O22</f>
        <v>0.68396875000000001</v>
      </c>
      <c r="G23" s="19">
        <f>E23-F23</f>
        <v>0.31603124999999999</v>
      </c>
      <c r="H23" s="19">
        <f>$C$2*$G$23*A23</f>
        <v>3.1603125000000003E-2</v>
      </c>
      <c r="I23" s="19">
        <f t="shared" ref="I23:K23" si="11">$C$2*$G$23*B23</f>
        <v>0</v>
      </c>
      <c r="J23" s="19">
        <f t="shared" si="11"/>
        <v>-3.1603125000000003E-2</v>
      </c>
      <c r="K23" s="19">
        <f t="shared" si="11"/>
        <v>-3.1603125000000003E-2</v>
      </c>
      <c r="L23" s="19">
        <f t="shared" ref="L23:O24" si="12">L22+H23</f>
        <v>6.8899374999999985E-2</v>
      </c>
      <c r="M23" s="19">
        <f t="shared" si="12"/>
        <v>-0.29462874999999999</v>
      </c>
      <c r="N23" s="19">
        <f t="shared" si="12"/>
        <v>-0.229896875</v>
      </c>
      <c r="O23" s="19">
        <f t="shared" si="12"/>
        <v>-0.47998187500000006</v>
      </c>
      <c r="P23" s="19">
        <f>A23*$L$24+B23*$M$24+C23*$N$24+D23*$O$24</f>
        <v>0.78916351562500009</v>
      </c>
      <c r="Q23" s="19">
        <f t="shared" ref="Q23:Q24" si="13">POWER(E23-P23,2)</f>
        <v>4.4452023143609583E-2</v>
      </c>
    </row>
    <row r="24" spans="1:20" x14ac:dyDescent="0.25">
      <c r="A24" s="21">
        <v>1</v>
      </c>
      <c r="B24" s="19">
        <v>-1</v>
      </c>
      <c r="C24" s="19">
        <v>-0.5</v>
      </c>
      <c r="D24" s="19">
        <v>-1</v>
      </c>
      <c r="E24" s="19">
        <v>1</v>
      </c>
      <c r="F24" s="19">
        <f>A24*L23+B24*M23+C24*N23+D24*O23</f>
        <v>0.95845843750000004</v>
      </c>
      <c r="G24" s="19">
        <f>E24-F24</f>
        <v>4.1541562499999962E-2</v>
      </c>
      <c r="H24" s="19">
        <f>$C$2*$G$24*A24</f>
        <v>4.1541562499999964E-3</v>
      </c>
      <c r="I24" s="19">
        <f t="shared" ref="I24:K24" si="14">$C$2*$G$24*B24</f>
        <v>-4.1541562499999964E-3</v>
      </c>
      <c r="J24" s="19">
        <f t="shared" si="14"/>
        <v>-2.0770781249999982E-3</v>
      </c>
      <c r="K24" s="19">
        <f t="shared" si="14"/>
        <v>-4.1541562499999964E-3</v>
      </c>
      <c r="L24" s="19">
        <f t="shared" si="12"/>
        <v>7.3053531249999984E-2</v>
      </c>
      <c r="M24" s="19">
        <f t="shared" si="12"/>
        <v>-0.29878290624999998</v>
      </c>
      <c r="N24" s="19">
        <f t="shared" si="12"/>
        <v>-0.23197395312499999</v>
      </c>
      <c r="O24" s="19">
        <f t="shared" si="12"/>
        <v>-0.48413603125000004</v>
      </c>
      <c r="P24" s="19">
        <f>A24*$L$24+B24*$M$24+C24*$N$24+D24*$O$24</f>
        <v>0.9719594453125</v>
      </c>
      <c r="Q24" s="19">
        <f t="shared" si="13"/>
        <v>7.8627270718267805E-4</v>
      </c>
    </row>
    <row r="25" spans="1:20" x14ac:dyDescent="0.25">
      <c r="A25" s="1" t="s">
        <v>20</v>
      </c>
      <c r="B25">
        <f>1/2*(Q22+Q23+Q24)</f>
        <v>6.4708189170634881E-2</v>
      </c>
    </row>
    <row r="27" spans="1:20" x14ac:dyDescent="0.25">
      <c r="A27" s="1" t="s">
        <v>28</v>
      </c>
    </row>
    <row r="28" spans="1:20" x14ac:dyDescent="0.25">
      <c r="A28" s="20" t="s">
        <v>6</v>
      </c>
      <c r="B28" s="20" t="s">
        <v>1</v>
      </c>
      <c r="C28" s="20" t="s">
        <v>2</v>
      </c>
      <c r="D28" s="20" t="s">
        <v>3</v>
      </c>
      <c r="E28" s="20" t="s">
        <v>4</v>
      </c>
      <c r="F28" s="20" t="s">
        <v>9</v>
      </c>
      <c r="G28" s="20" t="s">
        <v>10</v>
      </c>
      <c r="H28" s="20" t="s">
        <v>16</v>
      </c>
      <c r="I28" s="20" t="s">
        <v>17</v>
      </c>
      <c r="J28" s="20" t="s">
        <v>19</v>
      </c>
      <c r="K28" s="20" t="s">
        <v>18</v>
      </c>
      <c r="L28" s="20" t="s">
        <v>15</v>
      </c>
      <c r="M28" s="20" t="s">
        <v>11</v>
      </c>
      <c r="N28" s="20" t="s">
        <v>12</v>
      </c>
      <c r="O28" s="20" t="s">
        <v>13</v>
      </c>
      <c r="P28" s="20" t="s">
        <v>24</v>
      </c>
      <c r="Q28" s="20" t="s">
        <v>21</v>
      </c>
    </row>
    <row r="29" spans="1:20" x14ac:dyDescent="0.25">
      <c r="A29" s="21">
        <v>1</v>
      </c>
      <c r="B29" s="19">
        <v>1</v>
      </c>
      <c r="C29" s="19">
        <v>0</v>
      </c>
      <c r="D29" s="19">
        <v>1</v>
      </c>
      <c r="E29" s="19">
        <v>-1</v>
      </c>
      <c r="F29" s="19">
        <f>A29*L24+B29*M24+C29*N24+D29*O24</f>
        <v>-0.70986540625000005</v>
      </c>
      <c r="G29" s="19">
        <f>E29-F29</f>
        <v>-0.29013459374999995</v>
      </c>
      <c r="H29" s="19">
        <f>$C$2*$G$29*A29</f>
        <v>-2.9013459374999995E-2</v>
      </c>
      <c r="I29" s="19">
        <f>$C$2*$G$29*B29</f>
        <v>-2.9013459374999995E-2</v>
      </c>
      <c r="J29" s="19">
        <f>$C$2*$G$29*C29</f>
        <v>0</v>
      </c>
      <c r="K29" s="19">
        <f>$C$2*$G$29*D29</f>
        <v>-2.9013459374999995E-2</v>
      </c>
      <c r="L29" s="19">
        <f>L24+H29</f>
        <v>4.4040071874999989E-2</v>
      </c>
      <c r="M29" s="19">
        <f>M24+I29</f>
        <v>-0.32779636562499997</v>
      </c>
      <c r="N29" s="19">
        <f>N24+J29</f>
        <v>-0.23197395312499999</v>
      </c>
      <c r="O29" s="19">
        <f>O24+K29</f>
        <v>-0.51314949062500004</v>
      </c>
      <c r="P29" s="19">
        <f>A29*$L$31+B29*$M$31+C29*$N$31+D29*$O$31</f>
        <v>-0.79153758179687506</v>
      </c>
      <c r="Q29" s="19">
        <f>POWER(E29-P29,2)</f>
        <v>4.3456579803094558E-2</v>
      </c>
    </row>
    <row r="30" spans="1:20" x14ac:dyDescent="0.25">
      <c r="A30" s="21">
        <v>1</v>
      </c>
      <c r="B30" s="19">
        <v>0</v>
      </c>
      <c r="C30" s="19">
        <v>-1</v>
      </c>
      <c r="D30" s="19">
        <v>-1</v>
      </c>
      <c r="E30" s="19">
        <v>1</v>
      </c>
      <c r="F30" s="19">
        <f>A30*L29+B30*M29+C30*N29+D30*O29</f>
        <v>0.78916351562500009</v>
      </c>
      <c r="G30" s="19">
        <f>E30-F30</f>
        <v>0.21083648437499991</v>
      </c>
      <c r="H30" s="19">
        <f>$C$2*$G$30*A30</f>
        <v>2.1083648437499991E-2</v>
      </c>
      <c r="I30" s="19">
        <f t="shared" ref="I30:K30" si="15">$C$2*$G$30*B30</f>
        <v>0</v>
      </c>
      <c r="J30" s="19">
        <f t="shared" si="15"/>
        <v>-2.1083648437499991E-2</v>
      </c>
      <c r="K30" s="19">
        <f t="shared" si="15"/>
        <v>-2.1083648437499991E-2</v>
      </c>
      <c r="L30" s="19">
        <f t="shared" ref="L30:O31" si="16">L29+H30</f>
        <v>6.512372031249998E-2</v>
      </c>
      <c r="M30" s="19">
        <f t="shared" si="16"/>
        <v>-0.32779636562499997</v>
      </c>
      <c r="N30" s="19">
        <f t="shared" si="16"/>
        <v>-0.25305760156250001</v>
      </c>
      <c r="O30" s="19">
        <f t="shared" si="16"/>
        <v>-0.53423313906250003</v>
      </c>
      <c r="P30" s="19">
        <f t="shared" ref="P30:P31" si="17">A30*$L$31+B30*$M$31+C30*$N$31+D30*$O$31</f>
        <v>0.83899395449218761</v>
      </c>
      <c r="Q30" s="19">
        <f t="shared" ref="Q30:Q31" si="18">POWER(E30-P30,2)</f>
        <v>2.5922946690063755E-2</v>
      </c>
      <c r="T30" s="2"/>
    </row>
    <row r="31" spans="1:20" x14ac:dyDescent="0.25">
      <c r="A31" s="21">
        <v>1</v>
      </c>
      <c r="B31" s="19">
        <v>-1</v>
      </c>
      <c r="C31" s="19">
        <v>-0.5</v>
      </c>
      <c r="D31" s="19">
        <v>-1</v>
      </c>
      <c r="E31" s="19">
        <v>1</v>
      </c>
      <c r="F31" s="19">
        <f>A31*L30+B31*M30+C31*N30+D31*O30</f>
        <v>1.0536820257812498</v>
      </c>
      <c r="G31" s="19">
        <f>E31-F31</f>
        <v>-5.3682025781249809E-2</v>
      </c>
      <c r="H31" s="19">
        <f>$C$2*$G$31*A31</f>
        <v>-5.3682025781249809E-3</v>
      </c>
      <c r="I31" s="19">
        <f>$C$2*$G$31*B31</f>
        <v>5.3682025781249809E-3</v>
      </c>
      <c r="J31" s="19">
        <f t="shared" ref="J31:K31" si="19">$C$2*$G$31*C31</f>
        <v>2.6841012890624905E-3</v>
      </c>
      <c r="K31" s="19">
        <f t="shared" si="19"/>
        <v>5.3682025781249809E-3</v>
      </c>
      <c r="L31" s="19">
        <f t="shared" si="16"/>
        <v>5.9755517734374999E-2</v>
      </c>
      <c r="M31" s="19">
        <f t="shared" si="16"/>
        <v>-0.32242816304687499</v>
      </c>
      <c r="N31" s="19">
        <f t="shared" si="16"/>
        <v>-0.25037350027343752</v>
      </c>
      <c r="O31" s="19">
        <f t="shared" si="16"/>
        <v>-0.52886493648437505</v>
      </c>
      <c r="P31" s="19">
        <f t="shared" si="17"/>
        <v>1.0362353674023437</v>
      </c>
      <c r="Q31" s="19">
        <f t="shared" si="18"/>
        <v>1.3130018507828307E-3</v>
      </c>
      <c r="T31" s="2"/>
    </row>
    <row r="32" spans="1:20" x14ac:dyDescent="0.25">
      <c r="A32" s="1" t="s">
        <v>20</v>
      </c>
      <c r="B32">
        <f>1/2*(Q29+Q30+Q31)</f>
        <v>3.5346264171970572E-2</v>
      </c>
      <c r="T32" s="2"/>
    </row>
    <row r="33" spans="1:20" x14ac:dyDescent="0.25">
      <c r="A33" s="1"/>
      <c r="B33" s="2"/>
      <c r="C33" s="2"/>
      <c r="D33" s="2"/>
      <c r="E33" s="2"/>
      <c r="F33" s="2"/>
      <c r="H33" s="2"/>
      <c r="T33" s="2"/>
    </row>
    <row r="34" spans="1:20" x14ac:dyDescent="0.25">
      <c r="A34" s="1" t="s">
        <v>29</v>
      </c>
      <c r="T34" s="2"/>
    </row>
    <row r="35" spans="1:20" x14ac:dyDescent="0.25">
      <c r="A35" s="20" t="s">
        <v>6</v>
      </c>
      <c r="B35" s="20" t="s">
        <v>1</v>
      </c>
      <c r="C35" s="20" t="s">
        <v>2</v>
      </c>
      <c r="D35" s="20" t="s">
        <v>3</v>
      </c>
      <c r="E35" s="20" t="s">
        <v>4</v>
      </c>
      <c r="F35" s="20" t="s">
        <v>9</v>
      </c>
      <c r="G35" s="20" t="s">
        <v>10</v>
      </c>
      <c r="H35" s="20" t="s">
        <v>16</v>
      </c>
      <c r="I35" s="20" t="s">
        <v>17</v>
      </c>
      <c r="J35" s="20" t="s">
        <v>19</v>
      </c>
      <c r="K35" s="20" t="s">
        <v>18</v>
      </c>
      <c r="L35" s="20" t="s">
        <v>15</v>
      </c>
      <c r="M35" s="20" t="s">
        <v>11</v>
      </c>
      <c r="N35" s="20" t="s">
        <v>12</v>
      </c>
      <c r="O35" s="20" t="s">
        <v>13</v>
      </c>
      <c r="P35" s="20" t="s">
        <v>24</v>
      </c>
      <c r="Q35" s="20" t="s">
        <v>21</v>
      </c>
      <c r="T35" s="2"/>
    </row>
    <row r="36" spans="1:20" x14ac:dyDescent="0.25">
      <c r="A36" s="21">
        <v>1</v>
      </c>
      <c r="B36" s="19">
        <v>1</v>
      </c>
      <c r="C36" s="19">
        <v>0</v>
      </c>
      <c r="D36" s="19">
        <v>1</v>
      </c>
      <c r="E36" s="19">
        <v>-1</v>
      </c>
      <c r="F36" s="19">
        <f>A36*L31+B36*M31+C36*N31+D36*O31</f>
        <v>-0.79153758179687506</v>
      </c>
      <c r="G36" s="19">
        <f>E36-F36</f>
        <v>-0.20846241820312494</v>
      </c>
      <c r="H36" s="19">
        <f>$C$2*$G$36*A36</f>
        <v>-2.0846241820312496E-2</v>
      </c>
      <c r="I36" s="19">
        <f t="shared" ref="I36:K36" si="20">$C$2*$G$36*B36</f>
        <v>-2.0846241820312496E-2</v>
      </c>
      <c r="J36" s="19">
        <f t="shared" si="20"/>
        <v>0</v>
      </c>
      <c r="K36" s="19">
        <f t="shared" si="20"/>
        <v>-2.0846241820312496E-2</v>
      </c>
      <c r="L36" s="19">
        <f>L31+H36</f>
        <v>3.8909275914062499E-2</v>
      </c>
      <c r="M36" s="19">
        <f>M31+I36</f>
        <v>-0.34327440486718747</v>
      </c>
      <c r="N36" s="19">
        <f>N31+J36</f>
        <v>-0.25037350027343752</v>
      </c>
      <c r="O36" s="19">
        <f>O31+K36</f>
        <v>-0.54971117830468752</v>
      </c>
      <c r="P36" s="19">
        <f>A36*$L$38+B36*$M$38+C36*$N$38+D36*$O$38</f>
        <v>-0.8443429951978515</v>
      </c>
      <c r="Q36" s="19">
        <f>POWER(E36-P36,2)</f>
        <v>2.4229103143976083E-2</v>
      </c>
    </row>
    <row r="37" spans="1:20" x14ac:dyDescent="0.25">
      <c r="A37" s="21">
        <v>1</v>
      </c>
      <c r="B37" s="19">
        <v>0</v>
      </c>
      <c r="C37" s="19">
        <v>-1</v>
      </c>
      <c r="D37" s="19">
        <v>-1</v>
      </c>
      <c r="E37" s="19">
        <v>1</v>
      </c>
      <c r="F37" s="19">
        <f>A37*L36+B37*M36+C37*N36+D37*O36</f>
        <v>0.83899395449218761</v>
      </c>
      <c r="G37" s="19">
        <f>E37-F37</f>
        <v>0.16100604550781239</v>
      </c>
      <c r="H37" s="19">
        <f>$C$2*$G$37*A37</f>
        <v>1.6100604550781241E-2</v>
      </c>
      <c r="I37" s="19">
        <f t="shared" ref="I37:K37" si="21">$C$2*$G$37*B37</f>
        <v>0</v>
      </c>
      <c r="J37" s="19">
        <f t="shared" si="21"/>
        <v>-1.6100604550781241E-2</v>
      </c>
      <c r="K37" s="19">
        <f t="shared" si="21"/>
        <v>-1.6100604550781241E-2</v>
      </c>
      <c r="L37" s="19">
        <f t="shared" ref="L37:O38" si="22">L36+H37</f>
        <v>5.5009880464843744E-2</v>
      </c>
      <c r="M37" s="19">
        <f t="shared" si="22"/>
        <v>-0.34327440486718747</v>
      </c>
      <c r="N37" s="19">
        <f t="shared" si="22"/>
        <v>-0.26647410482421874</v>
      </c>
      <c r="O37" s="19">
        <f t="shared" si="22"/>
        <v>-0.56581178285546874</v>
      </c>
      <c r="P37" s="19">
        <f t="shared" ref="P37:P38" si="23">A37*$L$38+B37*$M$38+C37*$N$38+D37*$O$38</f>
        <v>0.86296248799462882</v>
      </c>
      <c r="Q37" s="19">
        <f t="shared" ref="Q37:Q38" si="24">POWER(E37-P37,2)</f>
        <v>1.8779279696622249E-2</v>
      </c>
    </row>
    <row r="38" spans="1:20" x14ac:dyDescent="0.25">
      <c r="A38" s="21">
        <v>1</v>
      </c>
      <c r="B38" s="19">
        <v>-1</v>
      </c>
      <c r="C38" s="19">
        <v>-0.5</v>
      </c>
      <c r="D38" s="19">
        <v>-1</v>
      </c>
      <c r="E38" s="19">
        <v>1</v>
      </c>
      <c r="F38" s="19">
        <f>A38*L37+B38*M37+C38*N37+D38*O37</f>
        <v>1.0973331205996093</v>
      </c>
      <c r="G38" s="19">
        <f>E38-F38</f>
        <v>-9.7333120599609302E-2</v>
      </c>
      <c r="H38" s="19">
        <f>$C$2*$G$38*A38</f>
        <v>-9.7333120599609312E-3</v>
      </c>
      <c r="I38" s="19">
        <f t="shared" ref="I38:K38" si="25">$C$2*$G$38*B38</f>
        <v>9.7333120599609312E-3</v>
      </c>
      <c r="J38" s="19">
        <f t="shared" si="25"/>
        <v>4.8666560299804656E-3</v>
      </c>
      <c r="K38" s="19">
        <f t="shared" si="25"/>
        <v>9.7333120599609312E-3</v>
      </c>
      <c r="L38" s="19">
        <f t="shared" si="22"/>
        <v>4.5276568404882811E-2</v>
      </c>
      <c r="M38" s="19">
        <f t="shared" si="22"/>
        <v>-0.33354109280722655</v>
      </c>
      <c r="N38" s="19">
        <f t="shared" si="22"/>
        <v>-0.26160744879423825</v>
      </c>
      <c r="O38" s="19">
        <f t="shared" si="22"/>
        <v>-0.55607847079550776</v>
      </c>
      <c r="P38" s="19">
        <f t="shared" si="23"/>
        <v>1.0656998564047362</v>
      </c>
      <c r="Q38" s="19">
        <f t="shared" si="24"/>
        <v>4.3164711316029548E-3</v>
      </c>
    </row>
    <row r="39" spans="1:20" x14ac:dyDescent="0.25">
      <c r="A39" s="1" t="s">
        <v>20</v>
      </c>
      <c r="B39">
        <f>1/2*(Q36+Q37+Q38)</f>
        <v>2.3662426986100642E-2</v>
      </c>
    </row>
    <row r="41" spans="1:20" x14ac:dyDescent="0.25">
      <c r="A41" s="1" t="s">
        <v>30</v>
      </c>
    </row>
    <row r="42" spans="1:20" x14ac:dyDescent="0.25">
      <c r="A42" s="20" t="s">
        <v>6</v>
      </c>
      <c r="B42" s="20" t="s">
        <v>1</v>
      </c>
      <c r="C42" s="20" t="s">
        <v>2</v>
      </c>
      <c r="D42" s="20" t="s">
        <v>3</v>
      </c>
      <c r="E42" s="20" t="s">
        <v>4</v>
      </c>
      <c r="F42" s="20" t="s">
        <v>9</v>
      </c>
      <c r="G42" s="20" t="s">
        <v>10</v>
      </c>
      <c r="H42" s="20" t="s">
        <v>16</v>
      </c>
      <c r="I42" s="20" t="s">
        <v>17</v>
      </c>
      <c r="J42" s="20" t="s">
        <v>19</v>
      </c>
      <c r="K42" s="20" t="s">
        <v>18</v>
      </c>
      <c r="L42" s="20" t="s">
        <v>15</v>
      </c>
      <c r="M42" s="20" t="s">
        <v>11</v>
      </c>
      <c r="N42" s="20" t="s">
        <v>12</v>
      </c>
      <c r="O42" s="20" t="s">
        <v>13</v>
      </c>
      <c r="P42" s="20" t="s">
        <v>24</v>
      </c>
      <c r="Q42" s="20" t="s">
        <v>21</v>
      </c>
    </row>
    <row r="43" spans="1:20" x14ac:dyDescent="0.25">
      <c r="A43" s="21">
        <v>1</v>
      </c>
      <c r="B43" s="19">
        <v>1</v>
      </c>
      <c r="C43" s="19">
        <v>0</v>
      </c>
      <c r="D43" s="19">
        <v>1</v>
      </c>
      <c r="E43" s="19">
        <v>-1</v>
      </c>
      <c r="F43" s="19">
        <f>A43*L38+B43*M38+C43*N38+D43*O38</f>
        <v>-0.8443429951978515</v>
      </c>
      <c r="G43" s="19">
        <f>E43-F43</f>
        <v>-0.1556570048021485</v>
      </c>
      <c r="H43" s="19">
        <f>$C$2*$G$43*A43</f>
        <v>-1.5565700480214851E-2</v>
      </c>
      <c r="I43" s="19">
        <f>$C$2*$G$43*B43</f>
        <v>-1.5565700480214851E-2</v>
      </c>
      <c r="J43" s="19">
        <f t="shared" ref="J43:K43" si="26">$C$2*$G$43*C43</f>
        <v>0</v>
      </c>
      <c r="K43" s="19">
        <f t="shared" si="26"/>
        <v>-1.5565700480214851E-2</v>
      </c>
      <c r="L43" s="19">
        <f>L38+H43</f>
        <v>2.9710867924667962E-2</v>
      </c>
      <c r="M43" s="19">
        <f>M38+I43</f>
        <v>-0.34910679328744137</v>
      </c>
      <c r="N43" s="19">
        <f>N38+J43</f>
        <v>-0.26160744879423825</v>
      </c>
      <c r="O43" s="19">
        <f>O38+K43</f>
        <v>-0.57164417127572265</v>
      </c>
      <c r="P43" s="19">
        <f>A43*$L$45+B43*$M$45+C43*$N$45+D43*$O$45</f>
        <v>-0.87948760314986663</v>
      </c>
      <c r="Q43" s="19">
        <f>POWER(E43-P43,2)</f>
        <v>1.4523237794564036E-2</v>
      </c>
    </row>
    <row r="44" spans="1:20" x14ac:dyDescent="0.25">
      <c r="A44" s="21">
        <v>1</v>
      </c>
      <c r="B44" s="19">
        <v>0</v>
      </c>
      <c r="C44" s="19">
        <v>-1</v>
      </c>
      <c r="D44" s="19">
        <v>-1</v>
      </c>
      <c r="E44" s="19">
        <v>1</v>
      </c>
      <c r="F44" s="19">
        <f>A44*L43+B44*M43+C44*N43+D44*O43</f>
        <v>0.86296248799462894</v>
      </c>
      <c r="G44" s="19">
        <f>E44-F44</f>
        <v>0.13703751200537106</v>
      </c>
      <c r="H44" s="19">
        <f>$C$2*$G$44*A44</f>
        <v>1.3703751200537108E-2</v>
      </c>
      <c r="I44" s="19">
        <f t="shared" ref="I44:K44" si="27">$C$2*$G$44*B44</f>
        <v>0</v>
      </c>
      <c r="J44" s="19">
        <f t="shared" si="27"/>
        <v>-1.3703751200537108E-2</v>
      </c>
      <c r="K44" s="19">
        <f t="shared" si="27"/>
        <v>-1.3703751200537108E-2</v>
      </c>
      <c r="L44" s="19">
        <f t="shared" ref="L44:O45" si="28">L43+H44</f>
        <v>4.341461912520507E-2</v>
      </c>
      <c r="M44" s="19">
        <f t="shared" si="28"/>
        <v>-0.34910679328744137</v>
      </c>
      <c r="N44" s="19">
        <f t="shared" si="28"/>
        <v>-0.27531119999477538</v>
      </c>
      <c r="O44" s="19">
        <f t="shared" si="28"/>
        <v>-0.58534792247625977</v>
      </c>
      <c r="P44" s="19">
        <f>A44*$L$45+B44*$M$45+C44*$N$45+D44*$O$45</f>
        <v>0.87519250787466674</v>
      </c>
      <c r="Q44" s="19">
        <f t="shared" ref="Q44:Q45" si="29">POWER(E44-P44,2)</f>
        <v>1.5576910090615124E-2</v>
      </c>
    </row>
    <row r="45" spans="1:20" x14ac:dyDescent="0.25">
      <c r="A45" s="21">
        <v>1</v>
      </c>
      <c r="B45" s="19">
        <v>-1</v>
      </c>
      <c r="C45" s="19">
        <v>-0.5</v>
      </c>
      <c r="D45" s="19">
        <v>-1</v>
      </c>
      <c r="E45" s="19">
        <v>1</v>
      </c>
      <c r="F45" s="19">
        <f>A45*L44+B45*M44+C45*N44+D45*O44</f>
        <v>1.1155249348862939</v>
      </c>
      <c r="G45" s="19">
        <f>E45-F45</f>
        <v>-0.1155249348862939</v>
      </c>
      <c r="H45" s="19">
        <f>$C$2*$G$45*A45</f>
        <v>-1.1552493488629391E-2</v>
      </c>
      <c r="I45" s="19">
        <f t="shared" ref="I45:K45" si="30">$C$2*$G$45*B45</f>
        <v>1.1552493488629391E-2</v>
      </c>
      <c r="J45" s="19">
        <f t="shared" si="30"/>
        <v>5.7762467443146955E-3</v>
      </c>
      <c r="K45" s="19">
        <f t="shared" si="30"/>
        <v>1.1552493488629391E-2</v>
      </c>
      <c r="L45" s="19">
        <f t="shared" si="28"/>
        <v>3.1862125636575679E-2</v>
      </c>
      <c r="M45" s="19">
        <f t="shared" si="28"/>
        <v>-0.33755429979881196</v>
      </c>
      <c r="N45" s="19">
        <f t="shared" si="28"/>
        <v>-0.26953495325046067</v>
      </c>
      <c r="O45" s="19">
        <f t="shared" si="28"/>
        <v>-0.57379542898763036</v>
      </c>
      <c r="P45" s="19">
        <f>A45*$L$45+B45*$M$45+C45*$N$45+D45*$O$45</f>
        <v>1.0779793310482484</v>
      </c>
      <c r="Q45" s="19">
        <f t="shared" si="29"/>
        <v>6.0807760707323154E-3</v>
      </c>
    </row>
    <row r="46" spans="1:20" x14ac:dyDescent="0.25">
      <c r="A46" s="1" t="s">
        <v>20</v>
      </c>
      <c r="B46">
        <f>1/2*(Q43+Q44+Q45)</f>
        <v>1.8090461977955739E-2</v>
      </c>
    </row>
    <row r="48" spans="1:20" x14ac:dyDescent="0.25">
      <c r="A48" s="1" t="s">
        <v>31</v>
      </c>
    </row>
    <row r="49" spans="1:17" x14ac:dyDescent="0.25">
      <c r="A49" s="20" t="s">
        <v>6</v>
      </c>
      <c r="B49" s="20" t="s">
        <v>1</v>
      </c>
      <c r="C49" s="20" t="s">
        <v>2</v>
      </c>
      <c r="D49" s="20" t="s">
        <v>3</v>
      </c>
      <c r="E49" s="20" t="s">
        <v>4</v>
      </c>
      <c r="F49" s="20" t="s">
        <v>9</v>
      </c>
      <c r="G49" s="20" t="s">
        <v>10</v>
      </c>
      <c r="H49" s="20" t="s">
        <v>16</v>
      </c>
      <c r="I49" s="20" t="s">
        <v>17</v>
      </c>
      <c r="J49" s="20" t="s">
        <v>19</v>
      </c>
      <c r="K49" s="20" t="s">
        <v>18</v>
      </c>
      <c r="L49" s="20" t="s">
        <v>15</v>
      </c>
      <c r="M49" s="20" t="s">
        <v>11</v>
      </c>
      <c r="N49" s="20" t="s">
        <v>12</v>
      </c>
      <c r="O49" s="20" t="s">
        <v>13</v>
      </c>
      <c r="P49" s="20" t="s">
        <v>24</v>
      </c>
      <c r="Q49" s="20" t="s">
        <v>21</v>
      </c>
    </row>
    <row r="50" spans="1:17" x14ac:dyDescent="0.25">
      <c r="A50" s="21">
        <v>1</v>
      </c>
      <c r="B50" s="19">
        <v>1</v>
      </c>
      <c r="C50" s="19">
        <v>0</v>
      </c>
      <c r="D50" s="19">
        <v>1</v>
      </c>
      <c r="E50" s="19">
        <v>-1</v>
      </c>
      <c r="F50" s="19">
        <f>A50*L45+B50*M45+C50*N45+D50*O45</f>
        <v>-0.87948760314986663</v>
      </c>
      <c r="G50" s="19">
        <f>E50-F50</f>
        <v>-0.12051239685013337</v>
      </c>
      <c r="H50" s="19">
        <f>$C$2*$G$50*A50</f>
        <v>-1.2051239685013338E-2</v>
      </c>
      <c r="I50" s="19">
        <f t="shared" ref="I50:K50" si="31">$C$2*$G$50*B50</f>
        <v>-1.2051239685013338E-2</v>
      </c>
      <c r="J50" s="19">
        <f t="shared" si="31"/>
        <v>0</v>
      </c>
      <c r="K50" s="19">
        <f t="shared" si="31"/>
        <v>-1.2051239685013338E-2</v>
      </c>
      <c r="L50" s="19">
        <f>L45+H50</f>
        <v>1.9810885951562343E-2</v>
      </c>
      <c r="M50" s="19">
        <f>M45+I50</f>
        <v>-0.34960553948382528</v>
      </c>
      <c r="N50" s="19">
        <f>N45+J50</f>
        <v>-0.26953495325046067</v>
      </c>
      <c r="O50" s="19">
        <f>O45+K50</f>
        <v>-0.58584666867264368</v>
      </c>
      <c r="P50" s="19">
        <f>A50*$L$52+B50*$M$52+C50*$N$52+D50*$O$52</f>
        <v>-0.90351807782844706</v>
      </c>
      <c r="Q50" s="19">
        <f>POWER(E50-P50,2)</f>
        <v>9.3087613059175973E-3</v>
      </c>
    </row>
    <row r="51" spans="1:17" x14ac:dyDescent="0.25">
      <c r="A51" s="21">
        <v>1</v>
      </c>
      <c r="B51" s="19">
        <v>0</v>
      </c>
      <c r="C51" s="19">
        <v>-1</v>
      </c>
      <c r="D51" s="19">
        <v>-1</v>
      </c>
      <c r="E51" s="19">
        <v>1</v>
      </c>
      <c r="F51" s="19">
        <f>A51*L50+B51*M50+C51*N50+D51*O50</f>
        <v>0.87519250787466674</v>
      </c>
      <c r="G51" s="19">
        <f>E51-F51</f>
        <v>0.12480749212533326</v>
      </c>
      <c r="H51" s="19">
        <f>$C$2*$G$51*A51</f>
        <v>1.2480749212533327E-2</v>
      </c>
      <c r="I51" s="19">
        <f t="shared" ref="I51:K51" si="32">$C$2*$G$51*B51</f>
        <v>0</v>
      </c>
      <c r="J51" s="19">
        <f t="shared" si="32"/>
        <v>-1.2480749212533327E-2</v>
      </c>
      <c r="K51" s="19">
        <f t="shared" si="32"/>
        <v>-1.2480749212533327E-2</v>
      </c>
      <c r="L51" s="19">
        <f t="shared" ref="L51:O52" si="33">L50+H51</f>
        <v>3.2291635164095667E-2</v>
      </c>
      <c r="M51" s="19">
        <f t="shared" si="33"/>
        <v>-0.34960553948382528</v>
      </c>
      <c r="N51" s="19">
        <f t="shared" si="33"/>
        <v>-0.28201570246299401</v>
      </c>
      <c r="O51" s="19">
        <f t="shared" si="33"/>
        <v>-0.59832741788517696</v>
      </c>
      <c r="P51" s="19">
        <f t="shared" ref="P51:P52" si="34">A51*$L$52+B51*$M$52+C51*$N$52+D51*$O$52</f>
        <v>0.88232664457111787</v>
      </c>
      <c r="Q51" s="19">
        <f t="shared" ref="Q51:Q52" si="35">POWER(E51-P51,2)</f>
        <v>1.3847018577892023E-2</v>
      </c>
    </row>
    <row r="52" spans="1:17" x14ac:dyDescent="0.25">
      <c r="A52" s="21">
        <v>1</v>
      </c>
      <c r="B52" s="19">
        <v>-1</v>
      </c>
      <c r="C52" s="19">
        <v>-0.5</v>
      </c>
      <c r="D52" s="19">
        <v>-1</v>
      </c>
      <c r="E52" s="19">
        <v>1</v>
      </c>
      <c r="F52" s="19">
        <f>A52*L51+B52*M51+C52*N51+D52*O51</f>
        <v>1.1212324437645949</v>
      </c>
      <c r="G52" s="19">
        <f>E52-F52</f>
        <v>-0.12123244376459485</v>
      </c>
      <c r="H52" s="19">
        <f>$C$2*$G$52*A52</f>
        <v>-1.2123244376459487E-2</v>
      </c>
      <c r="I52" s="19">
        <f t="shared" ref="I52:J52" si="36">$C$2*$G$52*B52</f>
        <v>1.2123244376459487E-2</v>
      </c>
      <c r="J52" s="19">
        <f t="shared" si="36"/>
        <v>6.0616221882297434E-3</v>
      </c>
      <c r="K52" s="19">
        <f>$C$2*$G$52*D52</f>
        <v>1.2123244376459487E-2</v>
      </c>
      <c r="L52" s="19">
        <f t="shared" si="33"/>
        <v>2.016839078763618E-2</v>
      </c>
      <c r="M52" s="19">
        <f t="shared" si="33"/>
        <v>-0.33748229510736577</v>
      </c>
      <c r="N52" s="19">
        <f t="shared" si="33"/>
        <v>-0.27595408027476426</v>
      </c>
      <c r="O52" s="19">
        <f t="shared" si="33"/>
        <v>-0.58620417350871745</v>
      </c>
      <c r="P52" s="19">
        <f t="shared" si="34"/>
        <v>1.0818318995411014</v>
      </c>
      <c r="Q52" s="19">
        <f t="shared" si="35"/>
        <v>6.6964597825049064E-3</v>
      </c>
    </row>
    <row r="53" spans="1:17" x14ac:dyDescent="0.25">
      <c r="A53" s="1" t="s">
        <v>20</v>
      </c>
      <c r="B53">
        <f>1/2*(Q50+Q51+Q52)</f>
        <v>1.4926119833157264E-2</v>
      </c>
    </row>
    <row r="55" spans="1:17" x14ac:dyDescent="0.25">
      <c r="A55" s="1" t="s">
        <v>32</v>
      </c>
    </row>
    <row r="56" spans="1:17" x14ac:dyDescent="0.25">
      <c r="A56" s="20" t="s">
        <v>6</v>
      </c>
      <c r="B56" s="20" t="s">
        <v>1</v>
      </c>
      <c r="C56" s="20" t="s">
        <v>2</v>
      </c>
      <c r="D56" s="20" t="s">
        <v>3</v>
      </c>
      <c r="E56" s="20" t="s">
        <v>4</v>
      </c>
      <c r="F56" s="20" t="s">
        <v>9</v>
      </c>
      <c r="G56" s="20" t="s">
        <v>10</v>
      </c>
      <c r="H56" s="20" t="s">
        <v>16</v>
      </c>
      <c r="I56" s="20" t="s">
        <v>17</v>
      </c>
      <c r="J56" s="20" t="s">
        <v>19</v>
      </c>
      <c r="K56" s="20" t="s">
        <v>18</v>
      </c>
      <c r="L56" s="20" t="s">
        <v>15</v>
      </c>
      <c r="M56" s="20" t="s">
        <v>11</v>
      </c>
      <c r="N56" s="20" t="s">
        <v>12</v>
      </c>
      <c r="O56" s="20" t="s">
        <v>13</v>
      </c>
      <c r="P56" s="20" t="s">
        <v>24</v>
      </c>
      <c r="Q56" s="20" t="s">
        <v>21</v>
      </c>
    </row>
    <row r="57" spans="1:17" x14ac:dyDescent="0.25">
      <c r="A57" s="21">
        <v>1</v>
      </c>
      <c r="B57" s="19">
        <v>1</v>
      </c>
      <c r="C57" s="19">
        <v>0</v>
      </c>
      <c r="D57" s="19">
        <v>1</v>
      </c>
      <c r="E57" s="19">
        <v>-1</v>
      </c>
      <c r="F57" s="19">
        <f>A57*L52+B57*M52+C57*N52+D57*O52</f>
        <v>-0.90351807782844706</v>
      </c>
      <c r="G57" s="19">
        <f>E57-F57</f>
        <v>-9.6481922171552936E-2</v>
      </c>
      <c r="H57" s="19">
        <f>$C$2*$G$57*A57</f>
        <v>-9.6481922171552936E-3</v>
      </c>
      <c r="I57" s="19">
        <f t="shared" ref="I57:K57" si="37">$C$2*$G$57*B57</f>
        <v>-9.6481922171552936E-3</v>
      </c>
      <c r="J57" s="19">
        <f t="shared" si="37"/>
        <v>0</v>
      </c>
      <c r="K57" s="19">
        <f t="shared" si="37"/>
        <v>-9.6481922171552936E-3</v>
      </c>
      <c r="L57" s="19">
        <f>L52+H57</f>
        <v>1.0520198570480886E-2</v>
      </c>
      <c r="M57" s="19">
        <f>M52+I57</f>
        <v>-0.34713048732452106</v>
      </c>
      <c r="N57" s="19">
        <f>N52+J57</f>
        <v>-0.27595408027476426</v>
      </c>
      <c r="O57" s="19">
        <f>O52+K57</f>
        <v>-0.59585236572587275</v>
      </c>
      <c r="P57" s="19">
        <f>A57*$L$59+B57*$M$59+C57*$N$59+D57*$O$59</f>
        <v>-0.92037281141836524</v>
      </c>
      <c r="Q57" s="19">
        <f>POWER(E57-P57,2)</f>
        <v>6.3404891614152244E-3</v>
      </c>
    </row>
    <row r="58" spans="1:17" x14ac:dyDescent="0.25">
      <c r="A58" s="21">
        <v>1</v>
      </c>
      <c r="B58" s="19">
        <v>0</v>
      </c>
      <c r="C58" s="19">
        <v>-1</v>
      </c>
      <c r="D58" s="19">
        <v>-1</v>
      </c>
      <c r="E58" s="19">
        <v>1</v>
      </c>
      <c r="F58" s="19">
        <f>A58*L57+B58*M57+C58*N57+D58*O57</f>
        <v>0.88232664457111787</v>
      </c>
      <c r="G58" s="19">
        <f>E58-F58</f>
        <v>0.11767335542888213</v>
      </c>
      <c r="H58" s="19">
        <f>$C$2*$G$58*A58</f>
        <v>1.1767335542888214E-2</v>
      </c>
      <c r="I58" s="19">
        <f t="shared" ref="I58:K58" si="38">$C$2*$G$58*B58</f>
        <v>0</v>
      </c>
      <c r="J58" s="19">
        <f t="shared" si="38"/>
        <v>-1.1767335542888214E-2</v>
      </c>
      <c r="K58" s="19">
        <f t="shared" si="38"/>
        <v>-1.1767335542888214E-2</v>
      </c>
      <c r="L58" s="19">
        <f t="shared" ref="L58:O59" si="39">L57+H58</f>
        <v>2.22875341133691E-2</v>
      </c>
      <c r="M58" s="19">
        <f t="shared" si="39"/>
        <v>-0.34713048732452106</v>
      </c>
      <c r="N58" s="19">
        <f t="shared" si="39"/>
        <v>-0.28772141581765248</v>
      </c>
      <c r="O58" s="19">
        <f t="shared" si="39"/>
        <v>-0.60761970126876097</v>
      </c>
      <c r="P58" s="19">
        <f t="shared" ref="P58:P59" si="40">A58*$L$59+B58*$M$59+C58*$N$59+D58*$O$59</f>
        <v>0.88740404354591318</v>
      </c>
      <c r="Q58" s="19">
        <f t="shared" ref="Q58:Q59" si="41">POWER(E58-P58,2)</f>
        <v>1.2677849409810616E-2</v>
      </c>
    </row>
    <row r="59" spans="1:17" x14ac:dyDescent="0.25">
      <c r="A59" s="21">
        <v>1</v>
      </c>
      <c r="B59" s="19">
        <v>-1</v>
      </c>
      <c r="C59" s="19">
        <v>-0.5</v>
      </c>
      <c r="D59" s="19">
        <v>-1</v>
      </c>
      <c r="E59" s="19">
        <v>1</v>
      </c>
      <c r="F59" s="19">
        <f>A59*L58+B59*M58+C59*N58+D59*O58</f>
        <v>1.1208984306154774</v>
      </c>
      <c r="G59" s="19">
        <f>E59-F59</f>
        <v>-0.12089843061547745</v>
      </c>
      <c r="H59" s="19">
        <f>$C$2*$G$59*A59</f>
        <v>-1.2089843061547745E-2</v>
      </c>
      <c r="I59" s="19">
        <f t="shared" ref="I59:K59" si="42">$C$2*$G$59*B59</f>
        <v>1.2089843061547745E-2</v>
      </c>
      <c r="J59" s="19">
        <f t="shared" si="42"/>
        <v>6.0449215307738727E-3</v>
      </c>
      <c r="K59" s="19">
        <f t="shared" si="42"/>
        <v>1.2089843061547745E-2</v>
      </c>
      <c r="L59" s="19">
        <f t="shared" si="39"/>
        <v>1.0197691051821355E-2</v>
      </c>
      <c r="M59" s="19">
        <f t="shared" si="39"/>
        <v>-0.33504064426297331</v>
      </c>
      <c r="N59" s="19">
        <f t="shared" si="39"/>
        <v>-0.28167649428687863</v>
      </c>
      <c r="O59" s="19">
        <f t="shared" si="39"/>
        <v>-0.59552985820721327</v>
      </c>
      <c r="P59" s="19">
        <f t="shared" si="40"/>
        <v>1.0816064406654471</v>
      </c>
      <c r="Q59" s="19">
        <f t="shared" si="41"/>
        <v>6.6596111580831362E-3</v>
      </c>
    </row>
    <row r="60" spans="1:17" x14ac:dyDescent="0.25">
      <c r="A60" s="1" t="s">
        <v>20</v>
      </c>
      <c r="B60">
        <f>1/2*(Q57+Q58+Q59)</f>
        <v>1.2838974864654488E-2</v>
      </c>
    </row>
    <row r="62" spans="1:17" x14ac:dyDescent="0.25">
      <c r="A62" s="1" t="s">
        <v>34</v>
      </c>
    </row>
    <row r="63" spans="1:17" x14ac:dyDescent="0.25">
      <c r="A63" s="20" t="s">
        <v>6</v>
      </c>
      <c r="B63" s="20" t="s">
        <v>1</v>
      </c>
      <c r="C63" s="20" t="s">
        <v>2</v>
      </c>
      <c r="D63" s="20" t="s">
        <v>3</v>
      </c>
      <c r="E63" s="20" t="s">
        <v>4</v>
      </c>
      <c r="F63" s="20" t="s">
        <v>9</v>
      </c>
      <c r="G63" s="20" t="s">
        <v>10</v>
      </c>
      <c r="H63" s="20" t="s">
        <v>16</v>
      </c>
      <c r="I63" s="20" t="s">
        <v>17</v>
      </c>
      <c r="J63" s="20" t="s">
        <v>19</v>
      </c>
      <c r="K63" s="20" t="s">
        <v>18</v>
      </c>
      <c r="L63" s="20" t="s">
        <v>15</v>
      </c>
      <c r="M63" s="20" t="s">
        <v>11</v>
      </c>
      <c r="N63" s="20" t="s">
        <v>12</v>
      </c>
      <c r="O63" s="20" t="s">
        <v>13</v>
      </c>
      <c r="P63" s="20" t="s">
        <v>24</v>
      </c>
      <c r="Q63" s="20" t="s">
        <v>21</v>
      </c>
    </row>
    <row r="64" spans="1:17" x14ac:dyDescent="0.25">
      <c r="A64" s="21">
        <v>1</v>
      </c>
      <c r="B64" s="19">
        <v>1</v>
      </c>
      <c r="C64" s="19">
        <v>0</v>
      </c>
      <c r="D64" s="19">
        <v>1</v>
      </c>
      <c r="E64" s="19">
        <v>-1</v>
      </c>
      <c r="F64" s="19">
        <f>A64*L59+B64*M59+C64*N59+D64*O59</f>
        <v>-0.92037281141836524</v>
      </c>
      <c r="G64" s="19">
        <f>E64-F64</f>
        <v>-7.9627188581634756E-2</v>
      </c>
      <c r="H64" s="19">
        <f>$C$2*$G$64*A64</f>
        <v>-7.9627188581634766E-3</v>
      </c>
      <c r="I64" s="19">
        <f t="shared" ref="I64:K64" si="43">$C$2*$G$64*B64</f>
        <v>-7.9627188581634766E-3</v>
      </c>
      <c r="J64" s="19">
        <f t="shared" si="43"/>
        <v>0</v>
      </c>
      <c r="K64" s="19">
        <f t="shared" si="43"/>
        <v>-7.9627188581634766E-3</v>
      </c>
      <c r="L64" s="19">
        <f>L59+H64</f>
        <v>2.2349721936578779E-3</v>
      </c>
      <c r="M64" s="19">
        <f>M59+I64</f>
        <v>-0.34300336312113677</v>
      </c>
      <c r="N64" s="19">
        <f>N59+J64</f>
        <v>-0.28167649428687863</v>
      </c>
      <c r="O64" s="19">
        <f>O59+K64</f>
        <v>-0.60349257706537673</v>
      </c>
      <c r="P64" s="19">
        <f>A64*$L$66+B64*$M$66+C64*$N$66+D64*$O$66</f>
        <v>-0.93248915312914238</v>
      </c>
      <c r="Q64" s="19">
        <f>POWER(E64-P64,2)</f>
        <v>4.5577144452203866E-3</v>
      </c>
    </row>
    <row r="65" spans="1:20" x14ac:dyDescent="0.25">
      <c r="A65" s="21">
        <v>1</v>
      </c>
      <c r="B65" s="19">
        <v>0</v>
      </c>
      <c r="C65" s="19">
        <v>-1</v>
      </c>
      <c r="D65" s="19">
        <v>-1</v>
      </c>
      <c r="E65" s="19">
        <v>1</v>
      </c>
      <c r="F65" s="19">
        <f>A65*L64+B65*M64+C65*N64+D65*O64</f>
        <v>0.88740404354591318</v>
      </c>
      <c r="G65" s="19">
        <f>E65-F65</f>
        <v>0.11259595645408682</v>
      </c>
      <c r="H65" s="19">
        <f>$C$2*$G$65*A65</f>
        <v>1.1259595645408682E-2</v>
      </c>
      <c r="I65" s="19">
        <f t="shared" ref="I65:K65" si="44">$C$2*$G$65*B65</f>
        <v>0</v>
      </c>
      <c r="J65" s="19">
        <f t="shared" si="44"/>
        <v>-1.1259595645408682E-2</v>
      </c>
      <c r="K65" s="19">
        <f t="shared" si="44"/>
        <v>-1.1259595645408682E-2</v>
      </c>
      <c r="L65" s="19">
        <f t="shared" ref="L65:L66" si="45">L64+H65</f>
        <v>1.349456783906656E-2</v>
      </c>
      <c r="M65" s="19">
        <f t="shared" ref="M65:M66" si="46">M64+I65</f>
        <v>-0.34300336312113677</v>
      </c>
      <c r="N65" s="19">
        <f t="shared" ref="N65:N66" si="47">N64+J65</f>
        <v>-0.29293608993228731</v>
      </c>
      <c r="O65" s="19">
        <f t="shared" ref="O65:O66" si="48">O64+K65</f>
        <v>-0.61475217271078542</v>
      </c>
      <c r="P65" s="19">
        <f t="shared" ref="P65:P66" si="49">A65*$L$66+B65*$M$66+C65*$N$66+D65*$O$66</f>
        <v>0.89175329332285624</v>
      </c>
      <c r="Q65" s="19">
        <f t="shared" ref="Q65:Q66" si="50">POWER(E65-P65,2)</f>
        <v>1.1717349506447599E-2</v>
      </c>
    </row>
    <row r="66" spans="1:20" x14ac:dyDescent="0.25">
      <c r="A66" s="21">
        <v>1</v>
      </c>
      <c r="B66" s="19">
        <v>-1</v>
      </c>
      <c r="C66" s="19">
        <v>-0.5</v>
      </c>
      <c r="D66" s="19">
        <v>-1</v>
      </c>
      <c r="E66" s="19">
        <v>1</v>
      </c>
      <c r="F66" s="19">
        <f>A66*L65+B66*M65+C66*N65+D66*O65</f>
        <v>1.1177181486371324</v>
      </c>
      <c r="G66" s="19">
        <f>E66-F66</f>
        <v>-0.11771814863713237</v>
      </c>
      <c r="H66" s="19">
        <f>$C$2*$G$66*A66</f>
        <v>-1.1771814863713238E-2</v>
      </c>
      <c r="I66" s="19">
        <f t="shared" ref="I66:K66" si="51">$C$2*$G$66*B66</f>
        <v>1.1771814863713238E-2</v>
      </c>
      <c r="J66" s="19">
        <f t="shared" si="51"/>
        <v>5.8859074318566192E-3</v>
      </c>
      <c r="K66" s="19">
        <f t="shared" si="51"/>
        <v>1.1771814863713238E-2</v>
      </c>
      <c r="L66" s="19">
        <f t="shared" si="45"/>
        <v>1.7227529753533217E-3</v>
      </c>
      <c r="M66" s="19">
        <f t="shared" si="46"/>
        <v>-0.33123154825742351</v>
      </c>
      <c r="N66" s="19">
        <f t="shared" si="47"/>
        <v>-0.28705018250043068</v>
      </c>
      <c r="O66" s="19">
        <f t="shared" si="48"/>
        <v>-0.60298035784707216</v>
      </c>
      <c r="P66" s="19">
        <f t="shared" si="49"/>
        <v>1.0794597503300642</v>
      </c>
      <c r="Q66" s="19">
        <f t="shared" si="50"/>
        <v>6.3138519225161456E-3</v>
      </c>
    </row>
    <row r="67" spans="1:20" x14ac:dyDescent="0.25">
      <c r="A67" s="1" t="s">
        <v>20</v>
      </c>
      <c r="B67">
        <f>1/2*(Q64+Q65+Q66)</f>
        <v>1.1294457937092066E-2</v>
      </c>
    </row>
    <row r="68" spans="1:20" x14ac:dyDescent="0.25">
      <c r="A68" s="1"/>
    </row>
    <row r="69" spans="1:20" x14ac:dyDescent="0.25">
      <c r="A69" s="1" t="s">
        <v>35</v>
      </c>
    </row>
    <row r="70" spans="1:20" x14ac:dyDescent="0.25">
      <c r="A70" s="20" t="s">
        <v>6</v>
      </c>
      <c r="B70" s="20" t="s">
        <v>1</v>
      </c>
      <c r="C70" s="20" t="s">
        <v>2</v>
      </c>
      <c r="D70" s="20" t="s">
        <v>3</v>
      </c>
      <c r="E70" s="20" t="s">
        <v>4</v>
      </c>
      <c r="F70" s="20" t="s">
        <v>9</v>
      </c>
      <c r="G70" s="20" t="s">
        <v>10</v>
      </c>
      <c r="H70" s="20" t="s">
        <v>16</v>
      </c>
      <c r="I70" s="20" t="s">
        <v>17</v>
      </c>
      <c r="J70" s="20" t="s">
        <v>19</v>
      </c>
      <c r="K70" s="20" t="s">
        <v>18</v>
      </c>
      <c r="L70" s="20" t="s">
        <v>15</v>
      </c>
      <c r="M70" s="20" t="s">
        <v>11</v>
      </c>
      <c r="N70" s="20" t="s">
        <v>12</v>
      </c>
      <c r="O70" s="20" t="s">
        <v>13</v>
      </c>
      <c r="P70" s="20" t="s">
        <v>24</v>
      </c>
      <c r="Q70" s="20" t="s">
        <v>21</v>
      </c>
    </row>
    <row r="71" spans="1:20" x14ac:dyDescent="0.25">
      <c r="A71" s="21">
        <v>1</v>
      </c>
      <c r="B71" s="19">
        <v>1</v>
      </c>
      <c r="C71" s="19">
        <v>0</v>
      </c>
      <c r="D71" s="19">
        <v>1</v>
      </c>
      <c r="E71" s="19">
        <v>-1</v>
      </c>
      <c r="F71" s="19">
        <f>A71*L66+B71*M66+C71*N66+D71*O66</f>
        <v>-0.93248915312914238</v>
      </c>
      <c r="G71" s="19">
        <f>E71-F71</f>
        <v>-6.7510846870857621E-2</v>
      </c>
      <c r="H71" s="19">
        <f>$C$2*$G$71*A71</f>
        <v>-6.7510846870857625E-3</v>
      </c>
      <c r="I71" s="19">
        <f t="shared" ref="I71:K71" si="52">$C$2*$G$71*B71</f>
        <v>-6.7510846870857625E-3</v>
      </c>
      <c r="J71" s="19">
        <f t="shared" si="52"/>
        <v>0</v>
      </c>
      <c r="K71" s="19">
        <f t="shared" si="52"/>
        <v>-6.7510846870857625E-3</v>
      </c>
      <c r="L71" s="19">
        <f>L66+H71</f>
        <v>-5.0283317117324408E-3</v>
      </c>
      <c r="M71" s="19">
        <f>M66+I71</f>
        <v>-0.33798263294450925</v>
      </c>
      <c r="N71" s="19">
        <f>N66+J71</f>
        <v>-0.28705018250043068</v>
      </c>
      <c r="O71" s="19">
        <f>O66+K71</f>
        <v>-0.6097314425341579</v>
      </c>
      <c r="P71" s="19">
        <f>A71*$L$73+B71*$M$73+C71*$N$73+D71*$O$73</f>
        <v>-0.94141515602175596</v>
      </c>
      <c r="Q71" s="19">
        <f>POWER(E71-P71,2)</f>
        <v>3.4321839439551967E-3</v>
      </c>
    </row>
    <row r="72" spans="1:20" x14ac:dyDescent="0.25">
      <c r="A72" s="21">
        <v>1</v>
      </c>
      <c r="B72" s="19">
        <v>0</v>
      </c>
      <c r="C72" s="19">
        <v>-1</v>
      </c>
      <c r="D72" s="19">
        <v>-1</v>
      </c>
      <c r="E72" s="19">
        <v>1</v>
      </c>
      <c r="F72" s="19">
        <f>A72*L71+B72*M71+C72*N71+D72*O71</f>
        <v>0.89175329332285613</v>
      </c>
      <c r="G72" s="19">
        <f>E72-F72</f>
        <v>0.10824670667714387</v>
      </c>
      <c r="H72" s="19">
        <f>$C$2*$G$72*A72</f>
        <v>1.0824670667714387E-2</v>
      </c>
      <c r="I72" s="19">
        <f t="shared" ref="I72:K72" si="53">$C$2*$G$72*B72</f>
        <v>0</v>
      </c>
      <c r="J72" s="19">
        <f t="shared" si="53"/>
        <v>-1.0824670667714387E-2</v>
      </c>
      <c r="K72" s="19">
        <f t="shared" si="53"/>
        <v>-1.0824670667714387E-2</v>
      </c>
      <c r="L72" s="19">
        <f t="shared" ref="L72:L73" si="54">L71+H72</f>
        <v>5.7963389559819462E-3</v>
      </c>
      <c r="M72" s="19">
        <f t="shared" ref="M72:M73" si="55">M71+I72</f>
        <v>-0.33798263294450925</v>
      </c>
      <c r="N72" s="19">
        <f t="shared" ref="N72:N73" si="56">N71+J72</f>
        <v>-0.29787485316814505</v>
      </c>
      <c r="O72" s="19">
        <f t="shared" ref="O72:O73" si="57">O71+K72</f>
        <v>-0.62055611320187232</v>
      </c>
      <c r="P72" s="19">
        <f t="shared" ref="P72:P73" si="58">A72*$L$73+B72*$M$73+C72*$N$73+D72*$O$73</f>
        <v>0.89590917740439024</v>
      </c>
      <c r="Q72" s="19">
        <f t="shared" ref="Q72:Q73" si="59">POWER(E72-P72,2)</f>
        <v>1.0834899348630703E-2</v>
      </c>
    </row>
    <row r="73" spans="1:20" x14ac:dyDescent="0.25">
      <c r="A73" s="21">
        <v>1</v>
      </c>
      <c r="B73" s="19">
        <v>-1</v>
      </c>
      <c r="C73" s="19">
        <v>-0.5</v>
      </c>
      <c r="D73" s="19">
        <v>-1</v>
      </c>
      <c r="E73" s="19">
        <v>1</v>
      </c>
      <c r="F73" s="19">
        <f>A73*L72+B73*M72+C73*N72+D73*O72</f>
        <v>1.1132725116864362</v>
      </c>
      <c r="G73" s="19">
        <f>E73-F73</f>
        <v>-0.11327251168643615</v>
      </c>
      <c r="H73" s="19">
        <f>$C$2*$G$73*A73</f>
        <v>-1.1327251168643616E-2</v>
      </c>
      <c r="I73" s="19">
        <f t="shared" ref="I73:K73" si="60">$C$2*$G$73*B73</f>
        <v>1.1327251168643616E-2</v>
      </c>
      <c r="J73" s="19">
        <f t="shared" si="60"/>
        <v>5.6636255843218082E-3</v>
      </c>
      <c r="K73" s="19">
        <f t="shared" si="60"/>
        <v>1.1327251168643616E-2</v>
      </c>
      <c r="L73" s="19">
        <f t="shared" si="54"/>
        <v>-5.5309122126616702E-3</v>
      </c>
      <c r="M73" s="19">
        <f t="shared" si="55"/>
        <v>-0.32665538177586562</v>
      </c>
      <c r="N73" s="19">
        <f t="shared" si="56"/>
        <v>-0.29221122758382323</v>
      </c>
      <c r="O73" s="19">
        <f t="shared" si="57"/>
        <v>-0.60922886203322868</v>
      </c>
      <c r="P73" s="19">
        <f t="shared" si="58"/>
        <v>1.0764589453883442</v>
      </c>
      <c r="Q73" s="19">
        <f t="shared" si="59"/>
        <v>5.845970329897799E-3</v>
      </c>
    </row>
    <row r="74" spans="1:20" x14ac:dyDescent="0.25">
      <c r="A74" s="1" t="s">
        <v>20</v>
      </c>
      <c r="B74">
        <f>1/2*(Q71+Q72+Q73)</f>
        <v>1.0056526811241849E-2</v>
      </c>
    </row>
    <row r="75" spans="1:20" x14ac:dyDescent="0.25">
      <c r="A75" s="1"/>
    </row>
    <row r="76" spans="1:20" x14ac:dyDescent="0.25">
      <c r="A76" s="3" t="s">
        <v>5</v>
      </c>
    </row>
    <row r="77" spans="1:20" x14ac:dyDescent="0.25">
      <c r="A77" s="4" t="s">
        <v>25</v>
      </c>
    </row>
    <row r="78" spans="1:20" x14ac:dyDescent="0.25">
      <c r="A78" s="20" t="s">
        <v>6</v>
      </c>
      <c r="B78" s="20" t="s">
        <v>7</v>
      </c>
      <c r="C78" s="20" t="s">
        <v>2</v>
      </c>
      <c r="D78" s="20" t="s">
        <v>3</v>
      </c>
      <c r="E78" s="20" t="s">
        <v>8</v>
      </c>
      <c r="F78" s="20" t="s">
        <v>4</v>
      </c>
      <c r="G78" s="20" t="s">
        <v>9</v>
      </c>
      <c r="H78" s="20" t="s">
        <v>10</v>
      </c>
      <c r="I78" s="20" t="s">
        <v>16</v>
      </c>
      <c r="J78" s="20" t="s">
        <v>17</v>
      </c>
      <c r="K78" s="20" t="s">
        <v>19</v>
      </c>
      <c r="L78" s="20" t="s">
        <v>18</v>
      </c>
      <c r="M78" s="20" t="s">
        <v>23</v>
      </c>
      <c r="N78" s="20" t="s">
        <v>15</v>
      </c>
      <c r="O78" s="20" t="s">
        <v>11</v>
      </c>
      <c r="P78" s="20" t="s">
        <v>12</v>
      </c>
      <c r="Q78" s="20" t="s">
        <v>13</v>
      </c>
      <c r="R78" s="20" t="s">
        <v>22</v>
      </c>
      <c r="S78" s="20" t="s">
        <v>24</v>
      </c>
      <c r="T78" s="20" t="s">
        <v>21</v>
      </c>
    </row>
    <row r="79" spans="1:20" x14ac:dyDescent="0.25">
      <c r="A79" s="21">
        <v>1</v>
      </c>
      <c r="B79" s="19">
        <v>5.0999999999999996</v>
      </c>
      <c r="C79" s="22">
        <v>3.5</v>
      </c>
      <c r="D79" s="22">
        <v>1.4</v>
      </c>
      <c r="E79" s="22">
        <v>0.2</v>
      </c>
      <c r="F79" s="22">
        <v>1</v>
      </c>
      <c r="G79" s="22">
        <v>0</v>
      </c>
      <c r="H79" s="22">
        <f t="shared" ref="H79:H84" si="61">F79-G79</f>
        <v>1</v>
      </c>
      <c r="I79" s="19">
        <f>$C$2*$H$79*A79</f>
        <v>0.1</v>
      </c>
      <c r="J79" s="19">
        <f t="shared" ref="J79:M79" si="62">$C$2*$H$79*B79</f>
        <v>0.51</v>
      </c>
      <c r="K79" s="19">
        <f t="shared" si="62"/>
        <v>0.35000000000000003</v>
      </c>
      <c r="L79" s="19">
        <f t="shared" si="62"/>
        <v>0.13999999999999999</v>
      </c>
      <c r="M79" s="19">
        <f t="shared" si="62"/>
        <v>2.0000000000000004E-2</v>
      </c>
      <c r="N79" s="19">
        <f>0+I79</f>
        <v>0.1</v>
      </c>
      <c r="O79" s="19">
        <f>0+J79</f>
        <v>0.51</v>
      </c>
      <c r="P79" s="19">
        <f>0+K79</f>
        <v>0.35000000000000003</v>
      </c>
      <c r="Q79" s="19">
        <f>0+L79</f>
        <v>0.13999999999999999</v>
      </c>
      <c r="R79" s="19">
        <f>0+M79</f>
        <v>2.0000000000000004E-2</v>
      </c>
      <c r="S79" s="19">
        <f>(A79*$N$84+B79*$O$84+C79*$P$84+D79*$Q$84+E79*$R$84)</f>
        <v>-6564.0497137622879</v>
      </c>
      <c r="T79" s="22">
        <f t="shared" ref="T79:T84" si="63">POWER((F79-S79),2)</f>
        <v>43099877.744170301</v>
      </c>
    </row>
    <row r="80" spans="1:20" x14ac:dyDescent="0.25">
      <c r="A80" s="21">
        <v>1</v>
      </c>
      <c r="B80" s="19">
        <v>4.9000000000000004</v>
      </c>
      <c r="C80" s="22">
        <v>3</v>
      </c>
      <c r="D80" s="22">
        <v>1.4</v>
      </c>
      <c r="E80" s="22">
        <v>0.2</v>
      </c>
      <c r="F80" s="22">
        <v>1</v>
      </c>
      <c r="G80" s="19">
        <f>(A80*N79+B80*O79+C80*P79+D80*Q79+E80*R79)</f>
        <v>3.8490000000000002</v>
      </c>
      <c r="H80" s="22">
        <f t="shared" si="61"/>
        <v>-2.8490000000000002</v>
      </c>
      <c r="I80" s="19">
        <f>$C$2*$H$80*A80</f>
        <v>-0.28490000000000004</v>
      </c>
      <c r="J80" s="19">
        <f t="shared" ref="J80:M80" si="64">$C$2*$H$80*B80</f>
        <v>-1.3960100000000004</v>
      </c>
      <c r="K80" s="19">
        <f t="shared" si="64"/>
        <v>-0.85470000000000013</v>
      </c>
      <c r="L80" s="19">
        <f t="shared" si="64"/>
        <v>-0.39886000000000005</v>
      </c>
      <c r="M80" s="19">
        <f t="shared" si="64"/>
        <v>-5.698000000000001E-2</v>
      </c>
      <c r="N80" s="19">
        <f>N79+I80</f>
        <v>-0.18490000000000004</v>
      </c>
      <c r="O80" s="19">
        <f>O79+J80</f>
        <v>-0.88601000000000041</v>
      </c>
      <c r="P80" s="19">
        <f t="shared" ref="N80:R84" si="65">P79+K80</f>
        <v>-0.50470000000000015</v>
      </c>
      <c r="Q80" s="19">
        <f t="shared" si="65"/>
        <v>-0.25886000000000009</v>
      </c>
      <c r="R80" s="19">
        <f t="shared" si="65"/>
        <v>-3.6980000000000006E-2</v>
      </c>
      <c r="S80" s="19">
        <f t="shared" ref="S80:S84" si="66">(A80*$N$84+B80*$O$84+C80*$P$84+D80*$Q$84+E80*$R$84)</f>
        <v>-6211.3699274881183</v>
      </c>
      <c r="T80" s="22">
        <f t="shared" si="63"/>
        <v>38593540.115958728</v>
      </c>
    </row>
    <row r="81" spans="1:20" x14ac:dyDescent="0.25">
      <c r="A81" s="21">
        <v>1</v>
      </c>
      <c r="B81" s="19">
        <v>4.7</v>
      </c>
      <c r="C81" s="22">
        <v>3.2</v>
      </c>
      <c r="D81" s="22">
        <v>1.3</v>
      </c>
      <c r="E81" s="22">
        <v>0.2</v>
      </c>
      <c r="F81" s="22">
        <v>1</v>
      </c>
      <c r="G81" s="19">
        <f t="shared" ref="G81:G84" si="67">(A81*N80+B81*O80+C81*P80+D81*Q80+E81*R80)</f>
        <v>-6.3081010000000024</v>
      </c>
      <c r="H81" s="22">
        <f t="shared" si="61"/>
        <v>7.3081010000000024</v>
      </c>
      <c r="I81" s="19">
        <f>$C$2*$H$81*A81</f>
        <v>0.73081010000000024</v>
      </c>
      <c r="J81" s="19">
        <f t="shared" ref="J81:M81" si="68">$C$2*$H$81*B81</f>
        <v>3.4348074700000013</v>
      </c>
      <c r="K81" s="19">
        <f t="shared" si="68"/>
        <v>2.3385923200000009</v>
      </c>
      <c r="L81" s="19">
        <f t="shared" si="68"/>
        <v>0.95005313000000036</v>
      </c>
      <c r="M81" s="19">
        <f t="shared" si="68"/>
        <v>0.14616202000000006</v>
      </c>
      <c r="N81" s="19">
        <f t="shared" si="65"/>
        <v>0.54591010000000018</v>
      </c>
      <c r="O81" s="19">
        <f t="shared" si="65"/>
        <v>2.5487974700000011</v>
      </c>
      <c r="P81" s="19">
        <f t="shared" si="65"/>
        <v>1.8338923200000008</v>
      </c>
      <c r="Q81" s="19">
        <f t="shared" si="65"/>
        <v>0.69119313000000027</v>
      </c>
      <c r="R81" s="19">
        <f t="shared" si="65"/>
        <v>0.10918202000000005</v>
      </c>
      <c r="S81" s="19">
        <f t="shared" si="66"/>
        <v>-6057.8791189759522</v>
      </c>
      <c r="T81" s="22">
        <f t="shared" si="63"/>
        <v>36710016.178362809</v>
      </c>
    </row>
    <row r="82" spans="1:20" x14ac:dyDescent="0.25">
      <c r="A82" s="21">
        <v>1</v>
      </c>
      <c r="B82" s="22">
        <v>7</v>
      </c>
      <c r="C82" s="22">
        <v>3.2</v>
      </c>
      <c r="D82" s="22">
        <v>4.7</v>
      </c>
      <c r="E82" s="22">
        <v>1.4</v>
      </c>
      <c r="F82" s="22">
        <v>-1</v>
      </c>
      <c r="G82" s="19">
        <f t="shared" si="67"/>
        <v>27.657410353000014</v>
      </c>
      <c r="H82" s="22">
        <f t="shared" si="61"/>
        <v>-28.657410353000014</v>
      </c>
      <c r="I82" s="19">
        <f>$C$2*$H$82*A82</f>
        <v>-2.8657410353000015</v>
      </c>
      <c r="J82" s="19">
        <f t="shared" ref="J82:M82" si="69">$C$2*$H$82*B82</f>
        <v>-20.060187247100011</v>
      </c>
      <c r="K82" s="19">
        <f t="shared" si="69"/>
        <v>-9.1703713129600057</v>
      </c>
      <c r="L82" s="19">
        <f t="shared" si="69"/>
        <v>-13.468982865910007</v>
      </c>
      <c r="M82" s="19">
        <f t="shared" si="69"/>
        <v>-4.012037449420002</v>
      </c>
      <c r="N82" s="19">
        <f t="shared" si="65"/>
        <v>-2.3198309353000015</v>
      </c>
      <c r="O82" s="19">
        <f t="shared" si="65"/>
        <v>-17.51138977710001</v>
      </c>
      <c r="P82" s="19">
        <f t="shared" si="65"/>
        <v>-7.3364789929600054</v>
      </c>
      <c r="Q82" s="19">
        <f t="shared" si="65"/>
        <v>-12.777789735910007</v>
      </c>
      <c r="R82" s="19">
        <f t="shared" si="65"/>
        <v>-3.902855429420002</v>
      </c>
      <c r="S82" s="19">
        <f t="shared" si="66"/>
        <v>-10233.046151978302</v>
      </c>
      <c r="T82" s="22">
        <f t="shared" si="63"/>
        <v>104694768.45621398</v>
      </c>
    </row>
    <row r="83" spans="1:20" x14ac:dyDescent="0.25">
      <c r="A83" s="21">
        <v>1</v>
      </c>
      <c r="B83" s="19">
        <v>6.4</v>
      </c>
      <c r="C83" s="22">
        <v>3.2</v>
      </c>
      <c r="D83" s="22">
        <v>4.5</v>
      </c>
      <c r="E83" s="22">
        <v>1.5</v>
      </c>
      <c r="F83" s="22">
        <v>-1</v>
      </c>
      <c r="G83" s="19">
        <f t="shared" si="67"/>
        <v>-201.2237952419371</v>
      </c>
      <c r="H83" s="22">
        <f t="shared" si="61"/>
        <v>200.2237952419371</v>
      </c>
      <c r="I83" s="19">
        <f>$C$2*$H$83*A83</f>
        <v>20.02237952419371</v>
      </c>
      <c r="J83" s="19">
        <f t="shared" ref="J83:M83" si="70">$C$2*$H$83*B83</f>
        <v>128.14322895483974</v>
      </c>
      <c r="K83" s="19">
        <f t="shared" si="70"/>
        <v>64.071614477419871</v>
      </c>
      <c r="L83" s="19">
        <f t="shared" si="70"/>
        <v>90.100707858871687</v>
      </c>
      <c r="M83" s="19">
        <f t="shared" si="70"/>
        <v>30.033569286290565</v>
      </c>
      <c r="N83" s="19">
        <f t="shared" si="65"/>
        <v>17.702548588893709</v>
      </c>
      <c r="O83" s="19">
        <f t="shared" si="65"/>
        <v>110.63183917773974</v>
      </c>
      <c r="P83" s="19">
        <f t="shared" si="65"/>
        <v>56.735135484459867</v>
      </c>
      <c r="Q83" s="19">
        <f t="shared" si="65"/>
        <v>77.322918122961681</v>
      </c>
      <c r="R83" s="19">
        <f t="shared" si="65"/>
        <v>26.130713856870564</v>
      </c>
      <c r="S83" s="19">
        <f t="shared" si="66"/>
        <v>-9628.3950620568958</v>
      </c>
      <c r="T83" s="22">
        <f t="shared" si="63"/>
        <v>92686735.680917501</v>
      </c>
    </row>
    <row r="84" spans="1:20" x14ac:dyDescent="0.25">
      <c r="A84" s="21">
        <v>1</v>
      </c>
      <c r="B84" s="19">
        <v>6.9</v>
      </c>
      <c r="C84" s="22">
        <v>3.1</v>
      </c>
      <c r="D84" s="22">
        <v>4.9000000000000004</v>
      </c>
      <c r="E84" s="22">
        <v>1.5</v>
      </c>
      <c r="F84" s="22">
        <v>-1</v>
      </c>
      <c r="G84" s="19">
        <f t="shared" si="67"/>
        <v>1375.0195285049417</v>
      </c>
      <c r="H84" s="22">
        <f t="shared" si="61"/>
        <v>-1376.0195285049417</v>
      </c>
      <c r="I84" s="19">
        <f>$C$2*$H$84*A84</f>
        <v>-137.60195285049417</v>
      </c>
      <c r="J84" s="19">
        <f t="shared" ref="J84:M84" si="71">$C$2*$H$84*B84</f>
        <v>-949.45347466840985</v>
      </c>
      <c r="K84" s="19">
        <f t="shared" si="71"/>
        <v>-426.56605383653192</v>
      </c>
      <c r="L84" s="19">
        <f t="shared" si="71"/>
        <v>-674.24956896742151</v>
      </c>
      <c r="M84" s="19">
        <f t="shared" si="71"/>
        <v>-206.40292927574126</v>
      </c>
      <c r="N84" s="19">
        <f t="shared" si="65"/>
        <v>-119.89940426160047</v>
      </c>
      <c r="O84" s="19">
        <f t="shared" si="65"/>
        <v>-838.82163549067013</v>
      </c>
      <c r="P84" s="19">
        <f t="shared" si="65"/>
        <v>-369.83091835207205</v>
      </c>
      <c r="Q84" s="19">
        <f t="shared" si="65"/>
        <v>-596.9266508444598</v>
      </c>
      <c r="R84" s="19">
        <f t="shared" si="65"/>
        <v>-180.2722154188707</v>
      </c>
      <c r="S84" s="19">
        <f t="shared" si="66"/>
        <v>-10249.593448304808</v>
      </c>
      <c r="T84" s="22">
        <f t="shared" si="63"/>
        <v>105033667.66863623</v>
      </c>
    </row>
    <row r="85" spans="1:20" x14ac:dyDescent="0.25">
      <c r="A85" t="s">
        <v>10</v>
      </c>
      <c r="B85">
        <f>1/2*SUM(T79:T84)</f>
        <v>210409302.92212975</v>
      </c>
    </row>
    <row r="87" spans="1:20" x14ac:dyDescent="0.25">
      <c r="A87" s="4" t="s">
        <v>26</v>
      </c>
    </row>
    <row r="88" spans="1:20" x14ac:dyDescent="0.25">
      <c r="A88" s="20" t="s">
        <v>6</v>
      </c>
      <c r="B88" s="20" t="s">
        <v>7</v>
      </c>
      <c r="C88" s="20" t="s">
        <v>2</v>
      </c>
      <c r="D88" s="20" t="s">
        <v>3</v>
      </c>
      <c r="E88" s="20" t="s">
        <v>8</v>
      </c>
      <c r="F88" s="20" t="s">
        <v>4</v>
      </c>
      <c r="G88" s="20" t="s">
        <v>9</v>
      </c>
      <c r="H88" s="20" t="s">
        <v>10</v>
      </c>
      <c r="I88" s="20" t="s">
        <v>16</v>
      </c>
      <c r="J88" s="20" t="s">
        <v>17</v>
      </c>
      <c r="K88" s="20" t="s">
        <v>19</v>
      </c>
      <c r="L88" s="20" t="s">
        <v>18</v>
      </c>
      <c r="M88" s="20" t="s">
        <v>23</v>
      </c>
      <c r="N88" s="20" t="s">
        <v>15</v>
      </c>
      <c r="O88" s="20" t="s">
        <v>11</v>
      </c>
      <c r="P88" s="20" t="s">
        <v>12</v>
      </c>
      <c r="Q88" s="20" t="s">
        <v>13</v>
      </c>
      <c r="R88" s="20" t="s">
        <v>22</v>
      </c>
      <c r="S88" s="20" t="s">
        <v>24</v>
      </c>
      <c r="T88" s="20" t="s">
        <v>21</v>
      </c>
    </row>
    <row r="89" spans="1:20" x14ac:dyDescent="0.25">
      <c r="A89" s="21">
        <v>1</v>
      </c>
      <c r="B89" s="19">
        <v>5.0999999999999996</v>
      </c>
      <c r="C89" s="22">
        <v>3.5</v>
      </c>
      <c r="D89" s="22">
        <v>1.4</v>
      </c>
      <c r="E89" s="22">
        <v>0.2</v>
      </c>
      <c r="F89" s="22">
        <v>1</v>
      </c>
      <c r="G89" s="22">
        <f>(A89*N84+B89*O84+C89*P84+D89*Q84+E89*R84)</f>
        <v>-6564.0497137622879</v>
      </c>
      <c r="H89" s="22">
        <f t="shared" ref="H89:H94" si="72">F89-G89</f>
        <v>6565.0497137622879</v>
      </c>
      <c r="I89" s="19">
        <f t="shared" ref="I89:I94" si="73">$C$2*H89*A89</f>
        <v>656.50497137622881</v>
      </c>
      <c r="J89" s="19">
        <f t="shared" ref="J89:J94" si="74">$C$2*H89*B89</f>
        <v>3348.1753540187665</v>
      </c>
      <c r="K89" s="19">
        <f>$C$2*H89*C89</f>
        <v>2297.7673998168007</v>
      </c>
      <c r="L89" s="19">
        <f>$C$2*H89*D89</f>
        <v>919.10695992672026</v>
      </c>
      <c r="M89" s="19">
        <f>$C$2*H89*E89</f>
        <v>131.30099427524576</v>
      </c>
      <c r="N89" s="19">
        <f>N84+I89</f>
        <v>536.60556711462834</v>
      </c>
      <c r="O89" s="19">
        <f>O84+J89</f>
        <v>2509.3537185280966</v>
      </c>
      <c r="P89" s="19">
        <f>P84+K89</f>
        <v>1927.9364814647286</v>
      </c>
      <c r="Q89" s="19">
        <f>Q84+L89</f>
        <v>322.18030908226046</v>
      </c>
      <c r="R89" s="19">
        <f>R84+M89</f>
        <v>-48.971221143624945</v>
      </c>
      <c r="S89" s="19">
        <f>(A89*$N$94+B89*$O$94+C89*$P$94+D89*$Q$94+E89*$R$94)</f>
        <v>-39697802.019831404</v>
      </c>
      <c r="T89" s="22">
        <f t="shared" ref="T89:T94" si="75">POWER((F89-S89),2)</f>
        <v>1575915564601335.2</v>
      </c>
    </row>
    <row r="90" spans="1:20" x14ac:dyDescent="0.25">
      <c r="A90" s="21">
        <v>1</v>
      </c>
      <c r="B90" s="19">
        <v>4.9000000000000004</v>
      </c>
      <c r="C90" s="22">
        <v>3</v>
      </c>
      <c r="D90" s="22">
        <v>1.4</v>
      </c>
      <c r="E90" s="22">
        <v>0.2</v>
      </c>
      <c r="F90" s="22">
        <v>1</v>
      </c>
      <c r="G90" s="19">
        <f>(A90*N89+B90*O89+C90*P89+D90*Q89+E90*R89)</f>
        <v>19057.506420782927</v>
      </c>
      <c r="H90" s="22">
        <f t="shared" si="72"/>
        <v>-19056.506420782927</v>
      </c>
      <c r="I90" s="19">
        <f t="shared" si="73"/>
        <v>-1905.6506420782928</v>
      </c>
      <c r="J90" s="19">
        <f t="shared" si="74"/>
        <v>-9337.6881461836347</v>
      </c>
      <c r="K90" s="19">
        <f t="shared" ref="K90:K94" si="76">$C$2*H90*C90</f>
        <v>-5716.9519262348786</v>
      </c>
      <c r="L90" s="19">
        <f t="shared" ref="L90:L94" si="77">$C$2*H90*D90</f>
        <v>-2667.9108989096098</v>
      </c>
      <c r="M90" s="19">
        <f t="shared" ref="M90:M94" si="78">$C$2*H90*E90</f>
        <v>-381.13012841565859</v>
      </c>
      <c r="N90" s="19">
        <f>N89+I90</f>
        <v>-1369.0450749636643</v>
      </c>
      <c r="O90" s="19">
        <f>O89+J90</f>
        <v>-6828.3344276555381</v>
      </c>
      <c r="P90" s="19">
        <f t="shared" ref="P90:P94" si="79">P89+K90</f>
        <v>-3789.0154447701498</v>
      </c>
      <c r="Q90" s="19">
        <f t="shared" ref="Q90:Q94" si="80">Q89+L90</f>
        <v>-2345.7305898273494</v>
      </c>
      <c r="R90" s="19">
        <f t="shared" ref="R90:R94" si="81">R89+M90</f>
        <v>-430.10134955928356</v>
      </c>
      <c r="S90" s="19">
        <f t="shared" ref="S90:S94" si="82">(A90*$N$94+B90*$O$94+C90*$P$94+D90*$Q$94+E90*$R$94)</f>
        <v>-37565056.937476419</v>
      </c>
      <c r="T90" s="22">
        <f t="shared" si="75"/>
        <v>1411133577845960</v>
      </c>
    </row>
    <row r="91" spans="1:20" x14ac:dyDescent="0.25">
      <c r="A91" s="21">
        <v>1</v>
      </c>
      <c r="B91" s="19">
        <v>4.7</v>
      </c>
      <c r="C91" s="22">
        <v>3.2</v>
      </c>
      <c r="D91" s="22">
        <v>1.3</v>
      </c>
      <c r="E91" s="22">
        <v>0.2</v>
      </c>
      <c r="F91" s="22">
        <v>1</v>
      </c>
      <c r="G91" s="19">
        <f>(A91*N90+B91*O90+C91*P90+D91*Q90+E91*R90)</f>
        <v>-48722.536344896595</v>
      </c>
      <c r="H91" s="22">
        <f t="shared" si="72"/>
        <v>48723.536344896595</v>
      </c>
      <c r="I91" s="19">
        <f t="shared" si="73"/>
        <v>4872.3536344896593</v>
      </c>
      <c r="J91" s="19">
        <f t="shared" si="74"/>
        <v>22900.062082101398</v>
      </c>
      <c r="K91" s="19">
        <f t="shared" si="76"/>
        <v>15591.53163036691</v>
      </c>
      <c r="L91" s="19">
        <f t="shared" si="77"/>
        <v>6334.0597248365575</v>
      </c>
      <c r="M91" s="19">
        <f t="shared" si="78"/>
        <v>974.47072689793185</v>
      </c>
      <c r="N91" s="19">
        <f t="shared" ref="N91:N94" si="83">N90+I91</f>
        <v>3503.308559525995</v>
      </c>
      <c r="O91" s="19">
        <f t="shared" ref="O91:O94" si="84">O90+J91</f>
        <v>16071.72765444586</v>
      </c>
      <c r="P91" s="19">
        <f t="shared" si="79"/>
        <v>11802.51618559676</v>
      </c>
      <c r="Q91" s="19">
        <f t="shared" si="80"/>
        <v>3988.3291350092081</v>
      </c>
      <c r="R91" s="19">
        <f t="shared" si="81"/>
        <v>544.36937733864829</v>
      </c>
      <c r="S91" s="19">
        <f t="shared" si="82"/>
        <v>-36636616.988797948</v>
      </c>
      <c r="T91" s="22">
        <f t="shared" si="75"/>
        <v>1342241777657113.5</v>
      </c>
    </row>
    <row r="92" spans="1:20" x14ac:dyDescent="0.25">
      <c r="A92" s="21">
        <v>1</v>
      </c>
      <c r="B92" s="22">
        <v>7</v>
      </c>
      <c r="C92" s="22">
        <v>3.2</v>
      </c>
      <c r="D92" s="22">
        <v>4.7</v>
      </c>
      <c r="E92" s="22">
        <v>1.4</v>
      </c>
      <c r="F92" s="22">
        <v>-1</v>
      </c>
      <c r="G92" s="19">
        <f>(A92*N91+B92*O91+C92*P91+D92*Q91+E92*R91)</f>
        <v>173280.71799737401</v>
      </c>
      <c r="H92" s="22">
        <f t="shared" si="72"/>
        <v>-173281.71799737401</v>
      </c>
      <c r="I92" s="19">
        <f t="shared" si="73"/>
        <v>-17328.171799737403</v>
      </c>
      <c r="J92" s="19">
        <f t="shared" si="74"/>
        <v>-121297.20259816182</v>
      </c>
      <c r="K92" s="19">
        <f t="shared" si="76"/>
        <v>-55450.149759159693</v>
      </c>
      <c r="L92" s="19">
        <f t="shared" si="77"/>
        <v>-81442.407458765796</v>
      </c>
      <c r="M92" s="19">
        <f t="shared" si="78"/>
        <v>-24259.440519632364</v>
      </c>
      <c r="N92" s="19">
        <f t="shared" si="83"/>
        <v>-13824.863240211409</v>
      </c>
      <c r="O92" s="19">
        <f t="shared" si="84"/>
        <v>-105225.47494371596</v>
      </c>
      <c r="P92" s="19">
        <f t="shared" si="79"/>
        <v>-43647.633573562933</v>
      </c>
      <c r="Q92" s="19">
        <f t="shared" si="80"/>
        <v>-77454.078323756592</v>
      </c>
      <c r="R92" s="19">
        <f t="shared" si="81"/>
        <v>-23715.071142293717</v>
      </c>
      <c r="S92" s="19">
        <f t="shared" si="82"/>
        <v>-61889965.753693067</v>
      </c>
      <c r="T92" s="22">
        <f t="shared" si="75"/>
        <v>3830367737213370</v>
      </c>
    </row>
    <row r="93" spans="1:20" x14ac:dyDescent="0.25">
      <c r="A93" s="21">
        <v>1</v>
      </c>
      <c r="B93" s="19">
        <v>6.4</v>
      </c>
      <c r="C93" s="22">
        <v>3.2</v>
      </c>
      <c r="D93" s="22">
        <v>4.5</v>
      </c>
      <c r="E93" s="22">
        <v>1.5</v>
      </c>
      <c r="F93" s="22">
        <v>-1</v>
      </c>
      <c r="G93" s="19">
        <f>(A93*N92+B93*O92+C93*P92+D93*Q92+E93*R92)</f>
        <v>-1211056.28948574</v>
      </c>
      <c r="H93" s="22">
        <f t="shared" si="72"/>
        <v>1211055.28948574</v>
      </c>
      <c r="I93" s="19">
        <f t="shared" si="73"/>
        <v>121105.52894857401</v>
      </c>
      <c r="J93" s="19">
        <f t="shared" si="74"/>
        <v>775075.38527087367</v>
      </c>
      <c r="K93" s="19">
        <f t="shared" si="76"/>
        <v>387537.69263543683</v>
      </c>
      <c r="L93" s="19">
        <f t="shared" si="77"/>
        <v>544974.88026858307</v>
      </c>
      <c r="M93" s="19">
        <f t="shared" si="78"/>
        <v>181658.29342286102</v>
      </c>
      <c r="N93" s="19">
        <f t="shared" si="83"/>
        <v>107280.66570836259</v>
      </c>
      <c r="O93" s="19">
        <f t="shared" si="84"/>
        <v>669849.9103271577</v>
      </c>
      <c r="P93" s="19">
        <f t="shared" si="79"/>
        <v>343890.05906187388</v>
      </c>
      <c r="Q93" s="19">
        <f t="shared" si="80"/>
        <v>467520.8019448265</v>
      </c>
      <c r="R93" s="19">
        <f t="shared" si="81"/>
        <v>157943.22228056731</v>
      </c>
      <c r="S93" s="19">
        <f t="shared" si="82"/>
        <v>-58233018.757525273</v>
      </c>
      <c r="T93" s="22">
        <f t="shared" si="75"/>
        <v>3391084357148253.5</v>
      </c>
    </row>
    <row r="94" spans="1:20" x14ac:dyDescent="0.25">
      <c r="A94" s="21">
        <v>1</v>
      </c>
      <c r="B94" s="19">
        <v>6.9</v>
      </c>
      <c r="C94" s="22">
        <v>3.1</v>
      </c>
      <c r="D94" s="22">
        <v>4.9000000000000004</v>
      </c>
      <c r="E94" s="22">
        <v>1.5</v>
      </c>
      <c r="F94" s="22">
        <v>-1</v>
      </c>
      <c r="G94" s="19">
        <f>(A94*N93+B94*O93+C94*P93+D94*Q93+E94*R93)</f>
        <v>8323070.9930080622</v>
      </c>
      <c r="H94" s="22">
        <f t="shared" si="72"/>
        <v>-8323071.9930080622</v>
      </c>
      <c r="I94" s="19">
        <f t="shared" si="73"/>
        <v>-832307.19930080627</v>
      </c>
      <c r="J94" s="19">
        <f t="shared" si="74"/>
        <v>-5742919.6751755634</v>
      </c>
      <c r="K94" s="19">
        <f t="shared" si="76"/>
        <v>-2580152.3178324997</v>
      </c>
      <c r="L94" s="19">
        <f t="shared" si="77"/>
        <v>-4078305.2765739509</v>
      </c>
      <c r="M94" s="19">
        <f t="shared" si="78"/>
        <v>-1248460.7989512095</v>
      </c>
      <c r="N94" s="19">
        <f t="shared" si="83"/>
        <v>-725026.53359244368</v>
      </c>
      <c r="O94" s="19">
        <f t="shared" si="84"/>
        <v>-5073069.7648484055</v>
      </c>
      <c r="P94" s="19">
        <f t="shared" si="79"/>
        <v>-2236262.258770626</v>
      </c>
      <c r="Q94" s="19">
        <f t="shared" si="80"/>
        <v>-3610784.4746291246</v>
      </c>
      <c r="R94" s="19">
        <f t="shared" si="81"/>
        <v>-1090517.5766706422</v>
      </c>
      <c r="S94" s="19">
        <f t="shared" si="82"/>
        <v>-61990241.203924052</v>
      </c>
      <c r="T94" s="22">
        <f t="shared" si="75"/>
        <v>3842789880540202</v>
      </c>
    </row>
    <row r="95" spans="1:20" x14ac:dyDescent="0.25">
      <c r="A95" t="s">
        <v>10</v>
      </c>
      <c r="B95">
        <f>1/2*SUM(T89:T94)</f>
        <v>7696766447503117</v>
      </c>
    </row>
    <row r="97" spans="1:20" x14ac:dyDescent="0.25">
      <c r="A97" s="4" t="s">
        <v>27</v>
      </c>
    </row>
    <row r="98" spans="1:20" x14ac:dyDescent="0.25">
      <c r="A98" s="20" t="s">
        <v>6</v>
      </c>
      <c r="B98" s="20" t="s">
        <v>7</v>
      </c>
      <c r="C98" s="20" t="s">
        <v>2</v>
      </c>
      <c r="D98" s="20" t="s">
        <v>3</v>
      </c>
      <c r="E98" s="20" t="s">
        <v>8</v>
      </c>
      <c r="F98" s="20" t="s">
        <v>4</v>
      </c>
      <c r="G98" s="20" t="s">
        <v>9</v>
      </c>
      <c r="H98" s="20" t="s">
        <v>10</v>
      </c>
      <c r="I98" s="20" t="s">
        <v>16</v>
      </c>
      <c r="J98" s="20" t="s">
        <v>17</v>
      </c>
      <c r="K98" s="20" t="s">
        <v>19</v>
      </c>
      <c r="L98" s="20" t="s">
        <v>18</v>
      </c>
      <c r="M98" s="20" t="s">
        <v>23</v>
      </c>
      <c r="N98" s="20" t="s">
        <v>15</v>
      </c>
      <c r="O98" s="20" t="s">
        <v>11</v>
      </c>
      <c r="P98" s="20" t="s">
        <v>12</v>
      </c>
      <c r="Q98" s="20" t="s">
        <v>13</v>
      </c>
      <c r="R98" s="20" t="s">
        <v>22</v>
      </c>
      <c r="S98" s="20" t="s">
        <v>24</v>
      </c>
      <c r="T98" s="20" t="s">
        <v>21</v>
      </c>
    </row>
    <row r="99" spans="1:20" x14ac:dyDescent="0.25">
      <c r="A99" s="21">
        <v>1</v>
      </c>
      <c r="B99" s="19">
        <v>5.0999999999999996</v>
      </c>
      <c r="C99" s="22">
        <v>3.5</v>
      </c>
      <c r="D99" s="22">
        <v>1.4</v>
      </c>
      <c r="E99" s="22">
        <v>0.2</v>
      </c>
      <c r="F99" s="22">
        <v>1</v>
      </c>
      <c r="G99" s="22">
        <f>(A99*N94+B99*O94+C99*P94+D99*Q94+E99*R94)</f>
        <v>-39697802.019831404</v>
      </c>
      <c r="H99" s="22">
        <f t="shared" ref="H99:H104" si="85">F99-G99</f>
        <v>39697803.019831404</v>
      </c>
      <c r="I99" s="19">
        <f t="shared" ref="I99:I104" si="86">$C$2*H99*A99</f>
        <v>3969780.3019831404</v>
      </c>
      <c r="J99" s="19">
        <f t="shared" ref="J99:J104" si="87">$C$2*H99*B99</f>
        <v>20245879.540114015</v>
      </c>
      <c r="K99" s="19">
        <f>$C$2*H99*C99</f>
        <v>13894231.056940991</v>
      </c>
      <c r="L99" s="19">
        <f>$C$2*H99*D99</f>
        <v>5557692.4227763964</v>
      </c>
      <c r="M99" s="19">
        <f>$C$2*H99*E99</f>
        <v>793956.06039662811</v>
      </c>
      <c r="N99" s="19">
        <f>N94+I99</f>
        <v>3244753.7683906965</v>
      </c>
      <c r="O99" s="19">
        <f>O94+J99</f>
        <v>15172809.77526561</v>
      </c>
      <c r="P99" s="19">
        <f>P94+K99</f>
        <v>11657968.798170365</v>
      </c>
      <c r="Q99" s="19">
        <f>Q94+L99</f>
        <v>1946907.9481472718</v>
      </c>
      <c r="R99" s="19">
        <f>R94+M99</f>
        <v>-296561.51627401414</v>
      </c>
      <c r="S99" s="19">
        <f>(A99*$N$104+B99*$O$104+C99*$P$104+D99*$Q$104+E99*$R$104)</f>
        <v>-240041933274.55038</v>
      </c>
      <c r="T99" s="22">
        <f t="shared" ref="T99:T104" si="88">POWER((F99-S99),2)</f>
        <v>5.7620129730663782E+22</v>
      </c>
    </row>
    <row r="100" spans="1:20" x14ac:dyDescent="0.25">
      <c r="A100" s="21">
        <v>1</v>
      </c>
      <c r="B100" s="19">
        <v>4.9000000000000004</v>
      </c>
      <c r="C100" s="22">
        <v>3</v>
      </c>
      <c r="D100" s="22">
        <v>1.4</v>
      </c>
      <c r="E100" s="22">
        <v>0.2</v>
      </c>
      <c r="F100" s="22">
        <v>1</v>
      </c>
      <c r="G100" s="19">
        <f>(A100*N99+B100*O99+C100*P99+D100*Q99+E100*R99)</f>
        <v>115231786.88585468</v>
      </c>
      <c r="H100" s="22">
        <f t="shared" si="85"/>
        <v>-115231785.88585468</v>
      </c>
      <c r="I100" s="19">
        <f t="shared" si="86"/>
        <v>-11523178.588585468</v>
      </c>
      <c r="J100" s="19">
        <f t="shared" si="87"/>
        <v>-56463575.084068798</v>
      </c>
      <c r="K100" s="19">
        <f t="shared" ref="K100:K104" si="89">$C$2*H100*C100</f>
        <v>-34569535.765756406</v>
      </c>
      <c r="L100" s="19">
        <f t="shared" ref="L100:L104" si="90">$C$2*H100*D100</f>
        <v>-16132450.024019655</v>
      </c>
      <c r="M100" s="19">
        <f t="shared" ref="M100:M104" si="91">$C$2*H100*E100</f>
        <v>-2304635.7177170939</v>
      </c>
      <c r="N100" s="19">
        <f>N99+I100</f>
        <v>-8278424.8201947715</v>
      </c>
      <c r="O100" s="19">
        <f>O99+J100</f>
        <v>-41290765.308803186</v>
      </c>
      <c r="P100" s="19">
        <f t="shared" ref="P100:P104" si="92">P99+K100</f>
        <v>-22911566.96758604</v>
      </c>
      <c r="Q100" s="19">
        <f t="shared" ref="Q100:Q104" si="93">Q99+L100</f>
        <v>-14185542.075872384</v>
      </c>
      <c r="R100" s="19">
        <f t="shared" ref="R100:R104" si="94">R99+M100</f>
        <v>-2601197.2339911079</v>
      </c>
      <c r="S100" s="19">
        <f t="shared" ref="S100:S104" si="95">(A100*$N$104+B100*$O$104+C100*$P$104+D100*$Q$104+E100*$R$104)</f>
        <v>-227145797691.87515</v>
      </c>
      <c r="T100" s="22">
        <f t="shared" si="88"/>
        <v>5.1595213409532565E+22</v>
      </c>
    </row>
    <row r="101" spans="1:20" x14ac:dyDescent="0.25">
      <c r="A101" s="21">
        <v>1</v>
      </c>
      <c r="B101" s="19">
        <v>4.7</v>
      </c>
      <c r="C101" s="22">
        <v>3.2</v>
      </c>
      <c r="D101" s="22">
        <v>1.3</v>
      </c>
      <c r="E101" s="22">
        <v>0.2</v>
      </c>
      <c r="F101" s="22">
        <v>1</v>
      </c>
      <c r="G101" s="19">
        <f t="shared" ref="G101:G104" si="96">(A101*N100+B101*O100+C101*P100+D101*Q100+E101*R100)</f>
        <v>-294623480.2132774</v>
      </c>
      <c r="H101" s="22">
        <f t="shared" si="85"/>
        <v>294623481.2132774</v>
      </c>
      <c r="I101" s="19">
        <f t="shared" si="86"/>
        <v>29462348.121327743</v>
      </c>
      <c r="J101" s="19">
        <f t="shared" si="87"/>
        <v>138473036.1702404</v>
      </c>
      <c r="K101" s="19">
        <f t="shared" si="89"/>
        <v>94279513.98824878</v>
      </c>
      <c r="L101" s="19">
        <f t="shared" si="90"/>
        <v>38301052.55772607</v>
      </c>
      <c r="M101" s="19">
        <f t="shared" si="91"/>
        <v>5892469.6242655488</v>
      </c>
      <c r="N101" s="19">
        <f t="shared" ref="N101:N104" si="97">N100+I101</f>
        <v>21183923.30113297</v>
      </c>
      <c r="O101" s="19">
        <f t="shared" ref="O101:O104" si="98">O100+J101</f>
        <v>97182270.861437216</v>
      </c>
      <c r="P101" s="19">
        <f t="shared" si="92"/>
        <v>71367947.02066274</v>
      </c>
      <c r="Q101" s="19">
        <f t="shared" si="93"/>
        <v>24115510.481853686</v>
      </c>
      <c r="R101" s="19">
        <f t="shared" si="94"/>
        <v>3291272.3902744409</v>
      </c>
      <c r="S101" s="19">
        <f t="shared" si="95"/>
        <v>-221531770636.30597</v>
      </c>
      <c r="T101" s="22">
        <f t="shared" si="88"/>
        <v>4.9076325401699939E+22</v>
      </c>
    </row>
    <row r="102" spans="1:20" x14ac:dyDescent="0.25">
      <c r="A102" s="21">
        <v>1</v>
      </c>
      <c r="B102" s="22">
        <v>7</v>
      </c>
      <c r="C102" s="22">
        <v>3.2</v>
      </c>
      <c r="D102" s="22">
        <v>4.7</v>
      </c>
      <c r="E102" s="22">
        <v>1.4</v>
      </c>
      <c r="F102" s="22">
        <v>-1</v>
      </c>
      <c r="G102" s="19">
        <f t="shared" si="96"/>
        <v>1047787930.4084107</v>
      </c>
      <c r="H102" s="22">
        <f t="shared" si="85"/>
        <v>-1047787931.4084107</v>
      </c>
      <c r="I102" s="19">
        <f t="shared" si="86"/>
        <v>-104778793.14084107</v>
      </c>
      <c r="J102" s="19">
        <f t="shared" si="87"/>
        <v>-733451551.98588753</v>
      </c>
      <c r="K102" s="19">
        <f t="shared" si="89"/>
        <v>-335292138.05069143</v>
      </c>
      <c r="L102" s="19">
        <f t="shared" si="90"/>
        <v>-492460327.76195306</v>
      </c>
      <c r="M102" s="19">
        <f t="shared" si="91"/>
        <v>-146690310.39717749</v>
      </c>
      <c r="N102" s="19">
        <f t="shared" si="97"/>
        <v>-83594869.83970809</v>
      </c>
      <c r="O102" s="19">
        <f t="shared" si="98"/>
        <v>-636269281.12445033</v>
      </c>
      <c r="P102" s="19">
        <f t="shared" si="92"/>
        <v>-263924191.0300287</v>
      </c>
      <c r="Q102" s="19">
        <f t="shared" si="93"/>
        <v>-468344817.28009939</v>
      </c>
      <c r="R102" s="19">
        <f t="shared" si="94"/>
        <v>-143399038.00690305</v>
      </c>
      <c r="S102" s="19">
        <f t="shared" si="95"/>
        <v>-374231985951.91638</v>
      </c>
      <c r="T102" s="22">
        <f t="shared" si="88"/>
        <v>1.4004957930876688E+23</v>
      </c>
    </row>
    <row r="103" spans="1:20" x14ac:dyDescent="0.25">
      <c r="A103" s="21">
        <v>1</v>
      </c>
      <c r="B103" s="19">
        <v>6.4</v>
      </c>
      <c r="C103" s="22">
        <v>3.2</v>
      </c>
      <c r="D103" s="22">
        <v>4.5</v>
      </c>
      <c r="E103" s="22">
        <v>1.5</v>
      </c>
      <c r="F103" s="22">
        <v>-1</v>
      </c>
      <c r="G103" s="19">
        <f t="shared" si="96"/>
        <v>-7322925915.1030846</v>
      </c>
      <c r="H103" s="22">
        <f t="shared" si="85"/>
        <v>7322925914.1030846</v>
      </c>
      <c r="I103" s="19">
        <f t="shared" si="86"/>
        <v>732292591.41030848</v>
      </c>
      <c r="J103" s="19">
        <f t="shared" si="87"/>
        <v>4686672585.0259743</v>
      </c>
      <c r="K103" s="19">
        <f t="shared" si="89"/>
        <v>2343336292.5129871</v>
      </c>
      <c r="L103" s="19">
        <f t="shared" si="90"/>
        <v>3295316661.3463883</v>
      </c>
      <c r="M103" s="19">
        <f t="shared" si="91"/>
        <v>1098438887.1154628</v>
      </c>
      <c r="N103" s="19">
        <f t="shared" si="97"/>
        <v>648697721.57060039</v>
      </c>
      <c r="O103" s="19">
        <f t="shared" si="98"/>
        <v>4050403303.9015241</v>
      </c>
      <c r="P103" s="19">
        <f t="shared" si="92"/>
        <v>2079412101.4829583</v>
      </c>
      <c r="Q103" s="19">
        <f t="shared" si="93"/>
        <v>2826971844.0662889</v>
      </c>
      <c r="R103" s="19">
        <f t="shared" si="94"/>
        <v>955039849.10855973</v>
      </c>
      <c r="S103" s="19">
        <f t="shared" si="95"/>
        <v>-352119410535.85272</v>
      </c>
      <c r="T103" s="22">
        <f t="shared" si="88"/>
        <v>1.2398807927541214E+23</v>
      </c>
    </row>
    <row r="104" spans="1:20" x14ac:dyDescent="0.25">
      <c r="A104" s="21">
        <v>1</v>
      </c>
      <c r="B104" s="19">
        <v>6.9</v>
      </c>
      <c r="C104" s="22">
        <v>3.1</v>
      </c>
      <c r="D104" s="22">
        <v>4.9000000000000004</v>
      </c>
      <c r="E104" s="22">
        <v>1.5</v>
      </c>
      <c r="F104" s="22">
        <v>-1</v>
      </c>
      <c r="G104" s="19">
        <f t="shared" si="96"/>
        <v>50327379842.675949</v>
      </c>
      <c r="H104" s="22">
        <f t="shared" si="85"/>
        <v>-50327379843.675949</v>
      </c>
      <c r="I104" s="19">
        <f t="shared" si="86"/>
        <v>-5032737984.3675947</v>
      </c>
      <c r="J104" s="19">
        <f t="shared" si="87"/>
        <v>-34725892092.136406</v>
      </c>
      <c r="K104" s="19">
        <f t="shared" si="89"/>
        <v>-15601487751.539543</v>
      </c>
      <c r="L104" s="19">
        <f t="shared" si="90"/>
        <v>-24660416123.401215</v>
      </c>
      <c r="M104" s="19">
        <f t="shared" si="91"/>
        <v>-7549106976.5513916</v>
      </c>
      <c r="N104" s="19">
        <f t="shared" si="97"/>
        <v>-4384040262.7969942</v>
      </c>
      <c r="O104" s="19">
        <f t="shared" si="98"/>
        <v>-30675488788.234882</v>
      </c>
      <c r="P104" s="19">
        <f t="shared" si="92"/>
        <v>-13522075650.056585</v>
      </c>
      <c r="Q104" s="19">
        <f t="shared" si="93"/>
        <v>-21833444279.334927</v>
      </c>
      <c r="R104" s="19">
        <f t="shared" si="94"/>
        <v>-6594067127.442832</v>
      </c>
      <c r="S104" s="19">
        <f t="shared" si="95"/>
        <v>-374838325076.69855</v>
      </c>
      <c r="T104" s="22">
        <f t="shared" si="88"/>
        <v>1.4050376994555506E+23</v>
      </c>
    </row>
    <row r="105" spans="1:20" x14ac:dyDescent="0.25">
      <c r="A105" t="s">
        <v>10</v>
      </c>
      <c r="B105">
        <f>1/2*SUM(T99:T104)</f>
        <v>2.8141654853581517E+23</v>
      </c>
    </row>
    <row r="107" spans="1:20" x14ac:dyDescent="0.25">
      <c r="A107" s="4" t="s">
        <v>28</v>
      </c>
    </row>
    <row r="108" spans="1:20" x14ac:dyDescent="0.25">
      <c r="A108" s="20" t="s">
        <v>6</v>
      </c>
      <c r="B108" s="20" t="s">
        <v>7</v>
      </c>
      <c r="C108" s="20" t="s">
        <v>2</v>
      </c>
      <c r="D108" s="20" t="s">
        <v>3</v>
      </c>
      <c r="E108" s="20" t="s">
        <v>8</v>
      </c>
      <c r="F108" s="20" t="s">
        <v>4</v>
      </c>
      <c r="G108" s="20" t="s">
        <v>9</v>
      </c>
      <c r="H108" s="20" t="s">
        <v>10</v>
      </c>
      <c r="I108" s="20" t="s">
        <v>16</v>
      </c>
      <c r="J108" s="20" t="s">
        <v>17</v>
      </c>
      <c r="K108" s="20" t="s">
        <v>19</v>
      </c>
      <c r="L108" s="20" t="s">
        <v>18</v>
      </c>
      <c r="M108" s="20" t="s">
        <v>23</v>
      </c>
      <c r="N108" s="20" t="s">
        <v>15</v>
      </c>
      <c r="O108" s="20" t="s">
        <v>11</v>
      </c>
      <c r="P108" s="20" t="s">
        <v>12</v>
      </c>
      <c r="Q108" s="20" t="s">
        <v>13</v>
      </c>
      <c r="R108" s="20" t="s">
        <v>22</v>
      </c>
      <c r="S108" s="20" t="s">
        <v>24</v>
      </c>
      <c r="T108" s="20" t="s">
        <v>21</v>
      </c>
    </row>
    <row r="109" spans="1:20" x14ac:dyDescent="0.25">
      <c r="A109" s="21">
        <v>1</v>
      </c>
      <c r="B109" s="19">
        <v>5.0999999999999996</v>
      </c>
      <c r="C109" s="22">
        <v>3.5</v>
      </c>
      <c r="D109" s="22">
        <v>1.4</v>
      </c>
      <c r="E109" s="22">
        <v>0.2</v>
      </c>
      <c r="F109" s="22">
        <v>1</v>
      </c>
      <c r="G109" s="22">
        <f>(A109*N104+B109*O104+C109*P104+D109*Q104+E109*R104)</f>
        <v>-240041933274.55038</v>
      </c>
      <c r="H109" s="22">
        <f t="shared" ref="H109:H114" si="99">F109-G109</f>
        <v>240041933275.55038</v>
      </c>
      <c r="I109" s="19">
        <f t="shared" ref="I109:I114" si="100">$C$2*H109*A109</f>
        <v>24004193327.555038</v>
      </c>
      <c r="J109" s="19">
        <f t="shared" ref="J109:J114" si="101">$C$2*H109*B109</f>
        <v>122421385970.53069</v>
      </c>
      <c r="K109" s="19">
        <f>$C$2*H109*C109</f>
        <v>84014676646.442627</v>
      </c>
      <c r="L109" s="19">
        <f>$C$2*H109*D109</f>
        <v>33605870658.577053</v>
      </c>
      <c r="M109" s="19">
        <f>$C$2*H109*E109</f>
        <v>4800838665.5110083</v>
      </c>
      <c r="N109" s="19">
        <f>N104+I109</f>
        <v>19620153064.758045</v>
      </c>
      <c r="O109" s="19">
        <f>O104+J109</f>
        <v>91745897182.295807</v>
      </c>
      <c r="P109" s="19">
        <f>P104+K109</f>
        <v>70492600996.386047</v>
      </c>
      <c r="Q109" s="19">
        <f>Q104+L109</f>
        <v>11772426379.242126</v>
      </c>
      <c r="R109" s="19">
        <f>R104+M109</f>
        <v>-1793228461.9318237</v>
      </c>
      <c r="S109" s="19">
        <f>(A109*$N$114+B109*$O$114+C109*$P$114+D109*$Q$114+E109*$R$114)</f>
        <v>-1451468976104160.2</v>
      </c>
      <c r="T109" s="22">
        <f t="shared" ref="T109:T114" si="102">POWER((F109-S109),2)</f>
        <v>2.1067621885928621E+30</v>
      </c>
    </row>
    <row r="110" spans="1:20" x14ac:dyDescent="0.25">
      <c r="A110" s="21">
        <v>1</v>
      </c>
      <c r="B110" s="19">
        <v>4.9000000000000004</v>
      </c>
      <c r="C110" s="22">
        <v>3</v>
      </c>
      <c r="D110" s="22">
        <v>1.4</v>
      </c>
      <c r="E110" s="22">
        <v>0.2</v>
      </c>
      <c r="F110" s="22">
        <v>1</v>
      </c>
      <c r="G110" s="19">
        <f>(A110*N109+B110*O109+C110*P109+D110*Q109+E110*R109)</f>
        <v>696775603485.71838</v>
      </c>
      <c r="H110" s="22">
        <f t="shared" si="99"/>
        <v>-696775603484.71838</v>
      </c>
      <c r="I110" s="19">
        <f t="shared" si="100"/>
        <v>-69677560348.471848</v>
      </c>
      <c r="J110" s="19">
        <f t="shared" si="101"/>
        <v>-341420045707.51208</v>
      </c>
      <c r="K110" s="19">
        <f t="shared" ref="K110:K114" si="103">$C$2*H110*C110</f>
        <v>-209032681045.41553</v>
      </c>
      <c r="L110" s="19">
        <f t="shared" ref="L110:L114" si="104">$C$2*H110*D110</f>
        <v>-97548584487.86058</v>
      </c>
      <c r="M110" s="19">
        <f t="shared" ref="M110:M114" si="105">$C$2*H110*E110</f>
        <v>-13935512069.69437</v>
      </c>
      <c r="N110" s="19">
        <f>N109+I110</f>
        <v>-50057407283.713806</v>
      </c>
      <c r="O110" s="19">
        <f>O109+J110</f>
        <v>-249674148525.21628</v>
      </c>
      <c r="P110" s="19">
        <f t="shared" ref="P110:P114" si="106">P109+K110</f>
        <v>-138540080049.02948</v>
      </c>
      <c r="Q110" s="19">
        <f t="shared" ref="Q110:Q114" si="107">Q109+L110</f>
        <v>-85776158108.618454</v>
      </c>
      <c r="R110" s="19">
        <f t="shared" ref="R110:R114" si="108">R109+M110</f>
        <v>-15728740531.626194</v>
      </c>
      <c r="S110" s="19">
        <f t="shared" ref="S110:S114" si="109">(A110*$N$114+B110*$O$114+C110*$P$114+D110*$Q$114+E110*$R$114)</f>
        <v>-1373489514539331.7</v>
      </c>
      <c r="T110" s="22">
        <f t="shared" si="102"/>
        <v>1.886473446549492E+30</v>
      </c>
    </row>
    <row r="111" spans="1:20" x14ac:dyDescent="0.25">
      <c r="A111" s="21">
        <v>1</v>
      </c>
      <c r="B111" s="19">
        <v>4.7</v>
      </c>
      <c r="C111" s="22">
        <v>3.2</v>
      </c>
      <c r="D111" s="22">
        <v>1.3</v>
      </c>
      <c r="E111" s="22">
        <v>0.2</v>
      </c>
      <c r="F111" s="22">
        <v>1</v>
      </c>
      <c r="G111" s="19">
        <f t="shared" ref="G111:G114" si="110">(A111*N110+B111*O110+C111*P110+D111*Q110+E111*R110)</f>
        <v>-1781508915156.6541</v>
      </c>
      <c r="H111" s="22">
        <f t="shared" si="99"/>
        <v>1781508915157.6541</v>
      </c>
      <c r="I111" s="19">
        <f t="shared" si="100"/>
        <v>178150891515.76541</v>
      </c>
      <c r="J111" s="19">
        <f t="shared" si="101"/>
        <v>837309190124.09741</v>
      </c>
      <c r="K111" s="19">
        <f t="shared" si="103"/>
        <v>570082852850.44934</v>
      </c>
      <c r="L111" s="19">
        <f t="shared" si="104"/>
        <v>231596158970.49506</v>
      </c>
      <c r="M111" s="19">
        <f t="shared" si="105"/>
        <v>35630178303.153084</v>
      </c>
      <c r="N111" s="19">
        <f t="shared" ref="N111:N114" si="111">N110+I111</f>
        <v>128093484232.05161</v>
      </c>
      <c r="O111" s="19">
        <f t="shared" ref="O111:O114" si="112">O110+J111</f>
        <v>587635041598.8811</v>
      </c>
      <c r="P111" s="19">
        <f t="shared" si="106"/>
        <v>431542772801.41986</v>
      </c>
      <c r="Q111" s="19">
        <f t="shared" si="107"/>
        <v>145820000861.87659</v>
      </c>
      <c r="R111" s="19">
        <f t="shared" si="108"/>
        <v>19901437771.52689</v>
      </c>
      <c r="S111" s="19">
        <f t="shared" si="109"/>
        <v>-1339543003647869.5</v>
      </c>
      <c r="T111" s="22">
        <f t="shared" si="102"/>
        <v>1.7943754586219587E+30</v>
      </c>
    </row>
    <row r="112" spans="1:20" x14ac:dyDescent="0.25">
      <c r="A112" s="21">
        <v>1</v>
      </c>
      <c r="B112" s="22">
        <v>7</v>
      </c>
      <c r="C112" s="22">
        <v>3.2</v>
      </c>
      <c r="D112" s="22">
        <v>4.7</v>
      </c>
      <c r="E112" s="22">
        <v>1.4</v>
      </c>
      <c r="F112" s="22">
        <v>-1</v>
      </c>
      <c r="G112" s="19">
        <f t="shared" si="110"/>
        <v>6335691665319.7217</v>
      </c>
      <c r="H112" s="22">
        <f t="shared" si="99"/>
        <v>-6335691665320.7217</v>
      </c>
      <c r="I112" s="19">
        <f t="shared" si="100"/>
        <v>-633569166532.07214</v>
      </c>
      <c r="J112" s="19">
        <f t="shared" si="101"/>
        <v>-4434984165724.5049</v>
      </c>
      <c r="K112" s="19">
        <f t="shared" si="103"/>
        <v>-2027421332902.6309</v>
      </c>
      <c r="L112" s="19">
        <f t="shared" si="104"/>
        <v>-2977775082700.7393</v>
      </c>
      <c r="M112" s="19">
        <f t="shared" si="105"/>
        <v>-886996833144.901</v>
      </c>
      <c r="N112" s="19">
        <f t="shared" si="111"/>
        <v>-505475682300.02051</v>
      </c>
      <c r="O112" s="19">
        <f t="shared" si="112"/>
        <v>-3847349124125.624</v>
      </c>
      <c r="P112" s="19">
        <f t="shared" si="106"/>
        <v>-1595878560101.2109</v>
      </c>
      <c r="Q112" s="19">
        <f t="shared" si="107"/>
        <v>-2831955081838.8628</v>
      </c>
      <c r="R112" s="19">
        <f t="shared" si="108"/>
        <v>-867095395373.37415</v>
      </c>
      <c r="S112" s="19">
        <f t="shared" si="109"/>
        <v>-2262880114602160</v>
      </c>
      <c r="T112" s="22">
        <f t="shared" si="102"/>
        <v>5.1206264130618808E+30</v>
      </c>
    </row>
    <row r="113" spans="1:20" x14ac:dyDescent="0.25">
      <c r="A113" s="21">
        <v>1</v>
      </c>
      <c r="B113" s="19">
        <v>6.4</v>
      </c>
      <c r="C113" s="22">
        <v>3.2</v>
      </c>
      <c r="D113" s="22">
        <v>4.5</v>
      </c>
      <c r="E113" s="22">
        <v>1.5</v>
      </c>
      <c r="F113" s="22">
        <v>-1</v>
      </c>
      <c r="G113" s="19">
        <f t="shared" si="110"/>
        <v>-44279762430362.836</v>
      </c>
      <c r="H113" s="22">
        <f t="shared" si="99"/>
        <v>44279762430361.836</v>
      </c>
      <c r="I113" s="19">
        <f t="shared" si="100"/>
        <v>4427976243036.1836</v>
      </c>
      <c r="J113" s="19">
        <f t="shared" si="101"/>
        <v>28339047955431.578</v>
      </c>
      <c r="K113" s="19">
        <f t="shared" si="103"/>
        <v>14169523977715.789</v>
      </c>
      <c r="L113" s="19">
        <f t="shared" si="104"/>
        <v>19925893093662.828</v>
      </c>
      <c r="M113" s="19">
        <f t="shared" si="105"/>
        <v>6641964364554.2754</v>
      </c>
      <c r="N113" s="19">
        <f t="shared" si="111"/>
        <v>3922500560736.1631</v>
      </c>
      <c r="O113" s="19">
        <f t="shared" si="112"/>
        <v>24491698831305.953</v>
      </c>
      <c r="P113" s="19">
        <f t="shared" si="106"/>
        <v>12573645417614.578</v>
      </c>
      <c r="Q113" s="19">
        <f t="shared" si="107"/>
        <v>17093938011823.965</v>
      </c>
      <c r="R113" s="19">
        <f t="shared" si="108"/>
        <v>5774868969180.9014</v>
      </c>
      <c r="S113" s="19">
        <f t="shared" si="109"/>
        <v>-2129171321473868.2</v>
      </c>
      <c r="T113" s="22">
        <f t="shared" si="102"/>
        <v>4.5333705161867741E+30</v>
      </c>
    </row>
    <row r="114" spans="1:20" x14ac:dyDescent="0.25">
      <c r="A114" s="21">
        <v>1</v>
      </c>
      <c r="B114" s="19">
        <v>6.9</v>
      </c>
      <c r="C114" s="22">
        <v>3.1</v>
      </c>
      <c r="D114" s="22">
        <v>4.9000000000000004</v>
      </c>
      <c r="E114" s="22">
        <v>1.5</v>
      </c>
      <c r="F114" s="22">
        <v>-1</v>
      </c>
      <c r="G114" s="19">
        <f t="shared" si="110"/>
        <v>304316123003061.25</v>
      </c>
      <c r="H114" s="22">
        <f t="shared" si="99"/>
        <v>-304316123003062.25</v>
      </c>
      <c r="I114" s="19">
        <f t="shared" si="100"/>
        <v>-30431612300306.227</v>
      </c>
      <c r="J114" s="19">
        <f t="shared" si="101"/>
        <v>-209978124872112.97</v>
      </c>
      <c r="K114" s="19">
        <f t="shared" si="103"/>
        <v>-94337998130949.312</v>
      </c>
      <c r="L114" s="19">
        <f t="shared" si="104"/>
        <v>-149114900271500.53</v>
      </c>
      <c r="M114" s="19">
        <f t="shared" si="105"/>
        <v>-45647418450459.344</v>
      </c>
      <c r="N114" s="19">
        <f t="shared" si="111"/>
        <v>-26509111739570.062</v>
      </c>
      <c r="O114" s="19">
        <f t="shared" si="112"/>
        <v>-185486426040807</v>
      </c>
      <c r="P114" s="19">
        <f t="shared" si="106"/>
        <v>-81764352713334.734</v>
      </c>
      <c r="Q114" s="19">
        <f t="shared" si="107"/>
        <v>-132020962259676.56</v>
      </c>
      <c r="R114" s="19">
        <f t="shared" si="108"/>
        <v>-39872549481278.445</v>
      </c>
      <c r="S114" s="19">
        <f t="shared" si="109"/>
        <v>-2266546484126809</v>
      </c>
      <c r="T114" s="22">
        <f t="shared" si="102"/>
        <v>5.1372329647075951E+30</v>
      </c>
    </row>
    <row r="115" spans="1:20" x14ac:dyDescent="0.25">
      <c r="A115" t="s">
        <v>10</v>
      </c>
      <c r="B115">
        <f>1/2*SUM(T109:T114)</f>
        <v>1.0289420493860283E+31</v>
      </c>
    </row>
    <row r="117" spans="1:20" x14ac:dyDescent="0.25">
      <c r="A117" s="4" t="s">
        <v>29</v>
      </c>
    </row>
    <row r="118" spans="1:20" x14ac:dyDescent="0.25">
      <c r="A118" s="20" t="s">
        <v>6</v>
      </c>
      <c r="B118" s="20" t="s">
        <v>7</v>
      </c>
      <c r="C118" s="20" t="s">
        <v>2</v>
      </c>
      <c r="D118" s="20" t="s">
        <v>3</v>
      </c>
      <c r="E118" s="20" t="s">
        <v>8</v>
      </c>
      <c r="F118" s="20" t="s">
        <v>4</v>
      </c>
      <c r="G118" s="20" t="s">
        <v>9</v>
      </c>
      <c r="H118" s="20" t="s">
        <v>10</v>
      </c>
      <c r="I118" s="20" t="s">
        <v>16</v>
      </c>
      <c r="J118" s="20" t="s">
        <v>17</v>
      </c>
      <c r="K118" s="20" t="s">
        <v>19</v>
      </c>
      <c r="L118" s="20" t="s">
        <v>18</v>
      </c>
      <c r="M118" s="20" t="s">
        <v>23</v>
      </c>
      <c r="N118" s="20" t="s">
        <v>15</v>
      </c>
      <c r="O118" s="20" t="s">
        <v>11</v>
      </c>
      <c r="P118" s="20" t="s">
        <v>12</v>
      </c>
      <c r="Q118" s="20" t="s">
        <v>13</v>
      </c>
      <c r="R118" s="20" t="s">
        <v>22</v>
      </c>
      <c r="S118" s="20" t="s">
        <v>24</v>
      </c>
      <c r="T118" s="20" t="s">
        <v>21</v>
      </c>
    </row>
    <row r="119" spans="1:20" x14ac:dyDescent="0.25">
      <c r="A119" s="21">
        <v>1</v>
      </c>
      <c r="B119" s="19">
        <v>5.0999999999999996</v>
      </c>
      <c r="C119" s="22">
        <v>3.5</v>
      </c>
      <c r="D119" s="22">
        <v>1.4</v>
      </c>
      <c r="E119" s="22">
        <v>0.2</v>
      </c>
      <c r="F119" s="22">
        <v>1</v>
      </c>
      <c r="G119" s="22">
        <f>(A119*N114+B119*O114+C119*P114+D119*Q114+E119*R114)</f>
        <v>-1451468976104160.2</v>
      </c>
      <c r="H119" s="22">
        <f t="shared" ref="H119:H124" si="113">F119-G119</f>
        <v>1451468976104161.2</v>
      </c>
      <c r="I119" s="19">
        <f t="shared" ref="I119:I124" si="114">$C$2*H119*A119</f>
        <v>145146897610416.12</v>
      </c>
      <c r="J119" s="19">
        <f t="shared" ref="J119:J124" si="115">$C$2*H119*B119</f>
        <v>740249177813122.12</v>
      </c>
      <c r="K119" s="19">
        <f>$C$2*H119*C119</f>
        <v>508014141636456.44</v>
      </c>
      <c r="L119" s="19">
        <f>$C$2*H119*D119</f>
        <v>203205656654582.56</v>
      </c>
      <c r="M119" s="19">
        <f>$C$2*H119*E119</f>
        <v>29029379522083.227</v>
      </c>
      <c r="N119" s="19">
        <f>N114+I119</f>
        <v>118637785870846.06</v>
      </c>
      <c r="O119" s="19">
        <f>O114+J119</f>
        <v>554762751772315.12</v>
      </c>
      <c r="P119" s="19">
        <f>P114+K119</f>
        <v>426249788923121.69</v>
      </c>
      <c r="Q119" s="19">
        <f>Q114+L119</f>
        <v>71184694394906</v>
      </c>
      <c r="R119" s="19">
        <f>R114+M119</f>
        <v>-10843169959195.219</v>
      </c>
      <c r="S119" s="19">
        <f>(A119*$N$124+B119*$O$124+C119*$P$124+D119*$Q$124+E119*$R$124)</f>
        <v>-8.7766423134605558E+18</v>
      </c>
      <c r="T119" s="22">
        <f t="shared" ref="T119:T124" si="116">POWER((F119-S119),2)</f>
        <v>7.702945029842626E+37</v>
      </c>
    </row>
    <row r="120" spans="1:20" x14ac:dyDescent="0.25">
      <c r="A120" s="21">
        <v>1</v>
      </c>
      <c r="B120" s="19">
        <v>4.9000000000000004</v>
      </c>
      <c r="C120" s="22">
        <v>3</v>
      </c>
      <c r="D120" s="22">
        <v>1.4</v>
      </c>
      <c r="E120" s="22">
        <v>0.2</v>
      </c>
      <c r="F120" s="22">
        <v>1</v>
      </c>
      <c r="G120" s="19">
        <f>(A120*N119+B120*O119+C120*P119+D120*Q119+E120*R119)</f>
        <v>4213214574485585</v>
      </c>
      <c r="H120" s="22">
        <f t="shared" si="113"/>
        <v>-4213214574485584</v>
      </c>
      <c r="I120" s="19">
        <f t="shared" si="114"/>
        <v>-421321457448558.44</v>
      </c>
      <c r="J120" s="19">
        <f t="shared" si="115"/>
        <v>-2064475141497936.5</v>
      </c>
      <c r="K120" s="19">
        <f t="shared" ref="K120:K124" si="117">$C$2*H120*C120</f>
        <v>-1263964372345675.2</v>
      </c>
      <c r="L120" s="19">
        <f t="shared" ref="L120:L124" si="118">$C$2*H120*D120</f>
        <v>-589850040427981.75</v>
      </c>
      <c r="M120" s="19">
        <f t="shared" ref="M120:M124" si="119">$C$2*H120*E120</f>
        <v>-84264291489711.687</v>
      </c>
      <c r="N120" s="19">
        <f>N119+I120</f>
        <v>-302683671577712.37</v>
      </c>
      <c r="O120" s="19">
        <f>O119+J120</f>
        <v>-1509712389725621.5</v>
      </c>
      <c r="P120" s="19">
        <f t="shared" ref="P120:P124" si="120">P119+K120</f>
        <v>-837714583422553.5</v>
      </c>
      <c r="Q120" s="19">
        <f t="shared" ref="Q120:Q124" si="121">Q119+L120</f>
        <v>-518665346033075.75</v>
      </c>
      <c r="R120" s="19">
        <f t="shared" ref="R120:R124" si="122">R119+M120</f>
        <v>-95107461448906.906</v>
      </c>
      <c r="S120" s="19">
        <f t="shared" ref="S120:S124" si="123">(A120*$N$124+B120*$O$124+C120*$P$124+D120*$Q$124+E120*$R$124)</f>
        <v>-8.3051214933685453E+18</v>
      </c>
      <c r="T120" s="22">
        <f t="shared" si="116"/>
        <v>6.8975043019612175E+37</v>
      </c>
    </row>
    <row r="121" spans="1:20" x14ac:dyDescent="0.25">
      <c r="A121" s="21">
        <v>1</v>
      </c>
      <c r="B121" s="19">
        <v>4.7</v>
      </c>
      <c r="C121" s="22">
        <v>3.2</v>
      </c>
      <c r="D121" s="22">
        <v>1.3</v>
      </c>
      <c r="E121" s="22">
        <v>0.2</v>
      </c>
      <c r="F121" s="22">
        <v>1</v>
      </c>
      <c r="G121" s="19">
        <f t="shared" ref="G121:G124" si="124">(A121*N120+B121*O120+C121*P120+D121*Q120+E121*R120)</f>
        <v>-1.0772305012373084E+16</v>
      </c>
      <c r="H121" s="22">
        <f t="shared" si="113"/>
        <v>1.0772305012373084E+16</v>
      </c>
      <c r="I121" s="19">
        <f t="shared" si="114"/>
        <v>1077230501237308.5</v>
      </c>
      <c r="J121" s="19">
        <f t="shared" si="115"/>
        <v>5062983355815350</v>
      </c>
      <c r="K121" s="19">
        <f t="shared" si="117"/>
        <v>3447137603959387.5</v>
      </c>
      <c r="L121" s="19">
        <f t="shared" si="118"/>
        <v>1400399651608501</v>
      </c>
      <c r="M121" s="19">
        <f t="shared" si="119"/>
        <v>215446100247461.72</v>
      </c>
      <c r="N121" s="19">
        <f t="shared" ref="N121:N124" si="125">N120+I121</f>
        <v>774546829659596.12</v>
      </c>
      <c r="O121" s="19">
        <f t="shared" ref="O121:O124" si="126">O120+J121</f>
        <v>3553270966089728.5</v>
      </c>
      <c r="P121" s="19">
        <f t="shared" si="120"/>
        <v>2609423020536834</v>
      </c>
      <c r="Q121" s="19">
        <f t="shared" si="121"/>
        <v>881734305575425.25</v>
      </c>
      <c r="R121" s="19">
        <f t="shared" si="122"/>
        <v>120338638798554.81</v>
      </c>
      <c r="S121" s="19">
        <f t="shared" si="123"/>
        <v>-8.0998560768909302E+18</v>
      </c>
      <c r="T121" s="22">
        <f t="shared" si="116"/>
        <v>6.5607668466346931E+37</v>
      </c>
    </row>
    <row r="122" spans="1:20" x14ac:dyDescent="0.25">
      <c r="A122" s="21">
        <v>1</v>
      </c>
      <c r="B122" s="22">
        <v>7</v>
      </c>
      <c r="C122" s="22">
        <v>3.2</v>
      </c>
      <c r="D122" s="22">
        <v>4.7</v>
      </c>
      <c r="E122" s="22">
        <v>1.4</v>
      </c>
      <c r="F122" s="22">
        <v>-1</v>
      </c>
      <c r="G122" s="19">
        <f t="shared" si="124"/>
        <v>3.831022258852804E+16</v>
      </c>
      <c r="H122" s="22">
        <f t="shared" si="113"/>
        <v>-3.831022258852804E+16</v>
      </c>
      <c r="I122" s="19">
        <f t="shared" si="114"/>
        <v>-3831022258852804</v>
      </c>
      <c r="J122" s="19">
        <f t="shared" si="115"/>
        <v>-2.6817155811969628E+16</v>
      </c>
      <c r="K122" s="19">
        <f t="shared" si="117"/>
        <v>-1.2259271228328974E+16</v>
      </c>
      <c r="L122" s="19">
        <f t="shared" si="118"/>
        <v>-1.800580461660818E+16</v>
      </c>
      <c r="M122" s="19">
        <f t="shared" si="119"/>
        <v>-5363431162393925</v>
      </c>
      <c r="N122" s="19">
        <f t="shared" si="125"/>
        <v>-3056475429193208</v>
      </c>
      <c r="O122" s="19">
        <f t="shared" si="126"/>
        <v>-2.32638848458799E+16</v>
      </c>
      <c r="P122" s="19">
        <f t="shared" si="120"/>
        <v>-9649848207792140</v>
      </c>
      <c r="Q122" s="19">
        <f t="shared" si="121"/>
        <v>-1.7124070311032754E+16</v>
      </c>
      <c r="R122" s="19">
        <f t="shared" si="122"/>
        <v>-5243092523595370</v>
      </c>
      <c r="S122" s="19">
        <f t="shared" si="123"/>
        <v>-1.3683027120161188E+19</v>
      </c>
      <c r="T122" s="22">
        <f t="shared" si="116"/>
        <v>1.8722523117106658E+38</v>
      </c>
    </row>
    <row r="123" spans="1:20" x14ac:dyDescent="0.25">
      <c r="A123" s="21">
        <v>1</v>
      </c>
      <c r="B123" s="19">
        <v>6.4</v>
      </c>
      <c r="C123" s="22">
        <v>3.2</v>
      </c>
      <c r="D123" s="22">
        <v>4.5</v>
      </c>
      <c r="E123" s="22">
        <v>1.5</v>
      </c>
      <c r="F123" s="22">
        <v>-1</v>
      </c>
      <c r="G123" s="19">
        <f t="shared" si="124"/>
        <v>-2.6774780789279987E+17</v>
      </c>
      <c r="H123" s="22">
        <f t="shared" si="113"/>
        <v>2.6774780789279987E+17</v>
      </c>
      <c r="I123" s="19">
        <f t="shared" si="114"/>
        <v>2.6774780789279988E+16</v>
      </c>
      <c r="J123" s="19">
        <f t="shared" si="115"/>
        <v>1.7135859705139194E+17</v>
      </c>
      <c r="K123" s="19">
        <f t="shared" si="117"/>
        <v>8.5679298525695968E+16</v>
      </c>
      <c r="L123" s="19">
        <f t="shared" si="118"/>
        <v>1.2048651355175995E+17</v>
      </c>
      <c r="M123" s="19">
        <f t="shared" si="119"/>
        <v>4.0162171183919984E+16</v>
      </c>
      <c r="N123" s="19">
        <f t="shared" si="125"/>
        <v>2.371830536008678E+16</v>
      </c>
      <c r="O123" s="19">
        <f t="shared" si="126"/>
        <v>1.4809471220551203E+17</v>
      </c>
      <c r="P123" s="19">
        <f t="shared" si="120"/>
        <v>7.6029450317903824E+16</v>
      </c>
      <c r="Q123" s="19">
        <f t="shared" si="121"/>
        <v>1.033624432407272E+17</v>
      </c>
      <c r="R123" s="19">
        <f t="shared" si="122"/>
        <v>3.4919078660324616E+16</v>
      </c>
      <c r="S123" s="19">
        <f t="shared" si="123"/>
        <v>-1.2874526028666075E+19</v>
      </c>
      <c r="T123" s="22">
        <f t="shared" si="116"/>
        <v>1.6575342046280026E+38</v>
      </c>
    </row>
    <row r="124" spans="1:20" x14ac:dyDescent="0.25">
      <c r="A124" s="21">
        <v>1</v>
      </c>
      <c r="B124" s="19">
        <v>6.9</v>
      </c>
      <c r="C124" s="22">
        <v>3.1</v>
      </c>
      <c r="D124" s="22">
        <v>4.9000000000000004</v>
      </c>
      <c r="E124" s="22">
        <v>1.5</v>
      </c>
      <c r="F124" s="22">
        <v>-1</v>
      </c>
      <c r="G124" s="19">
        <f t="shared" si="124"/>
        <v>1.8401177054336719E+18</v>
      </c>
      <c r="H124" s="22">
        <f t="shared" si="113"/>
        <v>-1.8401177054336719E+18</v>
      </c>
      <c r="I124" s="19">
        <f t="shared" si="114"/>
        <v>-1.840117705433672E+17</v>
      </c>
      <c r="J124" s="19">
        <f t="shared" si="115"/>
        <v>-1.2696812167492337E+18</v>
      </c>
      <c r="K124" s="19">
        <f t="shared" si="117"/>
        <v>-5.7043648868443834E+17</v>
      </c>
      <c r="L124" s="19">
        <f t="shared" si="118"/>
        <v>-9.0165767566249933E+17</v>
      </c>
      <c r="M124" s="19">
        <f t="shared" si="119"/>
        <v>-2.7601765581505082E+17</v>
      </c>
      <c r="N124" s="19">
        <f t="shared" si="125"/>
        <v>-1.6029346518328042E+17</v>
      </c>
      <c r="O124" s="19">
        <f t="shared" si="126"/>
        <v>-1.1215865045437216E+18</v>
      </c>
      <c r="P124" s="19">
        <f t="shared" si="120"/>
        <v>-4.9440703836653453E+17</v>
      </c>
      <c r="Q124" s="19">
        <f t="shared" si="121"/>
        <v>-7.9829523242177216E+17</v>
      </c>
      <c r="R124" s="19">
        <f t="shared" si="122"/>
        <v>-2.4109857715472621E+17</v>
      </c>
      <c r="S124" s="19">
        <f t="shared" si="123"/>
        <v>-1.3705196670069989E+19</v>
      </c>
      <c r="T124" s="22">
        <f t="shared" si="116"/>
        <v>1.8783241576529753E+38</v>
      </c>
    </row>
    <row r="125" spans="1:20" x14ac:dyDescent="0.25">
      <c r="A125" t="s">
        <v>10</v>
      </c>
      <c r="B125">
        <f>1/2*SUM(T119:T124)</f>
        <v>3.7621161459177491E+38</v>
      </c>
    </row>
    <row r="127" spans="1:20" x14ac:dyDescent="0.25">
      <c r="A127" s="4" t="s">
        <v>30</v>
      </c>
    </row>
    <row r="128" spans="1:20" x14ac:dyDescent="0.25">
      <c r="A128" s="20" t="s">
        <v>6</v>
      </c>
      <c r="B128" s="20" t="s">
        <v>7</v>
      </c>
      <c r="C128" s="20" t="s">
        <v>2</v>
      </c>
      <c r="D128" s="20" t="s">
        <v>3</v>
      </c>
      <c r="E128" s="20" t="s">
        <v>8</v>
      </c>
      <c r="F128" s="20" t="s">
        <v>4</v>
      </c>
      <c r="G128" s="20" t="s">
        <v>9</v>
      </c>
      <c r="H128" s="20" t="s">
        <v>10</v>
      </c>
      <c r="I128" s="20" t="s">
        <v>16</v>
      </c>
      <c r="J128" s="20" t="s">
        <v>17</v>
      </c>
      <c r="K128" s="20" t="s">
        <v>19</v>
      </c>
      <c r="L128" s="20" t="s">
        <v>18</v>
      </c>
      <c r="M128" s="20" t="s">
        <v>23</v>
      </c>
      <c r="N128" s="20" t="s">
        <v>15</v>
      </c>
      <c r="O128" s="20" t="s">
        <v>11</v>
      </c>
      <c r="P128" s="20" t="s">
        <v>12</v>
      </c>
      <c r="Q128" s="20" t="s">
        <v>13</v>
      </c>
      <c r="R128" s="20" t="s">
        <v>22</v>
      </c>
      <c r="S128" s="20" t="s">
        <v>24</v>
      </c>
      <c r="T128" s="20" t="s">
        <v>21</v>
      </c>
    </row>
    <row r="129" spans="1:20" x14ac:dyDescent="0.25">
      <c r="A129" s="21">
        <v>1</v>
      </c>
      <c r="B129" s="19">
        <v>5.0999999999999996</v>
      </c>
      <c r="C129" s="22">
        <v>3.5</v>
      </c>
      <c r="D129" s="22">
        <v>1.4</v>
      </c>
      <c r="E129" s="22">
        <v>0.2</v>
      </c>
      <c r="F129" s="22">
        <v>1</v>
      </c>
      <c r="G129" s="22">
        <f>(A129*N124+B129*O124+C129*P124+D129*Q124+E129*R124)</f>
        <v>-8.7766423134605558E+18</v>
      </c>
      <c r="H129" s="22">
        <f t="shared" ref="H129:H134" si="127">F129-G129</f>
        <v>8.7766423134605558E+18</v>
      </c>
      <c r="I129" s="19">
        <f t="shared" ref="I129:I134" si="128">$C$2*H129*A129</f>
        <v>8.7766423134605568E+17</v>
      </c>
      <c r="J129" s="19">
        <f t="shared" ref="J129:J134" si="129">$C$2*H129*B129</f>
        <v>4.4760875798648837E+18</v>
      </c>
      <c r="K129" s="19">
        <f>$C$2*H129*C129</f>
        <v>3.0718248097111951E+18</v>
      </c>
      <c r="L129" s="19">
        <f>$C$2*H129*D129</f>
        <v>1.228729923884478E+18</v>
      </c>
      <c r="M129" s="19">
        <f>$C$2*H129*E129</f>
        <v>1.7553284626921114E+17</v>
      </c>
      <c r="N129" s="19">
        <f>N124+I129</f>
        <v>7.173707661627753E+17</v>
      </c>
      <c r="O129" s="19">
        <f>O124+J129</f>
        <v>3.3545010753211622E+18</v>
      </c>
      <c r="P129" s="19">
        <f>P124+K129</f>
        <v>2.5774177713446605E+18</v>
      </c>
      <c r="Q129" s="19">
        <f>Q124+L129</f>
        <v>4.3043469146270579E+17</v>
      </c>
      <c r="R129" s="19">
        <f>R124+M129</f>
        <v>-6.5565730885515072E+16</v>
      </c>
      <c r="S129" s="19">
        <f>(A129*$N$134+B129*$O$134+C129*$P$134+D129*$Q$134+E129*$R$134)</f>
        <v>-5.306999430685624E+22</v>
      </c>
      <c r="T129" s="22">
        <f t="shared" ref="T129:T134" si="130">POWER((F129-S129),2)</f>
        <v>2.8164242957297538E+45</v>
      </c>
    </row>
    <row r="130" spans="1:20" x14ac:dyDescent="0.25">
      <c r="A130" s="21">
        <v>1</v>
      </c>
      <c r="B130" s="19">
        <v>4.9000000000000004</v>
      </c>
      <c r="C130" s="22">
        <v>3</v>
      </c>
      <c r="D130" s="22">
        <v>1.4</v>
      </c>
      <c r="E130" s="22">
        <v>0.2</v>
      </c>
      <c r="F130" s="22">
        <v>1</v>
      </c>
      <c r="G130" s="19">
        <f>(A130*N129+B130*O129+C130*P129+D130*Q129+E130*R129)</f>
        <v>2.547617477114114E+19</v>
      </c>
      <c r="H130" s="22">
        <f t="shared" si="127"/>
        <v>-2.547617477114114E+19</v>
      </c>
      <c r="I130" s="19">
        <f t="shared" si="128"/>
        <v>-2.547617477114114E+18</v>
      </c>
      <c r="J130" s="19">
        <f t="shared" si="129"/>
        <v>-1.248332563785916E+19</v>
      </c>
      <c r="K130" s="19">
        <f t="shared" ref="K130:K134" si="131">$C$2*H130*C130</f>
        <v>-7.6428524313423421E+18</v>
      </c>
      <c r="L130" s="19">
        <f t="shared" ref="L130:L134" si="132">$C$2*H130*D130</f>
        <v>-3.5666644679597594E+18</v>
      </c>
      <c r="M130" s="19">
        <f t="shared" ref="M130:M134" si="133">$C$2*H130*E130</f>
        <v>-5.0952349542282285E+17</v>
      </c>
      <c r="N130" s="19">
        <f>N129+I130</f>
        <v>-1.8302467109513388E+18</v>
      </c>
      <c r="O130" s="19">
        <f>O129+J130</f>
        <v>-9.1288245625379983E+18</v>
      </c>
      <c r="P130" s="19">
        <f t="shared" ref="P130:P134" si="134">P129+K130</f>
        <v>-5.0654346599976817E+18</v>
      </c>
      <c r="Q130" s="19">
        <f t="shared" ref="Q130:Q134" si="135">Q129+L130</f>
        <v>-3.1362297764970537E+18</v>
      </c>
      <c r="R130" s="19">
        <f t="shared" ref="R130:R134" si="136">R129+M130</f>
        <v>-5.7508922630833792E+17</v>
      </c>
      <c r="S130" s="19">
        <f t="shared" ref="S130:S134" si="137">(A130*$N$134+B130*$O$134+C130*$P$134+D130*$Q$134+E130*$R$134)</f>
        <v>-5.0218834792303739E+22</v>
      </c>
      <c r="T130" s="22">
        <f t="shared" si="130"/>
        <v>2.5219313678966964E+45</v>
      </c>
    </row>
    <row r="131" spans="1:20" x14ac:dyDescent="0.25">
      <c r="A131" s="21">
        <v>1</v>
      </c>
      <c r="B131" s="19">
        <v>4.7</v>
      </c>
      <c r="C131" s="22">
        <v>3.2</v>
      </c>
      <c r="D131" s="22">
        <v>1.3</v>
      </c>
      <c r="E131" s="22">
        <v>0.2</v>
      </c>
      <c r="F131" s="22">
        <v>1</v>
      </c>
      <c r="G131" s="19">
        <f t="shared" ref="G131:G134" si="138">(A131*N130+B131*O130+C131*P130+D131*Q130+E131*R130)</f>
        <v>-6.5137229621580358E+19</v>
      </c>
      <c r="H131" s="22">
        <f t="shared" si="127"/>
        <v>6.5137229621580358E+19</v>
      </c>
      <c r="I131" s="19">
        <f t="shared" si="128"/>
        <v>6.513722962158036E+18</v>
      </c>
      <c r="J131" s="19">
        <f t="shared" si="129"/>
        <v>3.0614497922142769E+19</v>
      </c>
      <c r="K131" s="19">
        <f t="shared" si="131"/>
        <v>2.0843913478905717E+19</v>
      </c>
      <c r="L131" s="19">
        <f t="shared" si="132"/>
        <v>8.4678398508054467E+18</v>
      </c>
      <c r="M131" s="19">
        <f t="shared" si="133"/>
        <v>1.3027445924316073E+18</v>
      </c>
      <c r="N131" s="19">
        <f t="shared" ref="N131:N134" si="139">N130+I131</f>
        <v>4.683476251206697E+18</v>
      </c>
      <c r="O131" s="19">
        <f t="shared" ref="O131:O134" si="140">O130+J131</f>
        <v>2.1485673359604769E+19</v>
      </c>
      <c r="P131" s="19">
        <f t="shared" si="134"/>
        <v>1.5778478818908035E+19</v>
      </c>
      <c r="Q131" s="19">
        <f t="shared" si="135"/>
        <v>5.331610074308393E+18</v>
      </c>
      <c r="R131" s="19">
        <f t="shared" si="136"/>
        <v>7.2765536612326938E+17</v>
      </c>
      <c r="S131" s="19">
        <f t="shared" si="137"/>
        <v>-4.8977650055043283E+22</v>
      </c>
      <c r="T131" s="22">
        <f t="shared" si="130"/>
        <v>2.3988102049142813E+45</v>
      </c>
    </row>
    <row r="132" spans="1:20" x14ac:dyDescent="0.25">
      <c r="A132" s="21">
        <v>1</v>
      </c>
      <c r="B132" s="22">
        <v>7</v>
      </c>
      <c r="C132" s="22">
        <v>3.2</v>
      </c>
      <c r="D132" s="22">
        <v>4.7</v>
      </c>
      <c r="E132" s="22">
        <v>1.4</v>
      </c>
      <c r="F132" s="22">
        <v>-1</v>
      </c>
      <c r="G132" s="19">
        <f t="shared" si="138"/>
        <v>2.3165160685076778E+20</v>
      </c>
      <c r="H132" s="22">
        <f t="shared" si="127"/>
        <v>-2.3165160685076778E+20</v>
      </c>
      <c r="I132" s="19">
        <f t="shared" si="128"/>
        <v>-2.3165160685076779E+19</v>
      </c>
      <c r="J132" s="19">
        <f t="shared" si="129"/>
        <v>-1.6215612479553746E+20</v>
      </c>
      <c r="K132" s="19">
        <f t="shared" si="131"/>
        <v>-7.4128514192245703E+19</v>
      </c>
      <c r="L132" s="19">
        <f t="shared" si="132"/>
        <v>-1.0887625521986087E+20</v>
      </c>
      <c r="M132" s="19">
        <f t="shared" si="133"/>
        <v>-3.243122495910749E+19</v>
      </c>
      <c r="N132" s="19">
        <f t="shared" si="139"/>
        <v>-1.8481684433870082E+19</v>
      </c>
      <c r="O132" s="19">
        <f t="shared" si="140"/>
        <v>-1.4067045143593268E+20</v>
      </c>
      <c r="P132" s="19">
        <f t="shared" si="134"/>
        <v>-5.8350035373337666E+19</v>
      </c>
      <c r="Q132" s="19">
        <f t="shared" si="135"/>
        <v>-1.0354464514555247E+20</v>
      </c>
      <c r="R132" s="19">
        <f t="shared" si="136"/>
        <v>-3.170356959298422E+19</v>
      </c>
      <c r="S132" s="19">
        <f t="shared" si="137"/>
        <v>-8.2737582942604352E+22</v>
      </c>
      <c r="T132" s="22">
        <f t="shared" si="130"/>
        <v>6.8455076311843341E+45</v>
      </c>
    </row>
    <row r="133" spans="1:20" x14ac:dyDescent="0.25">
      <c r="A133" s="21">
        <v>1</v>
      </c>
      <c r="B133" s="19">
        <v>6.4</v>
      </c>
      <c r="C133" s="22">
        <v>3.2</v>
      </c>
      <c r="D133" s="22">
        <v>4.5</v>
      </c>
      <c r="E133" s="22">
        <v>1.5</v>
      </c>
      <c r="F133" s="22">
        <v>-1</v>
      </c>
      <c r="G133" s="19">
        <f t="shared" si="138"/>
        <v>-1.6189989443629823E+21</v>
      </c>
      <c r="H133" s="22">
        <f t="shared" si="127"/>
        <v>1.6189989443629823E+21</v>
      </c>
      <c r="I133" s="19">
        <f t="shared" si="128"/>
        <v>1.6189989443629823E+20</v>
      </c>
      <c r="J133" s="19">
        <f t="shared" si="129"/>
        <v>1.0361593243923087E+21</v>
      </c>
      <c r="K133" s="19">
        <f t="shared" si="131"/>
        <v>5.1807966219615437E+20</v>
      </c>
      <c r="L133" s="19">
        <f t="shared" si="132"/>
        <v>7.2854952496334202E+20</v>
      </c>
      <c r="M133" s="19">
        <f t="shared" si="133"/>
        <v>2.4284984165444734E+20</v>
      </c>
      <c r="N133" s="19">
        <f t="shared" si="139"/>
        <v>1.4341821000242815E+20</v>
      </c>
      <c r="O133" s="19">
        <f t="shared" si="140"/>
        <v>8.9548887295637612E+20</v>
      </c>
      <c r="P133" s="19">
        <f t="shared" si="134"/>
        <v>4.5972962682281669E+20</v>
      </c>
      <c r="Q133" s="19">
        <f t="shared" si="135"/>
        <v>6.2500487981778954E+20</v>
      </c>
      <c r="R133" s="19">
        <f t="shared" si="136"/>
        <v>2.1114627206146313E+20</v>
      </c>
      <c r="S133" s="19">
        <f t="shared" si="137"/>
        <v>-7.7848794407047069E+22</v>
      </c>
      <c r="T133" s="22">
        <f t="shared" si="130"/>
        <v>6.0604347906306833E+45</v>
      </c>
    </row>
    <row r="134" spans="1:20" x14ac:dyDescent="0.25">
      <c r="A134" s="21">
        <v>1</v>
      </c>
      <c r="B134" s="19">
        <v>6.9</v>
      </c>
      <c r="C134" s="22">
        <v>3.1</v>
      </c>
      <c r="D134" s="22">
        <v>4.9000000000000004</v>
      </c>
      <c r="E134" s="22">
        <v>1.5</v>
      </c>
      <c r="F134" s="22">
        <v>-1</v>
      </c>
      <c r="G134" s="19">
        <f t="shared" si="138"/>
        <v>1.112669659575152E+22</v>
      </c>
      <c r="H134" s="22">
        <f t="shared" si="127"/>
        <v>-1.112669659575152E+22</v>
      </c>
      <c r="I134" s="19">
        <f t="shared" si="128"/>
        <v>-1.112669659575152E+21</v>
      </c>
      <c r="J134" s="19">
        <f t="shared" si="129"/>
        <v>-7.6774206510685498E+21</v>
      </c>
      <c r="K134" s="19">
        <f t="shared" si="131"/>
        <v>-3.4492759446829715E+21</v>
      </c>
      <c r="L134" s="19">
        <f t="shared" si="132"/>
        <v>-5.4520813319182457E+21</v>
      </c>
      <c r="M134" s="19">
        <f t="shared" si="133"/>
        <v>-1.669004489362728E+21</v>
      </c>
      <c r="N134" s="19">
        <f t="shared" si="139"/>
        <v>-9.6925144957272392E+20</v>
      </c>
      <c r="O134" s="19">
        <f t="shared" si="140"/>
        <v>-6.7819317781121739E+21</v>
      </c>
      <c r="P134" s="19">
        <f t="shared" si="134"/>
        <v>-2.9895463178601549E+21</v>
      </c>
      <c r="Q134" s="19">
        <f t="shared" si="135"/>
        <v>-4.8270764521004561E+21</v>
      </c>
      <c r="R134" s="19">
        <f t="shared" si="136"/>
        <v>-1.4578582173012648E+21</v>
      </c>
      <c r="S134" s="19">
        <f t="shared" si="137"/>
        <v>-8.2871636245157343E+22</v>
      </c>
      <c r="T134" s="22">
        <f t="shared" si="130"/>
        <v>6.867708093949676E+45</v>
      </c>
    </row>
    <row r="135" spans="1:20" x14ac:dyDescent="0.25">
      <c r="A135" t="s">
        <v>10</v>
      </c>
      <c r="B135">
        <f>1/2*SUM(T129:T134)</f>
        <v>1.3755408192152712E+46</v>
      </c>
    </row>
    <row r="137" spans="1:20" x14ac:dyDescent="0.25">
      <c r="A137" s="4" t="s">
        <v>31</v>
      </c>
    </row>
    <row r="138" spans="1:20" x14ac:dyDescent="0.25">
      <c r="A138" s="20" t="s">
        <v>6</v>
      </c>
      <c r="B138" s="20" t="s">
        <v>7</v>
      </c>
      <c r="C138" s="20" t="s">
        <v>2</v>
      </c>
      <c r="D138" s="20" t="s">
        <v>3</v>
      </c>
      <c r="E138" s="20" t="s">
        <v>8</v>
      </c>
      <c r="F138" s="20" t="s">
        <v>4</v>
      </c>
      <c r="G138" s="20" t="s">
        <v>9</v>
      </c>
      <c r="H138" s="20" t="s">
        <v>10</v>
      </c>
      <c r="I138" s="20" t="s">
        <v>16</v>
      </c>
      <c r="J138" s="20" t="s">
        <v>17</v>
      </c>
      <c r="K138" s="20" t="s">
        <v>19</v>
      </c>
      <c r="L138" s="20" t="s">
        <v>18</v>
      </c>
      <c r="M138" s="20" t="s">
        <v>23</v>
      </c>
      <c r="N138" s="20" t="s">
        <v>15</v>
      </c>
      <c r="O138" s="20" t="s">
        <v>11</v>
      </c>
      <c r="P138" s="20" t="s">
        <v>12</v>
      </c>
      <c r="Q138" s="20" t="s">
        <v>13</v>
      </c>
      <c r="R138" s="20" t="s">
        <v>22</v>
      </c>
      <c r="S138" s="20" t="s">
        <v>24</v>
      </c>
      <c r="T138" s="20" t="s">
        <v>21</v>
      </c>
    </row>
    <row r="139" spans="1:20" x14ac:dyDescent="0.25">
      <c r="A139" s="21">
        <v>1</v>
      </c>
      <c r="B139" s="19">
        <v>5.0999999999999996</v>
      </c>
      <c r="C139" s="22">
        <v>3.5</v>
      </c>
      <c r="D139" s="22">
        <v>1.4</v>
      </c>
      <c r="E139" s="22">
        <v>0.2</v>
      </c>
      <c r="F139" s="22">
        <v>1</v>
      </c>
      <c r="G139" s="22">
        <f>(A139*N134+B139*O134+C139*P134+D139*Q134+E139*R134)</f>
        <v>-5.306999430685624E+22</v>
      </c>
      <c r="H139" s="22">
        <f t="shared" ref="H139:H144" si="141">F139-G139</f>
        <v>5.306999430685624E+22</v>
      </c>
      <c r="I139" s="19">
        <f t="shared" ref="I139:I144" si="142">$C$2*H139*A139</f>
        <v>5.3069994306856246E+21</v>
      </c>
      <c r="J139" s="19">
        <f t="shared" ref="J139:J144" si="143">$C$2*H139*B139</f>
        <v>2.7065697096496683E+22</v>
      </c>
      <c r="K139" s="19">
        <f>$C$2*H139*C139</f>
        <v>1.8574498007399686E+22</v>
      </c>
      <c r="L139" s="19">
        <f>$C$2*H139*D139</f>
        <v>7.4297992029598741E+21</v>
      </c>
      <c r="M139" s="19">
        <f>$C$2*H139*E139</f>
        <v>1.061399886137125E+21</v>
      </c>
      <c r="N139" s="19">
        <f>N134+I139</f>
        <v>4.3377479811129006E+21</v>
      </c>
      <c r="O139" s="19">
        <f>O134+J139</f>
        <v>2.0283765318384508E+22</v>
      </c>
      <c r="P139" s="19">
        <f>P134+K139</f>
        <v>1.5584951689539532E+22</v>
      </c>
      <c r="Q139" s="19">
        <f>Q134+L139</f>
        <v>2.602722750859418E+21</v>
      </c>
      <c r="R139" s="19">
        <f>R134+M139</f>
        <v>-3.9645833116413985E+20</v>
      </c>
      <c r="S139" s="19">
        <f>(A139*$N$144+B139*$O$144+C139*$P$144+D139*$Q$144+E139*$R$144)</f>
        <v>-3.2089997463041896E+26</v>
      </c>
      <c r="T139" s="22">
        <f t="shared" ref="T139:T144" si="144">POWER((F139-S139),2)</f>
        <v>1.0297679371780353E+53</v>
      </c>
    </row>
    <row r="140" spans="1:20" x14ac:dyDescent="0.25">
      <c r="A140" s="21">
        <v>1</v>
      </c>
      <c r="B140" s="19">
        <v>4.9000000000000004</v>
      </c>
      <c r="C140" s="22">
        <v>3</v>
      </c>
      <c r="D140" s="22">
        <v>1.4</v>
      </c>
      <c r="E140" s="22">
        <v>0.2</v>
      </c>
      <c r="F140" s="22">
        <v>1</v>
      </c>
      <c r="G140" s="19">
        <f>(A140*N139+B140*O139+C140*P139+D140*Q139+E140*R139)</f>
        <v>1.5404757329478595E+23</v>
      </c>
      <c r="H140" s="22">
        <f t="shared" si="141"/>
        <v>-1.5404757329478595E+23</v>
      </c>
      <c r="I140" s="19">
        <f t="shared" si="142"/>
        <v>-1.5404757329478597E+22</v>
      </c>
      <c r="J140" s="19">
        <f t="shared" si="143"/>
        <v>-7.5483310914445129E+22</v>
      </c>
      <c r="K140" s="19">
        <f t="shared" ref="K140:K144" si="145">$C$2*H140*C140</f>
        <v>-4.6214271988435788E+22</v>
      </c>
      <c r="L140" s="19">
        <f t="shared" ref="L140:L144" si="146">$C$2*H140*D140</f>
        <v>-2.1566660261270033E+22</v>
      </c>
      <c r="M140" s="19">
        <f t="shared" ref="M140:M144" si="147">$C$2*H140*E140</f>
        <v>-3.0809514658957193E+21</v>
      </c>
      <c r="N140" s="19">
        <f>N139+I140</f>
        <v>-1.1067009348365697E+22</v>
      </c>
      <c r="O140" s="19">
        <f>O139+J140</f>
        <v>-5.5199545596060616E+22</v>
      </c>
      <c r="P140" s="19">
        <f t="shared" ref="P140:P144" si="148">P139+K140</f>
        <v>-3.0629320298896256E+22</v>
      </c>
      <c r="Q140" s="19">
        <f t="shared" ref="Q140:Q144" si="149">Q139+L140</f>
        <v>-1.8963937510410617E+22</v>
      </c>
      <c r="R140" s="19">
        <f t="shared" ref="R140:R144" si="150">R139+M140</f>
        <v>-3.4774097970598594E+21</v>
      </c>
      <c r="S140" s="19">
        <f t="shared" ref="S140:S144" si="151">(A140*$N$144+B140*$O$144+C140*$P$144+D140*$Q$144+E140*$R$144)</f>
        <v>-3.0365978028261263E+26</v>
      </c>
      <c r="T140" s="22">
        <f t="shared" si="144"/>
        <v>9.220926216128458E+52</v>
      </c>
    </row>
    <row r="141" spans="1:20" x14ac:dyDescent="0.25">
      <c r="A141" s="21">
        <v>1</v>
      </c>
      <c r="B141" s="19">
        <v>4.7</v>
      </c>
      <c r="C141" s="22">
        <v>3.2</v>
      </c>
      <c r="D141" s="22">
        <v>1.3</v>
      </c>
      <c r="E141" s="22">
        <v>0.2</v>
      </c>
      <c r="F141" s="22">
        <v>1</v>
      </c>
      <c r="G141" s="19">
        <f t="shared" ref="G141:G144" si="152">(A141*N140+B141*O140+C141*P140+D141*Q140+E141*R140)</f>
        <v>-3.9386729932926435E+23</v>
      </c>
      <c r="H141" s="22">
        <f t="shared" si="141"/>
        <v>3.9386729932926435E+23</v>
      </c>
      <c r="I141" s="19">
        <f t="shared" si="142"/>
        <v>3.938672993292644E+22</v>
      </c>
      <c r="J141" s="19">
        <f t="shared" si="143"/>
        <v>1.8511763068475427E+23</v>
      </c>
      <c r="K141" s="19">
        <f t="shared" si="145"/>
        <v>1.2603753578536462E+23</v>
      </c>
      <c r="L141" s="19">
        <f t="shared" si="146"/>
        <v>5.1202748912804378E+22</v>
      </c>
      <c r="M141" s="19">
        <f t="shared" si="147"/>
        <v>7.8773459865852885E+21</v>
      </c>
      <c r="N141" s="19">
        <f t="shared" ref="N141:N144" si="153">N140+I141</f>
        <v>2.8319720584560746E+22</v>
      </c>
      <c r="O141" s="19">
        <f t="shared" ref="O141:O144" si="154">O140+J141</f>
        <v>1.2991808508869366E+23</v>
      </c>
      <c r="P141" s="19">
        <f t="shared" si="148"/>
        <v>9.5408215486468356E+22</v>
      </c>
      <c r="Q141" s="19">
        <f t="shared" si="149"/>
        <v>3.2238811402393761E+22</v>
      </c>
      <c r="R141" s="19">
        <f t="shared" si="150"/>
        <v>4.3999361895254291E+21</v>
      </c>
      <c r="S141" s="19">
        <f t="shared" si="151"/>
        <v>-2.9615467017471332E+26</v>
      </c>
      <c r="T141" s="22">
        <f t="shared" si="144"/>
        <v>8.7707588666293224E+52</v>
      </c>
    </row>
    <row r="142" spans="1:20" x14ac:dyDescent="0.25">
      <c r="A142" s="21">
        <v>1</v>
      </c>
      <c r="B142" s="22">
        <v>7</v>
      </c>
      <c r="C142" s="22">
        <v>3.2</v>
      </c>
      <c r="D142" s="22">
        <v>4.7</v>
      </c>
      <c r="E142" s="22">
        <v>1.4</v>
      </c>
      <c r="F142" s="22">
        <v>-1</v>
      </c>
      <c r="G142" s="19">
        <f t="shared" si="152"/>
        <v>1.4007349300187015E+24</v>
      </c>
      <c r="H142" s="22">
        <f t="shared" si="141"/>
        <v>-1.4007349300187015E+24</v>
      </c>
      <c r="I142" s="19">
        <f t="shared" si="142"/>
        <v>-1.4007349300187017E+23</v>
      </c>
      <c r="J142" s="19">
        <f t="shared" si="143"/>
        <v>-9.8051445101309111E+23</v>
      </c>
      <c r="K142" s="19">
        <f t="shared" si="145"/>
        <v>-4.4823517760598455E+23</v>
      </c>
      <c r="L142" s="19">
        <f t="shared" si="146"/>
        <v>-6.5834541710878984E+23</v>
      </c>
      <c r="M142" s="19">
        <f t="shared" si="147"/>
        <v>-1.9610289020261823E+23</v>
      </c>
      <c r="N142" s="19">
        <f t="shared" si="153"/>
        <v>-1.1175377241730942E+23</v>
      </c>
      <c r="O142" s="19">
        <f t="shared" si="154"/>
        <v>-8.5059636592439744E+23</v>
      </c>
      <c r="P142" s="19">
        <f t="shared" si="148"/>
        <v>-3.5282696211951621E+23</v>
      </c>
      <c r="Q142" s="19">
        <f t="shared" si="149"/>
        <v>-6.2610660570639603E+23</v>
      </c>
      <c r="R142" s="19">
        <f t="shared" si="150"/>
        <v>-1.9170295401309278E+23</v>
      </c>
      <c r="S142" s="19">
        <f t="shared" si="151"/>
        <v>-5.0029189967020209E+26</v>
      </c>
      <c r="T142" s="22">
        <f t="shared" si="144"/>
        <v>2.5029198487561954E+53</v>
      </c>
    </row>
    <row r="143" spans="1:20" x14ac:dyDescent="0.25">
      <c r="A143" s="21">
        <v>1</v>
      </c>
      <c r="B143" s="19">
        <v>6.4</v>
      </c>
      <c r="C143" s="22">
        <v>3.2</v>
      </c>
      <c r="D143" s="22">
        <v>4.5</v>
      </c>
      <c r="E143" s="22">
        <v>1.5</v>
      </c>
      <c r="F143" s="22">
        <v>-1</v>
      </c>
      <c r="G143" s="19">
        <f t="shared" si="152"/>
        <v>-9.7896509498143273E+24</v>
      </c>
      <c r="H143" s="22">
        <f t="shared" si="141"/>
        <v>9.7896509498143273E+24</v>
      </c>
      <c r="I143" s="19">
        <f t="shared" si="142"/>
        <v>9.7896509498143284E+23</v>
      </c>
      <c r="J143" s="19">
        <f t="shared" si="143"/>
        <v>6.2653766078811704E+24</v>
      </c>
      <c r="K143" s="19">
        <f t="shared" si="145"/>
        <v>3.1326883039405852E+24</v>
      </c>
      <c r="L143" s="19">
        <f t="shared" si="146"/>
        <v>4.4053429274164475E+24</v>
      </c>
      <c r="M143" s="19">
        <f t="shared" si="147"/>
        <v>1.4684476424721493E+24</v>
      </c>
      <c r="N143" s="19">
        <f t="shared" si="153"/>
        <v>8.672113225641234E+23</v>
      </c>
      <c r="O143" s="19">
        <f t="shared" si="154"/>
        <v>5.4147802419567735E+24</v>
      </c>
      <c r="P143" s="19">
        <f t="shared" si="148"/>
        <v>2.7798613418210693E+24</v>
      </c>
      <c r="Q143" s="19">
        <f t="shared" si="149"/>
        <v>3.7792363217100515E+24</v>
      </c>
      <c r="R143" s="19">
        <f t="shared" si="150"/>
        <v>1.2767446884590565E+24</v>
      </c>
      <c r="S143" s="19">
        <f t="shared" si="151"/>
        <v>-4.7073071095096511E+26</v>
      </c>
      <c r="T143" s="22">
        <f t="shared" si="144"/>
        <v>2.2158740223240107E+53</v>
      </c>
    </row>
    <row r="144" spans="1:20" x14ac:dyDescent="0.25">
      <c r="A144" s="21">
        <v>1</v>
      </c>
      <c r="B144" s="19">
        <v>6.9</v>
      </c>
      <c r="C144" s="22">
        <v>3.1</v>
      </c>
      <c r="D144" s="22">
        <v>4.9000000000000004</v>
      </c>
      <c r="E144" s="22">
        <v>1.5</v>
      </c>
      <c r="F144" s="22">
        <v>-1</v>
      </c>
      <c r="G144" s="19">
        <f t="shared" si="152"/>
        <v>6.7280140160779008E+25</v>
      </c>
      <c r="H144" s="22">
        <f t="shared" si="141"/>
        <v>-6.7280140160779008E+25</v>
      </c>
      <c r="I144" s="19">
        <f t="shared" si="142"/>
        <v>-6.7280140160779008E+24</v>
      </c>
      <c r="J144" s="19">
        <f t="shared" si="143"/>
        <v>-4.6423296710937521E+25</v>
      </c>
      <c r="K144" s="19">
        <f t="shared" si="145"/>
        <v>-2.0856843449841495E+25</v>
      </c>
      <c r="L144" s="19">
        <f t="shared" si="146"/>
        <v>-3.2967268678781715E+25</v>
      </c>
      <c r="M144" s="19">
        <f t="shared" si="147"/>
        <v>-1.0092021024116851E+25</v>
      </c>
      <c r="N144" s="19">
        <f t="shared" si="153"/>
        <v>-5.860802693513777E+24</v>
      </c>
      <c r="O144" s="19">
        <f t="shared" si="154"/>
        <v>-4.1008516468980746E+25</v>
      </c>
      <c r="P144" s="19">
        <f t="shared" si="148"/>
        <v>-1.8076982108020427E+25</v>
      </c>
      <c r="Q144" s="19">
        <f t="shared" si="149"/>
        <v>-2.9188032357071664E+25</v>
      </c>
      <c r="R144" s="19">
        <f t="shared" si="150"/>
        <v>-8.8152763356577941E+24</v>
      </c>
      <c r="S144" s="19">
        <f t="shared" si="151"/>
        <v>-5.0110248391748209E+26</v>
      </c>
      <c r="T144" s="22">
        <f t="shared" si="144"/>
        <v>2.511036993882704E+53</v>
      </c>
    </row>
    <row r="145" spans="1:20" x14ac:dyDescent="0.25">
      <c r="A145" t="s">
        <v>10</v>
      </c>
      <c r="B145">
        <f>1/2*SUM(T139:T144)</f>
        <v>5.029383655208362E+53</v>
      </c>
    </row>
    <row r="147" spans="1:20" x14ac:dyDescent="0.25">
      <c r="A147" s="4" t="s">
        <v>32</v>
      </c>
    </row>
    <row r="148" spans="1:20" x14ac:dyDescent="0.25">
      <c r="A148" s="20" t="s">
        <v>6</v>
      </c>
      <c r="B148" s="20" t="s">
        <v>7</v>
      </c>
      <c r="C148" s="20" t="s">
        <v>2</v>
      </c>
      <c r="D148" s="20" t="s">
        <v>3</v>
      </c>
      <c r="E148" s="20" t="s">
        <v>8</v>
      </c>
      <c r="F148" s="20" t="s">
        <v>4</v>
      </c>
      <c r="G148" s="20" t="s">
        <v>9</v>
      </c>
      <c r="H148" s="20" t="s">
        <v>10</v>
      </c>
      <c r="I148" s="20" t="s">
        <v>16</v>
      </c>
      <c r="J148" s="20" t="s">
        <v>17</v>
      </c>
      <c r="K148" s="20" t="s">
        <v>19</v>
      </c>
      <c r="L148" s="20" t="s">
        <v>18</v>
      </c>
      <c r="M148" s="20" t="s">
        <v>23</v>
      </c>
      <c r="N148" s="20" t="s">
        <v>15</v>
      </c>
      <c r="O148" s="20" t="s">
        <v>11</v>
      </c>
      <c r="P148" s="20" t="s">
        <v>12</v>
      </c>
      <c r="Q148" s="20" t="s">
        <v>13</v>
      </c>
      <c r="R148" s="20" t="s">
        <v>22</v>
      </c>
      <c r="S148" s="20" t="s">
        <v>24</v>
      </c>
      <c r="T148" s="20" t="s">
        <v>21</v>
      </c>
    </row>
    <row r="149" spans="1:20" x14ac:dyDescent="0.25">
      <c r="A149" s="21">
        <v>1</v>
      </c>
      <c r="B149" s="19">
        <v>5.0999999999999996</v>
      </c>
      <c r="C149" s="22">
        <v>3.5</v>
      </c>
      <c r="D149" s="22">
        <v>1.4</v>
      </c>
      <c r="E149" s="22">
        <v>0.2</v>
      </c>
      <c r="F149" s="22">
        <v>1</v>
      </c>
      <c r="G149" s="22">
        <f>(A149*N144+B149*O144+C149*P144+D149*Q144+E149*R144)</f>
        <v>-3.2089997463041896E+26</v>
      </c>
      <c r="H149" s="22">
        <f t="shared" ref="H149:H154" si="155">F149-G149</f>
        <v>3.2089997463041896E+26</v>
      </c>
      <c r="I149" s="19">
        <f t="shared" ref="I149:I154" si="156">$C$2*H149*A149</f>
        <v>3.2089997463041896E+25</v>
      </c>
      <c r="J149" s="19">
        <f t="shared" ref="J149:J154" si="157">$C$2*H149*B149</f>
        <v>1.6365898706151365E+26</v>
      </c>
      <c r="K149" s="19">
        <f>$C$2*H149*C149</f>
        <v>1.1231499112064663E+26</v>
      </c>
      <c r="L149" s="19">
        <f>$C$2*H149*D149</f>
        <v>4.4925996448258649E+25</v>
      </c>
      <c r="M149" s="19">
        <f>$C$2*H149*E149</f>
        <v>6.4179994926083797E+24</v>
      </c>
      <c r="N149" s="19">
        <f>N144+I149</f>
        <v>2.6229194769528116E+25</v>
      </c>
      <c r="O149" s="19">
        <f>O144+J149</f>
        <v>1.226504705925329E+26</v>
      </c>
      <c r="P149" s="19">
        <f>P144+K149</f>
        <v>9.4238009012626212E+25</v>
      </c>
      <c r="Q149" s="19">
        <f>Q144+L149</f>
        <v>1.5737964091186985E+25</v>
      </c>
      <c r="R149" s="19">
        <f>R144+M149</f>
        <v>-2.3972768430494144E+24</v>
      </c>
      <c r="S149" s="19">
        <f>(A149*$N$154+B149*$O$154+C149*$P$154+D149*$Q$154+E149*$R$154)</f>
        <v>-1.9403957935699209E+30</v>
      </c>
      <c r="T149" s="22">
        <f t="shared" ref="T149:T154" si="158">POWER((F149-S149),2)</f>
        <v>3.765135835703843E+60</v>
      </c>
    </row>
    <row r="150" spans="1:20" x14ac:dyDescent="0.25">
      <c r="A150" s="21">
        <v>1</v>
      </c>
      <c r="B150" s="19">
        <v>4.9000000000000004</v>
      </c>
      <c r="C150" s="22">
        <v>3</v>
      </c>
      <c r="D150" s="22">
        <v>1.4</v>
      </c>
      <c r="E150" s="22">
        <v>0.2</v>
      </c>
      <c r="F150" s="22">
        <v>1</v>
      </c>
      <c r="G150" s="19">
        <f>(A150*N149+B150*O149+C150*P149+D150*Q149+E150*R149)</f>
        <v>9.3148422206986989E+26</v>
      </c>
      <c r="H150" s="22">
        <f t="shared" si="155"/>
        <v>-9.3148422206986989E+26</v>
      </c>
      <c r="I150" s="19">
        <f t="shared" si="156"/>
        <v>-9.3148422206986989E+25</v>
      </c>
      <c r="J150" s="19">
        <f t="shared" si="157"/>
        <v>-4.5642726881423631E+26</v>
      </c>
      <c r="K150" s="19">
        <f t="shared" ref="K150:K154" si="159">$C$2*H150*C150</f>
        <v>-2.7944526662096097E+26</v>
      </c>
      <c r="L150" s="19">
        <f t="shared" ref="L150:L154" si="160">$C$2*H150*D150</f>
        <v>-1.3040779108978178E+26</v>
      </c>
      <c r="M150" s="19">
        <f t="shared" ref="M150:M154" si="161">$C$2*H150*E150</f>
        <v>-1.8629684441397399E+25</v>
      </c>
      <c r="N150" s="19">
        <f>N149+I150</f>
        <v>-6.6919227437458873E+25</v>
      </c>
      <c r="O150" s="19">
        <f>O149+J150</f>
        <v>-3.3377679822170342E+26</v>
      </c>
      <c r="P150" s="19">
        <f t="shared" ref="P150:P154" si="162">P149+K150</f>
        <v>-1.8520725760833476E+26</v>
      </c>
      <c r="Q150" s="19">
        <f t="shared" ref="Q150:Q154" si="163">Q149+L150</f>
        <v>-1.146698269985948E+26</v>
      </c>
      <c r="R150" s="19">
        <f t="shared" ref="R150:R154" si="164">R149+M150</f>
        <v>-2.1026961284446814E+25</v>
      </c>
      <c r="S150" s="19">
        <f t="shared" ref="S150:S154" si="165">(A150*$N$154+B150*$O$154+C150*$P$154+D150*$Q$154+E150*$R$154)</f>
        <v>-1.8361489776225558E+30</v>
      </c>
      <c r="T150" s="22">
        <f t="shared" si="158"/>
        <v>3.3714430680243568E+60</v>
      </c>
    </row>
    <row r="151" spans="1:20" x14ac:dyDescent="0.25">
      <c r="A151" s="21">
        <v>1</v>
      </c>
      <c r="B151" s="19">
        <v>4.7</v>
      </c>
      <c r="C151" s="22">
        <v>3.2</v>
      </c>
      <c r="D151" s="22">
        <v>1.3</v>
      </c>
      <c r="E151" s="22">
        <v>0.2</v>
      </c>
      <c r="F151" s="22">
        <v>1</v>
      </c>
      <c r="G151" s="19">
        <f t="shared" ref="G151:G154" si="166">(A151*N150+B151*O150+C151*P150+D151*Q150+E151*R150)</f>
        <v>-2.3816095707811988E+27</v>
      </c>
      <c r="H151" s="22">
        <f t="shared" si="155"/>
        <v>2.3816095707811988E+27</v>
      </c>
      <c r="I151" s="19">
        <f t="shared" si="156"/>
        <v>2.3816095707811989E+26</v>
      </c>
      <c r="J151" s="19">
        <f t="shared" si="157"/>
        <v>1.1193564982671635E+27</v>
      </c>
      <c r="K151" s="19">
        <f t="shared" si="159"/>
        <v>7.6211506264998376E+26</v>
      </c>
      <c r="L151" s="19">
        <f t="shared" si="160"/>
        <v>3.0960924420155585E+26</v>
      </c>
      <c r="M151" s="19">
        <f t="shared" si="161"/>
        <v>4.7632191415623985E+25</v>
      </c>
      <c r="N151" s="19">
        <f t="shared" ref="N151:N154" si="167">N150+I151</f>
        <v>1.7124172964066103E+26</v>
      </c>
      <c r="O151" s="19">
        <f t="shared" ref="O151:O154" si="168">O150+J151</f>
        <v>7.8557970004546007E+26</v>
      </c>
      <c r="P151" s="19">
        <f t="shared" si="162"/>
        <v>5.76907805041649E+26</v>
      </c>
      <c r="Q151" s="19">
        <f t="shared" si="163"/>
        <v>1.9493941720296105E+26</v>
      </c>
      <c r="R151" s="19">
        <f t="shared" si="164"/>
        <v>2.6605230131177171E+25</v>
      </c>
      <c r="S151" s="19">
        <f t="shared" si="165"/>
        <v>-1.7907675963980205E+30</v>
      </c>
      <c r="T151" s="22">
        <f t="shared" si="158"/>
        <v>3.2068485843091435E+60</v>
      </c>
    </row>
    <row r="152" spans="1:20" x14ac:dyDescent="0.25">
      <c r="A152" s="21">
        <v>1</v>
      </c>
      <c r="B152" s="22">
        <v>7</v>
      </c>
      <c r="C152" s="22">
        <v>3.2</v>
      </c>
      <c r="D152" s="22">
        <v>4.7</v>
      </c>
      <c r="E152" s="22">
        <v>1.4</v>
      </c>
      <c r="F152" s="22">
        <v>-1</v>
      </c>
      <c r="G152" s="19">
        <f t="shared" si="166"/>
        <v>8.4698671891297237E+27</v>
      </c>
      <c r="H152" s="22">
        <f t="shared" si="155"/>
        <v>-8.4698671891297237E+27</v>
      </c>
      <c r="I152" s="19">
        <f t="shared" si="156"/>
        <v>-8.4698671891297245E+26</v>
      </c>
      <c r="J152" s="19">
        <f t="shared" si="157"/>
        <v>-5.928907032390807E+27</v>
      </c>
      <c r="K152" s="19">
        <f t="shared" si="159"/>
        <v>-2.7103575005215117E+27</v>
      </c>
      <c r="L152" s="19">
        <f t="shared" si="160"/>
        <v>-3.9808375788909706E+27</v>
      </c>
      <c r="M152" s="19">
        <f t="shared" si="161"/>
        <v>-1.1857814064781613E+27</v>
      </c>
      <c r="N152" s="19">
        <f t="shared" si="167"/>
        <v>-6.7574498927231146E+26</v>
      </c>
      <c r="O152" s="19">
        <f t="shared" si="168"/>
        <v>-5.1433273323453471E+27</v>
      </c>
      <c r="P152" s="19">
        <f t="shared" si="162"/>
        <v>-2.1334496954798627E+27</v>
      </c>
      <c r="Q152" s="19">
        <f t="shared" si="163"/>
        <v>-3.7858981616880096E+27</v>
      </c>
      <c r="R152" s="19">
        <f t="shared" si="164"/>
        <v>-1.1591761763469842E+27</v>
      </c>
      <c r="S152" s="19">
        <f t="shared" si="165"/>
        <v>-3.0251304905685828E+30</v>
      </c>
      <c r="T152" s="22">
        <f t="shared" si="158"/>
        <v>9.1514144849677152E+60</v>
      </c>
    </row>
    <row r="153" spans="1:20" x14ac:dyDescent="0.25">
      <c r="A153" s="21">
        <v>1</v>
      </c>
      <c r="B153" s="19">
        <v>6.4</v>
      </c>
      <c r="C153" s="22">
        <v>3.2</v>
      </c>
      <c r="D153" s="22">
        <v>4.5</v>
      </c>
      <c r="E153" s="22">
        <v>1.5</v>
      </c>
      <c r="F153" s="22">
        <v>-1</v>
      </c>
      <c r="G153" s="19">
        <f t="shared" si="166"/>
        <v>-5.9195384933934615E+28</v>
      </c>
      <c r="H153" s="22">
        <f t="shared" si="155"/>
        <v>5.9195384933934615E+28</v>
      </c>
      <c r="I153" s="19">
        <f t="shared" si="156"/>
        <v>5.9195384933934613E+27</v>
      </c>
      <c r="J153" s="19">
        <f t="shared" si="157"/>
        <v>3.7885046357718152E+28</v>
      </c>
      <c r="K153" s="19">
        <f t="shared" si="159"/>
        <v>1.8942523178859076E+28</v>
      </c>
      <c r="L153" s="19">
        <f t="shared" si="160"/>
        <v>2.6637923220270576E+28</v>
      </c>
      <c r="M153" s="19">
        <f t="shared" si="161"/>
        <v>8.8793077400901914E+27</v>
      </c>
      <c r="N153" s="19">
        <f t="shared" si="167"/>
        <v>5.2437935041211504E+27</v>
      </c>
      <c r="O153" s="19">
        <f t="shared" si="168"/>
        <v>3.2741719025372803E+28</v>
      </c>
      <c r="P153" s="19">
        <f t="shared" si="162"/>
        <v>1.6809073483379214E+28</v>
      </c>
      <c r="Q153" s="19">
        <f t="shared" si="163"/>
        <v>2.2852025058582568E+28</v>
      </c>
      <c r="R153" s="19">
        <f t="shared" si="164"/>
        <v>7.7201315637432068E+27</v>
      </c>
      <c r="S153" s="19">
        <f t="shared" si="165"/>
        <v>-2.8463819371921101E+30</v>
      </c>
      <c r="T153" s="22">
        <f t="shared" si="158"/>
        <v>8.1018901323735097E+60</v>
      </c>
    </row>
    <row r="154" spans="1:20" x14ac:dyDescent="0.25">
      <c r="A154" s="21">
        <v>1</v>
      </c>
      <c r="B154" s="19">
        <v>6.9</v>
      </c>
      <c r="C154" s="22">
        <v>3.1</v>
      </c>
      <c r="D154" s="22">
        <v>4.9000000000000004</v>
      </c>
      <c r="E154" s="22">
        <v>1.5</v>
      </c>
      <c r="F154" s="22">
        <v>-1</v>
      </c>
      <c r="G154" s="19">
        <f t="shared" si="166"/>
        <v>4.0682490271033848E+29</v>
      </c>
      <c r="H154" s="22">
        <f t="shared" si="155"/>
        <v>-4.0682490271033848E+29</v>
      </c>
      <c r="I154" s="19">
        <f t="shared" si="156"/>
        <v>-4.0682490271033848E+28</v>
      </c>
      <c r="J154" s="19">
        <f t="shared" si="157"/>
        <v>-2.8070918287013356E+29</v>
      </c>
      <c r="K154" s="19">
        <f t="shared" si="159"/>
        <v>-1.2611571984020494E+29</v>
      </c>
      <c r="L154" s="19">
        <f t="shared" si="160"/>
        <v>-1.9934420232806586E+29</v>
      </c>
      <c r="M154" s="19">
        <f t="shared" si="161"/>
        <v>-6.1023735406550772E+28</v>
      </c>
      <c r="N154" s="19">
        <f t="shared" si="167"/>
        <v>-3.5438696766912698E+28</v>
      </c>
      <c r="O154" s="19">
        <f t="shared" si="168"/>
        <v>-2.4796746384476077E+29</v>
      </c>
      <c r="P154" s="19">
        <f t="shared" si="162"/>
        <v>-1.0930664635682572E+29</v>
      </c>
      <c r="Q154" s="19">
        <f t="shared" si="163"/>
        <v>-1.7649217726948329E+29</v>
      </c>
      <c r="R154" s="19">
        <f t="shared" si="164"/>
        <v>-5.3303603842807563E+28</v>
      </c>
      <c r="S154" s="19">
        <f t="shared" si="165"/>
        <v>-3.0300318753866015E+30</v>
      </c>
      <c r="T154" s="22">
        <f t="shared" si="158"/>
        <v>9.1810931658588446E+60</v>
      </c>
    </row>
    <row r="155" spans="1:20" x14ac:dyDescent="0.25">
      <c r="A155" t="s">
        <v>10</v>
      </c>
      <c r="B155">
        <f>1/2*SUM(T149:T154)</f>
        <v>1.8388912635618708E+61</v>
      </c>
    </row>
    <row r="157" spans="1:20" x14ac:dyDescent="0.25">
      <c r="A157" s="4" t="s">
        <v>34</v>
      </c>
    </row>
    <row r="158" spans="1:20" x14ac:dyDescent="0.25">
      <c r="A158" s="20" t="s">
        <v>6</v>
      </c>
      <c r="B158" s="20" t="s">
        <v>7</v>
      </c>
      <c r="C158" s="20" t="s">
        <v>2</v>
      </c>
      <c r="D158" s="20" t="s">
        <v>3</v>
      </c>
      <c r="E158" s="20" t="s">
        <v>8</v>
      </c>
      <c r="F158" s="20" t="s">
        <v>4</v>
      </c>
      <c r="G158" s="20" t="s">
        <v>9</v>
      </c>
      <c r="H158" s="20" t="s">
        <v>10</v>
      </c>
      <c r="I158" s="20" t="s">
        <v>16</v>
      </c>
      <c r="J158" s="20" t="s">
        <v>17</v>
      </c>
      <c r="K158" s="20" t="s">
        <v>19</v>
      </c>
      <c r="L158" s="20" t="s">
        <v>18</v>
      </c>
      <c r="M158" s="20" t="s">
        <v>23</v>
      </c>
      <c r="N158" s="20" t="s">
        <v>15</v>
      </c>
      <c r="O158" s="20" t="s">
        <v>11</v>
      </c>
      <c r="P158" s="20" t="s">
        <v>12</v>
      </c>
      <c r="Q158" s="20" t="s">
        <v>13</v>
      </c>
      <c r="R158" s="20" t="s">
        <v>22</v>
      </c>
      <c r="S158" s="20" t="s">
        <v>24</v>
      </c>
      <c r="T158" s="20" t="s">
        <v>21</v>
      </c>
    </row>
    <row r="159" spans="1:20" x14ac:dyDescent="0.25">
      <c r="A159" s="21">
        <v>1</v>
      </c>
      <c r="B159" s="19">
        <v>5.0999999999999996</v>
      </c>
      <c r="C159" s="22">
        <v>3.5</v>
      </c>
      <c r="D159" s="22">
        <v>1.4</v>
      </c>
      <c r="E159" s="22">
        <v>0.2</v>
      </c>
      <c r="F159" s="22">
        <v>1</v>
      </c>
      <c r="G159" s="22">
        <f>(A159*N154+B159*O154+C159*P154+D159*Q154+E159*R154)</f>
        <v>-1.9403957935699209E+30</v>
      </c>
      <c r="H159" s="22">
        <f t="shared" ref="H159:H164" si="169">F159-G159</f>
        <v>1.9403957935699209E+30</v>
      </c>
      <c r="I159" s="19">
        <f t="shared" ref="I159:I164" si="170">$C$2*H159*A159</f>
        <v>1.940395793569921E+29</v>
      </c>
      <c r="J159" s="19">
        <f t="shared" ref="J159:J164" si="171">$C$2*H159*B159</f>
        <v>9.8960185472065962E+29</v>
      </c>
      <c r="K159" s="19">
        <f>$C$2*H159*C159</f>
        <v>6.7913852774947235E+29</v>
      </c>
      <c r="L159" s="19">
        <f>$C$2*H159*D159</f>
        <v>2.7165541109978891E+29</v>
      </c>
      <c r="M159" s="19">
        <f>$C$2*H159*E159</f>
        <v>3.8807915871398422E+28</v>
      </c>
      <c r="N159" s="19">
        <f>N154+I159</f>
        <v>1.5860088259007938E+29</v>
      </c>
      <c r="O159" s="19">
        <f>O154+J159</f>
        <v>7.4163439087589878E+29</v>
      </c>
      <c r="P159" s="19">
        <f>P154+K159</f>
        <v>5.6983188139264661E+29</v>
      </c>
      <c r="Q159" s="19">
        <f>Q154+L159</f>
        <v>9.5163233830305623E+28</v>
      </c>
      <c r="R159" s="19">
        <f>R154+M159</f>
        <v>-1.4495687971409141E+28</v>
      </c>
      <c r="S159" s="19">
        <f>(A159*$N$164+B159*$O$164+C159*$P$164+D159*$Q$164+E159*$R$164)</f>
        <v>-1.1733051210241317E+34</v>
      </c>
      <c r="T159" s="22">
        <f t="shared" ref="T159:T164" si="172">POWER((F159-S159),2)</f>
        <v>1.3766449070214522E+68</v>
      </c>
    </row>
    <row r="160" spans="1:20" x14ac:dyDescent="0.25">
      <c r="A160" s="21">
        <v>1</v>
      </c>
      <c r="B160" s="19">
        <v>4.9000000000000004</v>
      </c>
      <c r="C160" s="22">
        <v>3</v>
      </c>
      <c r="D160" s="22">
        <v>1.4</v>
      </c>
      <c r="E160" s="22">
        <v>0.2</v>
      </c>
      <c r="F160" s="22">
        <v>1</v>
      </c>
      <c r="G160" s="19">
        <f>(A160*N159+B160*O159+C160*P159+D160*Q159+E160*R159)</f>
        <v>5.63243443182807E+30</v>
      </c>
      <c r="H160" s="22">
        <f t="shared" si="169"/>
        <v>-5.63243443182807E+30</v>
      </c>
      <c r="I160" s="19">
        <f t="shared" si="170"/>
        <v>-5.6324344318280702E+29</v>
      </c>
      <c r="J160" s="19">
        <f t="shared" si="171"/>
        <v>-2.7598928715957546E+30</v>
      </c>
      <c r="K160" s="19">
        <f t="shared" ref="K160:K164" si="173">$C$2*H160*C160</f>
        <v>-1.6897303295484211E+30</v>
      </c>
      <c r="L160" s="19">
        <f t="shared" ref="L160:L164" si="174">$C$2*H160*D160</f>
        <v>-7.8854082045592976E+29</v>
      </c>
      <c r="M160" s="19">
        <f t="shared" ref="M160:M164" si="175">$C$2*H160*E160</f>
        <v>-1.126486886365614E+29</v>
      </c>
      <c r="N160" s="19">
        <f>N159+I160</f>
        <v>-4.0464256059272763E+29</v>
      </c>
      <c r="O160" s="19">
        <f>O159+J160</f>
        <v>-2.0182584807198559E+30</v>
      </c>
      <c r="P160" s="19">
        <f t="shared" ref="P160:P164" si="176">P159+K160</f>
        <v>-1.1198984481557746E+30</v>
      </c>
      <c r="Q160" s="19">
        <f t="shared" ref="Q160:Q164" si="177">Q159+L160</f>
        <v>-6.933775866256241E+29</v>
      </c>
      <c r="R160" s="19">
        <f t="shared" ref="R160:R164" si="178">R159+M160</f>
        <v>-1.2714437660797054E+29</v>
      </c>
      <c r="S160" s="19">
        <f t="shared" ref="S160:S164" si="179">(A160*$N$164+B160*$O$164+C160*$P$164+D160*$Q$164+E160*$R$164)</f>
        <v>-1.1102698766647977E+34</v>
      </c>
      <c r="T160" s="22">
        <f t="shared" si="172"/>
        <v>1.232699199029265E+68</v>
      </c>
    </row>
    <row r="161" spans="1:20" x14ac:dyDescent="0.25">
      <c r="A161" s="21">
        <v>1</v>
      </c>
      <c r="B161" s="19">
        <v>4.7</v>
      </c>
      <c r="C161" s="22">
        <v>3.2</v>
      </c>
      <c r="D161" s="22">
        <v>1.3</v>
      </c>
      <c r="E161" s="22">
        <v>0.2</v>
      </c>
      <c r="F161" s="22">
        <v>1</v>
      </c>
      <c r="G161" s="19">
        <f t="shared" ref="G161:G164" si="180">(A161*N160+B161*O160+C161*P160+D161*Q160+E161*R160)</f>
        <v>-1.4400952192009435E+31</v>
      </c>
      <c r="H161" s="22">
        <f t="shared" si="169"/>
        <v>1.4400952192009435E+31</v>
      </c>
      <c r="I161" s="19">
        <f t="shared" si="170"/>
        <v>1.4400952192009436E+30</v>
      </c>
      <c r="J161" s="19">
        <f t="shared" si="171"/>
        <v>6.7684475302444352E+30</v>
      </c>
      <c r="K161" s="19">
        <f t="shared" si="173"/>
        <v>4.6083047014430195E+30</v>
      </c>
      <c r="L161" s="19">
        <f t="shared" si="174"/>
        <v>1.8721237849612268E+30</v>
      </c>
      <c r="M161" s="19">
        <f t="shared" si="175"/>
        <v>2.8801904384018872E+29</v>
      </c>
      <c r="N161" s="19">
        <f t="shared" ref="N161:N164" si="181">N160+I161</f>
        <v>1.0354526586082159E+30</v>
      </c>
      <c r="O161" s="19">
        <f t="shared" ref="O161:O164" si="182">O160+J161</f>
        <v>4.7501890495245796E+30</v>
      </c>
      <c r="P161" s="19">
        <f t="shared" si="176"/>
        <v>3.4884062532872449E+30</v>
      </c>
      <c r="Q161" s="19">
        <f t="shared" si="177"/>
        <v>1.1787461983356027E+30</v>
      </c>
      <c r="R161" s="19">
        <f t="shared" si="178"/>
        <v>1.6087466723221818E+29</v>
      </c>
      <c r="S161" s="19">
        <f t="shared" si="179"/>
        <v>-1.0828289766348434E+34</v>
      </c>
      <c r="T161" s="22">
        <f t="shared" si="172"/>
        <v>1.1725185926400623E+68</v>
      </c>
    </row>
    <row r="162" spans="1:20" x14ac:dyDescent="0.25">
      <c r="A162" s="21">
        <v>1</v>
      </c>
      <c r="B162" s="22">
        <v>7</v>
      </c>
      <c r="C162" s="22">
        <v>3.2</v>
      </c>
      <c r="D162" s="22">
        <v>4.7</v>
      </c>
      <c r="E162" s="22">
        <v>1.4</v>
      </c>
      <c r="F162" s="22">
        <v>-1</v>
      </c>
      <c r="G162" s="19">
        <f t="shared" si="180"/>
        <v>5.1215007682101901E+31</v>
      </c>
      <c r="H162" s="22">
        <f t="shared" si="169"/>
        <v>-5.1215007682101901E+31</v>
      </c>
      <c r="I162" s="19">
        <f t="shared" si="170"/>
        <v>-5.1215007682101901E+30</v>
      </c>
      <c r="J162" s="19">
        <f t="shared" si="171"/>
        <v>-3.5850505377471331E+31</v>
      </c>
      <c r="K162" s="19">
        <f t="shared" si="173"/>
        <v>-1.638880245827261E+31</v>
      </c>
      <c r="L162" s="19">
        <f t="shared" si="174"/>
        <v>-2.4071053610587892E+31</v>
      </c>
      <c r="M162" s="19">
        <f t="shared" si="175"/>
        <v>-7.1701010754942654E+30</v>
      </c>
      <c r="N162" s="19">
        <f t="shared" si="181"/>
        <v>-4.0860481096019741E+30</v>
      </c>
      <c r="O162" s="19">
        <f t="shared" si="182"/>
        <v>-3.1100316327946752E+31</v>
      </c>
      <c r="P162" s="19">
        <f t="shared" si="176"/>
        <v>-1.2900396204985365E+31</v>
      </c>
      <c r="Q162" s="19">
        <f t="shared" si="177"/>
        <v>-2.2892307412252292E+31</v>
      </c>
      <c r="R162" s="19">
        <f t="shared" si="178"/>
        <v>-7.0092264082620473E+30</v>
      </c>
      <c r="S162" s="19">
        <f t="shared" si="179"/>
        <v>-1.8292150024816373E+34</v>
      </c>
      <c r="T162" s="22">
        <f t="shared" si="172"/>
        <v>3.3460275253038961E+68</v>
      </c>
    </row>
    <row r="163" spans="1:20" x14ac:dyDescent="0.25">
      <c r="A163" s="21">
        <v>1</v>
      </c>
      <c r="B163" s="19">
        <v>6.4</v>
      </c>
      <c r="C163" s="22">
        <v>3.2</v>
      </c>
      <c r="D163" s="22">
        <v>4.5</v>
      </c>
      <c r="E163" s="22">
        <v>1.5</v>
      </c>
      <c r="F163" s="22">
        <v>-1</v>
      </c>
      <c r="G163" s="19">
        <f t="shared" si="180"/>
        <v>-3.579385634319427E+32</v>
      </c>
      <c r="H163" s="22">
        <f t="shared" si="169"/>
        <v>3.579385634319427E+32</v>
      </c>
      <c r="I163" s="19">
        <f t="shared" si="170"/>
        <v>3.5793856343194272E+31</v>
      </c>
      <c r="J163" s="19">
        <f t="shared" si="171"/>
        <v>2.2908068059644336E+32</v>
      </c>
      <c r="K163" s="19">
        <f t="shared" si="173"/>
        <v>1.1454034029822168E+32</v>
      </c>
      <c r="L163" s="19">
        <f t="shared" si="174"/>
        <v>1.6107235354437422E+32</v>
      </c>
      <c r="M163" s="19">
        <f t="shared" si="175"/>
        <v>5.3690784514791413E+31</v>
      </c>
      <c r="N163" s="19">
        <f t="shared" si="181"/>
        <v>3.17078082335923E+31</v>
      </c>
      <c r="O163" s="19">
        <f t="shared" si="182"/>
        <v>1.979803642684966E+32</v>
      </c>
      <c r="P163" s="19">
        <f t="shared" si="176"/>
        <v>1.0163994409323632E+32</v>
      </c>
      <c r="Q163" s="19">
        <f t="shared" si="177"/>
        <v>1.3818004613212194E+32</v>
      </c>
      <c r="R163" s="19">
        <f t="shared" si="178"/>
        <v>4.6681558106529368E+31</v>
      </c>
      <c r="S163" s="19">
        <f t="shared" si="179"/>
        <v>-1.721130562313677E+34</v>
      </c>
      <c r="T163" s="22">
        <f t="shared" si="172"/>
        <v>2.9622904125301942E+68</v>
      </c>
    </row>
    <row r="164" spans="1:20" x14ac:dyDescent="0.25">
      <c r="A164" s="21">
        <v>1</v>
      </c>
      <c r="B164" s="19">
        <v>6.9</v>
      </c>
      <c r="C164" s="22">
        <v>3.1</v>
      </c>
      <c r="D164" s="22">
        <v>4.9000000000000004</v>
      </c>
      <c r="E164" s="22">
        <v>1.5</v>
      </c>
      <c r="F164" s="22">
        <v>-1</v>
      </c>
      <c r="G164" s="19">
        <f t="shared" si="180"/>
        <v>2.4599607115824434E+33</v>
      </c>
      <c r="H164" s="22">
        <f t="shared" si="169"/>
        <v>-2.4599607115824434E+33</v>
      </c>
      <c r="I164" s="19">
        <f t="shared" si="170"/>
        <v>-2.4599607115824435E+32</v>
      </c>
      <c r="J164" s="19">
        <f t="shared" si="171"/>
        <v>-1.6973728909918863E+33</v>
      </c>
      <c r="K164" s="19">
        <f t="shared" si="173"/>
        <v>-7.6258782059055756E+32</v>
      </c>
      <c r="L164" s="19">
        <f t="shared" si="174"/>
        <v>-1.2053807486753974E+33</v>
      </c>
      <c r="M164" s="19">
        <f t="shared" si="175"/>
        <v>-3.6899410673736656E+32</v>
      </c>
      <c r="N164" s="19">
        <f t="shared" si="181"/>
        <v>-2.1428826292465206E+32</v>
      </c>
      <c r="O164" s="19">
        <f t="shared" si="182"/>
        <v>-1.4993925267233896E+33</v>
      </c>
      <c r="P164" s="19">
        <f t="shared" si="176"/>
        <v>-6.6094787649732124E+32</v>
      </c>
      <c r="Q164" s="19">
        <f t="shared" si="177"/>
        <v>-1.0672007025432755E+33</v>
      </c>
      <c r="R164" s="19">
        <f t="shared" si="178"/>
        <v>-3.2231254863083719E+32</v>
      </c>
      <c r="S164" s="19">
        <f t="shared" si="179"/>
        <v>-1.8321787379866044E+34</v>
      </c>
      <c r="T164" s="22">
        <f t="shared" si="172"/>
        <v>3.3568789279301861E+68</v>
      </c>
    </row>
    <row r="165" spans="1:20" x14ac:dyDescent="0.25">
      <c r="A165" t="s">
        <v>10</v>
      </c>
      <c r="B165">
        <f>1/2*SUM(T159:T164)</f>
        <v>6.7235297822275274E+68</v>
      </c>
    </row>
    <row r="167" spans="1:20" x14ac:dyDescent="0.25">
      <c r="A167" s="4" t="s">
        <v>35</v>
      </c>
    </row>
    <row r="168" spans="1:20" x14ac:dyDescent="0.25">
      <c r="A168" s="20" t="s">
        <v>6</v>
      </c>
      <c r="B168" s="20" t="s">
        <v>7</v>
      </c>
      <c r="C168" s="20" t="s">
        <v>2</v>
      </c>
      <c r="D168" s="20" t="s">
        <v>3</v>
      </c>
      <c r="E168" s="20" t="s">
        <v>8</v>
      </c>
      <c r="F168" s="20" t="s">
        <v>4</v>
      </c>
      <c r="G168" s="20" t="s">
        <v>9</v>
      </c>
      <c r="H168" s="20" t="s">
        <v>10</v>
      </c>
      <c r="I168" s="20" t="s">
        <v>16</v>
      </c>
      <c r="J168" s="20" t="s">
        <v>17</v>
      </c>
      <c r="K168" s="20" t="s">
        <v>19</v>
      </c>
      <c r="L168" s="20" t="s">
        <v>18</v>
      </c>
      <c r="M168" s="20" t="s">
        <v>23</v>
      </c>
      <c r="N168" s="20" t="s">
        <v>15</v>
      </c>
      <c r="O168" s="20" t="s">
        <v>11</v>
      </c>
      <c r="P168" s="20" t="s">
        <v>12</v>
      </c>
      <c r="Q168" s="20" t="s">
        <v>13</v>
      </c>
      <c r="R168" s="20" t="s">
        <v>22</v>
      </c>
      <c r="S168" s="20" t="s">
        <v>24</v>
      </c>
      <c r="T168" s="20" t="s">
        <v>21</v>
      </c>
    </row>
    <row r="169" spans="1:20" x14ac:dyDescent="0.25">
      <c r="A169" s="21">
        <v>1</v>
      </c>
      <c r="B169" s="19">
        <v>5.0999999999999996</v>
      </c>
      <c r="C169" s="22">
        <v>3.5</v>
      </c>
      <c r="D169" s="22">
        <v>1.4</v>
      </c>
      <c r="E169" s="22">
        <v>0.2</v>
      </c>
      <c r="F169" s="22">
        <v>1</v>
      </c>
      <c r="G169" s="22">
        <f>(A169*N164+B169*O164+C169*P164+D169*Q164+E169*R164)</f>
        <v>-1.1733051210241317E+34</v>
      </c>
      <c r="H169" s="22">
        <f t="shared" ref="H169:H174" si="183">F169-G169</f>
        <v>1.1733051210241317E+34</v>
      </c>
      <c r="I169" s="19">
        <f t="shared" ref="I169:I174" si="184">$C$2*H169*A169</f>
        <v>1.1733051210241317E+33</v>
      </c>
      <c r="J169" s="19">
        <f t="shared" ref="J169:J174" si="185">$C$2*H169*B169</f>
        <v>5.9838561172230709E+33</v>
      </c>
      <c r="K169" s="19">
        <f>$C$2*H169*C169</f>
        <v>4.1065679235844608E+33</v>
      </c>
      <c r="L169" s="19">
        <f>$C$2*H169*D169</f>
        <v>1.6426271694337843E+33</v>
      </c>
      <c r="M169" s="19">
        <f>$C$2*H169*E169</f>
        <v>2.3466102420482633E+32</v>
      </c>
      <c r="N169" s="19">
        <f>N164+I169</f>
        <v>9.5901685809947953E+32</v>
      </c>
      <c r="O169" s="19">
        <f>O164+J169</f>
        <v>4.4844635904996813E+33</v>
      </c>
      <c r="P169" s="19">
        <f>P164+K169</f>
        <v>3.4456200470871393E+33</v>
      </c>
      <c r="Q169" s="19">
        <f>Q164+L169</f>
        <v>5.7542646689050879E+32</v>
      </c>
      <c r="R169" s="19">
        <f>R164+M169</f>
        <v>-8.7651524426010855E+31</v>
      </c>
      <c r="S169" s="19">
        <f>(A169*$N$174+B169*$O$174+C169*$P$174+D169*$Q$174+E169*$R$174)</f>
        <v>-7.0946603346769488E+37</v>
      </c>
      <c r="T169" s="22">
        <f t="shared" ref="T169:T174" si="186">POWER((F169-S169),2)</f>
        <v>5.0334205264438437E+75</v>
      </c>
    </row>
    <row r="170" spans="1:20" x14ac:dyDescent="0.25">
      <c r="A170" s="21">
        <v>1</v>
      </c>
      <c r="B170" s="19">
        <v>4.9000000000000004</v>
      </c>
      <c r="C170" s="22">
        <v>3</v>
      </c>
      <c r="D170" s="22">
        <v>1.4</v>
      </c>
      <c r="E170" s="22">
        <v>0.2</v>
      </c>
      <c r="F170" s="22">
        <v>1</v>
      </c>
      <c r="G170" s="19">
        <f>(A170*N169+B170*O169+C170*P169+D170*Q169+E170*R169)</f>
        <v>3.4057815341570847E+34</v>
      </c>
      <c r="H170" s="22">
        <f t="shared" si="183"/>
        <v>-3.4057815341570847E+34</v>
      </c>
      <c r="I170" s="19">
        <f t="shared" si="184"/>
        <v>-3.4057815341570849E+33</v>
      </c>
      <c r="J170" s="19">
        <f t="shared" si="185"/>
        <v>-1.6688329517369718E+34</v>
      </c>
      <c r="K170" s="19">
        <f t="shared" ref="K170:K174" si="187">$C$2*H170*C170</f>
        <v>-1.0217344602471255E+34</v>
      </c>
      <c r="L170" s="19">
        <f t="shared" ref="L170:L174" si="188">$C$2*H170*D170</f>
        <v>-4.7680941478199186E+33</v>
      </c>
      <c r="M170" s="19">
        <f t="shared" ref="M170:M174" si="189">$C$2*H170*E170</f>
        <v>-6.81156306831417E+32</v>
      </c>
      <c r="N170" s="19">
        <f>N169+I170</f>
        <v>-2.4467646760576053E+33</v>
      </c>
      <c r="O170" s="19">
        <f>O169+J170</f>
        <v>-1.2203865926870036E+34</v>
      </c>
      <c r="P170" s="19">
        <f t="shared" ref="P170:P174" si="190">P169+K170</f>
        <v>-6.7717245553841159E+33</v>
      </c>
      <c r="Q170" s="19">
        <f t="shared" ref="Q170:Q174" si="191">Q169+L170</f>
        <v>-4.1926676809294095E+33</v>
      </c>
      <c r="R170" s="19">
        <f t="shared" ref="R170:R174" si="192">R169+M170</f>
        <v>-7.6880783125742782E+32</v>
      </c>
      <c r="S170" s="19">
        <f t="shared" ref="S170:S174" si="193">(A170*$N$174+B170*$O$174+C170*$P$174+D170*$Q$174+E170*$R$174)</f>
        <v>-6.7135031745918741E+37</v>
      </c>
      <c r="T170" s="22">
        <f t="shared" si="186"/>
        <v>4.5071124875255175E+75</v>
      </c>
    </row>
    <row r="171" spans="1:20" x14ac:dyDescent="0.25">
      <c r="A171" s="21">
        <v>1</v>
      </c>
      <c r="B171" s="19">
        <v>4.7</v>
      </c>
      <c r="C171" s="22">
        <v>3.2</v>
      </c>
      <c r="D171" s="22">
        <v>1.3</v>
      </c>
      <c r="E171" s="22">
        <v>0.2</v>
      </c>
      <c r="F171" s="22">
        <v>1</v>
      </c>
      <c r="G171" s="19">
        <f t="shared" ref="G171:G174" si="194">(A171*N170+B171*O170+C171*P170+D171*Q170+E171*R170)</f>
        <v>-8.707868266103567E+34</v>
      </c>
      <c r="H171" s="22">
        <f t="shared" si="183"/>
        <v>8.707868266103567E+34</v>
      </c>
      <c r="I171" s="19">
        <f t="shared" si="184"/>
        <v>8.707868266103567E+33</v>
      </c>
      <c r="J171" s="19">
        <f t="shared" si="185"/>
        <v>4.0926980850686766E+34</v>
      </c>
      <c r="K171" s="19">
        <f t="shared" si="187"/>
        <v>2.7865178451531415E+34</v>
      </c>
      <c r="L171" s="19">
        <f t="shared" si="188"/>
        <v>1.1320228745934639E+34</v>
      </c>
      <c r="M171" s="19">
        <f t="shared" si="189"/>
        <v>1.7415736532207135E+33</v>
      </c>
      <c r="N171" s="19">
        <f t="shared" ref="N171:N174" si="195">N170+I171</f>
        <v>6.2611035900459614E+33</v>
      </c>
      <c r="O171" s="19">
        <f t="shared" ref="O171:O174" si="196">O170+J171</f>
        <v>2.8723114923816727E+34</v>
      </c>
      <c r="P171" s="19">
        <f t="shared" si="190"/>
        <v>2.10934538961473E+34</v>
      </c>
      <c r="Q171" s="19">
        <f t="shared" si="191"/>
        <v>7.127561065005229E+33</v>
      </c>
      <c r="R171" s="19">
        <f t="shared" si="192"/>
        <v>9.7276582196328564E+32</v>
      </c>
      <c r="S171" s="19">
        <f t="shared" si="193"/>
        <v>-6.5475754363574919E+37</v>
      </c>
      <c r="T171" s="22">
        <f t="shared" si="186"/>
        <v>4.2870744094792002E+75</v>
      </c>
    </row>
    <row r="172" spans="1:20" x14ac:dyDescent="0.25">
      <c r="A172" s="21">
        <v>1</v>
      </c>
      <c r="B172" s="22">
        <v>7</v>
      </c>
      <c r="C172" s="22">
        <v>3.2</v>
      </c>
      <c r="D172" s="22">
        <v>4.7</v>
      </c>
      <c r="E172" s="22">
        <v>1.4</v>
      </c>
      <c r="F172" s="22">
        <v>-1</v>
      </c>
      <c r="G172" s="19">
        <f t="shared" si="194"/>
        <v>3.0968336968070759E+35</v>
      </c>
      <c r="H172" s="22">
        <f t="shared" si="183"/>
        <v>-3.0968336968070759E+35</v>
      </c>
      <c r="I172" s="19">
        <f t="shared" si="184"/>
        <v>-3.0968336968070762E+34</v>
      </c>
      <c r="J172" s="19">
        <f t="shared" si="185"/>
        <v>-2.1677835877649534E+35</v>
      </c>
      <c r="K172" s="19">
        <f t="shared" si="187"/>
        <v>-9.9098678297826443E+34</v>
      </c>
      <c r="L172" s="19">
        <f t="shared" si="188"/>
        <v>-1.4555118374993259E+35</v>
      </c>
      <c r="M172" s="19">
        <f t="shared" si="189"/>
        <v>-4.3355671755299065E+34</v>
      </c>
      <c r="N172" s="19">
        <f t="shared" si="195"/>
        <v>-2.4707233378024803E+34</v>
      </c>
      <c r="O172" s="19">
        <f t="shared" si="196"/>
        <v>-1.880552438526786E+35</v>
      </c>
      <c r="P172" s="19">
        <f t="shared" si="190"/>
        <v>-7.8005224401679143E+34</v>
      </c>
      <c r="Q172" s="19">
        <f t="shared" si="191"/>
        <v>-1.3842362268492736E+35</v>
      </c>
      <c r="R172" s="19">
        <f t="shared" si="192"/>
        <v>-4.2382905933335781E+34</v>
      </c>
      <c r="S172" s="19">
        <f t="shared" si="193"/>
        <v>-1.1060770884878423E+38</v>
      </c>
      <c r="T172" s="22">
        <f t="shared" si="186"/>
        <v>1.2234065256777422E+76</v>
      </c>
    </row>
    <row r="173" spans="1:20" x14ac:dyDescent="0.25">
      <c r="A173" s="21">
        <v>1</v>
      </c>
      <c r="B173" s="19">
        <v>6.4</v>
      </c>
      <c r="C173" s="22">
        <v>3.2</v>
      </c>
      <c r="D173" s="22">
        <v>4.5</v>
      </c>
      <c r="E173" s="22">
        <v>1.5</v>
      </c>
      <c r="F173" s="22">
        <v>-1</v>
      </c>
      <c r="G173" s="19">
        <f t="shared" si="194"/>
        <v>-2.1643581731027178E+36</v>
      </c>
      <c r="H173" s="22">
        <f t="shared" si="183"/>
        <v>2.1643581731027178E+36</v>
      </c>
      <c r="I173" s="19">
        <f t="shared" si="184"/>
        <v>2.1643581731027181E+35</v>
      </c>
      <c r="J173" s="19">
        <f t="shared" si="185"/>
        <v>1.3851892307857396E+36</v>
      </c>
      <c r="K173" s="19">
        <f t="shared" si="187"/>
        <v>6.9259461539286981E+35</v>
      </c>
      <c r="L173" s="19">
        <f t="shared" si="188"/>
        <v>9.7396117789622308E+35</v>
      </c>
      <c r="M173" s="19">
        <f t="shared" si="189"/>
        <v>3.2465372596540769E+35</v>
      </c>
      <c r="N173" s="19">
        <f t="shared" si="195"/>
        <v>1.9172858393224702E+35</v>
      </c>
      <c r="O173" s="19">
        <f t="shared" si="196"/>
        <v>1.197133986933061E+36</v>
      </c>
      <c r="P173" s="19">
        <f t="shared" si="190"/>
        <v>6.1458939099119064E+35</v>
      </c>
      <c r="Q173" s="19">
        <f t="shared" si="191"/>
        <v>8.3553755521129571E+35</v>
      </c>
      <c r="R173" s="19">
        <f t="shared" si="192"/>
        <v>2.822708200320719E+35</v>
      </c>
      <c r="S173" s="19">
        <f t="shared" si="193"/>
        <v>-1.0407213360313914E+38</v>
      </c>
      <c r="T173" s="22">
        <f t="shared" si="186"/>
        <v>1.0831008992709644E+76</v>
      </c>
    </row>
    <row r="174" spans="1:20" x14ac:dyDescent="0.25">
      <c r="A174" s="21">
        <v>1</v>
      </c>
      <c r="B174" s="19">
        <v>6.9</v>
      </c>
      <c r="C174" s="22">
        <v>3.1</v>
      </c>
      <c r="D174" s="22">
        <v>4.9000000000000004</v>
      </c>
      <c r="E174" s="22">
        <v>1.5</v>
      </c>
      <c r="F174" s="22">
        <v>-1</v>
      </c>
      <c r="G174" s="19">
        <f t="shared" si="194"/>
        <v>1.4874720456426519E+37</v>
      </c>
      <c r="H174" s="22">
        <f t="shared" si="183"/>
        <v>-1.4874720456426519E+37</v>
      </c>
      <c r="I174" s="19">
        <f t="shared" si="184"/>
        <v>-1.4874720456426521E+36</v>
      </c>
      <c r="J174" s="19">
        <f t="shared" si="185"/>
        <v>-1.02635571149343E+37</v>
      </c>
      <c r="K174" s="19">
        <f t="shared" si="187"/>
        <v>-4.6111633414922213E+36</v>
      </c>
      <c r="L174" s="19">
        <f t="shared" si="188"/>
        <v>-7.2886130236489954E+36</v>
      </c>
      <c r="M174" s="19">
        <f t="shared" si="189"/>
        <v>-2.231208068463978E+36</v>
      </c>
      <c r="N174" s="19">
        <f t="shared" si="195"/>
        <v>-1.295743461710405E+36</v>
      </c>
      <c r="O174" s="19">
        <f t="shared" si="196"/>
        <v>-9.0664231280012388E+36</v>
      </c>
      <c r="P174" s="19">
        <f t="shared" si="190"/>
        <v>-3.9965739505010304E+36</v>
      </c>
      <c r="Q174" s="19">
        <f t="shared" si="191"/>
        <v>-6.4530754684377002E+36</v>
      </c>
      <c r="R174" s="19">
        <f t="shared" si="192"/>
        <v>-1.9489372484319062E+36</v>
      </c>
      <c r="S174" s="19">
        <f t="shared" si="193"/>
        <v>-1.1078691795946474E+38</v>
      </c>
      <c r="T174" s="22">
        <f t="shared" si="186"/>
        <v>1.2273741190957169E+76</v>
      </c>
    </row>
    <row r="175" spans="1:20" x14ac:dyDescent="0.25">
      <c r="A175" t="s">
        <v>10</v>
      </c>
      <c r="B175">
        <f>1/2*SUM(T169:T174)</f>
        <v>2.45832114319464E+76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6"/>
  <sheetViews>
    <sheetView zoomScale="70" zoomScaleNormal="70" workbookViewId="0">
      <selection activeCell="J7" sqref="J7"/>
    </sheetView>
  </sheetViews>
  <sheetFormatPr defaultRowHeight="15" x14ac:dyDescent="0.25"/>
  <cols>
    <col min="1" max="1" width="22.140625" bestFit="1" customWidth="1"/>
    <col min="6" max="6" width="10.140625" customWidth="1"/>
    <col min="7" max="7" width="14.85546875" customWidth="1"/>
    <col min="8" max="8" width="15.28515625" customWidth="1"/>
    <col min="13" max="13" width="14.85546875" bestFit="1" customWidth="1"/>
    <col min="14" max="16" width="15.28515625" bestFit="1" customWidth="1"/>
    <col min="17" max="17" width="12.28515625" customWidth="1"/>
    <col min="18" max="18" width="10.85546875" customWidth="1"/>
    <col min="19" max="19" width="12" bestFit="1" customWidth="1"/>
    <col min="20" max="20" width="12.140625" customWidth="1"/>
    <col min="21" max="21" width="12" customWidth="1"/>
    <col min="22" max="28" width="15.28515625" bestFit="1" customWidth="1"/>
    <col min="29" max="34" width="14.28515625" bestFit="1" customWidth="1"/>
  </cols>
  <sheetData>
    <row r="1" spans="1:6" x14ac:dyDescent="0.25">
      <c r="A1" s="26" t="s">
        <v>63</v>
      </c>
      <c r="B1" s="27"/>
    </row>
    <row r="3" spans="1:6" x14ac:dyDescent="0.25">
      <c r="A3" t="s">
        <v>37</v>
      </c>
    </row>
    <row r="4" spans="1:6" x14ac:dyDescent="0.25">
      <c r="A4" t="s">
        <v>7</v>
      </c>
      <c r="B4" t="s">
        <v>2</v>
      </c>
      <c r="C4" t="s">
        <v>3</v>
      </c>
      <c r="D4" t="s">
        <v>38</v>
      </c>
    </row>
    <row r="5" spans="1:6" x14ac:dyDescent="0.25">
      <c r="A5">
        <v>1</v>
      </c>
      <c r="B5">
        <v>0</v>
      </c>
      <c r="C5">
        <v>1</v>
      </c>
      <c r="D5">
        <v>-1</v>
      </c>
    </row>
    <row r="6" spans="1:6" x14ac:dyDescent="0.25">
      <c r="A6">
        <v>0</v>
      </c>
      <c r="B6">
        <v>-1</v>
      </c>
      <c r="C6">
        <v>-1</v>
      </c>
      <c r="D6">
        <v>1</v>
      </c>
    </row>
    <row r="7" spans="1:6" x14ac:dyDescent="0.25">
      <c r="A7">
        <v>-1</v>
      </c>
      <c r="B7">
        <v>-0.5</v>
      </c>
      <c r="C7">
        <v>-1</v>
      </c>
      <c r="D7">
        <v>1</v>
      </c>
    </row>
    <row r="9" spans="1:6" x14ac:dyDescent="0.25">
      <c r="A9" t="s">
        <v>39</v>
      </c>
    </row>
    <row r="10" spans="1:6" x14ac:dyDescent="0.25">
      <c r="A10" t="s">
        <v>6</v>
      </c>
      <c r="B10" t="s">
        <v>7</v>
      </c>
      <c r="C10" t="s">
        <v>2</v>
      </c>
      <c r="D10" t="s">
        <v>3</v>
      </c>
      <c r="E10" t="s">
        <v>8</v>
      </c>
      <c r="F10" t="s">
        <v>38</v>
      </c>
    </row>
    <row r="11" spans="1:6" x14ac:dyDescent="0.25">
      <c r="A11">
        <v>1</v>
      </c>
      <c r="B11">
        <v>5.0999999999999996</v>
      </c>
      <c r="C11">
        <v>3.5</v>
      </c>
      <c r="D11">
        <v>1.4</v>
      </c>
      <c r="E11">
        <v>0.2</v>
      </c>
      <c r="F11">
        <v>1</v>
      </c>
    </row>
    <row r="12" spans="1:6" x14ac:dyDescent="0.25">
      <c r="A12">
        <v>1</v>
      </c>
      <c r="B12">
        <v>4.9000000000000004</v>
      </c>
      <c r="C12">
        <v>3</v>
      </c>
      <c r="D12">
        <v>1.4</v>
      </c>
      <c r="E12">
        <v>0.2</v>
      </c>
      <c r="F12">
        <v>1</v>
      </c>
    </row>
    <row r="13" spans="1:6" x14ac:dyDescent="0.25">
      <c r="A13">
        <v>1</v>
      </c>
      <c r="B13">
        <v>4.7</v>
      </c>
      <c r="C13">
        <v>3.2</v>
      </c>
      <c r="D13">
        <v>1.3</v>
      </c>
      <c r="E13">
        <v>0.2</v>
      </c>
      <c r="F13">
        <v>1</v>
      </c>
    </row>
    <row r="14" spans="1:6" x14ac:dyDescent="0.25">
      <c r="A14">
        <v>1</v>
      </c>
      <c r="B14">
        <v>7</v>
      </c>
      <c r="C14">
        <v>3.2</v>
      </c>
      <c r="D14">
        <v>4.7</v>
      </c>
      <c r="E14">
        <v>1.4</v>
      </c>
      <c r="F14">
        <v>-1</v>
      </c>
    </row>
    <row r="15" spans="1:6" x14ac:dyDescent="0.25">
      <c r="A15">
        <v>1</v>
      </c>
      <c r="B15">
        <v>6.4</v>
      </c>
      <c r="C15">
        <v>3.2</v>
      </c>
      <c r="D15">
        <v>4.5</v>
      </c>
      <c r="E15">
        <v>1.5</v>
      </c>
      <c r="F15">
        <v>-1</v>
      </c>
    </row>
    <row r="16" spans="1:6" x14ac:dyDescent="0.25">
      <c r="A16">
        <v>1</v>
      </c>
      <c r="B16">
        <v>6.9</v>
      </c>
      <c r="C16">
        <v>3.1</v>
      </c>
      <c r="D16">
        <v>4.9000000000000004</v>
      </c>
      <c r="E16">
        <v>1.5</v>
      </c>
      <c r="F16">
        <v>-1</v>
      </c>
    </row>
    <row r="18" spans="1:31" x14ac:dyDescent="0.25">
      <c r="A18" s="12" t="s">
        <v>37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AA18" s="12" t="s">
        <v>64</v>
      </c>
      <c r="AB18" s="5"/>
      <c r="AC18" s="5"/>
      <c r="AD18" s="5"/>
      <c r="AE18" s="5"/>
    </row>
    <row r="19" spans="1:31" ht="30" x14ac:dyDescent="0.25">
      <c r="A19" s="6"/>
      <c r="B19" s="6" t="s">
        <v>6</v>
      </c>
      <c r="C19" s="6" t="s">
        <v>7</v>
      </c>
      <c r="D19" s="6" t="s">
        <v>2</v>
      </c>
      <c r="E19" s="6" t="s">
        <v>3</v>
      </c>
      <c r="F19" s="6" t="s">
        <v>38</v>
      </c>
      <c r="G19" s="6" t="s">
        <v>65</v>
      </c>
      <c r="H19" s="6" t="s">
        <v>66</v>
      </c>
      <c r="I19" s="6" t="s">
        <v>67</v>
      </c>
      <c r="J19" s="6" t="s">
        <v>68</v>
      </c>
      <c r="K19" s="6" t="s">
        <v>69</v>
      </c>
      <c r="L19" s="6" t="s">
        <v>70</v>
      </c>
      <c r="M19" s="6" t="s">
        <v>71</v>
      </c>
      <c r="N19" s="6" t="s">
        <v>72</v>
      </c>
      <c r="O19" s="6" t="s">
        <v>73</v>
      </c>
      <c r="P19" s="6" t="s">
        <v>74</v>
      </c>
      <c r="Q19" s="6" t="s">
        <v>75</v>
      </c>
      <c r="R19" s="6" t="s">
        <v>76</v>
      </c>
      <c r="S19" s="6" t="s">
        <v>77</v>
      </c>
      <c r="T19" s="6" t="s">
        <v>78</v>
      </c>
      <c r="U19" s="6" t="s">
        <v>79</v>
      </c>
      <c r="V19" s="6" t="s">
        <v>80</v>
      </c>
      <c r="W19" s="6" t="s">
        <v>81</v>
      </c>
      <c r="X19" s="6" t="s">
        <v>82</v>
      </c>
      <c r="Y19" s="6" t="s">
        <v>83</v>
      </c>
      <c r="AA19" s="6" t="s">
        <v>67</v>
      </c>
      <c r="AB19" s="6" t="s">
        <v>68</v>
      </c>
      <c r="AC19" s="6" t="s">
        <v>69</v>
      </c>
      <c r="AD19" s="6" t="s">
        <v>84</v>
      </c>
      <c r="AE19" s="6" t="s">
        <v>85</v>
      </c>
    </row>
    <row r="20" spans="1:31" x14ac:dyDescent="0.25">
      <c r="A20" s="6" t="s">
        <v>50</v>
      </c>
      <c r="B20" s="7" t="s">
        <v>51</v>
      </c>
      <c r="C20" s="7" t="s">
        <v>51</v>
      </c>
      <c r="D20" s="7" t="s">
        <v>51</v>
      </c>
      <c r="E20" s="7" t="s">
        <v>51</v>
      </c>
      <c r="F20" s="7" t="s">
        <v>51</v>
      </c>
      <c r="G20" s="7" t="s">
        <v>51</v>
      </c>
      <c r="H20" s="7" t="s">
        <v>51</v>
      </c>
      <c r="I20" s="7" t="s">
        <v>51</v>
      </c>
      <c r="J20" s="7" t="s">
        <v>51</v>
      </c>
      <c r="K20" s="7" t="s">
        <v>51</v>
      </c>
      <c r="L20" s="7" t="s">
        <v>51</v>
      </c>
      <c r="M20" s="7">
        <v>0</v>
      </c>
      <c r="N20" s="7">
        <v>0</v>
      </c>
      <c r="O20" s="7">
        <v>0</v>
      </c>
      <c r="P20" s="7" t="s">
        <v>51</v>
      </c>
      <c r="Q20" s="7">
        <v>0</v>
      </c>
      <c r="R20" s="7">
        <v>0</v>
      </c>
      <c r="S20" s="7">
        <v>0</v>
      </c>
      <c r="T20" s="7">
        <v>0</v>
      </c>
      <c r="U20" s="7" t="s">
        <v>51</v>
      </c>
      <c r="V20" s="7">
        <v>0</v>
      </c>
      <c r="W20" s="7">
        <v>0</v>
      </c>
      <c r="X20" s="7">
        <v>0</v>
      </c>
      <c r="Y20" s="7">
        <v>0</v>
      </c>
      <c r="AA20" s="7" t="s">
        <v>51</v>
      </c>
      <c r="AB20" s="7" t="s">
        <v>51</v>
      </c>
      <c r="AC20" s="7" t="s">
        <v>51</v>
      </c>
      <c r="AD20" s="7" t="s">
        <v>51</v>
      </c>
      <c r="AE20" s="7" t="s">
        <v>51</v>
      </c>
    </row>
    <row r="21" spans="1:31" x14ac:dyDescent="0.25">
      <c r="A21" s="6" t="s">
        <v>52</v>
      </c>
      <c r="B21" s="7">
        <v>1</v>
      </c>
      <c r="C21" s="7">
        <v>1</v>
      </c>
      <c r="D21" s="7">
        <v>0</v>
      </c>
      <c r="E21" s="7">
        <v>1</v>
      </c>
      <c r="F21" s="7">
        <v>-1</v>
      </c>
      <c r="G21" s="7">
        <v>0</v>
      </c>
      <c r="H21" s="7">
        <v>0.1</v>
      </c>
      <c r="I21" s="7">
        <f>1/(1+EXP(-(V20*B21+W20*C21+X20*D21+Y20*E21)))</f>
        <v>0.5</v>
      </c>
      <c r="J21" s="7">
        <f>1/(1+EXP(-(Q20*B21+R20*C21+S20*D21+T20*E21)))</f>
        <v>0.5</v>
      </c>
      <c r="K21" s="7">
        <f>1/(1+EXP(-(M20+N20*I21+O20*J21)))</f>
        <v>0.5</v>
      </c>
      <c r="L21" s="7">
        <f>K21*(1-K21)*(G21-K21)</f>
        <v>-0.125</v>
      </c>
      <c r="M21" s="7">
        <f>M20+(H21*L21*1)</f>
        <v>-1.2500000000000001E-2</v>
      </c>
      <c r="N21" s="7">
        <f>N20+(H21*L21*I21)</f>
        <v>-6.2500000000000003E-3</v>
      </c>
      <c r="O21" s="7">
        <f>O20+(H21*L21*J21)</f>
        <v>-6.2500000000000003E-3</v>
      </c>
      <c r="P21" s="7">
        <f>J21*(1-J21)*(O20*L21)</f>
        <v>0</v>
      </c>
      <c r="Q21" s="7">
        <f>Q20+(H21*P21*B21)</f>
        <v>0</v>
      </c>
      <c r="R21" s="7">
        <f>R20+(H21*P21*C21)</f>
        <v>0</v>
      </c>
      <c r="S21" s="7">
        <f>S20+(H21*P21*D21)</f>
        <v>0</v>
      </c>
      <c r="T21" s="7">
        <f>T20+(H21*P21*E21)</f>
        <v>0</v>
      </c>
      <c r="U21" s="7">
        <f>I21*(1-I21)*(N20*L21)</f>
        <v>0</v>
      </c>
      <c r="V21" s="7">
        <f>V20+(H21*U21*B21)</f>
        <v>0</v>
      </c>
      <c r="W21" s="7">
        <f>W20+(H21*U21*C21)</f>
        <v>0</v>
      </c>
      <c r="X21" s="7">
        <f>X20+(H21*U21*D21)</f>
        <v>0</v>
      </c>
      <c r="Y21" s="7">
        <f>Y20+(H21*U21*E21)</f>
        <v>0</v>
      </c>
      <c r="AA21" s="7">
        <f>1/(1+EXP(-(V23*B21+W23*C21+X23*D21+Y23*E21)))</f>
        <v>0.4999999546620727</v>
      </c>
      <c r="AB21" s="7">
        <f>1/(1+EXP(-(Q23*B21+R23*C21+S23*D21+T23*E21)))</f>
        <v>0.4999999546620727</v>
      </c>
      <c r="AC21" s="7">
        <f>1/(1+EXP(-(M23+N23*AA21+O23*AB21)))</f>
        <v>0.50473044030458936</v>
      </c>
      <c r="AD21" s="7">
        <f>POWER(G21-AC21,2)</f>
        <v>0.25475281737006467</v>
      </c>
      <c r="AE21" s="7"/>
    </row>
    <row r="22" spans="1:31" x14ac:dyDescent="0.25">
      <c r="A22" s="6"/>
      <c r="B22" s="7">
        <v>1</v>
      </c>
      <c r="C22" s="7">
        <v>0</v>
      </c>
      <c r="D22" s="7">
        <v>-1</v>
      </c>
      <c r="E22" s="7">
        <v>-1</v>
      </c>
      <c r="F22" s="7">
        <v>1</v>
      </c>
      <c r="G22" s="7">
        <v>1</v>
      </c>
      <c r="H22" s="7">
        <v>0.1</v>
      </c>
      <c r="I22" s="7">
        <f>1/(1+EXP(-(V21*B22+W21*C22+X21*D22+Y21*E22)))</f>
        <v>0.5</v>
      </c>
      <c r="J22" s="7">
        <f>1/(1+EXP(-(Q21*B22+R21*C22+S21*D22+T21*E22)))</f>
        <v>0.5</v>
      </c>
      <c r="K22" s="7">
        <f>1/(1+EXP(-(M21+N21*I22+O21*J22)))</f>
        <v>0.49531263732427372</v>
      </c>
      <c r="L22" s="7">
        <f t="shared" ref="L22:L50" si="0">K22*(1-K22)*(G22-K22)</f>
        <v>0.12616075199673035</v>
      </c>
      <c r="M22" s="7">
        <f t="shared" ref="M22:M50" si="1">M21+(H22*L22*1)</f>
        <v>1.1607519967303526E-4</v>
      </c>
      <c r="N22" s="7">
        <f t="shared" ref="N22:N50" si="2">N21+(H22*L22*I22)</f>
        <v>5.8037599836517628E-5</v>
      </c>
      <c r="O22" s="7">
        <f t="shared" ref="O22:O50" si="3">O21+(H22*L22*J22)</f>
        <v>5.8037599836517628E-5</v>
      </c>
      <c r="P22" s="7">
        <f t="shared" ref="P22:P50" si="4">J22*(1-J22)*(O21*L22)</f>
        <v>-1.9712617499489119E-4</v>
      </c>
      <c r="Q22" s="7">
        <f t="shared" ref="Q22:Q50" si="5">Q21+(H22*P22*B22)</f>
        <v>-1.971261749948912E-5</v>
      </c>
      <c r="R22" s="7">
        <f t="shared" ref="R22:R50" si="6">R21+(H22*P22*C22)</f>
        <v>0</v>
      </c>
      <c r="S22" s="7">
        <f t="shared" ref="S22:S50" si="7">S21+(H22*P22*D22)</f>
        <v>1.971261749948912E-5</v>
      </c>
      <c r="T22" s="7">
        <f t="shared" ref="T22:T50" si="8">T21+(H22*P22*E22)</f>
        <v>1.971261749948912E-5</v>
      </c>
      <c r="U22" s="7">
        <f t="shared" ref="U22:U50" si="9">I22*(1-I22)*(N21*L22)</f>
        <v>-1.9712617499489119E-4</v>
      </c>
      <c r="V22" s="7">
        <f t="shared" ref="V22:V50" si="10">V21+(H22*U22*B22)</f>
        <v>-1.971261749948912E-5</v>
      </c>
      <c r="W22" s="7">
        <f t="shared" ref="W22:W50" si="11">W21+(H22*U22*C22)</f>
        <v>0</v>
      </c>
      <c r="X22" s="7">
        <f t="shared" ref="X22:X50" si="12">X21+(H22*U22*D22)</f>
        <v>1.971261749948912E-5</v>
      </c>
      <c r="Y22" s="7">
        <f t="shared" ref="Y22:Y50" si="13">Y21+(H22*U22*E22)</f>
        <v>1.971261749948912E-5</v>
      </c>
      <c r="AA22" s="7">
        <f>1/(1+EXP(-(V23*B22+W23*C22+X23*D22+Y23*E22)))</f>
        <v>0.49998532888169778</v>
      </c>
      <c r="AB22" s="7">
        <f>1/(1+EXP(-(Q23*B22+R23*C22+S23*D22+T23*E22)))</f>
        <v>0.49998532888169778</v>
      </c>
      <c r="AC22" s="7">
        <f>1/(1+EXP(-(M23+N23*AA22+O23*AB22)))</f>
        <v>0.50473039418383692</v>
      </c>
      <c r="AD22" s="7">
        <f t="shared" ref="AD22:AD23" si="14">POWER(G22-AC22,2)</f>
        <v>0.24529198244529757</v>
      </c>
      <c r="AE22" s="7"/>
    </row>
    <row r="23" spans="1:31" x14ac:dyDescent="0.25">
      <c r="A23" s="6"/>
      <c r="B23" s="7">
        <v>1</v>
      </c>
      <c r="C23" s="7">
        <v>-1</v>
      </c>
      <c r="D23" s="7">
        <v>-0.5</v>
      </c>
      <c r="E23" s="7">
        <v>-1</v>
      </c>
      <c r="F23" s="7">
        <v>1</v>
      </c>
      <c r="G23" s="7">
        <v>1</v>
      </c>
      <c r="H23" s="7">
        <v>0.1</v>
      </c>
      <c r="I23" s="7">
        <f>1/(1+EXP(-(V22*B23+W22*C23+X22*D23+Y22*E23)))</f>
        <v>0.49998767961406537</v>
      </c>
      <c r="J23" s="7">
        <f>1/(1+EXP(-(Q22*B23+R22*C23+S22*D23+T22*E23)))</f>
        <v>0.49998767961406537</v>
      </c>
      <c r="K23" s="7">
        <f>1/(1+EXP(-(M22+N22*I23+O22*J23)))</f>
        <v>0.5000435278422446</v>
      </c>
      <c r="L23" s="7">
        <f t="shared" si="0"/>
        <v>0.1249891170921848</v>
      </c>
      <c r="M23" s="7">
        <f t="shared" si="1"/>
        <v>1.2614986908891516E-2</v>
      </c>
      <c r="N23" s="7">
        <f t="shared" si="2"/>
        <v>6.3073394630297373E-3</v>
      </c>
      <c r="O23" s="7">
        <f t="shared" si="3"/>
        <v>6.3073394630297373E-3</v>
      </c>
      <c r="P23" s="7">
        <f t="shared" si="4"/>
        <v>1.8135170893278576E-6</v>
      </c>
      <c r="Q23" s="7">
        <f t="shared" si="5"/>
        <v>-1.9531265790556336E-5</v>
      </c>
      <c r="R23" s="7">
        <f t="shared" si="6"/>
        <v>-1.8135170893278576E-7</v>
      </c>
      <c r="S23" s="7">
        <f t="shared" si="7"/>
        <v>1.9621941645022726E-5</v>
      </c>
      <c r="T23" s="7">
        <f t="shared" si="8"/>
        <v>1.9531265790556336E-5</v>
      </c>
      <c r="U23" s="7">
        <f t="shared" si="9"/>
        <v>1.8135170893278576E-6</v>
      </c>
      <c r="V23" s="7">
        <f t="shared" si="10"/>
        <v>-1.9531265790556336E-5</v>
      </c>
      <c r="W23" s="7">
        <f t="shared" si="11"/>
        <v>-1.8135170893278576E-7</v>
      </c>
      <c r="X23" s="7">
        <f t="shared" si="12"/>
        <v>1.9621941645022726E-5</v>
      </c>
      <c r="Y23" s="7">
        <f t="shared" si="13"/>
        <v>1.9531265790556336E-5</v>
      </c>
      <c r="AA23" s="7">
        <f>1/(1+EXP(-(V23*B23+W23*C23+X23*D23+Y23*E23)))</f>
        <v>0.4999878269623288</v>
      </c>
      <c r="AB23" s="7">
        <f>1/(1+EXP(-(Q23*B23+R23*C23+S23*D23+T23*E23)))</f>
        <v>0.4999878269623288</v>
      </c>
      <c r="AC23" s="7">
        <f>1/(1+EXP(-(M23+N23*AA23+O23*AB23)))</f>
        <v>0.50473040206125308</v>
      </c>
      <c r="AD23" s="7">
        <f t="shared" si="14"/>
        <v>0.24529197464240804</v>
      </c>
      <c r="AE23" s="7">
        <f>SUM(AD21:AD23)/2</f>
        <v>0.37266838722888512</v>
      </c>
    </row>
    <row r="24" spans="1:31" x14ac:dyDescent="0.25">
      <c r="A24" s="6" t="s">
        <v>53</v>
      </c>
      <c r="B24" s="7">
        <v>1</v>
      </c>
      <c r="C24" s="7">
        <v>1</v>
      </c>
      <c r="D24" s="7">
        <v>0</v>
      </c>
      <c r="E24" s="7">
        <v>1</v>
      </c>
      <c r="F24" s="7">
        <v>-1</v>
      </c>
      <c r="G24" s="7">
        <v>0</v>
      </c>
      <c r="H24" s="7">
        <v>0.1</v>
      </c>
      <c r="I24" s="7">
        <f t="shared" ref="I24:I50" si="15">1/(1+EXP(-(V23*B24+W23*C24+X23*D24+Y23*E24)))</f>
        <v>0.4999999546620727</v>
      </c>
      <c r="J24" s="7">
        <f t="shared" ref="J24:J50" si="16">1/(1+EXP(-(Q23*B24+R23*C24+S23*D24+T23*E24)))</f>
        <v>0.4999999546620727</v>
      </c>
      <c r="K24" s="7">
        <f t="shared" ref="K24:K50" si="17">1/(1+EXP(-(M23+N23*I24+O23*J24)))</f>
        <v>0.50473044030458936</v>
      </c>
      <c r="L24" s="7">
        <f t="shared" si="0"/>
        <v>-0.12617131569003728</v>
      </c>
      <c r="M24" s="7">
        <f t="shared" si="1"/>
        <v>-2.144660112213953E-6</v>
      </c>
      <c r="N24" s="7">
        <f t="shared" si="2"/>
        <v>-1.2257494375333966E-6</v>
      </c>
      <c r="O24" s="7">
        <f t="shared" si="3"/>
        <v>-1.2257494375333966E-6</v>
      </c>
      <c r="P24" s="7">
        <f t="shared" si="4"/>
        <v>-1.9895132963853717E-4</v>
      </c>
      <c r="Q24" s="7">
        <f t="shared" si="5"/>
        <v>-3.9426398754410051E-5</v>
      </c>
      <c r="R24" s="7">
        <f t="shared" si="6"/>
        <v>-2.0076484672786503E-5</v>
      </c>
      <c r="S24" s="7">
        <f t="shared" si="7"/>
        <v>1.9621941645022726E-5</v>
      </c>
      <c r="T24" s="7">
        <f t="shared" si="8"/>
        <v>-3.6386717329738252E-7</v>
      </c>
      <c r="U24" s="7">
        <f t="shared" si="9"/>
        <v>-1.9895132963853717E-4</v>
      </c>
      <c r="V24" s="7">
        <f t="shared" si="10"/>
        <v>-3.9426398754410051E-5</v>
      </c>
      <c r="W24" s="7">
        <f t="shared" si="11"/>
        <v>-2.0076484672786503E-5</v>
      </c>
      <c r="X24" s="7">
        <f t="shared" si="12"/>
        <v>1.9621941645022726E-5</v>
      </c>
      <c r="Y24" s="7">
        <f t="shared" si="13"/>
        <v>-3.6386717329738252E-7</v>
      </c>
      <c r="AA24" s="7">
        <f>1/(1+EXP(-(V26*B24+W26*C24+X26*D24+Y26*E24)))</f>
        <v>0.49998019777333635</v>
      </c>
      <c r="AB24" s="7">
        <f>1/(1+EXP(-(Q26*B24+R26*C24+S26*D24+T26*E24)))</f>
        <v>0.49998019777333635</v>
      </c>
      <c r="AC24" s="7">
        <f>1/(1+EXP(-(M26+N26*AA24+O26*AB24)))</f>
        <v>0.50932854788028237</v>
      </c>
      <c r="AD24" s="7">
        <f>POWER(G24-AC24,2)</f>
        <v>0.25941556968583707</v>
      </c>
      <c r="AE24" s="7"/>
    </row>
    <row r="25" spans="1:31" x14ac:dyDescent="0.25">
      <c r="A25" s="6"/>
      <c r="B25" s="7">
        <v>1</v>
      </c>
      <c r="C25" s="7">
        <v>0</v>
      </c>
      <c r="D25" s="7">
        <v>-1</v>
      </c>
      <c r="E25" s="7">
        <v>-1</v>
      </c>
      <c r="F25" s="7">
        <v>1</v>
      </c>
      <c r="G25" s="7">
        <v>1</v>
      </c>
      <c r="H25" s="7">
        <v>0.1</v>
      </c>
      <c r="I25" s="7">
        <f t="shared" si="15"/>
        <v>0.49998532888169778</v>
      </c>
      <c r="J25" s="7">
        <f t="shared" si="16"/>
        <v>0.49998532888169778</v>
      </c>
      <c r="K25" s="7">
        <f t="shared" si="17"/>
        <v>0.49999915740660411</v>
      </c>
      <c r="L25" s="7">
        <f t="shared" si="0"/>
        <v>0.12500021064799402</v>
      </c>
      <c r="M25" s="7">
        <f t="shared" si="1"/>
        <v>1.2497876404687188E-2</v>
      </c>
      <c r="N25" s="7">
        <f t="shared" si="2"/>
        <v>6.2486013936743461E-3</v>
      </c>
      <c r="O25" s="7">
        <f t="shared" si="3"/>
        <v>6.2486013936743461E-3</v>
      </c>
      <c r="P25" s="7">
        <f t="shared" si="4"/>
        <v>-3.8304734440354581E-8</v>
      </c>
      <c r="Q25" s="7">
        <f t="shared" si="5"/>
        <v>-3.9430229227854085E-5</v>
      </c>
      <c r="R25" s="7">
        <f t="shared" si="6"/>
        <v>-2.0076484672786503E-5</v>
      </c>
      <c r="S25" s="7">
        <f t="shared" si="7"/>
        <v>1.9625772118466761E-5</v>
      </c>
      <c r="T25" s="7">
        <f t="shared" si="8"/>
        <v>-3.6003669985334708E-7</v>
      </c>
      <c r="U25" s="7">
        <f t="shared" si="9"/>
        <v>-3.8304734440354581E-8</v>
      </c>
      <c r="V25" s="7">
        <f t="shared" si="10"/>
        <v>-3.9430229227854085E-5</v>
      </c>
      <c r="W25" s="7">
        <f t="shared" si="11"/>
        <v>-2.0076484672786503E-5</v>
      </c>
      <c r="X25" s="7">
        <f t="shared" si="12"/>
        <v>1.9625772118466761E-5</v>
      </c>
      <c r="Y25" s="7">
        <f t="shared" si="13"/>
        <v>-3.6003669985334708E-7</v>
      </c>
      <c r="AA25" s="7">
        <f>1/(1+EXP(-(V26*B25+W26*C25+X26*D25+Y26*E25)))</f>
        <v>0.4999974148563982</v>
      </c>
      <c r="AB25" s="7">
        <f>1/(1+EXP(-(Q26*B25+R26*C25+S26*D25+T26*E25)))</f>
        <v>0.4999974148563982</v>
      </c>
      <c r="AC25" s="7">
        <f>1/(1+EXP(-(M26+N26*AA25+O26*AB25)))</f>
        <v>0.5093286549279914</v>
      </c>
      <c r="AD25" s="7">
        <f t="shared" ref="AD25:AD26" si="18">POWER(G25-AC25,2)</f>
        <v>0.24075836887477414</v>
      </c>
      <c r="AE25" s="7"/>
    </row>
    <row r="26" spans="1:31" x14ac:dyDescent="0.25">
      <c r="A26" s="6"/>
      <c r="B26" s="7">
        <v>1</v>
      </c>
      <c r="C26" s="7">
        <v>-1</v>
      </c>
      <c r="D26" s="7">
        <v>-0.5</v>
      </c>
      <c r="E26" s="7">
        <v>-1</v>
      </c>
      <c r="F26" s="7">
        <v>1</v>
      </c>
      <c r="G26" s="7">
        <v>1</v>
      </c>
      <c r="H26" s="7">
        <v>0.1</v>
      </c>
      <c r="I26" s="7">
        <f t="shared" si="15"/>
        <v>0.49999279835152194</v>
      </c>
      <c r="J26" s="7">
        <f t="shared" si="16"/>
        <v>0.49999279835152194</v>
      </c>
      <c r="K26" s="7">
        <f t="shared" si="17"/>
        <v>0.50468645970455095</v>
      </c>
      <c r="L26" s="7">
        <f t="shared" si="0"/>
        <v>0.1238175065498483</v>
      </c>
      <c r="M26" s="7">
        <f t="shared" si="1"/>
        <v>2.4879627059672019E-2</v>
      </c>
      <c r="N26" s="7">
        <f t="shared" si="2"/>
        <v>1.2439387552151002E-2</v>
      </c>
      <c r="O26" s="7">
        <f t="shared" si="3"/>
        <v>1.2439387552151002E-2</v>
      </c>
      <c r="P26" s="7">
        <f t="shared" si="4"/>
        <v>1.9342156095703987E-4</v>
      </c>
      <c r="Q26" s="7">
        <f t="shared" si="5"/>
        <v>-2.0088073132150097E-5</v>
      </c>
      <c r="R26" s="7">
        <f t="shared" si="6"/>
        <v>-3.9418640768490494E-5</v>
      </c>
      <c r="S26" s="7">
        <f t="shared" si="7"/>
        <v>9.9546940706147668E-6</v>
      </c>
      <c r="T26" s="7">
        <f t="shared" si="8"/>
        <v>-1.9702192795557336E-5</v>
      </c>
      <c r="U26" s="7">
        <f t="shared" si="9"/>
        <v>1.9342156095703987E-4</v>
      </c>
      <c r="V26" s="7">
        <f t="shared" si="10"/>
        <v>-2.0088073132150097E-5</v>
      </c>
      <c r="W26" s="7">
        <f t="shared" si="11"/>
        <v>-3.9418640768490494E-5</v>
      </c>
      <c r="X26" s="7">
        <f t="shared" si="12"/>
        <v>9.9546940706147668E-6</v>
      </c>
      <c r="Y26" s="7">
        <f t="shared" si="13"/>
        <v>-1.9702192795557336E-5</v>
      </c>
      <c r="AA26" s="7">
        <f>1/(1+EXP(-(V26*B26+W26*C26+X26*D26+Y26*E26)))</f>
        <v>0.50000851385334832</v>
      </c>
      <c r="AB26" s="7">
        <f>1/(1+EXP(-(Q26*B26+R26*C26+S26*D26+T26*E26)))</f>
        <v>0.50000851385334832</v>
      </c>
      <c r="AC26" s="7">
        <f>1/(1+EXP(-(M26+N26*AA26+O26*AB26)))</f>
        <v>0.50932872393632367</v>
      </c>
      <c r="AD26" s="7">
        <f t="shared" si="18"/>
        <v>0.24075830115395647</v>
      </c>
      <c r="AE26" s="7">
        <f>SUM(AD24:AD26)/2</f>
        <v>0.37046611985728384</v>
      </c>
    </row>
    <row r="27" spans="1:31" x14ac:dyDescent="0.25">
      <c r="A27" s="6" t="s">
        <v>54</v>
      </c>
      <c r="B27" s="7">
        <v>1</v>
      </c>
      <c r="C27" s="7">
        <v>1</v>
      </c>
      <c r="D27" s="7">
        <v>0</v>
      </c>
      <c r="E27" s="7">
        <v>1</v>
      </c>
      <c r="F27" s="7">
        <v>-1</v>
      </c>
      <c r="G27" s="7">
        <v>0</v>
      </c>
      <c r="H27" s="7">
        <v>0.1</v>
      </c>
      <c r="I27" s="7">
        <f t="shared" si="15"/>
        <v>0.49998019777333635</v>
      </c>
      <c r="J27" s="7">
        <f t="shared" si="16"/>
        <v>0.49998019777333635</v>
      </c>
      <c r="K27" s="7">
        <f t="shared" si="17"/>
        <v>0.50932854788028237</v>
      </c>
      <c r="L27" s="7">
        <f t="shared" si="0"/>
        <v>-0.12728781428021349</v>
      </c>
      <c r="M27" s="7">
        <f t="shared" si="1"/>
        <v>1.215084563165067E-2</v>
      </c>
      <c r="N27" s="7">
        <f t="shared" si="2"/>
        <v>6.0752488963553165E-3</v>
      </c>
      <c r="O27" s="7">
        <f t="shared" si="3"/>
        <v>6.0752488963553165E-3</v>
      </c>
      <c r="P27" s="7">
        <f t="shared" si="4"/>
        <v>-3.9584561250356011E-4</v>
      </c>
      <c r="Q27" s="7">
        <f t="shared" si="5"/>
        <v>-5.9672634382506108E-5</v>
      </c>
      <c r="R27" s="7">
        <f t="shared" si="6"/>
        <v>-7.9003202018846505E-5</v>
      </c>
      <c r="S27" s="7">
        <f t="shared" si="7"/>
        <v>9.9546940706147668E-6</v>
      </c>
      <c r="T27" s="7">
        <f t="shared" si="8"/>
        <v>-5.9286754045913343E-5</v>
      </c>
      <c r="U27" s="7">
        <f t="shared" si="9"/>
        <v>-3.9584561250356011E-4</v>
      </c>
      <c r="V27" s="7">
        <f t="shared" si="10"/>
        <v>-5.9672634382506108E-5</v>
      </c>
      <c r="W27" s="7">
        <f t="shared" si="11"/>
        <v>-7.9003202018846505E-5</v>
      </c>
      <c r="X27" s="7">
        <f t="shared" si="12"/>
        <v>9.9546940706147668E-6</v>
      </c>
      <c r="Y27" s="7">
        <f t="shared" si="13"/>
        <v>-5.9286754045913343E-5</v>
      </c>
      <c r="AA27" s="7">
        <f>1/(1+EXP(-(V29*B27+W29*C27+X29*D27+Y29*E27)))</f>
        <v>0.49994110470997333</v>
      </c>
      <c r="AB27" s="7">
        <f>1/(1+EXP(-(Q29*B27+R29*C27+S29*D27+T29*E27)))</f>
        <v>0.49994110470997333</v>
      </c>
      <c r="AC27" s="7">
        <f>1/(1+EXP(-(M29+N29*AA27+O29*AB27)))</f>
        <v>0.51379665286430043</v>
      </c>
      <c r="AD27" s="7">
        <f>POWER(G27-AC27,2)</f>
        <v>0.26398700049455842</v>
      </c>
      <c r="AE27" s="7"/>
    </row>
    <row r="28" spans="1:31" x14ac:dyDescent="0.25">
      <c r="A28" s="6"/>
      <c r="B28" s="7">
        <v>1</v>
      </c>
      <c r="C28" s="7">
        <v>0</v>
      </c>
      <c r="D28" s="7">
        <v>-1</v>
      </c>
      <c r="E28" s="7">
        <v>-1</v>
      </c>
      <c r="F28" s="7">
        <v>1</v>
      </c>
      <c r="G28" s="7">
        <v>1</v>
      </c>
      <c r="H28" s="7">
        <v>0.1</v>
      </c>
      <c r="I28" s="7">
        <f t="shared" si="15"/>
        <v>0.4999974148563982</v>
      </c>
      <c r="J28" s="7">
        <f t="shared" si="16"/>
        <v>0.4999974148563982</v>
      </c>
      <c r="K28" s="7">
        <f t="shared" si="17"/>
        <v>0.50455638964798466</v>
      </c>
      <c r="L28" s="7">
        <f t="shared" si="0"/>
        <v>0.12385061683846932</v>
      </c>
      <c r="M28" s="7">
        <f t="shared" si="1"/>
        <v>2.4535907315497603E-2</v>
      </c>
      <c r="N28" s="7">
        <f t="shared" si="2"/>
        <v>1.2267747721115814E-2</v>
      </c>
      <c r="O28" s="7">
        <f t="shared" si="3"/>
        <v>1.2267747721115814E-2</v>
      </c>
      <c r="P28" s="7">
        <f t="shared" si="4"/>
        <v>1.8810583081018057E-4</v>
      </c>
      <c r="Q28" s="7">
        <f t="shared" si="5"/>
        <v>-4.0862051301488051E-5</v>
      </c>
      <c r="R28" s="7">
        <f t="shared" si="6"/>
        <v>-7.9003202018846505E-5</v>
      </c>
      <c r="S28" s="7">
        <f t="shared" si="7"/>
        <v>-8.8558890104032901E-6</v>
      </c>
      <c r="T28" s="7">
        <f t="shared" si="8"/>
        <v>-7.80973371269314E-5</v>
      </c>
      <c r="U28" s="7">
        <f t="shared" si="9"/>
        <v>1.8810583081018057E-4</v>
      </c>
      <c r="V28" s="7">
        <f t="shared" si="10"/>
        <v>-4.0862051301488051E-5</v>
      </c>
      <c r="W28" s="7">
        <f t="shared" si="11"/>
        <v>-7.9003202018846505E-5</v>
      </c>
      <c r="X28" s="7">
        <f t="shared" si="12"/>
        <v>-8.8558890104032901E-6</v>
      </c>
      <c r="Y28" s="7">
        <f t="shared" si="13"/>
        <v>-7.80973371269314E-5</v>
      </c>
      <c r="AA28" s="7">
        <f>1/(1+EXP(-(V29*B28+W29*C28+X29*D28+Y29*E28)))</f>
        <v>0.50003503440036978</v>
      </c>
      <c r="AB28" s="7">
        <f>1/(1+EXP(-(Q29*B28+R29*C28+S29*D28+T29*E28)))</f>
        <v>0.50003503440036978</v>
      </c>
      <c r="AC28" s="7">
        <f>1/(1+EXP(-(M29+N29*AA28+O29*AB28)))</f>
        <v>0.51379751640825411</v>
      </c>
      <c r="AD28" s="7">
        <f t="shared" ref="AD28:AD29" si="19">POWER(G28-AC28,2)</f>
        <v>0.23639285505078195</v>
      </c>
      <c r="AE28" s="7"/>
    </row>
    <row r="29" spans="1:31" x14ac:dyDescent="0.25">
      <c r="A29" s="6"/>
      <c r="B29" s="7">
        <v>1</v>
      </c>
      <c r="C29" s="7">
        <v>-1</v>
      </c>
      <c r="D29" s="7">
        <v>-0.5</v>
      </c>
      <c r="E29" s="7">
        <v>-1</v>
      </c>
      <c r="F29" s="7">
        <v>1</v>
      </c>
      <c r="G29" s="7">
        <v>1</v>
      </c>
      <c r="H29" s="7">
        <v>0.1</v>
      </c>
      <c r="I29" s="7">
        <f t="shared" si="15"/>
        <v>0.50003016660805077</v>
      </c>
      <c r="J29" s="7">
        <f t="shared" si="16"/>
        <v>0.50003016660805077</v>
      </c>
      <c r="K29" s="7">
        <f t="shared" si="17"/>
        <v>0.50920006031527076</v>
      </c>
      <c r="L29" s="7">
        <f t="shared" si="0"/>
        <v>0.12265844306959536</v>
      </c>
      <c r="M29" s="7">
        <f t="shared" si="1"/>
        <v>3.6801751622457142E-2</v>
      </c>
      <c r="N29" s="7">
        <f t="shared" si="2"/>
        <v>1.8401039893513202E-2</v>
      </c>
      <c r="O29" s="7">
        <f t="shared" si="3"/>
        <v>1.8401039893513202E-2</v>
      </c>
      <c r="P29" s="7">
        <f t="shared" si="4"/>
        <v>3.7618570749130807E-4</v>
      </c>
      <c r="Q29" s="7">
        <f t="shared" si="5"/>
        <v>-3.2434805523572414E-6</v>
      </c>
      <c r="R29" s="7">
        <f t="shared" si="6"/>
        <v>-1.1662177276797731E-4</v>
      </c>
      <c r="S29" s="7">
        <f t="shared" si="7"/>
        <v>-2.7665174384968695E-5</v>
      </c>
      <c r="T29" s="7">
        <f t="shared" si="8"/>
        <v>-1.1571590787606221E-4</v>
      </c>
      <c r="U29" s="7">
        <f t="shared" si="9"/>
        <v>3.7618570749130807E-4</v>
      </c>
      <c r="V29" s="7">
        <f t="shared" si="10"/>
        <v>-3.2434805523572414E-6</v>
      </c>
      <c r="W29" s="7">
        <f t="shared" si="11"/>
        <v>-1.1662177276797731E-4</v>
      </c>
      <c r="X29" s="7">
        <f t="shared" si="12"/>
        <v>-2.7665174384968695E-5</v>
      </c>
      <c r="Y29" s="7">
        <f t="shared" si="13"/>
        <v>-1.1571590787606221E-4</v>
      </c>
      <c r="AA29" s="7">
        <f>1/(1+EXP(-(V29*B29+W29*C29+X29*D29+Y29*E29)))</f>
        <v>0.50006073169652232</v>
      </c>
      <c r="AB29" s="7">
        <f>1/(1+EXP(-(Q29*B29+R29*C29+S29*D29+T29*E29)))</f>
        <v>0.50006073169652232</v>
      </c>
      <c r="AC29" s="7">
        <f>1/(1+EXP(-(M29+N29*AA29+O29*AB29)))</f>
        <v>0.51379775265669991</v>
      </c>
      <c r="AD29" s="7">
        <f t="shared" si="19"/>
        <v>0.23639262532167557</v>
      </c>
      <c r="AE29" s="7">
        <f>SUM(AD27:AD29)/2</f>
        <v>0.36838624043350798</v>
      </c>
    </row>
    <row r="30" spans="1:31" x14ac:dyDescent="0.25">
      <c r="A30" s="6" t="s">
        <v>55</v>
      </c>
      <c r="B30" s="7">
        <v>1</v>
      </c>
      <c r="C30" s="7">
        <v>1</v>
      </c>
      <c r="D30" s="7">
        <v>0</v>
      </c>
      <c r="E30" s="7">
        <v>1</v>
      </c>
      <c r="F30" s="7">
        <v>-1</v>
      </c>
      <c r="G30" s="7">
        <v>0</v>
      </c>
      <c r="H30" s="7">
        <v>0.1</v>
      </c>
      <c r="I30" s="7">
        <f t="shared" si="15"/>
        <v>0.49994110470997333</v>
      </c>
      <c r="J30" s="7">
        <f t="shared" si="16"/>
        <v>0.49994110470997333</v>
      </c>
      <c r="K30" s="7">
        <f t="shared" si="17"/>
        <v>0.51379665286430043</v>
      </c>
      <c r="L30" s="7">
        <f t="shared" si="0"/>
        <v>-0.12835136324076787</v>
      </c>
      <c r="M30" s="7">
        <f t="shared" si="1"/>
        <v>2.3966615298380352E-2</v>
      </c>
      <c r="N30" s="7">
        <f t="shared" si="2"/>
        <v>1.1984227660551145E-2</v>
      </c>
      <c r="O30" s="7">
        <f t="shared" si="3"/>
        <v>1.1984227660551145E-2</v>
      </c>
      <c r="P30" s="7">
        <f t="shared" si="4"/>
        <v>-5.9044963065277864E-4</v>
      </c>
      <c r="Q30" s="7">
        <f t="shared" si="5"/>
        <v>-6.2288443617635109E-5</v>
      </c>
      <c r="R30" s="7">
        <f t="shared" si="6"/>
        <v>-1.7566673583325519E-4</v>
      </c>
      <c r="S30" s="7">
        <f t="shared" si="7"/>
        <v>-2.7665174384968695E-5</v>
      </c>
      <c r="T30" s="7">
        <f t="shared" si="8"/>
        <v>-1.7476087094134008E-4</v>
      </c>
      <c r="U30" s="7">
        <f t="shared" si="9"/>
        <v>-5.9044963065277864E-4</v>
      </c>
      <c r="V30" s="7">
        <f t="shared" si="10"/>
        <v>-6.2288443617635109E-5</v>
      </c>
      <c r="W30" s="7">
        <f t="shared" si="11"/>
        <v>-1.7566673583325519E-4</v>
      </c>
      <c r="X30" s="7">
        <f t="shared" si="12"/>
        <v>-2.7665174384968695E-5</v>
      </c>
      <c r="Y30" s="7">
        <f t="shared" si="13"/>
        <v>-1.7476087094134008E-4</v>
      </c>
      <c r="AA30" s="7">
        <f>1/(1+EXP(-(V32*B30+W32*C30+X32*D30+Y32*E30)))</f>
        <v>0.49988305933843857</v>
      </c>
      <c r="AB30" s="7">
        <f>1/(1+EXP(-(Q32*B30+R32*C30+S32*D30+T32*E30)))</f>
        <v>0.49988305933843857</v>
      </c>
      <c r="AC30" s="7">
        <f>1/(1+EXP(-(M32+N32*AA30+O32*AB30)))</f>
        <v>0.51813725453189707</v>
      </c>
      <c r="AD30" s="7">
        <f>POWER(G30-AC30,2)</f>
        <v>0.26846621453385189</v>
      </c>
      <c r="AE30" s="7"/>
    </row>
    <row r="31" spans="1:31" x14ac:dyDescent="0.25">
      <c r="A31" s="6"/>
      <c r="B31" s="7">
        <v>1</v>
      </c>
      <c r="C31" s="7">
        <v>0</v>
      </c>
      <c r="D31" s="7">
        <v>-1</v>
      </c>
      <c r="E31" s="7">
        <v>-1</v>
      </c>
      <c r="F31" s="7">
        <v>1</v>
      </c>
      <c r="G31" s="7">
        <v>1</v>
      </c>
      <c r="H31" s="7">
        <v>0.1</v>
      </c>
      <c r="I31" s="7">
        <f t="shared" si="15"/>
        <v>0.50003503440036978</v>
      </c>
      <c r="J31" s="7">
        <f t="shared" si="16"/>
        <v>0.50003503440036978</v>
      </c>
      <c r="K31" s="7">
        <f t="shared" si="17"/>
        <v>0.5089869527034121</v>
      </c>
      <c r="L31" s="7">
        <f t="shared" si="0"/>
        <v>0.12271360499880127</v>
      </c>
      <c r="M31" s="7">
        <f t="shared" si="1"/>
        <v>3.6237975798260477E-2</v>
      </c>
      <c r="N31" s="7">
        <f t="shared" si="2"/>
        <v>1.8120337830248044E-2</v>
      </c>
      <c r="O31" s="7">
        <f t="shared" si="3"/>
        <v>1.8120337830248044E-2</v>
      </c>
      <c r="P31" s="7">
        <f t="shared" si="4"/>
        <v>3.6765694303308327E-4</v>
      </c>
      <c r="Q31" s="7">
        <f t="shared" si="5"/>
        <v>-2.5522749314326777E-5</v>
      </c>
      <c r="R31" s="7">
        <f t="shared" si="6"/>
        <v>-1.7566673583325519E-4</v>
      </c>
      <c r="S31" s="7">
        <f t="shared" si="7"/>
        <v>-6.4430868688277024E-5</v>
      </c>
      <c r="T31" s="7">
        <f t="shared" si="8"/>
        <v>-2.1152656524464842E-4</v>
      </c>
      <c r="U31" s="7">
        <f t="shared" si="9"/>
        <v>3.6765694303308327E-4</v>
      </c>
      <c r="V31" s="7">
        <f t="shared" si="10"/>
        <v>-2.5522749314326777E-5</v>
      </c>
      <c r="W31" s="7">
        <f t="shared" si="11"/>
        <v>-1.7566673583325519E-4</v>
      </c>
      <c r="X31" s="7">
        <f t="shared" si="12"/>
        <v>-6.4430868688277024E-5</v>
      </c>
      <c r="Y31" s="7">
        <f t="shared" si="13"/>
        <v>-2.1152656524464842E-4</v>
      </c>
      <c r="AA31" s="7">
        <f>1/(1+EXP(-(V32*B31+W32*C31+X32*D31+Y32*E31)))</f>
        <v>0.50009701279767604</v>
      </c>
      <c r="AB31" s="7">
        <f>1/(1+EXP(-(Q32*B31+R32*C31+S32*D31+T32*E31)))</f>
        <v>0.50009701279767604</v>
      </c>
      <c r="AC31" s="7">
        <f>1/(1+EXP(-(M32+N32*AA31+O32*AB31)))</f>
        <v>0.51813983966322008</v>
      </c>
      <c r="AD31" s="7">
        <f t="shared" ref="AD31:AD32" si="20">POWER(G31-AC31,2)</f>
        <v>0.23218921411978724</v>
      </c>
      <c r="AE31" s="7"/>
    </row>
    <row r="32" spans="1:31" x14ac:dyDescent="0.25">
      <c r="A32" s="6"/>
      <c r="B32" s="7">
        <v>1</v>
      </c>
      <c r="C32" s="7">
        <v>-1</v>
      </c>
      <c r="D32" s="7">
        <v>-0.5</v>
      </c>
      <c r="E32" s="7">
        <v>-1</v>
      </c>
      <c r="F32" s="7">
        <v>1</v>
      </c>
      <c r="G32" s="7">
        <v>1</v>
      </c>
      <c r="H32" s="7">
        <v>0.1</v>
      </c>
      <c r="I32" s="7">
        <f t="shared" si="15"/>
        <v>0.50009847149525377</v>
      </c>
      <c r="J32" s="7">
        <f t="shared" si="16"/>
        <v>0.50009847149525377</v>
      </c>
      <c r="K32" s="7">
        <f t="shared" si="17"/>
        <v>0.51358712466826839</v>
      </c>
      <c r="L32" s="7">
        <f t="shared" si="0"/>
        <v>0.12151342217305475</v>
      </c>
      <c r="M32" s="7">
        <f t="shared" si="1"/>
        <v>4.8389318015565952E-2</v>
      </c>
      <c r="N32" s="7">
        <f t="shared" si="2"/>
        <v>2.4197205499738261E-2</v>
      </c>
      <c r="O32" s="7">
        <f t="shared" si="3"/>
        <v>2.4197205499738261E-2</v>
      </c>
      <c r="P32" s="7">
        <f t="shared" si="4"/>
        <v>5.5046604382065142E-4</v>
      </c>
      <c r="Q32" s="7">
        <f t="shared" si="5"/>
        <v>2.9523855067738371E-5</v>
      </c>
      <c r="R32" s="7">
        <f t="shared" si="6"/>
        <v>-2.3071334021532034E-4</v>
      </c>
      <c r="S32" s="7">
        <f t="shared" si="7"/>
        <v>-9.1954170879309598E-5</v>
      </c>
      <c r="T32" s="7">
        <f t="shared" si="8"/>
        <v>-2.6657316962671359E-4</v>
      </c>
      <c r="U32" s="7">
        <f t="shared" si="9"/>
        <v>5.5046604382065142E-4</v>
      </c>
      <c r="V32" s="7">
        <f>V31+(H32*U32*B32)</f>
        <v>2.9523855067738371E-5</v>
      </c>
      <c r="W32" s="7">
        <f t="shared" si="11"/>
        <v>-2.3071334021532034E-4</v>
      </c>
      <c r="X32" s="7">
        <f t="shared" si="12"/>
        <v>-9.1954170879309598E-5</v>
      </c>
      <c r="Y32" s="7">
        <f t="shared" si="13"/>
        <v>-2.6657316962671359E-4</v>
      </c>
      <c r="AA32" s="7">
        <f>1/(1+EXP(-(V32*B32+W32*C32+X32*D32+Y32*E32)))</f>
        <v>0.50014319685867226</v>
      </c>
      <c r="AB32" s="7">
        <f>1/(1+EXP(-(Q32*B32+R32*C32+S32*D32+T32*E32)))</f>
        <v>0.50014319685867226</v>
      </c>
      <c r="AC32" s="7">
        <f>1/(1+EXP(-(M32+N32*AA32+O32*AB32)))</f>
        <v>0.51814039769035314</v>
      </c>
      <c r="AD32" s="7">
        <f t="shared" si="20"/>
        <v>0.23218867633801102</v>
      </c>
      <c r="AE32" s="7">
        <f>SUM(AD30:AD32)/2</f>
        <v>0.36642205249582505</v>
      </c>
    </row>
    <row r="33" spans="1:31" x14ac:dyDescent="0.25">
      <c r="A33" s="6" t="s">
        <v>56</v>
      </c>
      <c r="B33" s="7">
        <v>1</v>
      </c>
      <c r="C33" s="7">
        <v>1</v>
      </c>
      <c r="D33" s="7">
        <v>0</v>
      </c>
      <c r="E33" s="7">
        <v>1</v>
      </c>
      <c r="F33" s="7">
        <v>-1</v>
      </c>
      <c r="G33" s="7">
        <v>0</v>
      </c>
      <c r="H33" s="7">
        <v>0.1</v>
      </c>
      <c r="I33" s="7">
        <f t="shared" si="15"/>
        <v>0.49988305933843857</v>
      </c>
      <c r="J33" s="7">
        <f t="shared" si="16"/>
        <v>0.49988305933843857</v>
      </c>
      <c r="K33" s="7">
        <f t="shared" si="17"/>
        <v>0.51813725453189707</v>
      </c>
      <c r="L33" s="7">
        <f t="shared" si="0"/>
        <v>-0.12936386720071058</v>
      </c>
      <c r="M33" s="7">
        <f t="shared" si="1"/>
        <v>3.5452931295494892E-2</v>
      </c>
      <c r="N33" s="7">
        <f t="shared" si="2"/>
        <v>1.773052492932399E-2</v>
      </c>
      <c r="O33" s="7">
        <f t="shared" si="3"/>
        <v>1.773052492932399E-2</v>
      </c>
      <c r="P33" s="7">
        <f t="shared" si="4"/>
        <v>-7.8256097691765285E-4</v>
      </c>
      <c r="Q33" s="7">
        <f t="shared" si="5"/>
        <v>-4.8732242624026915E-5</v>
      </c>
      <c r="R33" s="7">
        <f t="shared" si="6"/>
        <v>-3.0896943790708562E-4</v>
      </c>
      <c r="S33" s="7">
        <f t="shared" si="7"/>
        <v>-9.1954170879309598E-5</v>
      </c>
      <c r="T33" s="7">
        <f t="shared" si="8"/>
        <v>-3.4482926731847888E-4</v>
      </c>
      <c r="U33" s="7">
        <f t="shared" si="9"/>
        <v>-7.8256097691765285E-4</v>
      </c>
      <c r="V33" s="7">
        <f t="shared" si="10"/>
        <v>-4.8732242624026915E-5</v>
      </c>
      <c r="W33" s="7">
        <f t="shared" si="11"/>
        <v>-3.0896943790708562E-4</v>
      </c>
      <c r="X33" s="7">
        <f t="shared" si="12"/>
        <v>-9.1954170879309598E-5</v>
      </c>
      <c r="Y33" s="7">
        <f t="shared" si="13"/>
        <v>-3.4482926731847888E-4</v>
      </c>
      <c r="AA33" s="7">
        <f>1/(1+EXP(-(V35*B33+W35*C33+X35*D33+Y35*E33)))</f>
        <v>0.49980645174341204</v>
      </c>
      <c r="AB33" s="7">
        <f>1/(1+EXP(-(Q35*B33+R35*C33+S35*D33+T35*E33)))</f>
        <v>0.49980645174341204</v>
      </c>
      <c r="AC33" s="7">
        <f>1/(1+EXP(-(M35+N35*AA33+O35*AB33)))</f>
        <v>0.52235299049728667</v>
      </c>
      <c r="AD33" s="7">
        <f>POWER(G33-AC33,2)</f>
        <v>0.27285264668145848</v>
      </c>
      <c r="AE33" s="7"/>
    </row>
    <row r="34" spans="1:31" x14ac:dyDescent="0.25">
      <c r="A34" s="6"/>
      <c r="B34" s="7">
        <v>1</v>
      </c>
      <c r="C34" s="7">
        <v>0</v>
      </c>
      <c r="D34" s="7">
        <v>-1</v>
      </c>
      <c r="E34" s="7">
        <v>-1</v>
      </c>
      <c r="F34" s="7">
        <v>1</v>
      </c>
      <c r="G34" s="7">
        <v>1</v>
      </c>
      <c r="H34" s="7">
        <v>0.1</v>
      </c>
      <c r="I34" s="7">
        <f t="shared" si="15"/>
        <v>0.50009701279767604</v>
      </c>
      <c r="J34" s="7">
        <f t="shared" si="16"/>
        <v>0.50009701279767604</v>
      </c>
      <c r="K34" s="7">
        <f t="shared" si="17"/>
        <v>0.51329359045456713</v>
      </c>
      <c r="L34" s="7">
        <f t="shared" si="0"/>
        <v>0.12159059185005677</v>
      </c>
      <c r="M34" s="7">
        <f t="shared" si="1"/>
        <v>4.761199048050057E-2</v>
      </c>
      <c r="N34" s="7">
        <f t="shared" si="2"/>
        <v>2.3811234106175475E-2</v>
      </c>
      <c r="O34" s="7">
        <f t="shared" si="3"/>
        <v>2.3811234106175475E-2</v>
      </c>
      <c r="P34" s="7">
        <f t="shared" si="4"/>
        <v>5.389662347022857E-4</v>
      </c>
      <c r="Q34" s="7">
        <f t="shared" si="5"/>
        <v>5.1643808462016551E-6</v>
      </c>
      <c r="R34" s="7">
        <f t="shared" si="6"/>
        <v>-3.0896943790708562E-4</v>
      </c>
      <c r="S34" s="7">
        <f t="shared" si="7"/>
        <v>-1.4585079434953818E-4</v>
      </c>
      <c r="T34" s="7">
        <f t="shared" si="8"/>
        <v>-3.9872589078870745E-4</v>
      </c>
      <c r="U34" s="7">
        <f t="shared" si="9"/>
        <v>5.389662347022857E-4</v>
      </c>
      <c r="V34" s="7">
        <f>V33+(H34*U34*B34)</f>
        <v>5.1643808462016551E-6</v>
      </c>
      <c r="W34" s="7">
        <f t="shared" si="11"/>
        <v>-3.0896943790708562E-4</v>
      </c>
      <c r="X34" s="7">
        <f t="shared" si="12"/>
        <v>-1.4585079434953818E-4</v>
      </c>
      <c r="Y34" s="7">
        <f t="shared" si="13"/>
        <v>-3.9872589078870745E-4</v>
      </c>
      <c r="AA34" s="7">
        <f>1/(1+EXP(-(V35*B34+W35*C34+X35*D34+Y35*E34)))</f>
        <v>0.50018222408166046</v>
      </c>
      <c r="AB34" s="7">
        <f>1/(1+EXP(-(Q35*B34+R35*C34+S35*D34+T35*E34)))</f>
        <v>0.50018222408166046</v>
      </c>
      <c r="AC34" s="7">
        <f>1/(1+EXP(-(M35+N35*AA34+O35*AB34)))</f>
        <v>0.52235858445961869</v>
      </c>
      <c r="AD34" s="7">
        <f t="shared" ref="AD34:AD35" si="21">POWER(G34-AC34,2)</f>
        <v>0.22814132183941921</v>
      </c>
      <c r="AE34" s="7"/>
    </row>
    <row r="35" spans="1:31" x14ac:dyDescent="0.25">
      <c r="A35" s="6"/>
      <c r="B35" s="7">
        <v>1</v>
      </c>
      <c r="C35" s="7">
        <v>-1</v>
      </c>
      <c r="D35" s="7">
        <v>-0.5</v>
      </c>
      <c r="E35" s="7">
        <v>-1</v>
      </c>
      <c r="F35" s="7">
        <v>1</v>
      </c>
      <c r="G35" s="7">
        <v>1</v>
      </c>
      <c r="H35" s="7">
        <v>0.1</v>
      </c>
      <c r="I35" s="7">
        <f t="shared" si="15"/>
        <v>0.500196446266571</v>
      </c>
      <c r="J35" s="7">
        <f t="shared" si="16"/>
        <v>0.500196446266571</v>
      </c>
      <c r="K35" s="7">
        <f t="shared" si="17"/>
        <v>0.51785055523250334</v>
      </c>
      <c r="L35" s="7">
        <f t="shared" si="0"/>
        <v>0.12038372797319005</v>
      </c>
      <c r="M35" s="7">
        <f t="shared" si="1"/>
        <v>5.9650363277819578E-2</v>
      </c>
      <c r="N35" s="7">
        <f t="shared" si="2"/>
        <v>2.9832785398226602E-2</v>
      </c>
      <c r="O35" s="7">
        <f t="shared" si="3"/>
        <v>2.9832785398226602E-2</v>
      </c>
      <c r="P35" s="7">
        <f t="shared" si="4"/>
        <v>7.1662117171502693E-4</v>
      </c>
      <c r="Q35" s="7">
        <f t="shared" si="5"/>
        <v>7.6826498017704345E-5</v>
      </c>
      <c r="R35" s="7">
        <f t="shared" si="6"/>
        <v>-3.8063155507858833E-4</v>
      </c>
      <c r="S35" s="7">
        <f t="shared" si="7"/>
        <v>-1.8168185293528953E-4</v>
      </c>
      <c r="T35" s="7">
        <f t="shared" si="8"/>
        <v>-4.7038800796021015E-4</v>
      </c>
      <c r="U35" s="7">
        <f t="shared" si="9"/>
        <v>7.1662117171502693E-4</v>
      </c>
      <c r="V35" s="7">
        <f>V34+(H35*U35*B35)</f>
        <v>7.6826498017704345E-5</v>
      </c>
      <c r="W35" s="7">
        <f t="shared" si="11"/>
        <v>-3.8063155507858833E-4</v>
      </c>
      <c r="X35" s="7">
        <f t="shared" si="12"/>
        <v>-1.8168185293528953E-4</v>
      </c>
      <c r="Y35" s="7">
        <f t="shared" si="13"/>
        <v>-4.7038800796021015E-4</v>
      </c>
      <c r="AA35" s="7">
        <f>1/(1+EXP(-(V35*B35+W35*C35+X35*D35+Y35*E35)))</f>
        <v>0.50025467172485782</v>
      </c>
      <c r="AB35" s="7">
        <f>1/(1+EXP(-(Q35*B35+R35*C35+S35*D35+T35*E35)))</f>
        <v>0.50025467172485782</v>
      </c>
      <c r="AC35" s="7">
        <f>1/(1+EXP(-(M35+N35*AA35+O35*AB35)))</f>
        <v>0.52235966295610059</v>
      </c>
      <c r="AD35" s="7">
        <f t="shared" si="21"/>
        <v>0.22814029157140983</v>
      </c>
      <c r="AE35" s="7">
        <f>SUM(AD33:AD35)/2</f>
        <v>0.36456713004614377</v>
      </c>
    </row>
    <row r="36" spans="1:31" x14ac:dyDescent="0.25">
      <c r="A36" s="6" t="s">
        <v>57</v>
      </c>
      <c r="B36" s="7">
        <v>1</v>
      </c>
      <c r="C36" s="7">
        <v>1</v>
      </c>
      <c r="D36" s="7">
        <v>0</v>
      </c>
      <c r="E36" s="7">
        <v>1</v>
      </c>
      <c r="F36" s="7">
        <v>-1</v>
      </c>
      <c r="G36" s="7">
        <v>0</v>
      </c>
      <c r="H36" s="7">
        <v>0.1</v>
      </c>
      <c r="I36" s="7">
        <f t="shared" si="15"/>
        <v>0.49980645174341204</v>
      </c>
      <c r="J36" s="7">
        <f t="shared" si="16"/>
        <v>0.49980645174341204</v>
      </c>
      <c r="K36" s="7">
        <f t="shared" si="17"/>
        <v>0.52235299049728667</v>
      </c>
      <c r="L36" s="7">
        <f t="shared" si="0"/>
        <v>-0.13032725072229909</v>
      </c>
      <c r="M36" s="7">
        <f t="shared" si="1"/>
        <v>4.6617638205589666E-2</v>
      </c>
      <c r="N36" s="7">
        <f t="shared" si="2"/>
        <v>2.3318945323327966E-2</v>
      </c>
      <c r="O36" s="7">
        <f t="shared" si="3"/>
        <v>2.3318945323327966E-2</v>
      </c>
      <c r="P36" s="7">
        <f t="shared" si="4"/>
        <v>-9.7200607993578594E-4</v>
      </c>
      <c r="Q36" s="7">
        <f t="shared" si="5"/>
        <v>-2.0374109975874251E-5</v>
      </c>
      <c r="R36" s="7">
        <f t="shared" si="6"/>
        <v>-4.7783216307216691E-4</v>
      </c>
      <c r="S36" s="7">
        <f t="shared" si="7"/>
        <v>-1.8168185293528953E-4</v>
      </c>
      <c r="T36" s="7">
        <f t="shared" si="8"/>
        <v>-5.6758861595378879E-4</v>
      </c>
      <c r="U36" s="7">
        <f t="shared" si="9"/>
        <v>-9.7200607993578594E-4</v>
      </c>
      <c r="V36" s="7">
        <f t="shared" si="10"/>
        <v>-2.0374109975874251E-5</v>
      </c>
      <c r="W36" s="7">
        <f t="shared" si="11"/>
        <v>-4.7783216307216691E-4</v>
      </c>
      <c r="X36" s="7">
        <f t="shared" si="12"/>
        <v>-1.8168185293528953E-4</v>
      </c>
      <c r="Y36" s="7">
        <f t="shared" si="13"/>
        <v>-5.6758861595378879E-4</v>
      </c>
      <c r="AA36" s="7">
        <f>1/(1+EXP(-(V38*B36+W38*C36+X38*D36+Y38*E36)))</f>
        <v>0.49971167616359591</v>
      </c>
      <c r="AB36" s="7">
        <f>1/(1+EXP(-(Q38*B36+R38*C36+S38*D36+T38*E36)))</f>
        <v>0.49971167616359591</v>
      </c>
      <c r="AC36" s="7">
        <f>1/(1+EXP(-(M38+N38*AA36+O38*AB36)))</f>
        <v>0.52644660877015936</v>
      </c>
      <c r="AD36" s="7">
        <f>POWER(G36-AC36,2)</f>
        <v>0.27714603188560122</v>
      </c>
      <c r="AE36" s="7"/>
    </row>
    <row r="37" spans="1:31" x14ac:dyDescent="0.25">
      <c r="A37" s="6"/>
      <c r="B37" s="7">
        <v>1</v>
      </c>
      <c r="C37" s="7">
        <v>0</v>
      </c>
      <c r="D37" s="7">
        <v>-1</v>
      </c>
      <c r="E37" s="7">
        <v>-1</v>
      </c>
      <c r="F37" s="7">
        <v>1</v>
      </c>
      <c r="G37" s="7">
        <v>1</v>
      </c>
      <c r="H37" s="7">
        <v>0.1</v>
      </c>
      <c r="I37" s="7">
        <f t="shared" si="15"/>
        <v>0.50018222408166046</v>
      </c>
      <c r="J37" s="7">
        <f t="shared" si="16"/>
        <v>0.50018222408166046</v>
      </c>
      <c r="K37" s="7">
        <f t="shared" si="17"/>
        <v>0.51747914497703629</v>
      </c>
      <c r="L37" s="7">
        <f t="shared" si="0"/>
        <v>0.12048279373844932</v>
      </c>
      <c r="M37" s="7">
        <f t="shared" si="1"/>
        <v>5.8665917579434596E-2</v>
      </c>
      <c r="N37" s="7">
        <f t="shared" si="2"/>
        <v>2.9345280496894919E-2</v>
      </c>
      <c r="O37" s="7">
        <f t="shared" si="3"/>
        <v>2.9345280496894919E-2</v>
      </c>
      <c r="P37" s="7">
        <f t="shared" si="4"/>
        <v>7.0238282660494528E-4</v>
      </c>
      <c r="Q37" s="7">
        <f t="shared" si="5"/>
        <v>4.9864172684620274E-5</v>
      </c>
      <c r="R37" s="7">
        <f t="shared" si="6"/>
        <v>-4.7783216307216691E-4</v>
      </c>
      <c r="S37" s="7">
        <f t="shared" si="7"/>
        <v>-2.5192013559578405E-4</v>
      </c>
      <c r="T37" s="7">
        <f t="shared" si="8"/>
        <v>-6.3782689861428333E-4</v>
      </c>
      <c r="U37" s="7">
        <f t="shared" si="9"/>
        <v>7.0238282660494528E-4</v>
      </c>
      <c r="V37" s="7">
        <f t="shared" si="10"/>
        <v>4.9864172684620274E-5</v>
      </c>
      <c r="W37" s="7">
        <f t="shared" si="11"/>
        <v>-4.7783216307216691E-4</v>
      </c>
      <c r="X37" s="7">
        <f t="shared" si="12"/>
        <v>-2.5192013559578405E-4</v>
      </c>
      <c r="Y37" s="7">
        <f t="shared" si="13"/>
        <v>-6.3782689861428333E-4</v>
      </c>
      <c r="AA37" s="7">
        <f>1/(1+EXP(-(V38*B37+W38*C37+X38*D37+Y38*E37)))</f>
        <v>0.50028959063462197</v>
      </c>
      <c r="AB37" s="7">
        <f>1/(1+EXP(-(Q38*B37+R38*C37+S38*D37+T38*E37)))</f>
        <v>0.50028959063462197</v>
      </c>
      <c r="AC37" s="7">
        <f>1/(1+EXP(-(M38+N38*AA37+O38*AB37)))</f>
        <v>0.52645678405880936</v>
      </c>
      <c r="AD37" s="7">
        <f t="shared" ref="AD37:AD38" si="22">POWER(G37-AC37,2)</f>
        <v>0.2242431773639251</v>
      </c>
      <c r="AE37" s="7"/>
    </row>
    <row r="38" spans="1:31" x14ac:dyDescent="0.25">
      <c r="A38" s="6"/>
      <c r="B38" s="7">
        <v>1</v>
      </c>
      <c r="C38" s="7">
        <v>-1</v>
      </c>
      <c r="D38" s="7">
        <v>-0.5</v>
      </c>
      <c r="E38" s="7">
        <v>-1</v>
      </c>
      <c r="F38" s="7">
        <v>1</v>
      </c>
      <c r="G38" s="7">
        <v>1</v>
      </c>
      <c r="H38" s="7">
        <v>0.1</v>
      </c>
      <c r="I38" s="7">
        <f t="shared" si="15"/>
        <v>0.50032287078066517</v>
      </c>
      <c r="J38" s="7">
        <f t="shared" si="16"/>
        <v>0.50032287078066517</v>
      </c>
      <c r="K38" s="7">
        <f t="shared" si="17"/>
        <v>0.52199333596078124</v>
      </c>
      <c r="L38" s="7">
        <f t="shared" si="0"/>
        <v>0.11927045092320857</v>
      </c>
      <c r="M38" s="7">
        <f t="shared" si="1"/>
        <v>7.0592962671755452E-2</v>
      </c>
      <c r="N38" s="7">
        <f t="shared" si="2"/>
        <v>3.5312653937415332E-2</v>
      </c>
      <c r="O38" s="7">
        <f t="shared" si="3"/>
        <v>3.5312653937415332E-2</v>
      </c>
      <c r="P38" s="7">
        <f t="shared" si="4"/>
        <v>8.7500584447119099E-4</v>
      </c>
      <c r="Q38" s="7">
        <f t="shared" si="5"/>
        <v>1.3736475713173937E-4</v>
      </c>
      <c r="R38" s="7">
        <f t="shared" si="6"/>
        <v>-5.6533274751928604E-4</v>
      </c>
      <c r="S38" s="7">
        <f t="shared" si="7"/>
        <v>-2.9567042781934358E-4</v>
      </c>
      <c r="T38" s="7">
        <f t="shared" si="8"/>
        <v>-7.2532748306140241E-4</v>
      </c>
      <c r="U38" s="7">
        <f t="shared" si="9"/>
        <v>8.7500584447119099E-4</v>
      </c>
      <c r="V38" s="7">
        <f t="shared" si="10"/>
        <v>1.3736475713173937E-4</v>
      </c>
      <c r="W38" s="7">
        <f t="shared" si="11"/>
        <v>-5.6533274751928604E-4</v>
      </c>
      <c r="X38" s="7">
        <f t="shared" si="12"/>
        <v>-2.9567042781934358E-4</v>
      </c>
      <c r="Y38" s="7">
        <f t="shared" si="13"/>
        <v>-7.2532748306140241E-4</v>
      </c>
      <c r="AA38" s="7">
        <f>1/(1+EXP(-(V38*B38+W38*C38+X38*D38+Y38*E38)))</f>
        <v>0.50039396496887667</v>
      </c>
      <c r="AB38" s="7">
        <f>1/(1+EXP(-(Q38*B38+R38*C38+S38*D38+T38*E38)))</f>
        <v>0.50039396496887667</v>
      </c>
      <c r="AC38" s="7">
        <f>1/(1+EXP(-(M38+N38*AA38+O38*AB38)))</f>
        <v>0.52645862176607938</v>
      </c>
      <c r="AD38" s="7">
        <f t="shared" si="22"/>
        <v>0.22424143689968107</v>
      </c>
      <c r="AE38" s="7">
        <f>SUM(AD36:AD38)/2</f>
        <v>0.36281532307460373</v>
      </c>
    </row>
    <row r="39" spans="1:31" x14ac:dyDescent="0.25">
      <c r="A39" s="6" t="s">
        <v>58</v>
      </c>
      <c r="B39" s="7">
        <v>1</v>
      </c>
      <c r="C39" s="7">
        <v>1</v>
      </c>
      <c r="D39" s="7">
        <v>0</v>
      </c>
      <c r="E39" s="7">
        <v>1</v>
      </c>
      <c r="F39" s="7">
        <v>-1</v>
      </c>
      <c r="G39" s="7">
        <v>0</v>
      </c>
      <c r="H39" s="7">
        <v>0.1</v>
      </c>
      <c r="I39" s="7">
        <f t="shared" si="15"/>
        <v>0.49971167616359591</v>
      </c>
      <c r="J39" s="7">
        <f t="shared" si="16"/>
        <v>0.49971167616359591</v>
      </c>
      <c r="K39" s="7">
        <f t="shared" si="17"/>
        <v>0.52644660877015936</v>
      </c>
      <c r="L39" s="7">
        <f t="shared" si="0"/>
        <v>-0.13124344326532</v>
      </c>
      <c r="M39" s="7">
        <f t="shared" si="1"/>
        <v>5.7468618345223453E-2</v>
      </c>
      <c r="N39" s="7">
        <f t="shared" si="2"/>
        <v>2.8754265835455844E-2</v>
      </c>
      <c r="O39" s="7">
        <f t="shared" si="3"/>
        <v>2.8754265835455844E-2</v>
      </c>
      <c r="P39" s="7">
        <f t="shared" si="4"/>
        <v>-1.1586381881223224E-3</v>
      </c>
      <c r="Q39" s="7">
        <f t="shared" si="5"/>
        <v>2.1500938319507116E-5</v>
      </c>
      <c r="R39" s="7">
        <f t="shared" si="6"/>
        <v>-6.8119656633151826E-4</v>
      </c>
      <c r="S39" s="7">
        <f t="shared" si="7"/>
        <v>-2.9567042781934358E-4</v>
      </c>
      <c r="T39" s="7">
        <f t="shared" si="8"/>
        <v>-8.4119130187363463E-4</v>
      </c>
      <c r="U39" s="7">
        <f t="shared" si="9"/>
        <v>-1.1586381881223224E-3</v>
      </c>
      <c r="V39" s="7">
        <f t="shared" si="10"/>
        <v>2.1500938319507116E-5</v>
      </c>
      <c r="W39" s="7">
        <f t="shared" si="11"/>
        <v>-6.8119656633151826E-4</v>
      </c>
      <c r="X39" s="7">
        <f t="shared" si="12"/>
        <v>-2.9567042781934358E-4</v>
      </c>
      <c r="Y39" s="7">
        <f t="shared" si="13"/>
        <v>-8.4119130187363463E-4</v>
      </c>
      <c r="AA39" s="7">
        <f>1/(1+EXP(-(V41*B39+W41*C39+X41*D39+Y41*E39)))</f>
        <v>0.49959912912818444</v>
      </c>
      <c r="AB39" s="7">
        <f>1/(1+EXP(-(Q41*B39+R41*C39+S41*D39+T41*E39)))</f>
        <v>0.49959912912818444</v>
      </c>
      <c r="AC39" s="7">
        <f>1/(1+EXP(-(M41+N41*AA39+O41*AB39)))</f>
        <v>0.53042094256493522</v>
      </c>
      <c r="AD39" s="7">
        <f>POWER(G39-AC39,2)</f>
        <v>0.2813463763114743</v>
      </c>
      <c r="AE39" s="7"/>
    </row>
    <row r="40" spans="1:31" x14ac:dyDescent="0.25">
      <c r="A40" s="6"/>
      <c r="B40" s="7">
        <v>1</v>
      </c>
      <c r="C40" s="7">
        <v>0</v>
      </c>
      <c r="D40" s="7">
        <v>-1</v>
      </c>
      <c r="E40" s="7">
        <v>-1</v>
      </c>
      <c r="F40" s="7">
        <v>1</v>
      </c>
      <c r="G40" s="7">
        <v>1</v>
      </c>
      <c r="H40" s="7">
        <v>0.1</v>
      </c>
      <c r="I40" s="7">
        <f t="shared" si="15"/>
        <v>0.50028959063462197</v>
      </c>
      <c r="J40" s="7">
        <f t="shared" si="16"/>
        <v>0.50028959063462197</v>
      </c>
      <c r="K40" s="7">
        <f t="shared" si="17"/>
        <v>0.52154653225670111</v>
      </c>
      <c r="L40" s="7">
        <f t="shared" si="0"/>
        <v>0.11939124345304661</v>
      </c>
      <c r="M40" s="7">
        <f t="shared" si="1"/>
        <v>6.9407742690528115E-2</v>
      </c>
      <c r="N40" s="7">
        <f t="shared" si="2"/>
        <v>3.4727285466704165E-2</v>
      </c>
      <c r="O40" s="7">
        <f t="shared" si="3"/>
        <v>3.4727285466704165E-2</v>
      </c>
      <c r="P40" s="7">
        <f t="shared" si="4"/>
        <v>8.582516002672274E-4</v>
      </c>
      <c r="Q40" s="7">
        <f t="shared" si="5"/>
        <v>1.0732609834622986E-4</v>
      </c>
      <c r="R40" s="7">
        <f t="shared" si="6"/>
        <v>-6.8119656633151826E-4</v>
      </c>
      <c r="S40" s="7">
        <f t="shared" si="7"/>
        <v>-3.8149558784606635E-4</v>
      </c>
      <c r="T40" s="7">
        <f t="shared" si="8"/>
        <v>-9.2701646190035739E-4</v>
      </c>
      <c r="U40" s="7">
        <f t="shared" si="9"/>
        <v>8.582516002672274E-4</v>
      </c>
      <c r="V40" s="7">
        <f t="shared" si="10"/>
        <v>1.0732609834622986E-4</v>
      </c>
      <c r="W40" s="7">
        <f t="shared" si="11"/>
        <v>-6.8119656633151826E-4</v>
      </c>
      <c r="X40" s="7">
        <f t="shared" si="12"/>
        <v>-3.8149558784606635E-4</v>
      </c>
      <c r="Y40" s="7">
        <f t="shared" si="13"/>
        <v>-9.2701646190035739E-4</v>
      </c>
      <c r="AA40" s="7">
        <f>1/(1+EXP(-(V41*B40+W41*C40+X41*D40+Y41*E40)))</f>
        <v>0.50041808250267628</v>
      </c>
      <c r="AB40" s="7">
        <f>1/(1+EXP(-(Q41*B40+R41*C40+S41*D40+T41*E40)))</f>
        <v>0.50041808250267628</v>
      </c>
      <c r="AC40" s="7">
        <f>1/(1+EXP(-(M41+N41*AA40+O41*AB40)))</f>
        <v>0.53043752273296596</v>
      </c>
      <c r="AD40" s="7">
        <f t="shared" ref="AD40:AD41" si="23">POWER(G40-AC40,2)</f>
        <v>0.22048892005715387</v>
      </c>
      <c r="AE40" s="7"/>
    </row>
    <row r="41" spans="1:31" x14ac:dyDescent="0.25">
      <c r="A41" s="6"/>
      <c r="B41" s="7">
        <v>1</v>
      </c>
      <c r="C41" s="7">
        <v>-1</v>
      </c>
      <c r="D41" s="7">
        <v>-0.5</v>
      </c>
      <c r="E41" s="7">
        <v>-1</v>
      </c>
      <c r="F41" s="7">
        <v>1</v>
      </c>
      <c r="G41" s="7">
        <v>1</v>
      </c>
      <c r="H41" s="7">
        <v>0.1</v>
      </c>
      <c r="I41" s="7">
        <f t="shared" si="15"/>
        <v>0.50047657158580638</v>
      </c>
      <c r="J41" s="7">
        <f t="shared" si="16"/>
        <v>0.50047657158580638</v>
      </c>
      <c r="K41" s="7">
        <f t="shared" si="17"/>
        <v>0.52601850907732817</v>
      </c>
      <c r="L41" s="7">
        <f t="shared" si="0"/>
        <v>0.11817450488650133</v>
      </c>
      <c r="M41" s="7">
        <f t="shared" si="1"/>
        <v>8.1225193179178257E-2</v>
      </c>
      <c r="N41" s="7">
        <f t="shared" si="2"/>
        <v>4.0641642572148799E-2</v>
      </c>
      <c r="O41" s="7">
        <f t="shared" si="3"/>
        <v>4.0641642572148799E-2</v>
      </c>
      <c r="P41" s="7">
        <f t="shared" si="4"/>
        <v>1.0259690094448618E-3</v>
      </c>
      <c r="Q41" s="7">
        <f t="shared" si="5"/>
        <v>2.0992299929071607E-4</v>
      </c>
      <c r="R41" s="7">
        <f t="shared" si="6"/>
        <v>-7.8379346727600442E-4</v>
      </c>
      <c r="S41" s="7">
        <f t="shared" si="7"/>
        <v>-4.3279403831830943E-4</v>
      </c>
      <c r="T41" s="7">
        <f t="shared" si="8"/>
        <v>-1.0296133628448435E-3</v>
      </c>
      <c r="U41" s="7">
        <f t="shared" si="9"/>
        <v>1.0259690094448618E-3</v>
      </c>
      <c r="V41" s="7">
        <f t="shared" si="10"/>
        <v>2.0992299929071607E-4</v>
      </c>
      <c r="W41" s="7">
        <f t="shared" si="11"/>
        <v>-7.8379346727600442E-4</v>
      </c>
      <c r="X41" s="7">
        <f t="shared" si="12"/>
        <v>-4.3279403831830943E-4</v>
      </c>
      <c r="Y41" s="7">
        <f t="shared" si="13"/>
        <v>-1.0296133628448435E-3</v>
      </c>
      <c r="AA41" s="7">
        <f>1/(1+EXP(-(V41*B41+W41*C41+X41*D41+Y41*E41)))</f>
        <v>0.50055993147807376</v>
      </c>
      <c r="AB41" s="7">
        <f>1/(1+EXP(-(Q41*B41+R41*C41+S41*D41+T41*E41)))</f>
        <v>0.50055993147807376</v>
      </c>
      <c r="AC41" s="7">
        <f>1/(1+EXP(-(M41+N41*AA41+O41*AB41)))</f>
        <v>0.53044039453779701</v>
      </c>
      <c r="AD41" s="7">
        <f t="shared" si="23"/>
        <v>0.22048622308181973</v>
      </c>
      <c r="AE41" s="7">
        <f>SUM(AD39:AD41)/2</f>
        <v>0.36116075972522393</v>
      </c>
    </row>
    <row r="42" spans="1:31" x14ac:dyDescent="0.25">
      <c r="A42" s="6" t="s">
        <v>59</v>
      </c>
      <c r="B42" s="7">
        <v>1</v>
      </c>
      <c r="C42" s="7">
        <v>1</v>
      </c>
      <c r="D42" s="7">
        <v>0</v>
      </c>
      <c r="E42" s="7">
        <v>1</v>
      </c>
      <c r="F42" s="7">
        <v>-1</v>
      </c>
      <c r="G42" s="7">
        <v>0</v>
      </c>
      <c r="H42" s="7">
        <v>0.1</v>
      </c>
      <c r="I42" s="7">
        <f t="shared" si="15"/>
        <v>0.49959912912818444</v>
      </c>
      <c r="J42" s="7">
        <f t="shared" si="16"/>
        <v>0.49959912912818444</v>
      </c>
      <c r="K42" s="7">
        <f t="shared" si="17"/>
        <v>0.53042094256493522</v>
      </c>
      <c r="L42" s="7">
        <f t="shared" si="0"/>
        <v>-0.13211436620111314</v>
      </c>
      <c r="M42" s="7">
        <f t="shared" si="1"/>
        <v>6.801375655906694E-2</v>
      </c>
      <c r="N42" s="7">
        <f t="shared" si="2"/>
        <v>3.404122034220898E-2</v>
      </c>
      <c r="O42" s="7">
        <f t="shared" si="3"/>
        <v>3.404122034220898E-2</v>
      </c>
      <c r="P42" s="7">
        <f t="shared" si="4"/>
        <v>-1.3423353496078469E-3</v>
      </c>
      <c r="Q42" s="7">
        <f t="shared" si="5"/>
        <v>7.568946432993137E-5</v>
      </c>
      <c r="R42" s="7">
        <f t="shared" si="6"/>
        <v>-9.1802700223678918E-4</v>
      </c>
      <c r="S42" s="7">
        <f t="shared" si="7"/>
        <v>-4.3279403831830943E-4</v>
      </c>
      <c r="T42" s="7">
        <f t="shared" si="8"/>
        <v>-1.1638468978056283E-3</v>
      </c>
      <c r="U42" s="7">
        <f t="shared" si="9"/>
        <v>-1.3423353496078469E-3</v>
      </c>
      <c r="V42" s="7">
        <f t="shared" si="10"/>
        <v>7.568946432993137E-5</v>
      </c>
      <c r="W42" s="7">
        <f t="shared" si="11"/>
        <v>-9.1802700223678918E-4</v>
      </c>
      <c r="X42" s="7">
        <f t="shared" si="12"/>
        <v>-4.3279403831830943E-4</v>
      </c>
      <c r="Y42" s="7">
        <f t="shared" si="13"/>
        <v>-1.1638468978056283E-3</v>
      </c>
      <c r="AA42" s="7">
        <f>1/(1+EXP(-(V44*B42+W44*C42+X44*D42+Y44*E42)))</f>
        <v>0.49946920778514808</v>
      </c>
      <c r="AB42" s="7">
        <f>1/(1+EXP(-(Q44*B42+R44*C42+S44*D42+T44*E42)))</f>
        <v>0.49946920778514808</v>
      </c>
      <c r="AC42" s="7">
        <f>1/(1+EXP(-(M44+N44*AA42+O44*AB42)))</f>
        <v>0.53427888773302157</v>
      </c>
      <c r="AD42" s="7">
        <f>POWER(G42-AC42,2)</f>
        <v>0.28545392987723467</v>
      </c>
      <c r="AE42" s="7"/>
    </row>
    <row r="43" spans="1:31" x14ac:dyDescent="0.25">
      <c r="A43" s="6"/>
      <c r="B43" s="7">
        <v>1</v>
      </c>
      <c r="C43" s="7">
        <v>0</v>
      </c>
      <c r="D43" s="7">
        <v>-1</v>
      </c>
      <c r="E43" s="7">
        <v>-1</v>
      </c>
      <c r="F43" s="7">
        <v>1</v>
      </c>
      <c r="G43" s="7">
        <v>1</v>
      </c>
      <c r="H43" s="7">
        <v>0.1</v>
      </c>
      <c r="I43" s="7">
        <f t="shared" si="15"/>
        <v>0.50041808250267628</v>
      </c>
      <c r="J43" s="7">
        <f t="shared" si="16"/>
        <v>0.50041808250267628</v>
      </c>
      <c r="K43" s="7">
        <f t="shared" si="17"/>
        <v>0.52549872051431357</v>
      </c>
      <c r="L43" s="7">
        <f t="shared" si="0"/>
        <v>0.11831680637665661</v>
      </c>
      <c r="M43" s="7">
        <f t="shared" si="1"/>
        <v>7.9845437196732594E-2</v>
      </c>
      <c r="N43" s="7">
        <f t="shared" si="2"/>
        <v>3.9962007279693672E-2</v>
      </c>
      <c r="O43" s="7">
        <f t="shared" si="3"/>
        <v>3.9962007279693672E-2</v>
      </c>
      <c r="P43" s="7">
        <f t="shared" si="4"/>
        <v>1.0069114150088852E-3</v>
      </c>
      <c r="Q43" s="7">
        <f t="shared" si="5"/>
        <v>1.7638060583081988E-4</v>
      </c>
      <c r="R43" s="7">
        <f t="shared" si="6"/>
        <v>-9.1802700223678918E-4</v>
      </c>
      <c r="S43" s="7">
        <f t="shared" si="7"/>
        <v>-5.3348517981919794E-4</v>
      </c>
      <c r="T43" s="7">
        <f t="shared" si="8"/>
        <v>-1.2645380393065168E-3</v>
      </c>
      <c r="U43" s="7">
        <f t="shared" si="9"/>
        <v>1.0069114150088852E-3</v>
      </c>
      <c r="V43" s="7">
        <f t="shared" si="10"/>
        <v>1.7638060583081988E-4</v>
      </c>
      <c r="W43" s="7">
        <f t="shared" si="11"/>
        <v>-9.1802700223678918E-4</v>
      </c>
      <c r="X43" s="7">
        <f t="shared" si="12"/>
        <v>-5.3348517981919794E-4</v>
      </c>
      <c r="Y43" s="7">
        <f t="shared" si="13"/>
        <v>-1.2645380393065168E-3</v>
      </c>
      <c r="AA43" s="7">
        <f>1/(1+EXP(-(V44*B43+W44*C43+X44*D43+Y44*E43)))</f>
        <v>0.50056671647685291</v>
      </c>
      <c r="AB43" s="7">
        <f>1/(1+EXP(-(Q44*B43+R44*C43+S44*D43+T44*E43)))</f>
        <v>0.50056671647685291</v>
      </c>
      <c r="AC43" s="7">
        <f>1/(1+EXP(-(M44+N44*AA43+O44*AB43)))</f>
        <v>0.53430391586209813</v>
      </c>
      <c r="AD43" s="7">
        <f t="shared" ref="AD43:AD44" si="24">POWER(G43-AC43,2)</f>
        <v>0.21687284278137578</v>
      </c>
      <c r="AE43" s="7"/>
    </row>
    <row r="44" spans="1:31" x14ac:dyDescent="0.25">
      <c r="A44" s="6"/>
      <c r="B44" s="7">
        <v>1</v>
      </c>
      <c r="C44" s="7">
        <v>-1</v>
      </c>
      <c r="D44" s="7">
        <v>-0.5</v>
      </c>
      <c r="E44" s="7">
        <v>-1</v>
      </c>
      <c r="F44" s="7">
        <v>1</v>
      </c>
      <c r="G44" s="7">
        <v>1</v>
      </c>
      <c r="H44" s="7">
        <v>0.1</v>
      </c>
      <c r="I44" s="7">
        <f t="shared" si="15"/>
        <v>0.50065642168219371</v>
      </c>
      <c r="J44" s="7">
        <f t="shared" si="16"/>
        <v>0.50065642168219371</v>
      </c>
      <c r="K44" s="7">
        <f t="shared" si="17"/>
        <v>0.52992915448178668</v>
      </c>
      <c r="L44" s="7">
        <f t="shared" si="0"/>
        <v>0.11709664340401912</v>
      </c>
      <c r="M44" s="7">
        <f t="shared" si="1"/>
        <v>9.1555101537134503E-2</v>
      </c>
      <c r="N44" s="7">
        <f t="shared" si="2"/>
        <v>4.5824525927458878E-2</v>
      </c>
      <c r="O44" s="7">
        <f t="shared" si="3"/>
        <v>4.5824525927458878E-2</v>
      </c>
      <c r="P44" s="7">
        <f t="shared" si="4"/>
        <v>1.1698522127235127E-3</v>
      </c>
      <c r="Q44" s="7">
        <f t="shared" si="5"/>
        <v>2.9336582710317118E-4</v>
      </c>
      <c r="R44" s="7">
        <f t="shared" si="6"/>
        <v>-1.0350122235091405E-3</v>
      </c>
      <c r="S44" s="7">
        <f t="shared" si="7"/>
        <v>-5.9197779045537361E-4</v>
      </c>
      <c r="T44" s="7">
        <f t="shared" si="8"/>
        <v>-1.3815232605788681E-3</v>
      </c>
      <c r="U44" s="7">
        <f t="shared" si="9"/>
        <v>1.1698522127235127E-3</v>
      </c>
      <c r="V44" s="7">
        <f t="shared" si="10"/>
        <v>2.9336582710317118E-4</v>
      </c>
      <c r="W44" s="7">
        <f t="shared" si="11"/>
        <v>-1.0350122235091405E-3</v>
      </c>
      <c r="X44" s="7">
        <f t="shared" si="12"/>
        <v>-5.9197779045537361E-4</v>
      </c>
      <c r="Y44" s="7">
        <f t="shared" si="13"/>
        <v>-1.3815232605788681E-3</v>
      </c>
      <c r="AA44" s="7">
        <f>1/(1+EXP(-(V44*B44+W44*C44+X44*D44+Y44*E44)))</f>
        <v>0.50075147198578551</v>
      </c>
      <c r="AB44" s="7">
        <f>1/(1+EXP(-(Q44*B44+R44*C44+S44*D44+T44*E44)))</f>
        <v>0.50075147198578551</v>
      </c>
      <c r="AC44" s="7">
        <f>1/(1+EXP(-(M44+N44*AA44+O44*AB44)))</f>
        <v>0.53430812910079284</v>
      </c>
      <c r="AD44" s="7">
        <f t="shared" si="24"/>
        <v>0.21686891862160382</v>
      </c>
      <c r="AE44" s="7">
        <f>SUM(AD42:AD44)/2</f>
        <v>0.35959784564010716</v>
      </c>
    </row>
    <row r="45" spans="1:31" x14ac:dyDescent="0.25">
      <c r="A45" s="6" t="s">
        <v>60</v>
      </c>
      <c r="B45" s="7">
        <v>1</v>
      </c>
      <c r="C45" s="7">
        <v>1</v>
      </c>
      <c r="D45" s="7">
        <v>0</v>
      </c>
      <c r="E45" s="7">
        <v>1</v>
      </c>
      <c r="F45" s="7">
        <v>-1</v>
      </c>
      <c r="G45" s="7">
        <v>0</v>
      </c>
      <c r="H45" s="7">
        <v>0.1</v>
      </c>
      <c r="I45" s="7">
        <f t="shared" si="15"/>
        <v>0.49946920778514808</v>
      </c>
      <c r="J45" s="7">
        <f t="shared" si="16"/>
        <v>0.49946920778514808</v>
      </c>
      <c r="K45" s="7">
        <f t="shared" si="17"/>
        <v>0.53427888773302157</v>
      </c>
      <c r="L45" s="7">
        <f t="shared" si="0"/>
        <v>-0.1329419217234058</v>
      </c>
      <c r="M45" s="7">
        <f t="shared" si="1"/>
        <v>7.8260909364793921E-2</v>
      </c>
      <c r="N45" s="7">
        <f t="shared" si="2"/>
        <v>3.9184486294996414E-2</v>
      </c>
      <c r="O45" s="7">
        <f t="shared" si="3"/>
        <v>3.9184486294996414E-2</v>
      </c>
      <c r="P45" s="7">
        <f t="shared" si="4"/>
        <v>-1.5229984183525859E-3</v>
      </c>
      <c r="Q45" s="7">
        <f t="shared" si="5"/>
        <v>1.4106598526791259E-4</v>
      </c>
      <c r="R45" s="7">
        <f t="shared" si="6"/>
        <v>-1.1873120653443992E-3</v>
      </c>
      <c r="S45" s="7">
        <f t="shared" si="7"/>
        <v>-5.9197779045537361E-4</v>
      </c>
      <c r="T45" s="7">
        <f t="shared" si="8"/>
        <v>-1.5338231024141268E-3</v>
      </c>
      <c r="U45" s="7">
        <f t="shared" si="9"/>
        <v>-1.5229984183525859E-3</v>
      </c>
      <c r="V45" s="7">
        <f t="shared" si="10"/>
        <v>1.4106598526791259E-4</v>
      </c>
      <c r="W45" s="7">
        <f t="shared" si="11"/>
        <v>-1.1873120653443992E-3</v>
      </c>
      <c r="X45" s="7">
        <f t="shared" si="12"/>
        <v>-5.9197779045537361E-4</v>
      </c>
      <c r="Y45" s="7">
        <f t="shared" si="13"/>
        <v>-1.5338231024141268E-3</v>
      </c>
      <c r="AA45" s="7">
        <f>1/(1+EXP(-(V47*B45+W47*C45+X47*D45+Y47*E45)))</f>
        <v>0.49932230841125924</v>
      </c>
      <c r="AB45" s="7">
        <f>1/(1+EXP(-(Q47*B45+R47*C45+S47*D45+T47*E45)))</f>
        <v>0.49932230841125924</v>
      </c>
      <c r="AC45" s="7">
        <f>1/(1+EXP(-(M47+N47*AA45+O47*AB45)))</f>
        <v>0.53802338266960748</v>
      </c>
      <c r="AD45" s="7">
        <f>POWER(G45-AC45,2)</f>
        <v>0.28946916029924691</v>
      </c>
      <c r="AE45" s="7"/>
    </row>
    <row r="46" spans="1:31" x14ac:dyDescent="0.25">
      <c r="A46" s="6"/>
      <c r="B46" s="7">
        <v>1</v>
      </c>
      <c r="C46" s="7">
        <v>0</v>
      </c>
      <c r="D46" s="7">
        <v>-1</v>
      </c>
      <c r="E46" s="7">
        <v>-1</v>
      </c>
      <c r="F46" s="7">
        <v>1</v>
      </c>
      <c r="G46" s="7">
        <v>1</v>
      </c>
      <c r="H46" s="7">
        <v>0.1</v>
      </c>
      <c r="I46" s="7">
        <f t="shared" si="15"/>
        <v>0.50056671647685291</v>
      </c>
      <c r="J46" s="7">
        <f t="shared" si="16"/>
        <v>0.50056671647685291</v>
      </c>
      <c r="K46" s="7">
        <f t="shared" si="17"/>
        <v>0.52933871098081053</v>
      </c>
      <c r="L46" s="7">
        <f t="shared" si="0"/>
        <v>0.11726019586153902</v>
      </c>
      <c r="M46" s="7">
        <f t="shared" si="1"/>
        <v>8.9986928950947828E-2</v>
      </c>
      <c r="N46" s="7">
        <f t="shared" si="2"/>
        <v>4.5054141416580741E-2</v>
      </c>
      <c r="O46" s="7">
        <f t="shared" si="3"/>
        <v>4.5054141416580741E-2</v>
      </c>
      <c r="P46" s="7">
        <f t="shared" si="4"/>
        <v>1.14869365872679E-3</v>
      </c>
      <c r="Q46" s="7">
        <f t="shared" si="5"/>
        <v>2.5593535114059159E-4</v>
      </c>
      <c r="R46" s="7">
        <f t="shared" si="6"/>
        <v>-1.1873120653443992E-3</v>
      </c>
      <c r="S46" s="7">
        <f t="shared" si="7"/>
        <v>-7.0684715632805264E-4</v>
      </c>
      <c r="T46" s="7">
        <f t="shared" si="8"/>
        <v>-1.6486924682868058E-3</v>
      </c>
      <c r="U46" s="7">
        <f t="shared" si="9"/>
        <v>1.14869365872679E-3</v>
      </c>
      <c r="V46" s="7">
        <f t="shared" si="10"/>
        <v>2.5593535114059159E-4</v>
      </c>
      <c r="W46" s="7">
        <f t="shared" si="11"/>
        <v>-1.1873120653443992E-3</v>
      </c>
      <c r="X46" s="7">
        <f t="shared" si="12"/>
        <v>-7.0684715632805264E-4</v>
      </c>
      <c r="Y46" s="7">
        <f t="shared" si="13"/>
        <v>-1.6486924682868058E-3</v>
      </c>
      <c r="AA46" s="7">
        <f>1/(1+EXP(-(V47*B46+W47*C46+X47*D46+Y47*E46)))</f>
        <v>0.50073455498574393</v>
      </c>
      <c r="AB46" s="7">
        <f>1/(1+EXP(-(Q47*B46+R47*C46+S47*D46+T47*E46)))</f>
        <v>0.50073455498574393</v>
      </c>
      <c r="AC46" s="7">
        <f>1/(1+EXP(-(M47+N47*AA46+O47*AB46)))</f>
        <v>0.53805909243273931</v>
      </c>
      <c r="AD46" s="7">
        <f t="shared" ref="AD46:AD47" si="25">POWER(G46-AC46,2)</f>
        <v>0.21338940208406448</v>
      </c>
      <c r="AE46" s="7"/>
    </row>
    <row r="47" spans="1:31" x14ac:dyDescent="0.25">
      <c r="A47" s="6"/>
      <c r="B47" s="7">
        <v>1</v>
      </c>
      <c r="C47" s="7">
        <v>-1</v>
      </c>
      <c r="D47" s="7">
        <v>-0.5</v>
      </c>
      <c r="E47" s="7">
        <v>-1</v>
      </c>
      <c r="F47" s="7">
        <v>1</v>
      </c>
      <c r="G47" s="7">
        <v>1</v>
      </c>
      <c r="H47" s="7">
        <v>0.1</v>
      </c>
      <c r="I47" s="7">
        <f t="shared" si="15"/>
        <v>0.50086134001368732</v>
      </c>
      <c r="J47" s="7">
        <f t="shared" si="16"/>
        <v>0.50086134001368732</v>
      </c>
      <c r="K47" s="7">
        <f t="shared" si="17"/>
        <v>0.53372837159482434</v>
      </c>
      <c r="L47" s="7">
        <f t="shared" si="0"/>
        <v>0.11603747507448724</v>
      </c>
      <c r="M47" s="7">
        <f t="shared" si="1"/>
        <v>0.10159067645839655</v>
      </c>
      <c r="N47" s="7">
        <f t="shared" si="2"/>
        <v>5.0866009942341993E-2</v>
      </c>
      <c r="O47" s="7">
        <f t="shared" si="3"/>
        <v>5.0866009942341993E-2</v>
      </c>
      <c r="P47" s="7">
        <f t="shared" si="4"/>
        <v>1.3069883242425616E-3</v>
      </c>
      <c r="Q47" s="7">
        <f t="shared" si="5"/>
        <v>3.8663418356484774E-4</v>
      </c>
      <c r="R47" s="7">
        <f t="shared" si="6"/>
        <v>-1.3180108977686553E-3</v>
      </c>
      <c r="S47" s="7">
        <f t="shared" si="7"/>
        <v>-7.7219657254018069E-4</v>
      </c>
      <c r="T47" s="7">
        <f t="shared" si="8"/>
        <v>-1.7793913007110619E-3</v>
      </c>
      <c r="U47" s="7">
        <f t="shared" si="9"/>
        <v>1.3069883242425616E-3</v>
      </c>
      <c r="V47" s="7">
        <f t="shared" si="10"/>
        <v>3.8663418356484774E-4</v>
      </c>
      <c r="W47" s="7">
        <f t="shared" si="11"/>
        <v>-1.3180108977686553E-3</v>
      </c>
      <c r="X47" s="7">
        <f t="shared" si="12"/>
        <v>-7.7219657254018069E-4</v>
      </c>
      <c r="Y47" s="7">
        <f t="shared" si="13"/>
        <v>-1.7793913007110619E-3</v>
      </c>
      <c r="AA47" s="7">
        <f>1/(1+EXP(-(V47*B47+W47*C47+X47*D47+Y47*E47)))</f>
        <v>0.50096753245944181</v>
      </c>
      <c r="AB47" s="7">
        <f>1/(1+EXP(-(Q47*B47+R47*C47+S47*D47+T47*E47)))</f>
        <v>0.50096753245944181</v>
      </c>
      <c r="AC47" s="7">
        <f>1/(1+EXP(-(M47+N47*AA47+O47*AB47)))</f>
        <v>0.53806498341351372</v>
      </c>
      <c r="AD47" s="7">
        <f t="shared" si="25"/>
        <v>0.21338395954875736</v>
      </c>
      <c r="AE47" s="7">
        <f>SUM(AD45:AD47)/2</f>
        <v>0.35812126096603436</v>
      </c>
    </row>
    <row r="48" spans="1:31" x14ac:dyDescent="0.25">
      <c r="A48" s="13" t="s">
        <v>61</v>
      </c>
      <c r="B48" s="14">
        <v>1</v>
      </c>
      <c r="C48" s="14">
        <v>1</v>
      </c>
      <c r="D48" s="14">
        <v>0</v>
      </c>
      <c r="E48" s="14">
        <v>1</v>
      </c>
      <c r="F48" s="14">
        <v>-1</v>
      </c>
      <c r="G48" s="14">
        <v>0</v>
      </c>
      <c r="H48" s="14">
        <v>0.1</v>
      </c>
      <c r="I48" s="14">
        <f t="shared" si="15"/>
        <v>0.49932230841125924</v>
      </c>
      <c r="J48" s="14">
        <f t="shared" si="16"/>
        <v>0.49932230841125924</v>
      </c>
      <c r="K48" s="14">
        <f t="shared" si="17"/>
        <v>0.53802338266960748</v>
      </c>
      <c r="L48" s="14">
        <f t="shared" si="0"/>
        <v>-0.13372798349651524</v>
      </c>
      <c r="M48" s="14">
        <f t="shared" si="1"/>
        <v>8.8217878108745026E-2</v>
      </c>
      <c r="N48" s="14">
        <f t="shared" si="2"/>
        <v>4.4188673400475713E-2</v>
      </c>
      <c r="O48" s="14">
        <f t="shared" si="3"/>
        <v>4.4188673400475713E-2</v>
      </c>
      <c r="P48" s="14">
        <f t="shared" si="4"/>
        <v>-1.7005491105032344E-3</v>
      </c>
      <c r="Q48" s="14">
        <f t="shared" si="5"/>
        <v>2.1657927251452429E-4</v>
      </c>
      <c r="R48" s="14">
        <f t="shared" si="6"/>
        <v>-1.4880658088189788E-3</v>
      </c>
      <c r="S48" s="14">
        <f t="shared" si="7"/>
        <v>-7.7219657254018069E-4</v>
      </c>
      <c r="T48" s="14">
        <f t="shared" si="8"/>
        <v>-1.9494462117613854E-3</v>
      </c>
      <c r="U48" s="14">
        <f t="shared" si="9"/>
        <v>-1.7005491105032344E-3</v>
      </c>
      <c r="V48" s="14">
        <f t="shared" si="10"/>
        <v>2.1657927251452429E-4</v>
      </c>
      <c r="W48" s="14">
        <f t="shared" si="11"/>
        <v>-1.4880658088189788E-3</v>
      </c>
      <c r="X48" s="14">
        <f t="shared" si="12"/>
        <v>-7.7219657254018069E-4</v>
      </c>
      <c r="Y48" s="14">
        <f t="shared" si="13"/>
        <v>-1.9494462117613854E-3</v>
      </c>
      <c r="Z48" s="15"/>
      <c r="AA48" s="14">
        <f>1/(1+EXP(-(V50*B48+W50*C48+X50*D48+Y50*E48)))</f>
        <v>0.49915882509297632</v>
      </c>
      <c r="AB48" s="14">
        <f>1/(1+EXP(-(Q50*B48+R50*C48+S50*D48+T50*E48)))</f>
        <v>0.49915882509297632</v>
      </c>
      <c r="AC48" s="14">
        <f>1/(1+EXP(-(M50+N50*AA48+O50*AB48)))</f>
        <v>0.54165739053462558</v>
      </c>
      <c r="AD48" s="14">
        <f>POWER(G48-AC48,2)</f>
        <v>0.29339272872077987</v>
      </c>
      <c r="AE48" s="14"/>
    </row>
    <row r="49" spans="1:34" x14ac:dyDescent="0.25">
      <c r="A49" s="13"/>
      <c r="B49" s="14">
        <v>1</v>
      </c>
      <c r="C49" s="14">
        <v>0</v>
      </c>
      <c r="D49" s="14">
        <v>-1</v>
      </c>
      <c r="E49" s="14">
        <v>-1</v>
      </c>
      <c r="F49" s="14">
        <v>1</v>
      </c>
      <c r="G49" s="14">
        <v>1</v>
      </c>
      <c r="H49" s="14">
        <v>0.1</v>
      </c>
      <c r="I49" s="14">
        <f t="shared" si="15"/>
        <v>0.50073455498574393</v>
      </c>
      <c r="J49" s="14">
        <f t="shared" si="16"/>
        <v>0.50073455498574393</v>
      </c>
      <c r="K49" s="14">
        <f t="shared" si="17"/>
        <v>0.53306952095601867</v>
      </c>
      <c r="L49" s="14">
        <f t="shared" si="0"/>
        <v>0.11622198775664754</v>
      </c>
      <c r="M49" s="14">
        <f t="shared" si="1"/>
        <v>9.9840076884409781E-2</v>
      </c>
      <c r="N49" s="14">
        <f t="shared" si="2"/>
        <v>5.0008309932364062E-2</v>
      </c>
      <c r="O49" s="14">
        <f t="shared" si="3"/>
        <v>5.0008309932364062E-2</v>
      </c>
      <c r="P49" s="14">
        <f t="shared" si="4"/>
        <v>1.2839210936606727E-3</v>
      </c>
      <c r="Q49" s="14">
        <f t="shared" si="5"/>
        <v>3.4497138188059156E-4</v>
      </c>
      <c r="R49" s="14">
        <f t="shared" si="6"/>
        <v>-1.4880658088189788E-3</v>
      </c>
      <c r="S49" s="14">
        <f t="shared" si="7"/>
        <v>-9.0058868190624796E-4</v>
      </c>
      <c r="T49" s="14">
        <f t="shared" si="8"/>
        <v>-2.0778383211274526E-3</v>
      </c>
      <c r="U49" s="14">
        <f t="shared" si="9"/>
        <v>1.2839210936606727E-3</v>
      </c>
      <c r="V49" s="14">
        <f t="shared" si="10"/>
        <v>3.4497138188059156E-4</v>
      </c>
      <c r="W49" s="14">
        <f t="shared" si="11"/>
        <v>-1.4880658088189788E-3</v>
      </c>
      <c r="X49" s="14">
        <f t="shared" si="12"/>
        <v>-9.0058868190624796E-4</v>
      </c>
      <c r="Y49" s="14">
        <f t="shared" si="13"/>
        <v>-2.0778383211274526E-3</v>
      </c>
      <c r="Z49" s="15"/>
      <c r="AA49" s="14">
        <f>1/(1+EXP(-(V50*B49+W50*C49+X50*D49+Y50*E49)))</f>
        <v>0.50092070483959084</v>
      </c>
      <c r="AB49" s="14">
        <f>1/(1+EXP(-(Q50*B49+R50*C49+S50*D49+T50*E49)))</f>
        <v>0.50092070483959084</v>
      </c>
      <c r="AC49" s="14">
        <f>1/(1+EXP(-(M50+N50*AA49+O50*AB49)))</f>
        <v>0.54170617975454427</v>
      </c>
      <c r="AD49" s="14">
        <f t="shared" ref="AD49:AD50" si="26">POWER(G49-AC49,2)</f>
        <v>0.2100332256751741</v>
      </c>
      <c r="AE49" s="14"/>
    </row>
    <row r="50" spans="1:34" x14ac:dyDescent="0.25">
      <c r="A50" s="13"/>
      <c r="B50" s="14">
        <v>1</v>
      </c>
      <c r="C50" s="14">
        <v>-1</v>
      </c>
      <c r="D50" s="14">
        <v>-0.5</v>
      </c>
      <c r="E50" s="14">
        <v>-1</v>
      </c>
      <c r="F50" s="14">
        <v>1</v>
      </c>
      <c r="G50" s="14">
        <v>1</v>
      </c>
      <c r="H50" s="14">
        <v>0.1</v>
      </c>
      <c r="I50" s="14">
        <f t="shared" si="15"/>
        <v>0.50109029073510269</v>
      </c>
      <c r="J50" s="14">
        <f t="shared" si="16"/>
        <v>0.50109029073510269</v>
      </c>
      <c r="K50" s="14">
        <f t="shared" si="17"/>
        <v>0.53741926346425051</v>
      </c>
      <c r="L50" s="14">
        <f t="shared" si="0"/>
        <v>0.11499747799536608</v>
      </c>
      <c r="M50" s="14">
        <f t="shared" si="1"/>
        <v>0.11133982468394639</v>
      </c>
      <c r="N50" s="14">
        <f t="shared" si="2"/>
        <v>5.5770721900614217E-2</v>
      </c>
      <c r="O50" s="14">
        <f t="shared" si="3"/>
        <v>5.5770721900614217E-2</v>
      </c>
      <c r="P50" s="14">
        <f t="shared" si="4"/>
        <v>1.4377005440521905E-3</v>
      </c>
      <c r="Q50" s="14">
        <f t="shared" si="5"/>
        <v>4.8874143628581065E-4</v>
      </c>
      <c r="R50" s="14">
        <f t="shared" si="6"/>
        <v>-1.631835863224198E-3</v>
      </c>
      <c r="S50" s="14">
        <f t="shared" si="7"/>
        <v>-9.7247370910885753E-4</v>
      </c>
      <c r="T50" s="14">
        <f t="shared" si="8"/>
        <v>-2.2216083755326717E-3</v>
      </c>
      <c r="U50" s="14">
        <f t="shared" si="9"/>
        <v>1.4377005440521905E-3</v>
      </c>
      <c r="V50" s="14">
        <f t="shared" si="10"/>
        <v>4.8874143628581065E-4</v>
      </c>
      <c r="W50" s="14">
        <f t="shared" si="11"/>
        <v>-1.631835863224198E-3</v>
      </c>
      <c r="X50" s="14">
        <f t="shared" si="12"/>
        <v>-9.7247370910885753E-4</v>
      </c>
      <c r="Y50" s="14">
        <f t="shared" si="13"/>
        <v>-2.2216083755326717E-3</v>
      </c>
      <c r="Z50" s="15"/>
      <c r="AA50" s="14">
        <f>1/(1+EXP(-(V50*B50+W50*C50+X50*D50+Y50*E50)))</f>
        <v>0.50120710328723339</v>
      </c>
      <c r="AB50" s="14">
        <f>1/(1+EXP(-(Q50*B50+R50*C50+S50*D50+T50*E50)))</f>
        <v>0.50120710328723339</v>
      </c>
      <c r="AC50" s="14">
        <f>1/(1+EXP(-(M50+N50*AA50+O50*AB50)))</f>
        <v>0.5417141105022435</v>
      </c>
      <c r="AD50" s="14">
        <f t="shared" si="26"/>
        <v>0.21002595651274988</v>
      </c>
      <c r="AE50" s="14">
        <f>SUM(AD48:AD50)/2</f>
        <v>0.35672595545435193</v>
      </c>
    </row>
    <row r="54" spans="1:34" x14ac:dyDescent="0.25">
      <c r="A54" s="12" t="s">
        <v>39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34" ht="30" x14ac:dyDescent="0.25">
      <c r="A55" s="6"/>
      <c r="B55" s="6" t="s">
        <v>6</v>
      </c>
      <c r="C55" s="6" t="s">
        <v>7</v>
      </c>
      <c r="D55" s="6" t="s">
        <v>2</v>
      </c>
      <c r="E55" s="6" t="s">
        <v>3</v>
      </c>
      <c r="F55" s="6" t="s">
        <v>8</v>
      </c>
      <c r="G55" s="6" t="s">
        <v>38</v>
      </c>
      <c r="H55" s="6" t="s">
        <v>65</v>
      </c>
      <c r="I55" s="6" t="s">
        <v>66</v>
      </c>
      <c r="J55" s="6" t="s">
        <v>67</v>
      </c>
      <c r="K55" s="6" t="s">
        <v>68</v>
      </c>
      <c r="L55" s="6" t="s">
        <v>69</v>
      </c>
      <c r="M55" s="6" t="s">
        <v>70</v>
      </c>
      <c r="N55" s="6" t="s">
        <v>71</v>
      </c>
      <c r="O55" s="6" t="s">
        <v>72</v>
      </c>
      <c r="P55" s="6" t="s">
        <v>73</v>
      </c>
      <c r="Q55" s="6" t="s">
        <v>74</v>
      </c>
      <c r="R55" s="6" t="s">
        <v>75</v>
      </c>
      <c r="S55" s="6" t="s">
        <v>76</v>
      </c>
      <c r="T55" s="6" t="s">
        <v>77</v>
      </c>
      <c r="U55" s="6" t="s">
        <v>78</v>
      </c>
      <c r="V55" s="6" t="s">
        <v>86</v>
      </c>
      <c r="W55" s="6" t="s">
        <v>79</v>
      </c>
      <c r="X55" s="6" t="s">
        <v>80</v>
      </c>
      <c r="Y55" s="6" t="s">
        <v>81</v>
      </c>
      <c r="Z55" s="6" t="s">
        <v>82</v>
      </c>
      <c r="AA55" s="6" t="s">
        <v>83</v>
      </c>
      <c r="AB55" s="6" t="s">
        <v>87</v>
      </c>
      <c r="AD55" s="6" t="s">
        <v>67</v>
      </c>
      <c r="AE55" s="6" t="s">
        <v>68</v>
      </c>
      <c r="AF55" s="6" t="s">
        <v>69</v>
      </c>
      <c r="AG55" s="6" t="s">
        <v>84</v>
      </c>
      <c r="AH55" s="6" t="s">
        <v>85</v>
      </c>
    </row>
    <row r="56" spans="1:34" x14ac:dyDescent="0.25">
      <c r="A56" s="6" t="s">
        <v>50</v>
      </c>
      <c r="B56" s="7" t="s">
        <v>51</v>
      </c>
      <c r="C56" s="7" t="s">
        <v>51</v>
      </c>
      <c r="D56" s="7" t="s">
        <v>51</v>
      </c>
      <c r="E56" s="7" t="s">
        <v>51</v>
      </c>
      <c r="F56" s="7" t="s">
        <v>51</v>
      </c>
      <c r="G56" s="7" t="s">
        <v>51</v>
      </c>
      <c r="H56" s="7" t="s">
        <v>51</v>
      </c>
      <c r="I56" s="7" t="s">
        <v>51</v>
      </c>
      <c r="J56" s="7" t="s">
        <v>51</v>
      </c>
      <c r="K56" s="7" t="s">
        <v>51</v>
      </c>
      <c r="L56" s="7" t="s">
        <v>51</v>
      </c>
      <c r="M56" s="7" t="s">
        <v>51</v>
      </c>
      <c r="N56" s="7">
        <v>0</v>
      </c>
      <c r="O56" s="7">
        <v>0</v>
      </c>
      <c r="P56" s="7">
        <v>0</v>
      </c>
      <c r="Q56" s="7" t="s">
        <v>51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 t="s">
        <v>51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D56" s="7" t="s">
        <v>51</v>
      </c>
      <c r="AE56" s="7" t="s">
        <v>51</v>
      </c>
      <c r="AF56" s="7" t="s">
        <v>51</v>
      </c>
      <c r="AG56" s="7" t="s">
        <v>51</v>
      </c>
      <c r="AH56" s="7" t="s">
        <v>51</v>
      </c>
    </row>
    <row r="57" spans="1:34" x14ac:dyDescent="0.25">
      <c r="A57" s="6" t="s">
        <v>52</v>
      </c>
      <c r="B57" s="7">
        <v>1</v>
      </c>
      <c r="C57" s="7">
        <v>5.0999999999999996</v>
      </c>
      <c r="D57" s="7">
        <v>3.5</v>
      </c>
      <c r="E57" s="7">
        <v>1.4</v>
      </c>
      <c r="F57" s="7">
        <v>0.2</v>
      </c>
      <c r="G57" s="7">
        <v>1</v>
      </c>
      <c r="H57" s="7">
        <v>1</v>
      </c>
      <c r="I57" s="7">
        <v>0.1</v>
      </c>
      <c r="J57" s="7">
        <f>1/(1+EXP(-(X56*B57+Y56*C57+Z56*D57+AA56*E57+AB56*F57)))</f>
        <v>0.5</v>
      </c>
      <c r="K57" s="7">
        <f>1/(1+EXP(-(R56*B57+S56*C57+T56*D57+U56*E57+V56*F57)))</f>
        <v>0.5</v>
      </c>
      <c r="L57" s="7">
        <f>1/(1+EXP(-(N56+O56*J57+P56*K57)))</f>
        <v>0.5</v>
      </c>
      <c r="M57" s="7">
        <f>L57*(1-L57)*(H57-L57)</f>
        <v>0.125</v>
      </c>
      <c r="N57" s="7">
        <f>N56+(I57*M57*1)</f>
        <v>1.2500000000000001E-2</v>
      </c>
      <c r="O57" s="7">
        <f>O56+(I57*M57*J57)</f>
        <v>6.2500000000000003E-3</v>
      </c>
      <c r="P57" s="7">
        <f>P56+(I57*M57*K57)</f>
        <v>6.2500000000000003E-3</v>
      </c>
      <c r="Q57" s="7">
        <f>K57*(1-K57)*(P56*M57)</f>
        <v>0</v>
      </c>
      <c r="R57" s="7">
        <f>R56+(I57*Q57*B57)</f>
        <v>0</v>
      </c>
      <c r="S57" s="7">
        <f>S56+(I57*Q57*C57)</f>
        <v>0</v>
      </c>
      <c r="T57" s="7">
        <f>T56+(I57*Q57*D57)</f>
        <v>0</v>
      </c>
      <c r="U57" s="7">
        <f>U56+(I57*Q57*E57)</f>
        <v>0</v>
      </c>
      <c r="V57" s="7">
        <f>V56+(I57*Q57*F57)</f>
        <v>0</v>
      </c>
      <c r="W57" s="7">
        <f>J57*(1-J57)*(O56*M57)</f>
        <v>0</v>
      </c>
      <c r="X57" s="7">
        <f>X56+(I57*W57*B57)</f>
        <v>0</v>
      </c>
      <c r="Y57" s="7">
        <f>Y56+(I57*W57*C57)</f>
        <v>0</v>
      </c>
      <c r="Z57" s="7">
        <f>Z56+(I57*W57*D57)</f>
        <v>0</v>
      </c>
      <c r="AA57" s="7">
        <f>AA56+(I57*W57*E57)</f>
        <v>0</v>
      </c>
      <c r="AB57" s="7">
        <f>AB56+(I57*W57*F57)</f>
        <v>0</v>
      </c>
      <c r="AD57" s="7">
        <f>1/(1+EXP(-(X62*B57+Y62*C57+Z62*D57+AA62*E57+AB62*F57)))</f>
        <v>0.4989885198274428</v>
      </c>
      <c r="AE57" s="7">
        <f>1/(1+EXP(-(R62*B57+S62*C57+T62*D57+U62*E57+V62*F57)))</f>
        <v>0.4989885198274428</v>
      </c>
      <c r="AF57" s="7">
        <f>1/(1+EXP(-(N62+O62*AD57+P62*AE57)))</f>
        <v>0.49961965073610015</v>
      </c>
      <c r="AG57" s="7">
        <f>POWER(H57-AF57,2)</f>
        <v>0.25038049392946238</v>
      </c>
      <c r="AH57" s="7"/>
    </row>
    <row r="58" spans="1:34" x14ac:dyDescent="0.25">
      <c r="A58" s="6"/>
      <c r="B58" s="7">
        <v>1</v>
      </c>
      <c r="C58" s="7">
        <v>4.9000000000000004</v>
      </c>
      <c r="D58" s="7">
        <v>3</v>
      </c>
      <c r="E58" s="7">
        <v>1.4</v>
      </c>
      <c r="F58" s="7">
        <v>0.2</v>
      </c>
      <c r="G58" s="7">
        <v>1</v>
      </c>
      <c r="H58" s="7">
        <v>1</v>
      </c>
      <c r="I58" s="7">
        <v>0.1</v>
      </c>
      <c r="J58" s="7">
        <f t="shared" ref="J58:J116" si="27">1/(1+EXP(-(X57*B58+Y57*C58+Z57*D58+AA57*E58+AB57*F58)))</f>
        <v>0.5</v>
      </c>
      <c r="K58" s="7">
        <f t="shared" ref="K58:K116" si="28">1/(1+EXP(-(R57*B58+S57*C58+T57*D58+U57*E58+V57*F58)))</f>
        <v>0.5</v>
      </c>
      <c r="L58" s="7">
        <f t="shared" ref="L58:L116" si="29">1/(1+EXP(-(N57+O57*J58+P57*K58)))</f>
        <v>0.50468736267572623</v>
      </c>
      <c r="M58" s="7">
        <f t="shared" ref="M58:M116" si="30">L58*(1-L58)*(H58-L58)</f>
        <v>0.12381727663441584</v>
      </c>
      <c r="N58" s="7">
        <f t="shared" ref="N58:N116" si="31">N57+(I58*M58*1)</f>
        <v>2.4881727663441586E-2</v>
      </c>
      <c r="O58" s="7">
        <f t="shared" ref="O58:O116" si="32">O57+(I58*M58*J58)</f>
        <v>1.2440863831720793E-2</v>
      </c>
      <c r="P58" s="7">
        <f t="shared" ref="P58:P116" si="33">P57+(I58*M58*K58)</f>
        <v>1.2440863831720793E-2</v>
      </c>
      <c r="Q58" s="7">
        <f t="shared" ref="Q58:Q116" si="34">K58*(1-K58)*(P57*M58)</f>
        <v>1.9346449474127477E-4</v>
      </c>
      <c r="R58" s="7">
        <f t="shared" ref="R58:R116" si="35">R57+(I58*Q58*B58)</f>
        <v>1.9346449474127477E-5</v>
      </c>
      <c r="S58" s="7">
        <f t="shared" ref="S58:S116" si="36">S57+(I58*Q58*C58)</f>
        <v>9.4797602423224648E-5</v>
      </c>
      <c r="T58" s="7">
        <f t="shared" ref="T58:T116" si="37">T57+(I58*Q58*D58)</f>
        <v>5.8039348422382435E-5</v>
      </c>
      <c r="U58" s="7">
        <f t="shared" ref="U58:U116" si="38">U57+(I58*Q58*E58)</f>
        <v>2.7085029263778465E-5</v>
      </c>
      <c r="V58" s="7">
        <f t="shared" ref="V58:V116" si="39">V57+(I58*Q58*F58)</f>
        <v>3.8692898948254958E-6</v>
      </c>
      <c r="W58" s="7">
        <f t="shared" ref="W58:W116" si="40">J58*(1-J58)*(O57*M58)</f>
        <v>1.9346449474127477E-4</v>
      </c>
      <c r="X58" s="7">
        <f t="shared" ref="X58:X116" si="41">X57+(I58*W58*B58)</f>
        <v>1.9346449474127477E-5</v>
      </c>
      <c r="Y58" s="7">
        <f t="shared" ref="Y58:Y116" si="42">Y57+(I58*W58*C58)</f>
        <v>9.4797602423224648E-5</v>
      </c>
      <c r="Z58" s="7">
        <f t="shared" ref="Z58:Z116" si="43">Z57+(I58*W58*D58)</f>
        <v>5.8039348422382435E-5</v>
      </c>
      <c r="AA58" s="7">
        <f t="shared" ref="AA58:AA116" si="44">AA57+(I58*W58*E58)</f>
        <v>2.7085029263778465E-5</v>
      </c>
      <c r="AB58" s="7">
        <f t="shared" ref="AB58:AB116" si="45">AB57+(I58*W58*F58)</f>
        <v>3.8692898948254958E-6</v>
      </c>
      <c r="AD58" s="7">
        <f>1/(1+EXP(-(X62*B58+Y62*C58+Z62*D58+AA62*E58+AB62*F58)))</f>
        <v>0.49903820239040925</v>
      </c>
      <c r="AE58" s="7">
        <f>1/(1+EXP(-(R62*B58+S62*C58+T62*D58+U62*E58+V62*F58)))</f>
        <v>0.49903820239040925</v>
      </c>
      <c r="AF58" s="7">
        <f>1/(1+EXP(-(N62+O62*AD58+P62*AE58)))</f>
        <v>0.49961963838450268</v>
      </c>
      <c r="AG58" s="7">
        <f t="shared" ref="AG58:AG62" si="46">POWER(H58-AF58,2)</f>
        <v>0.25038050629045594</v>
      </c>
      <c r="AH58" s="7"/>
    </row>
    <row r="59" spans="1:34" x14ac:dyDescent="0.25">
      <c r="A59" s="6"/>
      <c r="B59" s="7">
        <v>1</v>
      </c>
      <c r="C59" s="7">
        <v>4.7</v>
      </c>
      <c r="D59" s="7">
        <v>3.2</v>
      </c>
      <c r="E59" s="7">
        <v>1.3</v>
      </c>
      <c r="F59" s="7">
        <v>0.2</v>
      </c>
      <c r="G59" s="7">
        <v>1</v>
      </c>
      <c r="H59" s="7">
        <v>1</v>
      </c>
      <c r="I59" s="7">
        <v>0.1</v>
      </c>
      <c r="J59" s="7">
        <f t="shared" si="27"/>
        <v>0.50017165136621577</v>
      </c>
      <c r="K59" s="7">
        <f t="shared" si="28"/>
        <v>0.50017165136621577</v>
      </c>
      <c r="L59" s="7">
        <f t="shared" si="29"/>
        <v>0.50933063228457065</v>
      </c>
      <c r="M59" s="7">
        <f t="shared" si="30"/>
        <v>0.12262462391080961</v>
      </c>
      <c r="N59" s="7">
        <f t="shared" si="31"/>
        <v>3.7144190054522547E-2</v>
      </c>
      <c r="O59" s="7">
        <f t="shared" si="32"/>
        <v>1.8574199895683874E-2</v>
      </c>
      <c r="P59" s="7">
        <f t="shared" si="33"/>
        <v>1.8574199895683874E-2</v>
      </c>
      <c r="Q59" s="7">
        <f t="shared" si="34"/>
        <v>3.8138901717330753E-4</v>
      </c>
      <c r="R59" s="7">
        <f t="shared" si="35"/>
        <v>5.7485351191458235E-5</v>
      </c>
      <c r="S59" s="7">
        <f t="shared" si="36"/>
        <v>2.7405044049467922E-4</v>
      </c>
      <c r="T59" s="7">
        <f t="shared" si="37"/>
        <v>1.8008383391784086E-4</v>
      </c>
      <c r="U59" s="7">
        <f t="shared" si="38"/>
        <v>7.6665601496308448E-5</v>
      </c>
      <c r="V59" s="7">
        <f t="shared" si="39"/>
        <v>1.1497070238291647E-5</v>
      </c>
      <c r="W59" s="7">
        <f t="shared" si="40"/>
        <v>3.8138901717330753E-4</v>
      </c>
      <c r="X59" s="7">
        <f t="shared" si="41"/>
        <v>5.7485351191458235E-5</v>
      </c>
      <c r="Y59" s="7">
        <f t="shared" si="42"/>
        <v>2.7405044049467922E-4</v>
      </c>
      <c r="Z59" s="7">
        <f t="shared" si="43"/>
        <v>1.8008383391784086E-4</v>
      </c>
      <c r="AA59" s="7">
        <f t="shared" si="44"/>
        <v>7.6665601496308448E-5</v>
      </c>
      <c r="AB59" s="7">
        <f t="shared" si="45"/>
        <v>1.1497070238291647E-5</v>
      </c>
      <c r="AD59" s="7">
        <f>1/(1+EXP(-(X62*B59+Y62*C59+Z62*D59+AA62*E59+AB62*F59)))</f>
        <v>0.49906614978715313</v>
      </c>
      <c r="AE59" s="7">
        <f>1/(1+EXP(-(R62*B59+S62*C59+T62*D59+U62*E59+V62*F59)))</f>
        <v>0.49906614978715313</v>
      </c>
      <c r="AF59" s="7">
        <f>1/(1+EXP(-(N62+O62*AD59+P62*AE59)))</f>
        <v>0.49961963143649163</v>
      </c>
      <c r="AG59" s="7">
        <f t="shared" si="46"/>
        <v>0.25038051324375254</v>
      </c>
      <c r="AH59" s="7"/>
    </row>
    <row r="60" spans="1:34" x14ac:dyDescent="0.25">
      <c r="A60" s="6"/>
      <c r="B60" s="7">
        <v>1</v>
      </c>
      <c r="C60" s="7">
        <v>7</v>
      </c>
      <c r="D60" s="7">
        <v>3.2</v>
      </c>
      <c r="E60" s="7">
        <v>4.7</v>
      </c>
      <c r="F60" s="7">
        <v>1.4</v>
      </c>
      <c r="G60" s="7">
        <v>-1</v>
      </c>
      <c r="H60" s="7">
        <v>0</v>
      </c>
      <c r="I60" s="7">
        <v>0.1</v>
      </c>
      <c r="J60" s="7">
        <f t="shared" si="27"/>
        <v>0.50073213220889112</v>
      </c>
      <c r="K60" s="7">
        <f t="shared" si="28"/>
        <v>0.50073213220889112</v>
      </c>
      <c r="L60" s="7">
        <f t="shared" si="29"/>
        <v>0.51393278896571726</v>
      </c>
      <c r="M60" s="7">
        <f t="shared" si="30"/>
        <v>-0.12838343126791191</v>
      </c>
      <c r="N60" s="7">
        <f t="shared" si="31"/>
        <v>2.4305846927731356E-2</v>
      </c>
      <c r="O60" s="7">
        <f t="shared" si="32"/>
        <v>1.2145628967776358E-2</v>
      </c>
      <c r="P60" s="7">
        <f t="shared" si="33"/>
        <v>1.2145628967776358E-2</v>
      </c>
      <c r="Q60" s="7">
        <f t="shared" si="34"/>
        <v>-5.9615360071803552E-4</v>
      </c>
      <c r="R60" s="7">
        <f t="shared" si="35"/>
        <v>-2.13000888034532E-6</v>
      </c>
      <c r="S60" s="7">
        <f t="shared" si="36"/>
        <v>-1.4325708000794568E-4</v>
      </c>
      <c r="T60" s="7">
        <f t="shared" si="37"/>
        <v>-1.0685318311930522E-5</v>
      </c>
      <c r="U60" s="7">
        <f t="shared" si="38"/>
        <v>-2.0352659084116824E-4</v>
      </c>
      <c r="V60" s="7">
        <f t="shared" si="39"/>
        <v>-7.1964433862233321E-5</v>
      </c>
      <c r="W60" s="7">
        <f t="shared" si="40"/>
        <v>-5.9615360071803552E-4</v>
      </c>
      <c r="X60" s="7">
        <f t="shared" si="41"/>
        <v>-2.13000888034532E-6</v>
      </c>
      <c r="Y60" s="7">
        <f t="shared" si="42"/>
        <v>-1.4325708000794568E-4</v>
      </c>
      <c r="Z60" s="7">
        <f t="shared" si="43"/>
        <v>-1.0685318311930522E-5</v>
      </c>
      <c r="AA60" s="7">
        <f t="shared" si="44"/>
        <v>-2.0352659084116824E-4</v>
      </c>
      <c r="AB60" s="7">
        <f t="shared" si="45"/>
        <v>-7.1964433862233321E-5</v>
      </c>
      <c r="AD60" s="7">
        <f>1/(1+EXP(-(X62*B60+Y62*C60+Z62*D60+AA62*E60+AB62*F60)))</f>
        <v>0.49832523526698053</v>
      </c>
      <c r="AE60" s="7">
        <f>1/(1+EXP(-(R62*B60+S62*C60+T62*D60+U62*E60+V62*F60)))</f>
        <v>0.49832523526698053</v>
      </c>
      <c r="AF60" s="7">
        <f>1/(1+EXP(-(N62+O62*AD60+P62*AE60)))</f>
        <v>0.49961981563548241</v>
      </c>
      <c r="AG60" s="7">
        <f t="shared" si="46"/>
        <v>0.24961996017563343</v>
      </c>
      <c r="AH60" s="7"/>
    </row>
    <row r="61" spans="1:34" x14ac:dyDescent="0.25">
      <c r="A61" s="6"/>
      <c r="B61" s="7">
        <v>1</v>
      </c>
      <c r="C61" s="7">
        <v>6.4</v>
      </c>
      <c r="D61" s="7">
        <v>3.2</v>
      </c>
      <c r="E61" s="7">
        <v>4.5</v>
      </c>
      <c r="F61" s="7">
        <v>1.5</v>
      </c>
      <c r="G61" s="7">
        <v>-1</v>
      </c>
      <c r="H61" s="7">
        <v>0</v>
      </c>
      <c r="I61" s="7">
        <v>0.1</v>
      </c>
      <c r="J61" s="7">
        <f t="shared" si="27"/>
        <v>0.49950575399870173</v>
      </c>
      <c r="K61" s="7">
        <f t="shared" si="28"/>
        <v>0.49950575399870173</v>
      </c>
      <c r="L61" s="7">
        <f t="shared" si="29"/>
        <v>0.50910885961004115</v>
      </c>
      <c r="M61" s="7">
        <f t="shared" si="30"/>
        <v>-0.12723497346667609</v>
      </c>
      <c r="N61" s="7">
        <f t="shared" si="31"/>
        <v>1.1582349581063746E-2</v>
      </c>
      <c r="O61" s="7">
        <f t="shared" si="32"/>
        <v>5.7901688321286724E-3</v>
      </c>
      <c r="P61" s="7">
        <f t="shared" si="33"/>
        <v>5.7901688321286724E-3</v>
      </c>
      <c r="Q61" s="7">
        <f t="shared" si="34"/>
        <v>-3.8633681736635514E-4</v>
      </c>
      <c r="R61" s="7">
        <f t="shared" si="35"/>
        <v>-4.0763690616980835E-5</v>
      </c>
      <c r="S61" s="7">
        <f t="shared" si="36"/>
        <v>-3.9051264312241299E-4</v>
      </c>
      <c r="T61" s="7">
        <f t="shared" si="37"/>
        <v>-1.3431309986916418E-4</v>
      </c>
      <c r="U61" s="7">
        <f t="shared" si="38"/>
        <v>-3.7737815865602803E-4</v>
      </c>
      <c r="V61" s="7">
        <f t="shared" si="39"/>
        <v>-1.2991495646718661E-4</v>
      </c>
      <c r="W61" s="7">
        <f t="shared" si="40"/>
        <v>-3.8633681736635514E-4</v>
      </c>
      <c r="X61" s="7">
        <f t="shared" si="41"/>
        <v>-4.0763690616980835E-5</v>
      </c>
      <c r="Y61" s="7">
        <f t="shared" si="42"/>
        <v>-3.9051264312241299E-4</v>
      </c>
      <c r="Z61" s="7">
        <f t="shared" si="43"/>
        <v>-1.3431309986916418E-4</v>
      </c>
      <c r="AA61" s="7">
        <f t="shared" si="44"/>
        <v>-3.7737815865602803E-4</v>
      </c>
      <c r="AB61" s="7">
        <f t="shared" si="45"/>
        <v>-1.2991495646718661E-4</v>
      </c>
      <c r="AD61" s="7">
        <f>1/(1+EXP(-(X62*B61+Y62*C61+Z62*D61+AA62*E61+AB62*F61)))</f>
        <v>0.49842210756288746</v>
      </c>
      <c r="AE61" s="7">
        <f>1/(1+EXP(-(R62*B61+S62*C61+T62*D61+U62*E61+V62*F61)))</f>
        <v>0.49842210756288746</v>
      </c>
      <c r="AF61" s="7">
        <f>1/(1+EXP(-(N62+O62*AD61+P62*AE61)))</f>
        <v>0.49961979155203051</v>
      </c>
      <c r="AG61" s="7">
        <f t="shared" si="46"/>
        <v>0.24961993611049441</v>
      </c>
      <c r="AH61" s="7"/>
    </row>
    <row r="62" spans="1:34" x14ac:dyDescent="0.25">
      <c r="A62" s="7"/>
      <c r="B62" s="7">
        <v>1</v>
      </c>
      <c r="C62" s="7">
        <v>6.9</v>
      </c>
      <c r="D62" s="7">
        <v>3.1</v>
      </c>
      <c r="E62" s="7">
        <v>4.9000000000000004</v>
      </c>
      <c r="F62" s="7">
        <v>1.5</v>
      </c>
      <c r="G62" s="7">
        <v>-1</v>
      </c>
      <c r="H62" s="7">
        <v>0</v>
      </c>
      <c r="I62" s="7">
        <v>0.1</v>
      </c>
      <c r="J62" s="7">
        <f t="shared" si="27"/>
        <v>0.4987010786845914</v>
      </c>
      <c r="K62" s="7">
        <f t="shared" si="28"/>
        <v>0.4987010786845914</v>
      </c>
      <c r="L62" s="7">
        <f t="shared" si="29"/>
        <v>0.50433926017190922</v>
      </c>
      <c r="M62" s="7">
        <f t="shared" si="30"/>
        <v>-0.12607531874885172</v>
      </c>
      <c r="N62" s="7">
        <f t="shared" si="31"/>
        <v>-1.0251822938214267E-3</v>
      </c>
      <c r="O62" s="7">
        <f t="shared" si="32"/>
        <v>-4.9722091342693266E-4</v>
      </c>
      <c r="P62" s="7">
        <f t="shared" si="33"/>
        <v>-4.9722091342693266E-4</v>
      </c>
      <c r="Q62" s="7">
        <f t="shared" si="34"/>
        <v>-1.8249811363098476E-4</v>
      </c>
      <c r="R62" s="7">
        <f t="shared" si="35"/>
        <v>-5.9013501980079315E-5</v>
      </c>
      <c r="S62" s="7">
        <f t="shared" si="36"/>
        <v>-5.1643634152779248E-4</v>
      </c>
      <c r="T62" s="7">
        <f t="shared" si="37"/>
        <v>-1.9088751509476945E-4</v>
      </c>
      <c r="U62" s="7">
        <f t="shared" si="38"/>
        <v>-4.6680223433521057E-4</v>
      </c>
      <c r="V62" s="7">
        <f t="shared" si="39"/>
        <v>-1.5728967351183432E-4</v>
      </c>
      <c r="W62" s="7">
        <f t="shared" si="40"/>
        <v>-1.8249811363098476E-4</v>
      </c>
      <c r="X62" s="7">
        <f t="shared" si="41"/>
        <v>-5.9013501980079315E-5</v>
      </c>
      <c r="Y62" s="7">
        <f t="shared" si="42"/>
        <v>-5.1643634152779248E-4</v>
      </c>
      <c r="Z62" s="7">
        <f t="shared" si="43"/>
        <v>-1.9088751509476945E-4</v>
      </c>
      <c r="AA62" s="7">
        <f t="shared" si="44"/>
        <v>-4.6680223433521057E-4</v>
      </c>
      <c r="AB62" s="7">
        <f t="shared" si="45"/>
        <v>-1.5728967351183432E-4</v>
      </c>
      <c r="AC62" s="7"/>
      <c r="AD62" s="7">
        <f>1/(1+EXP(-(X62*B62+Y62*C62+Z62*D62+AA62*E62+AB62*F62)))</f>
        <v>0.49831564611804396</v>
      </c>
      <c r="AE62" s="7">
        <f>1/(1+EXP(-(R62*B62+S62*C62+T62*D62+U62*E62+V62*F62)))</f>
        <v>0.49831564611804396</v>
      </c>
      <c r="AF62" s="7">
        <f>1/(1+EXP(-(N62+O62*AD62+P62*AE62)))</f>
        <v>0.49961981801944366</v>
      </c>
      <c r="AG62" s="7">
        <f t="shared" si="46"/>
        <v>0.24961996255778202</v>
      </c>
      <c r="AH62" s="7">
        <f>SUM(AG57:AG62)/2</f>
        <v>0.75000068615379034</v>
      </c>
    </row>
    <row r="63" spans="1:34" x14ac:dyDescent="0.25">
      <c r="A63" s="6" t="s">
        <v>53</v>
      </c>
      <c r="B63" s="7">
        <v>1</v>
      </c>
      <c r="C63" s="7">
        <v>5.0999999999999996</v>
      </c>
      <c r="D63" s="7">
        <v>3.5</v>
      </c>
      <c r="E63" s="7">
        <v>1.4</v>
      </c>
      <c r="F63" s="7">
        <v>0.2</v>
      </c>
      <c r="G63" s="7">
        <v>1</v>
      </c>
      <c r="H63" s="7">
        <v>1</v>
      </c>
      <c r="I63" s="7">
        <v>0.1</v>
      </c>
      <c r="J63" s="7">
        <f t="shared" si="27"/>
        <v>0.4989885198274428</v>
      </c>
      <c r="K63" s="7">
        <f t="shared" si="28"/>
        <v>0.4989885198274428</v>
      </c>
      <c r="L63" s="7">
        <f t="shared" si="29"/>
        <v>0.49961965073610015</v>
      </c>
      <c r="M63" s="7">
        <f t="shared" si="30"/>
        <v>0.12509501492817024</v>
      </c>
      <c r="N63" s="7">
        <f t="shared" si="31"/>
        <v>1.1484319198995598E-2</v>
      </c>
      <c r="O63" s="7">
        <f t="shared" si="32"/>
        <v>5.7448767202530207E-3</v>
      </c>
      <c r="P63" s="7">
        <f t="shared" si="33"/>
        <v>5.7448767202530207E-3</v>
      </c>
      <c r="Q63" s="7">
        <f t="shared" si="34"/>
        <v>-1.5549900760749772E-5</v>
      </c>
      <c r="R63" s="7">
        <f t="shared" si="35"/>
        <v>-6.0568492056154293E-5</v>
      </c>
      <c r="S63" s="7">
        <f t="shared" si="36"/>
        <v>-5.2436679091577489E-4</v>
      </c>
      <c r="T63" s="7">
        <f t="shared" si="37"/>
        <v>-1.9632998036103188E-4</v>
      </c>
      <c r="U63" s="7">
        <f t="shared" si="38"/>
        <v>-4.6897922044171556E-4</v>
      </c>
      <c r="V63" s="7">
        <f t="shared" si="39"/>
        <v>-1.5760067152704931E-4</v>
      </c>
      <c r="W63" s="7">
        <f t="shared" si="40"/>
        <v>-1.5549900760749772E-5</v>
      </c>
      <c r="X63" s="7">
        <f t="shared" si="41"/>
        <v>-6.0568492056154293E-5</v>
      </c>
      <c r="Y63" s="7">
        <f t="shared" si="42"/>
        <v>-5.2436679091577489E-4</v>
      </c>
      <c r="Z63" s="7">
        <f t="shared" si="43"/>
        <v>-1.9632998036103188E-4</v>
      </c>
      <c r="AA63" s="7">
        <f t="shared" si="44"/>
        <v>-4.6897922044171556E-4</v>
      </c>
      <c r="AB63" s="7">
        <f t="shared" si="45"/>
        <v>-1.5760067152704931E-4</v>
      </c>
      <c r="AC63" s="7"/>
      <c r="AD63" s="7">
        <f>1/(1+EXP(-(X68*B63+Y68*C63+Z68*D63+AA68*E63+AB68*F63)))</f>
        <v>0.49799544671406848</v>
      </c>
      <c r="AE63" s="7">
        <f>1/(1+EXP(-(R68*B63+S68*C63+T68*D63+U68*E63+V68*F63)))</f>
        <v>0.49799544671406848</v>
      </c>
      <c r="AF63" s="7">
        <f>1/(1+EXP(-(N68+O68*AD63+P68*AE63)))</f>
        <v>0.49926776503758324</v>
      </c>
      <c r="AG63" s="7">
        <f>POWER(H63-AF63,2)</f>
        <v>0.250732771130457</v>
      </c>
      <c r="AH63" s="7"/>
    </row>
    <row r="64" spans="1:34" x14ac:dyDescent="0.25">
      <c r="A64" s="6"/>
      <c r="B64" s="7">
        <v>1</v>
      </c>
      <c r="C64" s="7">
        <v>4.9000000000000004</v>
      </c>
      <c r="D64" s="7">
        <v>3</v>
      </c>
      <c r="E64" s="7">
        <v>1.4</v>
      </c>
      <c r="F64" s="7">
        <v>0.2</v>
      </c>
      <c r="G64" s="7">
        <v>1</v>
      </c>
      <c r="H64" s="7">
        <v>1</v>
      </c>
      <c r="I64" s="7">
        <v>0.1</v>
      </c>
      <c r="J64" s="7">
        <f t="shared" si="27"/>
        <v>0.49902323955463401</v>
      </c>
      <c r="K64" s="7">
        <f t="shared" si="28"/>
        <v>0.49902323955463401</v>
      </c>
      <c r="L64" s="7">
        <f t="shared" si="29"/>
        <v>0.50430438695678792</v>
      </c>
      <c r="M64" s="7">
        <f t="shared" si="30"/>
        <v>0.12391471913785898</v>
      </c>
      <c r="N64" s="7">
        <f t="shared" si="31"/>
        <v>2.3875791112781496E-2</v>
      </c>
      <c r="O64" s="7">
        <f t="shared" si="32"/>
        <v>1.1928509177520721E-2</v>
      </c>
      <c r="P64" s="7">
        <f t="shared" si="33"/>
        <v>1.1928509177520721E-2</v>
      </c>
      <c r="Q64" s="7">
        <f t="shared" si="34"/>
        <v>1.7796801714599792E-4</v>
      </c>
      <c r="R64" s="7">
        <f t="shared" si="35"/>
        <v>-4.2771690341554498E-5</v>
      </c>
      <c r="S64" s="7">
        <f t="shared" si="36"/>
        <v>-4.3716246251423589E-4</v>
      </c>
      <c r="T64" s="7">
        <f t="shared" si="37"/>
        <v>-1.4293957521723251E-4</v>
      </c>
      <c r="U64" s="7">
        <f t="shared" si="38"/>
        <v>-4.4406369804127584E-4</v>
      </c>
      <c r="V64" s="7">
        <f t="shared" si="39"/>
        <v>-1.5404131118412935E-4</v>
      </c>
      <c r="W64" s="7">
        <f t="shared" si="40"/>
        <v>1.7796801714599792E-4</v>
      </c>
      <c r="X64" s="7">
        <f t="shared" si="41"/>
        <v>-4.2771690341554498E-5</v>
      </c>
      <c r="Y64" s="7">
        <f t="shared" si="42"/>
        <v>-4.3716246251423589E-4</v>
      </c>
      <c r="Z64" s="7">
        <f t="shared" si="43"/>
        <v>-1.4293957521723251E-4</v>
      </c>
      <c r="AA64" s="7">
        <f t="shared" si="44"/>
        <v>-4.4406369804127584E-4</v>
      </c>
      <c r="AB64" s="7">
        <f t="shared" si="45"/>
        <v>-1.5404131118412935E-4</v>
      </c>
      <c r="AC64" s="7"/>
      <c r="AD64" s="7">
        <f>1/(1+EXP(-(X68*B64+Y68*C64+Z68*D64+AA68*E64+AB68*F64)))</f>
        <v>0.49809431053940811</v>
      </c>
      <c r="AE64" s="7">
        <f>1/(1+EXP(-(R68*B64+S68*C64+T68*D64+U68*E64+V68*F64)))</f>
        <v>0.49809431053940811</v>
      </c>
      <c r="AF64" s="7">
        <f>1/(1+EXP(-(N68+O68*AD64+P68*AE64)))</f>
        <v>0.499267718623149</v>
      </c>
      <c r="AG64" s="7">
        <f t="shared" ref="AG64:AG68" si="47">POWER(H64-AF64,2)</f>
        <v>0.25073281761286587</v>
      </c>
      <c r="AH64" s="7"/>
    </row>
    <row r="65" spans="1:34" x14ac:dyDescent="0.25">
      <c r="A65" s="6"/>
      <c r="B65" s="7">
        <v>1</v>
      </c>
      <c r="C65" s="7">
        <v>4.7</v>
      </c>
      <c r="D65" s="7">
        <v>3.2</v>
      </c>
      <c r="E65" s="7">
        <v>1.3</v>
      </c>
      <c r="F65" s="7">
        <v>0.2</v>
      </c>
      <c r="G65" s="7">
        <v>1</v>
      </c>
      <c r="H65" s="7">
        <v>1</v>
      </c>
      <c r="I65" s="7">
        <v>0.1</v>
      </c>
      <c r="J65" s="7">
        <f t="shared" si="27"/>
        <v>0.49920926741558075</v>
      </c>
      <c r="K65" s="7">
        <f t="shared" si="28"/>
        <v>0.49920926741558075</v>
      </c>
      <c r="L65" s="7">
        <f t="shared" si="29"/>
        <v>0.50894540434069979</v>
      </c>
      <c r="M65" s="7">
        <f t="shared" si="30"/>
        <v>0.12272435459898633</v>
      </c>
      <c r="N65" s="7">
        <f t="shared" si="31"/>
        <v>3.6148226572680131E-2</v>
      </c>
      <c r="O65" s="7">
        <f t="shared" si="32"/>
        <v>1.8055022692861713E-2</v>
      </c>
      <c r="P65" s="7">
        <f t="shared" si="33"/>
        <v>1.8055022692861713E-2</v>
      </c>
      <c r="Q65" s="7">
        <f t="shared" si="34"/>
        <v>3.659787322079897E-4</v>
      </c>
      <c r="R65" s="7">
        <f t="shared" si="35"/>
        <v>-6.1738171207555224E-6</v>
      </c>
      <c r="S65" s="7">
        <f t="shared" si="36"/>
        <v>-2.651524583764807E-4</v>
      </c>
      <c r="T65" s="7">
        <f t="shared" si="37"/>
        <v>-2.5826380910675783E-5</v>
      </c>
      <c r="U65" s="7">
        <f t="shared" si="38"/>
        <v>-3.9648646285423718E-4</v>
      </c>
      <c r="V65" s="7">
        <f t="shared" si="39"/>
        <v>-1.4672173653996955E-4</v>
      </c>
      <c r="W65" s="7">
        <f t="shared" si="40"/>
        <v>3.659787322079897E-4</v>
      </c>
      <c r="X65" s="7">
        <f t="shared" si="41"/>
        <v>-6.1738171207555224E-6</v>
      </c>
      <c r="Y65" s="7">
        <f t="shared" si="42"/>
        <v>-2.651524583764807E-4</v>
      </c>
      <c r="Z65" s="7">
        <f t="shared" si="43"/>
        <v>-2.5826380910675783E-5</v>
      </c>
      <c r="AA65" s="7">
        <f t="shared" si="44"/>
        <v>-3.9648646285423718E-4</v>
      </c>
      <c r="AB65" s="7">
        <f t="shared" si="45"/>
        <v>-1.4672173653996955E-4</v>
      </c>
      <c r="AD65" s="7">
        <f>1/(1+EXP(-(X68*B65+Y68*C65+Z68*D65+AA68*E65+AB68*F65)))</f>
        <v>0.49814932707226062</v>
      </c>
      <c r="AE65" s="7">
        <f>1/(1+EXP(-(R68*B65+S68*C65+T68*D65+U68*E65+V68*F65)))</f>
        <v>0.49814932707226062</v>
      </c>
      <c r="AF65" s="7">
        <f>1/(1+EXP(-(N68+O68*AD65+P68*AE65)))</f>
        <v>0.49926769279407324</v>
      </c>
      <c r="AG65" s="7">
        <f t="shared" si="47"/>
        <v>0.2507328434797706</v>
      </c>
      <c r="AH65" s="7"/>
    </row>
    <row r="66" spans="1:34" x14ac:dyDescent="0.25">
      <c r="A66" s="6"/>
      <c r="B66" s="7">
        <v>1</v>
      </c>
      <c r="C66" s="7">
        <v>7</v>
      </c>
      <c r="D66" s="7">
        <v>3.2</v>
      </c>
      <c r="E66" s="7">
        <v>4.7</v>
      </c>
      <c r="F66" s="7">
        <v>1.4</v>
      </c>
      <c r="G66" s="7">
        <v>-1</v>
      </c>
      <c r="H66" s="7">
        <v>0</v>
      </c>
      <c r="I66" s="7">
        <v>0.1</v>
      </c>
      <c r="J66" s="7">
        <f t="shared" si="27"/>
        <v>0.49899655578435076</v>
      </c>
      <c r="K66" s="7">
        <f t="shared" si="28"/>
        <v>0.49899655578435076</v>
      </c>
      <c r="L66" s="7">
        <f t="shared" si="29"/>
        <v>0.51353844365083812</v>
      </c>
      <c r="M66" s="7">
        <f t="shared" si="30"/>
        <v>-0.12829048473048763</v>
      </c>
      <c r="N66" s="7">
        <f t="shared" si="31"/>
        <v>2.3319178099631369E-2</v>
      </c>
      <c r="O66" s="7">
        <f t="shared" si="32"/>
        <v>1.1653371690819897E-2</v>
      </c>
      <c r="P66" s="7">
        <f t="shared" si="33"/>
        <v>1.1653371690819897E-2</v>
      </c>
      <c r="Q66" s="7">
        <f t="shared" si="34"/>
        <v>-5.7906957100111736E-4</v>
      </c>
      <c r="R66" s="7">
        <f t="shared" si="35"/>
        <v>-6.4080774220867263E-5</v>
      </c>
      <c r="S66" s="7">
        <f t="shared" si="36"/>
        <v>-6.7050115807726286E-4</v>
      </c>
      <c r="T66" s="7">
        <f t="shared" si="37"/>
        <v>-2.1112864363103336E-4</v>
      </c>
      <c r="U66" s="7">
        <f t="shared" si="38"/>
        <v>-6.6864916122476238E-4</v>
      </c>
      <c r="V66" s="7">
        <f t="shared" si="39"/>
        <v>-2.27791476480126E-4</v>
      </c>
      <c r="W66" s="7">
        <f t="shared" si="40"/>
        <v>-5.7906957100111736E-4</v>
      </c>
      <c r="X66" s="7">
        <f t="shared" si="41"/>
        <v>-6.4080774220867263E-5</v>
      </c>
      <c r="Y66" s="7">
        <f t="shared" si="42"/>
        <v>-6.7050115807726286E-4</v>
      </c>
      <c r="Z66" s="7">
        <f t="shared" si="43"/>
        <v>-2.1112864363103336E-4</v>
      </c>
      <c r="AA66" s="7">
        <f t="shared" si="44"/>
        <v>-6.6864916122476238E-4</v>
      </c>
      <c r="AB66" s="7">
        <f t="shared" si="45"/>
        <v>-2.27791476480126E-4</v>
      </c>
      <c r="AD66" s="7">
        <f>1/(1+EXP(-(X68*B66+Y68*C66+Z68*D66+AA68*E66+AB68*F66)))</f>
        <v>0.49668860072815962</v>
      </c>
      <c r="AE66" s="7">
        <f>1/(1+EXP(-(R68*B66+S68*C66+T68*D66+U68*E66+V68*F66)))</f>
        <v>0.49668860072815962</v>
      </c>
      <c r="AF66" s="7">
        <f>1/(1+EXP(-(N68+O68*AD66+P68*AE66)))</f>
        <v>0.49926837857359496</v>
      </c>
      <c r="AG66" s="7">
        <f t="shared" si="47"/>
        <v>0.24926891384350652</v>
      </c>
      <c r="AH66" s="7"/>
    </row>
    <row r="67" spans="1:34" x14ac:dyDescent="0.25">
      <c r="A67" s="6"/>
      <c r="B67" s="7">
        <v>1</v>
      </c>
      <c r="C67" s="7">
        <v>6.4</v>
      </c>
      <c r="D67" s="7">
        <v>3.2</v>
      </c>
      <c r="E67" s="7">
        <v>4.5</v>
      </c>
      <c r="F67" s="7">
        <v>1.5</v>
      </c>
      <c r="G67" s="7">
        <v>-1</v>
      </c>
      <c r="H67" s="7">
        <v>0</v>
      </c>
      <c r="I67" s="7">
        <v>0.1</v>
      </c>
      <c r="J67" s="7">
        <f t="shared" si="27"/>
        <v>0.4979046351951032</v>
      </c>
      <c r="K67" s="7">
        <f t="shared" si="28"/>
        <v>0.4979046351951032</v>
      </c>
      <c r="L67" s="7">
        <f t="shared" si="29"/>
        <v>0.50873004112216813</v>
      </c>
      <c r="M67" s="7">
        <f t="shared" si="30"/>
        <v>-0.1271437381235255</v>
      </c>
      <c r="N67" s="7">
        <f t="shared" si="31"/>
        <v>1.0604804287278818E-2</v>
      </c>
      <c r="O67" s="7">
        <f t="shared" si="32"/>
        <v>5.3228260360463266E-3</v>
      </c>
      <c r="P67" s="7">
        <f t="shared" si="33"/>
        <v>5.3228260360463266E-3</v>
      </c>
      <c r="Q67" s="7">
        <f t="shared" si="34"/>
        <v>-3.7040680435037015E-4</v>
      </c>
      <c r="R67" s="7">
        <f t="shared" si="35"/>
        <v>-1.0112145465590428E-4</v>
      </c>
      <c r="S67" s="7">
        <f t="shared" si="36"/>
        <v>-9.0756151286149978E-4</v>
      </c>
      <c r="T67" s="7">
        <f t="shared" si="37"/>
        <v>-3.2965882102315184E-4</v>
      </c>
      <c r="U67" s="7">
        <f t="shared" si="38"/>
        <v>-8.3533222318242896E-4</v>
      </c>
      <c r="V67" s="7">
        <f t="shared" si="39"/>
        <v>-2.8335249713268154E-4</v>
      </c>
      <c r="W67" s="7">
        <f t="shared" si="40"/>
        <v>-3.7040680435037015E-4</v>
      </c>
      <c r="X67" s="7">
        <f t="shared" si="41"/>
        <v>-1.0112145465590428E-4</v>
      </c>
      <c r="Y67" s="7">
        <f t="shared" si="42"/>
        <v>-9.0756151286149978E-4</v>
      </c>
      <c r="Z67" s="7">
        <f t="shared" si="43"/>
        <v>-3.2965882102315184E-4</v>
      </c>
      <c r="AA67" s="7">
        <f t="shared" si="44"/>
        <v>-8.3533222318242896E-4</v>
      </c>
      <c r="AB67" s="7">
        <f t="shared" si="45"/>
        <v>-2.8335249713268154E-4</v>
      </c>
      <c r="AD67" s="7">
        <f>1/(1+EXP(-(X68*B67+Y68*C67+Z68*D67+AA68*E67+AB68*F67)))</f>
        <v>0.49688023956832128</v>
      </c>
      <c r="AE67" s="7">
        <f>1/(1+EXP(-(R68*B67+S68*C67+T68*D67+U68*E67+V68*F67)))</f>
        <v>0.49688023956832128</v>
      </c>
      <c r="AF67" s="7">
        <f>1/(1+EXP(-(N68+O68*AD67+P68*AE67)))</f>
        <v>0.49926828860329164</v>
      </c>
      <c r="AG67" s="7">
        <f t="shared" si="47"/>
        <v>0.24926882400485972</v>
      </c>
      <c r="AH67" s="7"/>
    </row>
    <row r="68" spans="1:34" x14ac:dyDescent="0.25">
      <c r="A68" s="6"/>
      <c r="B68" s="7">
        <v>1</v>
      </c>
      <c r="C68" s="7">
        <v>6.9</v>
      </c>
      <c r="D68" s="7">
        <v>3.1</v>
      </c>
      <c r="E68" s="7">
        <v>4.9000000000000004</v>
      </c>
      <c r="F68" s="7">
        <v>1.5</v>
      </c>
      <c r="G68" s="7">
        <v>-1</v>
      </c>
      <c r="H68" s="7">
        <v>0</v>
      </c>
      <c r="I68" s="7">
        <v>0.1</v>
      </c>
      <c r="J68" s="7">
        <f t="shared" si="27"/>
        <v>0.49702418641757046</v>
      </c>
      <c r="K68" s="7">
        <f t="shared" si="28"/>
        <v>0.49702418641757046</v>
      </c>
      <c r="L68" s="7">
        <f t="shared" si="29"/>
        <v>0.50397390403458853</v>
      </c>
      <c r="M68" s="7">
        <f t="shared" si="30"/>
        <v>-0.12598551729646121</v>
      </c>
      <c r="N68" s="7">
        <f t="shared" si="31"/>
        <v>-1.9937474423673031E-3</v>
      </c>
      <c r="O68" s="7">
        <f t="shared" si="32"/>
        <v>-9.3895888742071172E-4</v>
      </c>
      <c r="P68" s="7">
        <f t="shared" si="33"/>
        <v>-9.3895888742071172E-4</v>
      </c>
      <c r="Q68" s="7">
        <f t="shared" si="34"/>
        <v>-1.6764380944070203E-4</v>
      </c>
      <c r="R68" s="7">
        <f t="shared" si="35"/>
        <v>-1.178858355999745E-4</v>
      </c>
      <c r="S68" s="7">
        <f t="shared" si="36"/>
        <v>-1.0232357413755841E-3</v>
      </c>
      <c r="T68" s="7">
        <f t="shared" si="37"/>
        <v>-3.8162840194976949E-4</v>
      </c>
      <c r="U68" s="7">
        <f t="shared" si="38"/>
        <v>-9.1747768980837295E-4</v>
      </c>
      <c r="V68" s="7">
        <f t="shared" si="39"/>
        <v>-3.0849906854878687E-4</v>
      </c>
      <c r="W68" s="7">
        <f t="shared" si="40"/>
        <v>-1.6764380944070203E-4</v>
      </c>
      <c r="X68" s="7">
        <f t="shared" si="41"/>
        <v>-1.178858355999745E-4</v>
      </c>
      <c r="Y68" s="7">
        <f t="shared" si="42"/>
        <v>-1.0232357413755841E-3</v>
      </c>
      <c r="Z68" s="7">
        <f t="shared" si="43"/>
        <v>-3.8162840194976949E-4</v>
      </c>
      <c r="AA68" s="7">
        <f t="shared" si="44"/>
        <v>-9.1747768980837295E-4</v>
      </c>
      <c r="AB68" s="7">
        <f t="shared" si="45"/>
        <v>-3.0849906854878687E-4</v>
      </c>
      <c r="AD68" s="7">
        <f>1/(1+EXP(-(X68*B68+Y68*C68+Z68*D68+AA68*E68+AB68*F68)))</f>
        <v>0.49667013678495414</v>
      </c>
      <c r="AE68" s="7">
        <f>1/(1+EXP(-(R68*B68+S68*C68+T68*D68+U68*E68+V68*F68)))</f>
        <v>0.49667013678495414</v>
      </c>
      <c r="AF68" s="7">
        <f>1/(1+EXP(-(N68+O68*AD68+P68*AE68)))</f>
        <v>0.49926838724201816</v>
      </c>
      <c r="AG68" s="7">
        <f t="shared" si="47"/>
        <v>0.24926892249924582</v>
      </c>
      <c r="AH68" s="7">
        <f>SUM(AG63:AG68)/2</f>
        <v>0.75000254628535279</v>
      </c>
    </row>
    <row r="69" spans="1:34" x14ac:dyDescent="0.25">
      <c r="A69" s="6" t="s">
        <v>54</v>
      </c>
      <c r="B69" s="7">
        <v>1</v>
      </c>
      <c r="C69" s="7">
        <v>5.0999999999999996</v>
      </c>
      <c r="D69" s="7">
        <v>3.5</v>
      </c>
      <c r="E69" s="7">
        <v>1.4</v>
      </c>
      <c r="F69" s="7">
        <v>0.2</v>
      </c>
      <c r="G69" s="7">
        <v>1</v>
      </c>
      <c r="H69" s="7">
        <v>1</v>
      </c>
      <c r="I69" s="7">
        <v>0.1</v>
      </c>
      <c r="J69" s="7">
        <f t="shared" si="27"/>
        <v>0.49799544671406848</v>
      </c>
      <c r="K69" s="7">
        <f t="shared" si="28"/>
        <v>0.49799544671406848</v>
      </c>
      <c r="L69" s="7">
        <f t="shared" si="29"/>
        <v>0.49926776503758324</v>
      </c>
      <c r="M69" s="7">
        <f t="shared" si="30"/>
        <v>0.12518279026398313</v>
      </c>
      <c r="N69" s="7">
        <f t="shared" si="31"/>
        <v>1.0524531584031011E-2</v>
      </c>
      <c r="O69" s="7">
        <f t="shared" si="32"/>
        <v>5.295087068421871E-3</v>
      </c>
      <c r="P69" s="7">
        <f t="shared" si="33"/>
        <v>5.295087068421871E-3</v>
      </c>
      <c r="Q69" s="7">
        <f t="shared" si="34"/>
        <v>-2.9384901058411561E-5</v>
      </c>
      <c r="R69" s="7">
        <f t="shared" si="35"/>
        <v>-1.2082432570581565E-4</v>
      </c>
      <c r="S69" s="7">
        <f t="shared" si="36"/>
        <v>-1.0382220409153741E-3</v>
      </c>
      <c r="T69" s="7">
        <f t="shared" si="37"/>
        <v>-3.9191311732021352E-4</v>
      </c>
      <c r="U69" s="7">
        <f t="shared" si="38"/>
        <v>-9.2159157595655061E-4</v>
      </c>
      <c r="V69" s="7">
        <f t="shared" si="39"/>
        <v>-3.0908676656995511E-4</v>
      </c>
      <c r="W69" s="7">
        <f t="shared" si="40"/>
        <v>-2.9384901058411561E-5</v>
      </c>
      <c r="X69" s="7">
        <f t="shared" si="41"/>
        <v>-1.2082432570581565E-4</v>
      </c>
      <c r="Y69" s="7">
        <f t="shared" si="42"/>
        <v>-1.0382220409153741E-3</v>
      </c>
      <c r="Z69" s="7">
        <f t="shared" si="43"/>
        <v>-3.9191311732021352E-4</v>
      </c>
      <c r="AA69" s="7">
        <f t="shared" si="44"/>
        <v>-9.2159157595655061E-4</v>
      </c>
      <c r="AB69" s="7">
        <f t="shared" si="45"/>
        <v>-3.0908676656995511E-4</v>
      </c>
      <c r="AD69" s="7">
        <f>1/(1+EXP(-(X74*B69+Y74*C69+Z74*D69+AA74*E69+AB74*F69)))</f>
        <v>0.49701870487355609</v>
      </c>
      <c r="AE69" s="7">
        <f>1/(1+EXP(-(R74*B69+S74*C69+T74*D69+U74*E69+V74*F69)))</f>
        <v>0.49701870487355609</v>
      </c>
      <c r="AF69" s="7">
        <f>1/(1+EXP(-(N74+O74*AD69+P74*AE69)))</f>
        <v>0.49894244911795571</v>
      </c>
      <c r="AG69" s="7">
        <f>POWER(H69-AF69,2)</f>
        <v>0.25105866929591242</v>
      </c>
      <c r="AH69" s="7"/>
    </row>
    <row r="70" spans="1:34" x14ac:dyDescent="0.25">
      <c r="A70" s="6"/>
      <c r="B70" s="7">
        <v>1</v>
      </c>
      <c r="C70" s="7">
        <v>4.9000000000000004</v>
      </c>
      <c r="D70" s="7">
        <v>3</v>
      </c>
      <c r="E70" s="7">
        <v>1.4</v>
      </c>
      <c r="F70" s="7">
        <v>0.2</v>
      </c>
      <c r="G70" s="7">
        <v>1</v>
      </c>
      <c r="H70" s="7">
        <v>1</v>
      </c>
      <c r="I70" s="7">
        <v>0.1</v>
      </c>
      <c r="J70" s="7">
        <f t="shared" si="27"/>
        <v>0.49806603533523802</v>
      </c>
      <c r="K70" s="7">
        <f t="shared" si="28"/>
        <v>0.49806603533523802</v>
      </c>
      <c r="L70" s="7">
        <f t="shared" si="29"/>
        <v>0.50394970224980806</v>
      </c>
      <c r="M70" s="7">
        <f t="shared" si="30"/>
        <v>0.12400483597955603</v>
      </c>
      <c r="N70" s="7">
        <f t="shared" si="31"/>
        <v>2.2925015181986613E-2</v>
      </c>
      <c r="O70" s="7">
        <f t="shared" si="32"/>
        <v>1.1471346770295265E-2</v>
      </c>
      <c r="P70" s="7">
        <f t="shared" si="33"/>
        <v>1.1471346770295265E-2</v>
      </c>
      <c r="Q70" s="7">
        <f t="shared" si="34"/>
        <v>1.6415164496491971E-4</v>
      </c>
      <c r="R70" s="7">
        <f t="shared" si="35"/>
        <v>-1.0440916120932368E-4</v>
      </c>
      <c r="S70" s="7">
        <f t="shared" si="36"/>
        <v>-9.5778773488256342E-4</v>
      </c>
      <c r="T70" s="7">
        <f t="shared" si="37"/>
        <v>-3.4266762383073761E-4</v>
      </c>
      <c r="U70" s="7">
        <f t="shared" si="38"/>
        <v>-8.986103456614619E-4</v>
      </c>
      <c r="V70" s="7">
        <f t="shared" si="39"/>
        <v>-3.0580373367065672E-4</v>
      </c>
      <c r="W70" s="7">
        <f t="shared" si="40"/>
        <v>1.6415164496491971E-4</v>
      </c>
      <c r="X70" s="7">
        <f t="shared" si="41"/>
        <v>-1.0440916120932368E-4</v>
      </c>
      <c r="Y70" s="7">
        <f t="shared" si="42"/>
        <v>-9.5778773488256342E-4</v>
      </c>
      <c r="Z70" s="7">
        <f t="shared" si="43"/>
        <v>-3.4266762383073761E-4</v>
      </c>
      <c r="AA70" s="7">
        <f t="shared" si="44"/>
        <v>-8.986103456614619E-4</v>
      </c>
      <c r="AB70" s="7">
        <f t="shared" si="45"/>
        <v>-3.0580373367065672E-4</v>
      </c>
      <c r="AD70" s="7">
        <f>1/(1+EXP(-(X74*B70+Y74*C70+Z74*D70+AA74*E70+AB74*F70)))</f>
        <v>0.49716630655456912</v>
      </c>
      <c r="AE70" s="7">
        <f>1/(1+EXP(-(R74*B70+S74*C70+T74*D70+U74*E70+V74*F70)))</f>
        <v>0.49716630655456912</v>
      </c>
      <c r="AF70" s="7">
        <f>1/(1+EXP(-(N74+O74*AD70+P74*AE70)))</f>
        <v>0.49894235109155943</v>
      </c>
      <c r="AG70" s="7">
        <f t="shared" ref="AG70:AG74" si="48">POWER(H70-AF70,2)</f>
        <v>0.25105876752965417</v>
      </c>
      <c r="AH70" s="7"/>
    </row>
    <row r="71" spans="1:34" x14ac:dyDescent="0.25">
      <c r="A71" s="6"/>
      <c r="B71" s="7">
        <v>1</v>
      </c>
      <c r="C71" s="7">
        <v>4.7</v>
      </c>
      <c r="D71" s="7">
        <v>3.2</v>
      </c>
      <c r="E71" s="7">
        <v>1.3</v>
      </c>
      <c r="F71" s="7">
        <v>0.2</v>
      </c>
      <c r="G71" s="7">
        <v>1</v>
      </c>
      <c r="H71" s="7">
        <v>1</v>
      </c>
      <c r="I71" s="7">
        <v>0.1</v>
      </c>
      <c r="J71" s="7">
        <f t="shared" si="27"/>
        <v>0.49826703141239498</v>
      </c>
      <c r="K71" s="7">
        <f t="shared" si="28"/>
        <v>0.49826703141239498</v>
      </c>
      <c r="L71" s="7">
        <f t="shared" si="29"/>
        <v>0.50858830597690885</v>
      </c>
      <c r="M71" s="7">
        <f t="shared" si="30"/>
        <v>0.12281667747085299</v>
      </c>
      <c r="N71" s="7">
        <f t="shared" si="31"/>
        <v>3.5206682929071913E-2</v>
      </c>
      <c r="O71" s="7">
        <f t="shared" si="32"/>
        <v>1.7590896899428814E-2</v>
      </c>
      <c r="P71" s="7">
        <f t="shared" si="33"/>
        <v>1.7590896899428814E-2</v>
      </c>
      <c r="Q71" s="7">
        <f t="shared" si="34"/>
        <v>3.5221394301243472E-4</v>
      </c>
      <c r="R71" s="7">
        <f t="shared" si="35"/>
        <v>-6.9187766908080213E-5</v>
      </c>
      <c r="S71" s="7">
        <f t="shared" si="36"/>
        <v>-7.9224718166671904E-4</v>
      </c>
      <c r="T71" s="7">
        <f t="shared" si="37"/>
        <v>-2.2995916206675852E-4</v>
      </c>
      <c r="U71" s="7">
        <f t="shared" si="38"/>
        <v>-8.5282253306984536E-4</v>
      </c>
      <c r="V71" s="7">
        <f t="shared" si="39"/>
        <v>-2.9875945481040803E-4</v>
      </c>
      <c r="W71" s="7">
        <f t="shared" si="40"/>
        <v>3.5221394301243472E-4</v>
      </c>
      <c r="X71" s="7">
        <f t="shared" si="41"/>
        <v>-6.9187766908080213E-5</v>
      </c>
      <c r="Y71" s="7">
        <f t="shared" si="42"/>
        <v>-7.9224718166671904E-4</v>
      </c>
      <c r="Z71" s="7">
        <f t="shared" si="43"/>
        <v>-2.2995916206675852E-4</v>
      </c>
      <c r="AA71" s="7">
        <f t="shared" si="44"/>
        <v>-8.5282253306984536E-4</v>
      </c>
      <c r="AB71" s="7">
        <f t="shared" si="45"/>
        <v>-2.9875945481040803E-4</v>
      </c>
      <c r="AD71" s="7">
        <f>1/(1+EXP(-(X74*B71+Y74*C71+Z74*D71+AA74*E71+AB74*F71)))</f>
        <v>0.49724761069564932</v>
      </c>
      <c r="AE71" s="7">
        <f>1/(1+EXP(-(R74*B71+S74*C71+T74*D71+U74*E71+V74*F71)))</f>
        <v>0.49724761069564932</v>
      </c>
      <c r="AF71" s="7">
        <f>1/(1+EXP(-(N74+O74*AD71+P74*AE71)))</f>
        <v>0.49894229709521004</v>
      </c>
      <c r="AG71" s="7">
        <f t="shared" si="48"/>
        <v>0.25105882164022481</v>
      </c>
      <c r="AH71" s="7"/>
    </row>
    <row r="72" spans="1:34" x14ac:dyDescent="0.25">
      <c r="A72" s="6"/>
      <c r="B72" s="7">
        <v>1</v>
      </c>
      <c r="C72" s="7">
        <v>7</v>
      </c>
      <c r="D72" s="7">
        <v>3.2</v>
      </c>
      <c r="E72" s="7">
        <v>4.7</v>
      </c>
      <c r="F72" s="7">
        <v>1.4</v>
      </c>
      <c r="G72" s="7">
        <v>-1</v>
      </c>
      <c r="H72" s="7">
        <v>0</v>
      </c>
      <c r="I72" s="7">
        <v>0.1</v>
      </c>
      <c r="J72" s="7">
        <f t="shared" si="27"/>
        <v>0.49730569695384352</v>
      </c>
      <c r="K72" s="7">
        <f t="shared" si="28"/>
        <v>0.49730569695384352</v>
      </c>
      <c r="L72" s="7">
        <f t="shared" si="29"/>
        <v>0.5131726484832283</v>
      </c>
      <c r="M72" s="7">
        <f t="shared" si="30"/>
        <v>-0.12820411708635607</v>
      </c>
      <c r="N72" s="7">
        <f t="shared" si="31"/>
        <v>2.2386271220436307E-2</v>
      </c>
      <c r="O72" s="7">
        <f t="shared" si="32"/>
        <v>1.1215233119430568E-2</v>
      </c>
      <c r="P72" s="7">
        <f t="shared" si="33"/>
        <v>1.1215233119430568E-2</v>
      </c>
      <c r="Q72" s="7">
        <f t="shared" si="34"/>
        <v>-5.6378998014943685E-4</v>
      </c>
      <c r="R72" s="7">
        <f t="shared" si="35"/>
        <v>-1.255667649230239E-4</v>
      </c>
      <c r="S72" s="7">
        <f t="shared" si="36"/>
        <v>-1.1869001677713249E-3</v>
      </c>
      <c r="T72" s="7">
        <f t="shared" si="37"/>
        <v>-4.1037195571457831E-4</v>
      </c>
      <c r="U72" s="7">
        <f t="shared" si="38"/>
        <v>-1.1178038237400806E-3</v>
      </c>
      <c r="V72" s="7">
        <f t="shared" si="39"/>
        <v>-3.7769005203132919E-4</v>
      </c>
      <c r="W72" s="7">
        <f t="shared" si="40"/>
        <v>-5.6378998014943685E-4</v>
      </c>
      <c r="X72" s="7">
        <f t="shared" si="41"/>
        <v>-1.255667649230239E-4</v>
      </c>
      <c r="Y72" s="7">
        <f t="shared" si="42"/>
        <v>-1.1869001677713249E-3</v>
      </c>
      <c r="Z72" s="7">
        <f t="shared" si="43"/>
        <v>-4.1037195571457831E-4</v>
      </c>
      <c r="AA72" s="7">
        <f t="shared" si="44"/>
        <v>-1.1178038237400806E-3</v>
      </c>
      <c r="AB72" s="7">
        <f t="shared" si="45"/>
        <v>-3.7769005203132919E-4</v>
      </c>
      <c r="AD72" s="7">
        <f>1/(1+EXP(-(X74*B72+Y74*C72+Z74*D72+AA74*E72+AB74*F72)))</f>
        <v>0.49508585871805544</v>
      </c>
      <c r="AE72" s="7">
        <f>1/(1+EXP(-(R74*B72+S74*C72+T74*D72+U74*E72+V74*F72)))</f>
        <v>0.49508585871805544</v>
      </c>
      <c r="AF72" s="7">
        <f>1/(1+EXP(-(N74+O74*AD72+P74*AE72)))</f>
        <v>0.49894373277504545</v>
      </c>
      <c r="AG72" s="7">
        <f t="shared" si="48"/>
        <v>0.24894484847549597</v>
      </c>
      <c r="AH72" s="7"/>
    </row>
    <row r="73" spans="1:34" x14ac:dyDescent="0.25">
      <c r="A73" s="6"/>
      <c r="B73" s="7">
        <v>1</v>
      </c>
      <c r="C73" s="7">
        <v>6.4</v>
      </c>
      <c r="D73" s="7">
        <v>3.2</v>
      </c>
      <c r="E73" s="7">
        <v>4.5</v>
      </c>
      <c r="F73" s="7">
        <v>1.5</v>
      </c>
      <c r="G73" s="7">
        <v>-1</v>
      </c>
      <c r="H73" s="7">
        <v>0</v>
      </c>
      <c r="I73" s="7">
        <v>0.1</v>
      </c>
      <c r="J73" s="7">
        <f t="shared" si="27"/>
        <v>0.49634217266082037</v>
      </c>
      <c r="K73" s="7">
        <f t="shared" si="28"/>
        <v>0.49634217266082037</v>
      </c>
      <c r="L73" s="7">
        <f t="shared" si="29"/>
        <v>0.50837907987741338</v>
      </c>
      <c r="M73" s="7">
        <f t="shared" si="30"/>
        <v>-0.12705907719290921</v>
      </c>
      <c r="N73" s="7">
        <f t="shared" si="31"/>
        <v>9.6803635011453865E-3</v>
      </c>
      <c r="O73" s="7">
        <f t="shared" si="32"/>
        <v>4.9087552764098229E-3</v>
      </c>
      <c r="P73" s="7">
        <f t="shared" si="33"/>
        <v>4.9087552764098229E-3</v>
      </c>
      <c r="Q73" s="7">
        <f t="shared" si="34"/>
        <v>-3.5623022662870422E-4</v>
      </c>
      <c r="R73" s="7">
        <f t="shared" si="35"/>
        <v>-1.6118978758589432E-4</v>
      </c>
      <c r="S73" s="7">
        <f t="shared" si="36"/>
        <v>-1.4148875128136957E-3</v>
      </c>
      <c r="T73" s="7">
        <f t="shared" si="37"/>
        <v>-5.243656282357637E-4</v>
      </c>
      <c r="U73" s="7">
        <f t="shared" si="38"/>
        <v>-1.2781074257229976E-3</v>
      </c>
      <c r="V73" s="7">
        <f t="shared" si="39"/>
        <v>-4.3112458602563483E-4</v>
      </c>
      <c r="W73" s="7">
        <f t="shared" si="40"/>
        <v>-3.5623022662870422E-4</v>
      </c>
      <c r="X73" s="7">
        <f t="shared" si="41"/>
        <v>-1.6118978758589432E-4</v>
      </c>
      <c r="Y73" s="7">
        <f t="shared" si="42"/>
        <v>-1.4148875128136957E-3</v>
      </c>
      <c r="Z73" s="7">
        <f t="shared" si="43"/>
        <v>-5.243656282357637E-4</v>
      </c>
      <c r="AA73" s="7">
        <f t="shared" si="44"/>
        <v>-1.2781074257229976E-3</v>
      </c>
      <c r="AB73" s="7">
        <f t="shared" si="45"/>
        <v>-4.3112458602563483E-4</v>
      </c>
      <c r="AD73" s="7">
        <f>1/(1+EXP(-(X74*B73+Y74*C73+Z74*D73+AA74*E73+AB74*F73)))</f>
        <v>0.49537038890011187</v>
      </c>
      <c r="AE73" s="7">
        <f>1/(1+EXP(-(R74*B73+S74*C73+T74*D73+U74*E73+V74*F73)))</f>
        <v>0.49537038890011187</v>
      </c>
      <c r="AF73" s="7">
        <f>1/(1+EXP(-(N74+O74*AD73+P74*AE73)))</f>
        <v>0.49894354381060757</v>
      </c>
      <c r="AG73" s="7">
        <f t="shared" si="48"/>
        <v>0.24894465991028766</v>
      </c>
      <c r="AH73" s="7"/>
    </row>
    <row r="74" spans="1:34" x14ac:dyDescent="0.25">
      <c r="A74" s="6"/>
      <c r="B74" s="7">
        <v>1</v>
      </c>
      <c r="C74" s="7">
        <v>6.9</v>
      </c>
      <c r="D74" s="7">
        <v>3.1</v>
      </c>
      <c r="E74" s="7">
        <v>4.9000000000000004</v>
      </c>
      <c r="F74" s="7">
        <v>1.5</v>
      </c>
      <c r="G74" s="7">
        <v>-1</v>
      </c>
      <c r="H74" s="7">
        <v>0</v>
      </c>
      <c r="I74" s="7">
        <v>0.1</v>
      </c>
      <c r="J74" s="7">
        <f t="shared" si="27"/>
        <v>0.49538541594168894</v>
      </c>
      <c r="K74" s="7">
        <f t="shared" si="28"/>
        <v>0.49538541594168894</v>
      </c>
      <c r="L74" s="7">
        <f t="shared" si="29"/>
        <v>0.50363588967330264</v>
      </c>
      <c r="M74" s="7">
        <f t="shared" si="30"/>
        <v>-0.12590231450611958</v>
      </c>
      <c r="N74" s="7">
        <f t="shared" si="31"/>
        <v>-2.9098679494665713E-3</v>
      </c>
      <c r="O74" s="7">
        <f t="shared" si="32"/>
        <v>-1.3282617675537157E-3</v>
      </c>
      <c r="P74" s="7">
        <f t="shared" si="33"/>
        <v>-1.3282617675537157E-3</v>
      </c>
      <c r="Q74" s="7">
        <f t="shared" si="34"/>
        <v>-1.5449275222683762E-4</v>
      </c>
      <c r="R74" s="7">
        <f t="shared" si="35"/>
        <v>-1.7663906280857808E-4</v>
      </c>
      <c r="S74" s="7">
        <f t="shared" si="36"/>
        <v>-1.5214875118502137E-3</v>
      </c>
      <c r="T74" s="7">
        <f t="shared" si="37"/>
        <v>-5.7225838142608339E-4</v>
      </c>
      <c r="U74" s="7">
        <f t="shared" si="38"/>
        <v>-1.353808874314148E-3</v>
      </c>
      <c r="V74" s="7">
        <f t="shared" si="39"/>
        <v>-4.5429849885966046E-4</v>
      </c>
      <c r="W74" s="7">
        <f t="shared" si="40"/>
        <v>-1.5449275222683762E-4</v>
      </c>
      <c r="X74" s="7">
        <f t="shared" si="41"/>
        <v>-1.7663906280857808E-4</v>
      </c>
      <c r="Y74" s="7">
        <f t="shared" si="42"/>
        <v>-1.5214875118502137E-3</v>
      </c>
      <c r="Z74" s="7">
        <f t="shared" si="43"/>
        <v>-5.7225838142608339E-4</v>
      </c>
      <c r="AA74" s="7">
        <f t="shared" si="44"/>
        <v>-1.353808874314148E-3</v>
      </c>
      <c r="AB74" s="7">
        <f t="shared" si="45"/>
        <v>-4.5429849885966046E-4</v>
      </c>
      <c r="AD74" s="7">
        <f>1/(1+EXP(-(X74*B74+Y74*C74+Z74*D74+AA74*E74+AB74*F74)))</f>
        <v>0.49505915705274328</v>
      </c>
      <c r="AE74" s="7">
        <f>1/(1+EXP(-(R74*B74+S74*C74+T74*D74+U74*E74+V74*F74)))</f>
        <v>0.49505915705274328</v>
      </c>
      <c r="AF74" s="7">
        <f>1/(1+EXP(-(N74+O74*AD74+P74*AE74)))</f>
        <v>0.49894375050836698</v>
      </c>
      <c r="AG74" s="7">
        <f t="shared" si="48"/>
        <v>0.24894486617135556</v>
      </c>
      <c r="AH74" s="7">
        <f>SUM(AG69:AG74)/2</f>
        <v>0.75000531651146518</v>
      </c>
    </row>
    <row r="75" spans="1:34" x14ac:dyDescent="0.25">
      <c r="A75" s="6" t="s">
        <v>55</v>
      </c>
      <c r="B75" s="7">
        <v>1</v>
      </c>
      <c r="C75" s="7">
        <v>5.0999999999999996</v>
      </c>
      <c r="D75" s="7">
        <v>3.5</v>
      </c>
      <c r="E75" s="7">
        <v>1.4</v>
      </c>
      <c r="F75" s="7">
        <v>0.2</v>
      </c>
      <c r="G75" s="7">
        <v>1</v>
      </c>
      <c r="H75" s="7">
        <v>1</v>
      </c>
      <c r="I75" s="7">
        <v>0.1</v>
      </c>
      <c r="J75" s="7">
        <f t="shared" si="27"/>
        <v>0.49701870487355609</v>
      </c>
      <c r="K75" s="7">
        <f t="shared" si="28"/>
        <v>0.49701870487355609</v>
      </c>
      <c r="L75" s="7">
        <f t="shared" si="29"/>
        <v>0.49894244911795571</v>
      </c>
      <c r="M75" s="7">
        <f t="shared" si="30"/>
        <v>0.12526382733079744</v>
      </c>
      <c r="N75" s="7">
        <f t="shared" si="31"/>
        <v>9.616514783613174E-3</v>
      </c>
      <c r="O75" s="7">
        <f t="shared" si="32"/>
        <v>4.8975847551920556E-3</v>
      </c>
      <c r="P75" s="7">
        <f t="shared" si="33"/>
        <v>4.8975847551920556E-3</v>
      </c>
      <c r="Q75" s="7">
        <f t="shared" si="34"/>
        <v>-4.1594309341704943E-5</v>
      </c>
      <c r="R75" s="7">
        <f t="shared" si="35"/>
        <v>-1.8079849374274859E-4</v>
      </c>
      <c r="S75" s="7">
        <f t="shared" si="36"/>
        <v>-1.5427006096144832E-3</v>
      </c>
      <c r="T75" s="7">
        <f t="shared" si="37"/>
        <v>-5.8681638969568012E-4</v>
      </c>
      <c r="U75" s="7">
        <f t="shared" si="38"/>
        <v>-1.3596320776219867E-3</v>
      </c>
      <c r="V75" s="7">
        <f t="shared" si="39"/>
        <v>-4.5513038504649457E-4</v>
      </c>
      <c r="W75" s="7">
        <f t="shared" si="40"/>
        <v>-4.1594309341704943E-5</v>
      </c>
      <c r="X75" s="7">
        <f t="shared" si="41"/>
        <v>-1.8079849374274859E-4</v>
      </c>
      <c r="Y75" s="7">
        <f t="shared" si="42"/>
        <v>-1.5427006096144832E-3</v>
      </c>
      <c r="Z75" s="7">
        <f t="shared" si="43"/>
        <v>-5.8681638969568012E-4</v>
      </c>
      <c r="AA75" s="7">
        <f t="shared" si="44"/>
        <v>-1.3596320776219867E-3</v>
      </c>
      <c r="AB75" s="7">
        <f t="shared" si="45"/>
        <v>-4.5513038504649457E-4</v>
      </c>
      <c r="AD75" s="7">
        <f>1/(1+EXP(-(X80*B75+Y80*C75+Z80*D75+AA80*E75+AB80*F75)))</f>
        <v>0.49605635963834077</v>
      </c>
      <c r="AE75" s="7">
        <f>1/(1+EXP(-(R80*B75+S80*C75+T80*D75+U80*E75+V80*F75)))</f>
        <v>0.49605635963834077</v>
      </c>
      <c r="AF75" s="7">
        <f>1/(1+EXP(-(N80+O80*AD75+P80*AE75)))</f>
        <v>0.49864195064614836</v>
      </c>
      <c r="AG75" s="7">
        <f>POWER(H75-AF75,2)</f>
        <v>0.25135989365189915</v>
      </c>
      <c r="AH75" s="7"/>
    </row>
    <row r="76" spans="1:34" x14ac:dyDescent="0.25">
      <c r="A76" s="6"/>
      <c r="B76" s="7">
        <v>1</v>
      </c>
      <c r="C76" s="7">
        <v>4.9000000000000004</v>
      </c>
      <c r="D76" s="7">
        <v>3</v>
      </c>
      <c r="E76" s="7">
        <v>1.4</v>
      </c>
      <c r="F76" s="7">
        <v>0.2</v>
      </c>
      <c r="G76" s="7">
        <v>1</v>
      </c>
      <c r="H76" s="7">
        <v>1</v>
      </c>
      <c r="I76" s="7">
        <v>0.1</v>
      </c>
      <c r="J76" s="7">
        <f t="shared" si="27"/>
        <v>0.49712628373419326</v>
      </c>
      <c r="K76" s="7">
        <f t="shared" si="28"/>
        <v>0.49712628373419326</v>
      </c>
      <c r="L76" s="7">
        <f t="shared" si="29"/>
        <v>0.5036214244229561</v>
      </c>
      <c r="M76" s="7">
        <f t="shared" si="30"/>
        <v>0.12408813403078404</v>
      </c>
      <c r="N76" s="7">
        <f t="shared" si="31"/>
        <v>2.2025328186691579E-2</v>
      </c>
      <c r="O76" s="7">
        <f t="shared" si="32"/>
        <v>1.1066332047815472E-2</v>
      </c>
      <c r="P76" s="7">
        <f t="shared" si="33"/>
        <v>1.1066332047815472E-2</v>
      </c>
      <c r="Q76" s="7">
        <f t="shared" si="34"/>
        <v>1.5192801958122373E-4</v>
      </c>
      <c r="R76" s="7">
        <f t="shared" si="35"/>
        <v>-1.656056917846262E-4</v>
      </c>
      <c r="S76" s="7">
        <f t="shared" si="36"/>
        <v>-1.4682558800196836E-3</v>
      </c>
      <c r="T76" s="7">
        <f t="shared" si="37"/>
        <v>-5.4123798382131301E-4</v>
      </c>
      <c r="U76" s="7">
        <f t="shared" si="38"/>
        <v>-1.3383621548806153E-3</v>
      </c>
      <c r="V76" s="7">
        <f t="shared" si="39"/>
        <v>-4.5209182465487011E-4</v>
      </c>
      <c r="W76" s="7">
        <f t="shared" si="40"/>
        <v>1.5192801958122373E-4</v>
      </c>
      <c r="X76" s="7">
        <f t="shared" si="41"/>
        <v>-1.656056917846262E-4</v>
      </c>
      <c r="Y76" s="7">
        <f t="shared" si="42"/>
        <v>-1.4682558800196836E-3</v>
      </c>
      <c r="Z76" s="7">
        <f t="shared" si="43"/>
        <v>-5.4123798382131301E-4</v>
      </c>
      <c r="AA76" s="7">
        <f t="shared" si="44"/>
        <v>-1.3383621548806153E-3</v>
      </c>
      <c r="AB76" s="7">
        <f t="shared" si="45"/>
        <v>-4.5209182465487011E-4</v>
      </c>
      <c r="AD76" s="7">
        <f>1/(1+EXP(-(X80*B76+Y80*C76+Z80*D76+AA80*E76+AB80*F76)))</f>
        <v>0.49625230883632399</v>
      </c>
      <c r="AE76" s="7">
        <f>1/(1+EXP(-(R80*B76+S80*C76+T80*D76+U80*E76+V80*F76)))</f>
        <v>0.49625230883632399</v>
      </c>
      <c r="AF76" s="7">
        <f>1/(1+EXP(-(N80+O80*AD76+P80*AE76)))</f>
        <v>0.49864178723250935</v>
      </c>
      <c r="AG76" s="7">
        <f t="shared" ref="AG76:AG80" si="49">POWER(H76-AF76,2)</f>
        <v>0.25136005750941248</v>
      </c>
      <c r="AH76" s="7"/>
    </row>
    <row r="77" spans="1:34" x14ac:dyDescent="0.25">
      <c r="A77" s="6"/>
      <c r="B77" s="7">
        <v>1</v>
      </c>
      <c r="C77" s="7">
        <v>4.7</v>
      </c>
      <c r="D77" s="7">
        <v>3.2</v>
      </c>
      <c r="E77" s="7">
        <v>1.3</v>
      </c>
      <c r="F77" s="7">
        <v>0.2</v>
      </c>
      <c r="G77" s="7">
        <v>1</v>
      </c>
      <c r="H77" s="7">
        <v>1</v>
      </c>
      <c r="I77" s="7">
        <v>0.1</v>
      </c>
      <c r="J77" s="7">
        <f t="shared" si="27"/>
        <v>0.49734286025375823</v>
      </c>
      <c r="K77" s="7">
        <f t="shared" si="28"/>
        <v>0.49734286025375823</v>
      </c>
      <c r="L77" s="7">
        <f t="shared" si="29"/>
        <v>0.50825746181956766</v>
      </c>
      <c r="M77" s="7">
        <f t="shared" si="30"/>
        <v>0.12290210474787103</v>
      </c>
      <c r="N77" s="7">
        <f t="shared" si="31"/>
        <v>3.4315538661478684E-2</v>
      </c>
      <c r="O77" s="7">
        <f t="shared" si="32"/>
        <v>1.7178780478466792E-2</v>
      </c>
      <c r="P77" s="7">
        <f t="shared" si="33"/>
        <v>1.7178780478466792E-2</v>
      </c>
      <c r="Q77" s="7">
        <f t="shared" si="34"/>
        <v>3.4000927246315344E-4</v>
      </c>
      <c r="R77" s="7">
        <f t="shared" si="35"/>
        <v>-1.3160476453831087E-4</v>
      </c>
      <c r="S77" s="7">
        <f t="shared" si="36"/>
        <v>-1.3084515219620014E-3</v>
      </c>
      <c r="T77" s="7">
        <f t="shared" si="37"/>
        <v>-4.3243501663310391E-4</v>
      </c>
      <c r="U77" s="7">
        <f t="shared" si="38"/>
        <v>-1.2941609494604054E-3</v>
      </c>
      <c r="V77" s="7">
        <f t="shared" si="39"/>
        <v>-4.4529163920560707E-4</v>
      </c>
      <c r="W77" s="7">
        <f t="shared" si="40"/>
        <v>3.4000927246315344E-4</v>
      </c>
      <c r="X77" s="7">
        <f t="shared" si="41"/>
        <v>-1.3160476453831087E-4</v>
      </c>
      <c r="Y77" s="7">
        <f t="shared" si="42"/>
        <v>-1.3084515219620014E-3</v>
      </c>
      <c r="Z77" s="7">
        <f t="shared" si="43"/>
        <v>-4.3243501663310391E-4</v>
      </c>
      <c r="AA77" s="7">
        <f t="shared" si="44"/>
        <v>-1.2941609494604054E-3</v>
      </c>
      <c r="AB77" s="7">
        <f t="shared" si="45"/>
        <v>-4.4529163920560707E-4</v>
      </c>
      <c r="AD77" s="7">
        <f>1/(1+EXP(-(X80*B77+Y80*C77+Z80*D77+AA80*E77+AB80*F77)))</f>
        <v>0.49635921004781736</v>
      </c>
      <c r="AE77" s="7">
        <f>1/(1+EXP(-(R80*B77+S80*C77+T80*D77+U80*E77+V80*F77)))</f>
        <v>0.49635921004781736</v>
      </c>
      <c r="AF77" s="7">
        <f>1/(1+EXP(-(N80+O80*AD77+P80*AE77)))</f>
        <v>0.49864169808125913</v>
      </c>
      <c r="AG77" s="7">
        <f t="shared" si="49"/>
        <v>0.25136014690284331</v>
      </c>
      <c r="AH77" s="7"/>
    </row>
    <row r="78" spans="1:34" x14ac:dyDescent="0.25">
      <c r="A78" s="6"/>
      <c r="B78" s="7">
        <v>1</v>
      </c>
      <c r="C78" s="7">
        <v>7</v>
      </c>
      <c r="D78" s="7">
        <v>3.2</v>
      </c>
      <c r="E78" s="7">
        <v>4.7</v>
      </c>
      <c r="F78" s="7">
        <v>1.4</v>
      </c>
      <c r="G78" s="7">
        <v>-1</v>
      </c>
      <c r="H78" s="7">
        <v>0</v>
      </c>
      <c r="I78" s="7">
        <v>0.1</v>
      </c>
      <c r="J78" s="7">
        <f t="shared" si="27"/>
        <v>0.49565497882182757</v>
      </c>
      <c r="K78" s="7">
        <f t="shared" si="28"/>
        <v>0.49565497882182757</v>
      </c>
      <c r="L78" s="7">
        <f t="shared" si="29"/>
        <v>0.51283343941319404</v>
      </c>
      <c r="M78" s="7">
        <f t="shared" si="30"/>
        <v>-0.12812389763859602</v>
      </c>
      <c r="N78" s="7">
        <f t="shared" si="31"/>
        <v>2.1503148897619083E-2</v>
      </c>
      <c r="O78" s="7">
        <f t="shared" si="32"/>
        <v>1.0828255701403961E-2</v>
      </c>
      <c r="P78" s="7">
        <f t="shared" si="33"/>
        <v>1.0828255701403961E-2</v>
      </c>
      <c r="Q78" s="7">
        <f t="shared" si="34"/>
        <v>-5.5021152452322053E-4</v>
      </c>
      <c r="R78" s="7">
        <f t="shared" si="35"/>
        <v>-1.8662591699063292E-4</v>
      </c>
      <c r="S78" s="7">
        <f t="shared" si="36"/>
        <v>-1.6935995891282558E-3</v>
      </c>
      <c r="T78" s="7">
        <f t="shared" si="37"/>
        <v>-6.0850270448053448E-4</v>
      </c>
      <c r="U78" s="7">
        <f t="shared" si="38"/>
        <v>-1.5527603659863192E-3</v>
      </c>
      <c r="V78" s="7">
        <f t="shared" si="39"/>
        <v>-5.2232125263885793E-4</v>
      </c>
      <c r="W78" s="7">
        <f t="shared" si="40"/>
        <v>-5.5021152452322053E-4</v>
      </c>
      <c r="X78" s="7">
        <f t="shared" si="41"/>
        <v>-1.8662591699063292E-4</v>
      </c>
      <c r="Y78" s="7">
        <f t="shared" si="42"/>
        <v>-1.6935995891282558E-3</v>
      </c>
      <c r="Z78" s="7">
        <f t="shared" si="43"/>
        <v>-6.0850270448053448E-4</v>
      </c>
      <c r="AA78" s="7">
        <f t="shared" si="44"/>
        <v>-1.5527603659863192E-3</v>
      </c>
      <c r="AB78" s="7">
        <f t="shared" si="45"/>
        <v>-5.2232125263885793E-4</v>
      </c>
      <c r="AD78" s="7">
        <f>1/(1+EXP(-(X80*B78+Y80*C78+Z80*D78+AA80*E78+AB80*F78)))</f>
        <v>0.4935130417108809</v>
      </c>
      <c r="AE78" s="7">
        <f>1/(1+EXP(-(R80*B78+S80*C78+T80*D78+U80*E78+V80*F78)))</f>
        <v>0.4935130417108809</v>
      </c>
      <c r="AF78" s="7">
        <f>1/(1+EXP(-(N80+O80*AD78+P80*AE78)))</f>
        <v>0.49864407166959351</v>
      </c>
      <c r="AG78" s="7">
        <f t="shared" si="49"/>
        <v>0.24864591021123073</v>
      </c>
      <c r="AH78" s="7"/>
    </row>
    <row r="79" spans="1:34" x14ac:dyDescent="0.25">
      <c r="A79" s="6"/>
      <c r="B79" s="7">
        <v>1</v>
      </c>
      <c r="C79" s="7">
        <v>6.4</v>
      </c>
      <c r="D79" s="7">
        <v>3.2</v>
      </c>
      <c r="E79" s="7">
        <v>4.5</v>
      </c>
      <c r="F79" s="7">
        <v>1.5</v>
      </c>
      <c r="G79" s="7">
        <v>-1</v>
      </c>
      <c r="H79" s="7">
        <v>0</v>
      </c>
      <c r="I79" s="7">
        <v>0.1</v>
      </c>
      <c r="J79" s="7">
        <f t="shared" si="27"/>
        <v>0.49481424208621477</v>
      </c>
      <c r="K79" s="7">
        <f t="shared" si="28"/>
        <v>0.49481424208621477</v>
      </c>
      <c r="L79" s="7">
        <f t="shared" si="29"/>
        <v>0.50805407808048964</v>
      </c>
      <c r="M79" s="7">
        <f t="shared" si="30"/>
        <v>-0.12698056297992297</v>
      </c>
      <c r="N79" s="7">
        <f t="shared" si="31"/>
        <v>8.8050925996267862E-3</v>
      </c>
      <c r="O79" s="7">
        <f t="shared" si="32"/>
        <v>4.5450765983448167E-3</v>
      </c>
      <c r="P79" s="7">
        <f t="shared" si="33"/>
        <v>4.5450765983448167E-3</v>
      </c>
      <c r="Q79" s="7">
        <f t="shared" si="34"/>
        <v>-3.4370752523813083E-4</v>
      </c>
      <c r="R79" s="7">
        <f t="shared" si="35"/>
        <v>-2.20996669514446E-4</v>
      </c>
      <c r="S79" s="7">
        <f t="shared" si="36"/>
        <v>-1.9135724052806596E-3</v>
      </c>
      <c r="T79" s="7">
        <f t="shared" si="37"/>
        <v>-7.1848911255673639E-4</v>
      </c>
      <c r="U79" s="7">
        <f t="shared" si="38"/>
        <v>-1.7074287523434781E-3</v>
      </c>
      <c r="V79" s="7">
        <f t="shared" si="39"/>
        <v>-5.7387738142457756E-4</v>
      </c>
      <c r="W79" s="7">
        <f t="shared" si="40"/>
        <v>-3.4370752523813083E-4</v>
      </c>
      <c r="X79" s="7">
        <f t="shared" si="41"/>
        <v>-2.20996669514446E-4</v>
      </c>
      <c r="Y79" s="7">
        <f t="shared" si="42"/>
        <v>-1.9135724052806596E-3</v>
      </c>
      <c r="Z79" s="7">
        <f t="shared" si="43"/>
        <v>-7.1848911255673639E-4</v>
      </c>
      <c r="AA79" s="7">
        <f t="shared" si="44"/>
        <v>-1.7074287523434781E-3</v>
      </c>
      <c r="AB79" s="7">
        <f t="shared" si="45"/>
        <v>-5.7387738142457756E-4</v>
      </c>
      <c r="AD79" s="7">
        <f>1/(1+EXP(-(X80*B79+Y80*C79+Z80*D79+AA80*E79+AB80*F79)))</f>
        <v>0.49388880385501333</v>
      </c>
      <c r="AE79" s="7">
        <f>1/(1+EXP(-(R80*B79+S80*C79+T80*D79+U80*E79+V80*F79)))</f>
        <v>0.49388880385501333</v>
      </c>
      <c r="AF79" s="7">
        <f>1/(1+EXP(-(N80+O80*AD79+P80*AE79)))</f>
        <v>0.49864375829928442</v>
      </c>
      <c r="AG79" s="7">
        <f t="shared" si="49"/>
        <v>0.24864559769083519</v>
      </c>
      <c r="AH79" s="7"/>
    </row>
    <row r="80" spans="1:34" x14ac:dyDescent="0.25">
      <c r="A80" s="6"/>
      <c r="B80" s="7">
        <v>1</v>
      </c>
      <c r="C80" s="7">
        <v>6.9</v>
      </c>
      <c r="D80" s="7">
        <v>3.1</v>
      </c>
      <c r="E80" s="7">
        <v>4.9000000000000004</v>
      </c>
      <c r="F80" s="7">
        <v>1.5</v>
      </c>
      <c r="G80" s="7">
        <v>-1</v>
      </c>
      <c r="H80" s="7">
        <v>0</v>
      </c>
      <c r="I80" s="7">
        <v>0.1</v>
      </c>
      <c r="J80" s="7">
        <f t="shared" si="27"/>
        <v>0.49378052593582245</v>
      </c>
      <c r="K80" s="7">
        <f t="shared" si="28"/>
        <v>0.49378052593582245</v>
      </c>
      <c r="L80" s="7">
        <f t="shared" si="29"/>
        <v>0.5033233593644304</v>
      </c>
      <c r="M80" s="7">
        <f t="shared" si="30"/>
        <v>-0.12582528077680979</v>
      </c>
      <c r="N80" s="7">
        <f t="shared" si="31"/>
        <v>-3.7774354780541943E-3</v>
      </c>
      <c r="O80" s="7">
        <f t="shared" si="32"/>
        <v>-1.6679307334547507E-3</v>
      </c>
      <c r="P80" s="7">
        <f t="shared" si="33"/>
        <v>-1.6679307334547507E-3</v>
      </c>
      <c r="Q80" s="7">
        <f t="shared" si="34"/>
        <v>-1.4294926318970255E-4</v>
      </c>
      <c r="R80" s="7">
        <f t="shared" si="35"/>
        <v>-2.3529159583341624E-4</v>
      </c>
      <c r="S80" s="7">
        <f t="shared" si="36"/>
        <v>-2.0122073968815543E-3</v>
      </c>
      <c r="T80" s="7">
        <f t="shared" si="37"/>
        <v>-7.628033841455442E-4</v>
      </c>
      <c r="U80" s="7">
        <f t="shared" si="38"/>
        <v>-1.7774738913064324E-3</v>
      </c>
      <c r="V80" s="7">
        <f t="shared" si="39"/>
        <v>-5.9531977090303289E-4</v>
      </c>
      <c r="W80" s="7">
        <f t="shared" si="40"/>
        <v>-1.4294926318970255E-4</v>
      </c>
      <c r="X80" s="7">
        <f t="shared" si="41"/>
        <v>-2.3529159583341624E-4</v>
      </c>
      <c r="Y80" s="7">
        <f t="shared" si="42"/>
        <v>-2.0122073968815543E-3</v>
      </c>
      <c r="Z80" s="7">
        <f t="shared" si="43"/>
        <v>-7.628033841455442E-4</v>
      </c>
      <c r="AA80" s="7">
        <f t="shared" si="44"/>
        <v>-1.7774738913064324E-3</v>
      </c>
      <c r="AB80" s="7">
        <f t="shared" si="45"/>
        <v>-5.9531977090303289E-4</v>
      </c>
      <c r="AD80" s="7">
        <f>1/(1+EXP(-(X80*B80+Y80*C80+Z80*D80+AA80*E80+AB80*F80)))</f>
        <v>0.49347866610945701</v>
      </c>
      <c r="AE80" s="7">
        <f>1/(1+EXP(-(R80*B80+S80*C80+T80*D80+U80*E80+V80*F80)))</f>
        <v>0.49347866610945701</v>
      </c>
      <c r="AF80" s="7">
        <f>1/(1+EXP(-(N80+O80*AD80+P80*AE80)))</f>
        <v>0.49864410033744377</v>
      </c>
      <c r="AG80" s="7">
        <f t="shared" si="49"/>
        <v>0.2486459388013387</v>
      </c>
      <c r="AH80" s="7">
        <f>SUM(AG75:AG80)/2</f>
        <v>0.75000877238377983</v>
      </c>
    </row>
    <row r="81" spans="1:34" x14ac:dyDescent="0.25">
      <c r="A81" s="6" t="s">
        <v>56</v>
      </c>
      <c r="B81" s="7">
        <v>1</v>
      </c>
      <c r="C81" s="7">
        <v>5.0999999999999996</v>
      </c>
      <c r="D81" s="7">
        <v>3.5</v>
      </c>
      <c r="E81" s="7">
        <v>1.4</v>
      </c>
      <c r="F81" s="7">
        <v>0.2</v>
      </c>
      <c r="G81" s="7">
        <v>1</v>
      </c>
      <c r="H81" s="7">
        <v>1</v>
      </c>
      <c r="I81" s="7">
        <v>0.1</v>
      </c>
      <c r="J81" s="7">
        <f t="shared" si="27"/>
        <v>0.49605635963834077</v>
      </c>
      <c r="K81" s="7">
        <f t="shared" si="28"/>
        <v>0.49605635963834077</v>
      </c>
      <c r="L81" s="7">
        <f t="shared" si="29"/>
        <v>0.49864195064614836</v>
      </c>
      <c r="M81" s="7">
        <f t="shared" si="30"/>
        <v>0.12533858768479139</v>
      </c>
      <c r="N81" s="7">
        <f t="shared" si="31"/>
        <v>8.7564232904249455E-3</v>
      </c>
      <c r="O81" s="7">
        <f t="shared" si="32"/>
        <v>4.5495696194581088E-3</v>
      </c>
      <c r="P81" s="7">
        <f t="shared" si="33"/>
        <v>4.5495696194581088E-3</v>
      </c>
      <c r="Q81" s="7">
        <f t="shared" si="34"/>
        <v>-5.2260769319053413E-5</v>
      </c>
      <c r="R81" s="7">
        <f t="shared" si="35"/>
        <v>-2.4051767276532158E-4</v>
      </c>
      <c r="S81" s="7">
        <f t="shared" si="36"/>
        <v>-2.0388603892342715E-3</v>
      </c>
      <c r="T81" s="7">
        <f t="shared" si="37"/>
        <v>-7.8109465340721286E-4</v>
      </c>
      <c r="U81" s="7">
        <f t="shared" si="38"/>
        <v>-1.7847903990110998E-3</v>
      </c>
      <c r="V81" s="7">
        <f t="shared" si="39"/>
        <v>-5.9636498628941402E-4</v>
      </c>
      <c r="W81" s="7">
        <f t="shared" si="40"/>
        <v>-5.2260769319053413E-5</v>
      </c>
      <c r="X81" s="7">
        <f t="shared" si="41"/>
        <v>-2.4051767276532158E-4</v>
      </c>
      <c r="Y81" s="7">
        <f t="shared" si="42"/>
        <v>-2.0388603892342715E-3</v>
      </c>
      <c r="Z81" s="7">
        <f t="shared" si="43"/>
        <v>-7.8109465340721286E-4</v>
      </c>
      <c r="AA81" s="7">
        <f t="shared" si="44"/>
        <v>-1.7847903990110998E-3</v>
      </c>
      <c r="AB81" s="7">
        <f t="shared" si="45"/>
        <v>-5.9636498628941402E-4</v>
      </c>
      <c r="AD81" s="7">
        <f>1/(1+EXP(-(X86*B81+Y86*C81+Z86*D81+AA86*E81+AB86*F81)))</f>
        <v>0.49510660374668031</v>
      </c>
      <c r="AE81" s="7">
        <f>1/(1+EXP(-(R86*B81+S86*C81+T86*D81+U86*E81+V86*F81)))</f>
        <v>0.49510660374668031</v>
      </c>
      <c r="AF81" s="7">
        <f>1/(1+EXP(-(N86+O86*AD81+P86*AE81)))</f>
        <v>0.49836464756658339</v>
      </c>
      <c r="AG81" s="7">
        <f>POWER(H81-AF81,2)</f>
        <v>0.25163802681099812</v>
      </c>
      <c r="AH81" s="7"/>
    </row>
    <row r="82" spans="1:34" x14ac:dyDescent="0.25">
      <c r="A82" s="6"/>
      <c r="B82" s="7">
        <v>1</v>
      </c>
      <c r="C82" s="7">
        <v>4.9000000000000004</v>
      </c>
      <c r="D82" s="7">
        <v>3</v>
      </c>
      <c r="E82" s="7">
        <v>1.4</v>
      </c>
      <c r="F82" s="7">
        <v>0.2</v>
      </c>
      <c r="G82" s="7">
        <v>1</v>
      </c>
      <c r="H82" s="7">
        <v>1</v>
      </c>
      <c r="I82" s="7">
        <v>0.1</v>
      </c>
      <c r="J82" s="7">
        <f t="shared" si="27"/>
        <v>0.49620202377433748</v>
      </c>
      <c r="K82" s="7">
        <f t="shared" si="28"/>
        <v>0.49620202377433748</v>
      </c>
      <c r="L82" s="7">
        <f t="shared" si="29"/>
        <v>0.50331780995156239</v>
      </c>
      <c r="M82" s="7">
        <f t="shared" si="30"/>
        <v>0.12416508010266905</v>
      </c>
      <c r="N82" s="7">
        <f t="shared" si="31"/>
        <v>2.1172931300691852E-2</v>
      </c>
      <c r="O82" s="7">
        <f t="shared" si="32"/>
        <v>1.0710666022362821E-2</v>
      </c>
      <c r="P82" s="7">
        <f t="shared" si="33"/>
        <v>1.0710666022362821E-2</v>
      </c>
      <c r="Q82" s="7">
        <f t="shared" si="34"/>
        <v>1.4121627062192618E-4</v>
      </c>
      <c r="R82" s="7">
        <f t="shared" si="35"/>
        <v>-2.2639604570312896E-4</v>
      </c>
      <c r="S82" s="7">
        <f t="shared" si="36"/>
        <v>-1.9696644166295276E-3</v>
      </c>
      <c r="T82" s="7">
        <f t="shared" si="37"/>
        <v>-7.3872977222063502E-4</v>
      </c>
      <c r="U82" s="7">
        <f t="shared" si="38"/>
        <v>-1.7650201211240303E-3</v>
      </c>
      <c r="V82" s="7">
        <f t="shared" si="39"/>
        <v>-5.9354066087697547E-4</v>
      </c>
      <c r="W82" s="7">
        <f t="shared" si="40"/>
        <v>1.4121627062192618E-4</v>
      </c>
      <c r="X82" s="7">
        <f t="shared" si="41"/>
        <v>-2.2639604570312896E-4</v>
      </c>
      <c r="Y82" s="7">
        <f t="shared" si="42"/>
        <v>-1.9696644166295276E-3</v>
      </c>
      <c r="Z82" s="7">
        <f t="shared" si="43"/>
        <v>-7.3872977222063502E-4</v>
      </c>
      <c r="AA82" s="7">
        <f t="shared" si="44"/>
        <v>-1.7650201211240303E-3</v>
      </c>
      <c r="AB82" s="7">
        <f t="shared" si="45"/>
        <v>-5.9354066087697547E-4</v>
      </c>
      <c r="AD82" s="7">
        <f>1/(1+EXP(-(X86*B82+Y86*C82+Z86*D82+AA86*E82+AB86*F82)))</f>
        <v>0.49535055889394886</v>
      </c>
      <c r="AE82" s="7">
        <f>1/(1+EXP(-(R86*B82+S86*C82+T86*D82+U86*E82+V86*F82)))</f>
        <v>0.49535055889394886</v>
      </c>
      <c r="AF82" s="7">
        <f>1/(1+EXP(-(N86+O86*AD82+P86*AE82)))</f>
        <v>0.49836440842740842</v>
      </c>
      <c r="AG82" s="7">
        <f t="shared" ref="AG82:AG86" si="50">POWER(H82-AF82,2)</f>
        <v>0.25163826673238399</v>
      </c>
      <c r="AH82" s="7"/>
    </row>
    <row r="83" spans="1:34" x14ac:dyDescent="0.25">
      <c r="A83" s="6"/>
      <c r="B83" s="7">
        <v>1</v>
      </c>
      <c r="C83" s="7">
        <v>4.7</v>
      </c>
      <c r="D83" s="7">
        <v>3.2</v>
      </c>
      <c r="E83" s="7">
        <v>1.3</v>
      </c>
      <c r="F83" s="7">
        <v>0.2</v>
      </c>
      <c r="G83" s="7">
        <v>1</v>
      </c>
      <c r="H83" s="7">
        <v>1</v>
      </c>
      <c r="I83" s="7">
        <v>0.1</v>
      </c>
      <c r="J83" s="7">
        <f t="shared" si="27"/>
        <v>0.49643481333136502</v>
      </c>
      <c r="K83" s="7">
        <f t="shared" si="28"/>
        <v>0.49643481333136502</v>
      </c>
      <c r="L83" s="7">
        <f t="shared" si="29"/>
        <v>0.50795113623340138</v>
      </c>
      <c r="M83" s="7">
        <f t="shared" si="30"/>
        <v>0.12298110833329277</v>
      </c>
      <c r="N83" s="7">
        <f t="shared" si="31"/>
        <v>3.3471042134021134E-2</v>
      </c>
      <c r="O83" s="7">
        <f t="shared" si="32"/>
        <v>1.6815876378235079E-2</v>
      </c>
      <c r="P83" s="7">
        <f t="shared" si="33"/>
        <v>1.6815876378235079E-2</v>
      </c>
      <c r="Q83" s="7">
        <f t="shared" si="34"/>
        <v>3.2928565213839327E-4</v>
      </c>
      <c r="R83" s="7">
        <f t="shared" si="35"/>
        <v>-1.9346748048928964E-4</v>
      </c>
      <c r="S83" s="7">
        <f t="shared" si="36"/>
        <v>-1.8149001601244828E-3</v>
      </c>
      <c r="T83" s="7">
        <f t="shared" si="37"/>
        <v>-6.3335836353634913E-4</v>
      </c>
      <c r="U83" s="7">
        <f t="shared" si="38"/>
        <v>-1.7222129863460392E-3</v>
      </c>
      <c r="V83" s="7">
        <f t="shared" si="39"/>
        <v>-5.869549478342076E-4</v>
      </c>
      <c r="W83" s="7">
        <f t="shared" si="40"/>
        <v>3.2928565213839327E-4</v>
      </c>
      <c r="X83" s="7">
        <f t="shared" si="41"/>
        <v>-1.9346748048928964E-4</v>
      </c>
      <c r="Y83" s="7">
        <f t="shared" si="42"/>
        <v>-1.8149001601244828E-3</v>
      </c>
      <c r="Z83" s="7">
        <f t="shared" si="43"/>
        <v>-6.3335836353634913E-4</v>
      </c>
      <c r="AA83" s="7">
        <f t="shared" si="44"/>
        <v>-1.7222129863460392E-3</v>
      </c>
      <c r="AB83" s="7">
        <f t="shared" si="45"/>
        <v>-5.869549478342076E-4</v>
      </c>
      <c r="AD83" s="7">
        <f>1/(1+EXP(-(X86*B83+Y86*C83+Z86*D83+AA86*E83+AB86*F83)))</f>
        <v>0.49548245237596256</v>
      </c>
      <c r="AE83" s="7">
        <f>1/(1+EXP(-(R86*B83+S86*C83+T86*D83+U86*E83+V86*F83)))</f>
        <v>0.49548245237596256</v>
      </c>
      <c r="AF83" s="7">
        <f>1/(1+EXP(-(N86+O86*AD83+P86*AE83)))</f>
        <v>0.49836427913766496</v>
      </c>
      <c r="AG83" s="7">
        <f t="shared" si="50"/>
        <v>0.25163839644507446</v>
      </c>
      <c r="AH83" s="7"/>
    </row>
    <row r="84" spans="1:34" x14ac:dyDescent="0.25">
      <c r="A84" s="6"/>
      <c r="B84" s="7">
        <v>1</v>
      </c>
      <c r="C84" s="7">
        <v>7</v>
      </c>
      <c r="D84" s="7">
        <v>3.2</v>
      </c>
      <c r="E84" s="7">
        <v>4.7</v>
      </c>
      <c r="F84" s="7">
        <v>1.4</v>
      </c>
      <c r="G84" s="7">
        <v>-1</v>
      </c>
      <c r="H84" s="7">
        <v>0</v>
      </c>
      <c r="I84" s="7">
        <v>0.1</v>
      </c>
      <c r="J84" s="7">
        <f t="shared" si="27"/>
        <v>0.49404011895361033</v>
      </c>
      <c r="K84" s="7">
        <f t="shared" si="28"/>
        <v>0.49404011895361033</v>
      </c>
      <c r="L84" s="7">
        <f t="shared" si="29"/>
        <v>0.51251900227101321</v>
      </c>
      <c r="M84" s="7">
        <f t="shared" si="30"/>
        <v>-0.12804942581296036</v>
      </c>
      <c r="N84" s="7">
        <f t="shared" si="31"/>
        <v>2.0666099552725095E-2</v>
      </c>
      <c r="O84" s="7">
        <f t="shared" si="32"/>
        <v>1.0489721022177434E-2</v>
      </c>
      <c r="P84" s="7">
        <f t="shared" si="33"/>
        <v>1.0489721022177434E-2</v>
      </c>
      <c r="Q84" s="7">
        <f t="shared" si="34"/>
        <v>-5.3823934438865901E-4</v>
      </c>
      <c r="R84" s="7">
        <f t="shared" si="35"/>
        <v>-2.4729141492815554E-4</v>
      </c>
      <c r="S84" s="7">
        <f t="shared" si="36"/>
        <v>-2.191667701196544E-3</v>
      </c>
      <c r="T84" s="7">
        <f t="shared" si="37"/>
        <v>-8.0559495374072005E-4</v>
      </c>
      <c r="U84" s="7">
        <f t="shared" si="38"/>
        <v>-1.9751854782087091E-3</v>
      </c>
      <c r="V84" s="7">
        <f t="shared" si="39"/>
        <v>-6.6230845604861989E-4</v>
      </c>
      <c r="W84" s="7">
        <f t="shared" si="40"/>
        <v>-5.3823934438865901E-4</v>
      </c>
      <c r="X84" s="7">
        <f t="shared" si="41"/>
        <v>-2.4729141492815554E-4</v>
      </c>
      <c r="Y84" s="7">
        <f t="shared" si="42"/>
        <v>-2.191667701196544E-3</v>
      </c>
      <c r="Z84" s="7">
        <f t="shared" si="43"/>
        <v>-8.0559495374072005E-4</v>
      </c>
      <c r="AA84" s="7">
        <f t="shared" si="44"/>
        <v>-1.9751854782087091E-3</v>
      </c>
      <c r="AB84" s="7">
        <f t="shared" si="45"/>
        <v>-6.6230845604861989E-4</v>
      </c>
      <c r="AD84" s="7">
        <f>1/(1+EXP(-(X86*B84+Y86*C84+Z86*D84+AA86*E84+AB86*F84)))</f>
        <v>0.49196642773969163</v>
      </c>
      <c r="AE84" s="7">
        <f>1/(1+EXP(-(R86*B84+S86*C84+T86*D84+U86*E84+V86*F84)))</f>
        <v>0.49196642773969163</v>
      </c>
      <c r="AF84" s="7">
        <f>1/(1+EXP(-(N86+O86*AD84+P86*AE84)))</f>
        <v>0.4983677257517512</v>
      </c>
      <c r="AG84" s="7">
        <f t="shared" si="50"/>
        <v>0.2483703900709727</v>
      </c>
      <c r="AH84" s="7"/>
    </row>
    <row r="85" spans="1:34" x14ac:dyDescent="0.25">
      <c r="A85" s="6"/>
      <c r="B85" s="7">
        <v>1</v>
      </c>
      <c r="C85" s="7">
        <v>6.4</v>
      </c>
      <c r="D85" s="7">
        <v>3.2</v>
      </c>
      <c r="E85" s="7">
        <v>4.5</v>
      </c>
      <c r="F85" s="7">
        <v>1.5</v>
      </c>
      <c r="G85" s="7">
        <v>-1</v>
      </c>
      <c r="H85" s="7">
        <v>0</v>
      </c>
      <c r="I85" s="7">
        <v>0.1</v>
      </c>
      <c r="J85" s="7">
        <f t="shared" si="27"/>
        <v>0.49331698154587139</v>
      </c>
      <c r="K85" s="7">
        <f t="shared" si="28"/>
        <v>0.49331698154587139</v>
      </c>
      <c r="L85" s="7">
        <f t="shared" si="29"/>
        <v>0.507753282119773</v>
      </c>
      <c r="M85" s="7">
        <f t="shared" si="30"/>
        <v>-0.12690779776210639</v>
      </c>
      <c r="N85" s="7">
        <f t="shared" si="31"/>
        <v>7.975319776514455E-3</v>
      </c>
      <c r="O85" s="7">
        <f t="shared" si="32"/>
        <v>4.229143849513812E-3</v>
      </c>
      <c r="P85" s="7">
        <f t="shared" si="33"/>
        <v>4.229143849513812E-3</v>
      </c>
      <c r="Q85" s="7">
        <f t="shared" si="34"/>
        <v>-3.3274739225865041E-4</v>
      </c>
      <c r="R85" s="7">
        <f t="shared" si="35"/>
        <v>-2.805661541540206E-4</v>
      </c>
      <c r="S85" s="7">
        <f t="shared" si="36"/>
        <v>-2.4046260322420801E-3</v>
      </c>
      <c r="T85" s="7">
        <f t="shared" si="37"/>
        <v>-9.1207411926348821E-4</v>
      </c>
      <c r="U85" s="7">
        <f t="shared" si="38"/>
        <v>-2.1249218047251018E-3</v>
      </c>
      <c r="V85" s="7">
        <f t="shared" si="39"/>
        <v>-7.122205648874175E-4</v>
      </c>
      <c r="W85" s="7">
        <f t="shared" si="40"/>
        <v>-3.3274739225865041E-4</v>
      </c>
      <c r="X85" s="7">
        <f t="shared" si="41"/>
        <v>-2.805661541540206E-4</v>
      </c>
      <c r="Y85" s="7">
        <f t="shared" si="42"/>
        <v>-2.4046260322420801E-3</v>
      </c>
      <c r="Z85" s="7">
        <f t="shared" si="43"/>
        <v>-9.1207411926348821E-4</v>
      </c>
      <c r="AA85" s="7">
        <f t="shared" si="44"/>
        <v>-2.1249218047251018E-3</v>
      </c>
      <c r="AB85" s="7">
        <f t="shared" si="45"/>
        <v>-7.122205648874175E-4</v>
      </c>
      <c r="AD85" s="7">
        <f>1/(1+EXP(-(X86*B85+Y86*C85+Z86*D85+AA86*E85+AB86*F85)))</f>
        <v>0.4924319648544303</v>
      </c>
      <c r="AE85" s="7">
        <f>1/(1+EXP(-(R86*B85+S86*C85+T86*D85+U86*E85+V86*F85)))</f>
        <v>0.4924319648544303</v>
      </c>
      <c r="AF85" s="7">
        <f>1/(1+EXP(-(N86+O86*AD85+P86*AE85)))</f>
        <v>0.49836726940488946</v>
      </c>
      <c r="AG85" s="7">
        <f t="shared" si="50"/>
        <v>0.24836993521408568</v>
      </c>
      <c r="AH85" s="7"/>
    </row>
    <row r="86" spans="1:34" x14ac:dyDescent="0.25">
      <c r="A86" s="6"/>
      <c r="B86" s="7">
        <v>1</v>
      </c>
      <c r="C86" s="7">
        <v>6.9</v>
      </c>
      <c r="D86" s="7">
        <v>3.1</v>
      </c>
      <c r="E86" s="7">
        <v>4.9000000000000004</v>
      </c>
      <c r="F86" s="7">
        <v>1.5</v>
      </c>
      <c r="G86" s="7">
        <v>-1</v>
      </c>
      <c r="H86" s="7">
        <v>0</v>
      </c>
      <c r="I86" s="7">
        <v>0.1</v>
      </c>
      <c r="J86" s="7">
        <f t="shared" si="27"/>
        <v>0.49220554067145128</v>
      </c>
      <c r="K86" s="7">
        <f t="shared" si="28"/>
        <v>0.49220554067145128</v>
      </c>
      <c r="L86" s="7">
        <f t="shared" si="29"/>
        <v>0.5030345967009191</v>
      </c>
      <c r="M86" s="7">
        <f t="shared" si="30"/>
        <v>-0.12575401684173645</v>
      </c>
      <c r="N86" s="7">
        <f t="shared" si="31"/>
        <v>-4.6000819076591915E-3</v>
      </c>
      <c r="O86" s="7">
        <f t="shared" si="32"/>
        <v>-1.9605385356055568E-3</v>
      </c>
      <c r="P86" s="7">
        <f t="shared" si="33"/>
        <v>-1.9605385356055568E-3</v>
      </c>
      <c r="Q86" s="7">
        <f t="shared" si="34"/>
        <v>-1.3292564602340208E-4</v>
      </c>
      <c r="R86" s="7">
        <f t="shared" si="35"/>
        <v>-2.9385871875636083E-4</v>
      </c>
      <c r="S86" s="7">
        <f t="shared" si="36"/>
        <v>-2.4963447279982274E-3</v>
      </c>
      <c r="T86" s="7">
        <f t="shared" si="37"/>
        <v>-9.5328106953074287E-4</v>
      </c>
      <c r="U86" s="7">
        <f t="shared" si="38"/>
        <v>-2.1900553712765687E-3</v>
      </c>
      <c r="V86" s="7">
        <f t="shared" si="39"/>
        <v>-7.3215941179092777E-4</v>
      </c>
      <c r="W86" s="7">
        <f t="shared" si="40"/>
        <v>-1.3292564602340208E-4</v>
      </c>
      <c r="X86" s="7">
        <f t="shared" si="41"/>
        <v>-2.9385871875636083E-4</v>
      </c>
      <c r="Y86" s="7">
        <f t="shared" si="42"/>
        <v>-2.4963447279982274E-3</v>
      </c>
      <c r="Z86" s="7">
        <f t="shared" si="43"/>
        <v>-9.5328106953074287E-4</v>
      </c>
      <c r="AA86" s="7">
        <f t="shared" si="44"/>
        <v>-2.1900553712765687E-3</v>
      </c>
      <c r="AB86" s="7">
        <f t="shared" si="45"/>
        <v>-7.3215941179092777E-4</v>
      </c>
      <c r="AD86" s="7">
        <f>1/(1+EXP(-(X86*B86+Y86*C86+Z86*D86+AA86*E86+AB86*F86)))</f>
        <v>0.49192487241679345</v>
      </c>
      <c r="AE86" s="7">
        <f>1/(1+EXP(-(R86*B86+S86*C86+T86*D86+U86*E86+V86*F86)))</f>
        <v>0.49192487241679345</v>
      </c>
      <c r="AF86" s="7">
        <f>1/(1+EXP(-(N86+O86*AD86+P86*AE86)))</f>
        <v>0.4983677664867231</v>
      </c>
      <c r="AG86" s="7">
        <f t="shared" si="50"/>
        <v>0.24837043067296496</v>
      </c>
      <c r="AH86" s="7">
        <f>SUM(AG81:AG86)/2</f>
        <v>0.75001272297323995</v>
      </c>
    </row>
    <row r="87" spans="1:34" x14ac:dyDescent="0.25">
      <c r="A87" s="6" t="s">
        <v>57</v>
      </c>
      <c r="B87" s="7">
        <v>1</v>
      </c>
      <c r="C87" s="7">
        <v>5.0999999999999996</v>
      </c>
      <c r="D87" s="7">
        <v>3.5</v>
      </c>
      <c r="E87" s="7">
        <v>1.4</v>
      </c>
      <c r="F87" s="7">
        <v>0.2</v>
      </c>
      <c r="G87" s="7">
        <v>1</v>
      </c>
      <c r="H87" s="7">
        <v>1</v>
      </c>
      <c r="I87" s="7">
        <v>0.1</v>
      </c>
      <c r="J87" s="7">
        <f t="shared" si="27"/>
        <v>0.49510660374668031</v>
      </c>
      <c r="K87" s="7">
        <f t="shared" si="28"/>
        <v>0.49510660374668031</v>
      </c>
      <c r="L87" s="7">
        <f t="shared" si="29"/>
        <v>0.49836464756658339</v>
      </c>
      <c r="M87" s="7">
        <f t="shared" si="30"/>
        <v>0.12540749654601352</v>
      </c>
      <c r="N87" s="7">
        <f t="shared" si="31"/>
        <v>7.9406677469421611E-3</v>
      </c>
      <c r="O87" s="7">
        <f t="shared" si="32"/>
        <v>4.2484694343214733E-3</v>
      </c>
      <c r="P87" s="7">
        <f t="shared" si="33"/>
        <v>4.2484694343214733E-3</v>
      </c>
      <c r="Q87" s="7">
        <f t="shared" si="34"/>
        <v>-6.1460670060829831E-5</v>
      </c>
      <c r="R87" s="7">
        <f t="shared" si="35"/>
        <v>-3.0000478576244381E-4</v>
      </c>
      <c r="S87" s="7">
        <f t="shared" si="36"/>
        <v>-2.5276896697292504E-3</v>
      </c>
      <c r="T87" s="7">
        <f t="shared" si="37"/>
        <v>-9.7479230405203327E-4</v>
      </c>
      <c r="U87" s="7">
        <f t="shared" si="38"/>
        <v>-2.1986598650850851E-3</v>
      </c>
      <c r="V87" s="7">
        <f t="shared" si="39"/>
        <v>-7.3338862519214433E-4</v>
      </c>
      <c r="W87" s="7">
        <f t="shared" si="40"/>
        <v>-6.1460670060829831E-5</v>
      </c>
      <c r="X87" s="7">
        <f t="shared" si="41"/>
        <v>-3.0000478576244381E-4</v>
      </c>
      <c r="Y87" s="7">
        <f t="shared" si="42"/>
        <v>-2.5276896697292504E-3</v>
      </c>
      <c r="Z87" s="7">
        <f t="shared" si="43"/>
        <v>-9.7479230405203327E-4</v>
      </c>
      <c r="AA87" s="7">
        <f t="shared" si="44"/>
        <v>-2.1986598650850851E-3</v>
      </c>
      <c r="AB87" s="7">
        <f t="shared" si="45"/>
        <v>-7.3338862519214433E-4</v>
      </c>
      <c r="AD87" s="7">
        <f>1/(1+EXP(-(X92*B87+Y92*C87+Z92*D87+AA92*E87+AB92*F87)))</f>
        <v>0.49416774498083049</v>
      </c>
      <c r="AE87" s="7">
        <f>1/(1+EXP(-(R92*B87+S92*C87+T92*D87+U92*E87+V92*F87)))</f>
        <v>0.49416774498083049</v>
      </c>
      <c r="AF87" s="7">
        <f>1/(1+EXP(-(N92+O92*AD87+P92*AE87)))</f>
        <v>0.49810903791697564</v>
      </c>
      <c r="AG87" s="7">
        <f>POWER(H87-AF87,2)</f>
        <v>0.25189453782062377</v>
      </c>
      <c r="AH87" s="7"/>
    </row>
    <row r="88" spans="1:34" x14ac:dyDescent="0.25">
      <c r="A88" s="6"/>
      <c r="B88" s="7">
        <v>1</v>
      </c>
      <c r="C88" s="7">
        <v>4.9000000000000004</v>
      </c>
      <c r="D88" s="7">
        <v>3</v>
      </c>
      <c r="E88" s="7">
        <v>1.4</v>
      </c>
      <c r="F88" s="7">
        <v>0.2</v>
      </c>
      <c r="G88" s="7">
        <v>1</v>
      </c>
      <c r="H88" s="7">
        <v>1</v>
      </c>
      <c r="I88" s="7">
        <v>0.1</v>
      </c>
      <c r="J88" s="7">
        <f t="shared" si="27"/>
        <v>0.49529142354333544</v>
      </c>
      <c r="K88" s="7">
        <f t="shared" si="28"/>
        <v>0.49529142354333544</v>
      </c>
      <c r="L88" s="7">
        <f t="shared" si="29"/>
        <v>0.50303724481538281</v>
      </c>
      <c r="M88" s="7">
        <f t="shared" si="30"/>
        <v>0.12423610438626627</v>
      </c>
      <c r="N88" s="7">
        <f t="shared" si="31"/>
        <v>2.0364278185568789E-2</v>
      </c>
      <c r="O88" s="7">
        <f t="shared" si="32"/>
        <v>1.0401777134016698E-2</v>
      </c>
      <c r="P88" s="7">
        <f t="shared" si="33"/>
        <v>1.0401777134016698E-2</v>
      </c>
      <c r="Q88" s="7">
        <f t="shared" si="34"/>
        <v>1.319416210449918E-4</v>
      </c>
      <c r="R88" s="7">
        <f t="shared" si="35"/>
        <v>-2.8681062365794465E-4</v>
      </c>
      <c r="S88" s="7">
        <f t="shared" si="36"/>
        <v>-2.4630382754172045E-3</v>
      </c>
      <c r="T88" s="7">
        <f t="shared" si="37"/>
        <v>-9.3520981773853574E-4</v>
      </c>
      <c r="U88" s="7">
        <f t="shared" si="38"/>
        <v>-2.1801880381387864E-3</v>
      </c>
      <c r="V88" s="7">
        <f t="shared" si="39"/>
        <v>-7.3074979277124453E-4</v>
      </c>
      <c r="W88" s="7">
        <f t="shared" si="40"/>
        <v>1.319416210449918E-4</v>
      </c>
      <c r="X88" s="7">
        <f t="shared" si="41"/>
        <v>-2.8681062365794465E-4</v>
      </c>
      <c r="Y88" s="7">
        <f t="shared" si="42"/>
        <v>-2.4630382754172045E-3</v>
      </c>
      <c r="Z88" s="7">
        <f t="shared" si="43"/>
        <v>-9.3520981773853574E-4</v>
      </c>
      <c r="AA88" s="7">
        <f t="shared" si="44"/>
        <v>-2.1801880381387864E-3</v>
      </c>
      <c r="AB88" s="7">
        <f t="shared" si="45"/>
        <v>-7.3074979277124453E-4</v>
      </c>
      <c r="AD88" s="7">
        <f>1/(1+EXP(-(X92*B88+Y92*C88+Z92*D88+AA92*E88+AB92*F88)))</f>
        <v>0.49445940945293271</v>
      </c>
      <c r="AE88" s="7">
        <f>1/(1+EXP(-(R92*B88+S92*C88+T92*D88+U92*E88+V92*F88)))</f>
        <v>0.49445940945293271</v>
      </c>
      <c r="AF88" s="7">
        <f>1/(1+EXP(-(N92+O92*AD88+P92*AE88)))</f>
        <v>0.49810871585894634</v>
      </c>
      <c r="AG88" s="7">
        <f t="shared" ref="AG88:AG92" si="51">POWER(H88-AF88,2)</f>
        <v>0.25189486109675585</v>
      </c>
      <c r="AH88" s="7"/>
    </row>
    <row r="89" spans="1:34" x14ac:dyDescent="0.25">
      <c r="A89" s="6"/>
      <c r="B89" s="7">
        <v>1</v>
      </c>
      <c r="C89" s="7">
        <v>4.7</v>
      </c>
      <c r="D89" s="7">
        <v>3.2</v>
      </c>
      <c r="E89" s="7">
        <v>1.3</v>
      </c>
      <c r="F89" s="7">
        <v>0.2</v>
      </c>
      <c r="G89" s="7">
        <v>1</v>
      </c>
      <c r="H89" s="7">
        <v>1</v>
      </c>
      <c r="I89" s="7">
        <v>0.1</v>
      </c>
      <c r="J89" s="7">
        <f t="shared" si="27"/>
        <v>0.49554107912275985</v>
      </c>
      <c r="K89" s="7">
        <f t="shared" si="28"/>
        <v>0.49554107912275985</v>
      </c>
      <c r="L89" s="7">
        <f t="shared" si="29"/>
        <v>0.50766772230672064</v>
      </c>
      <c r="M89" s="7">
        <f t="shared" si="30"/>
        <v>0.12305412325643314</v>
      </c>
      <c r="N89" s="7">
        <f t="shared" si="31"/>
        <v>3.2669690511212102E-2</v>
      </c>
      <c r="O89" s="7">
        <f t="shared" si="32"/>
        <v>1.6499614436916495E-2</v>
      </c>
      <c r="P89" s="7">
        <f t="shared" si="33"/>
        <v>1.6499614436916495E-2</v>
      </c>
      <c r="Q89" s="7">
        <f t="shared" si="34"/>
        <v>3.1996994282182465E-4</v>
      </c>
      <c r="R89" s="7">
        <f t="shared" si="35"/>
        <v>-2.5481362937576217E-4</v>
      </c>
      <c r="S89" s="7">
        <f t="shared" si="36"/>
        <v>-2.3126524022909468E-3</v>
      </c>
      <c r="T89" s="7">
        <f t="shared" si="37"/>
        <v>-8.3281943603555179E-4</v>
      </c>
      <c r="U89" s="7">
        <f t="shared" si="38"/>
        <v>-2.1385919455719493E-3</v>
      </c>
      <c r="V89" s="7">
        <f t="shared" si="39"/>
        <v>-7.2435039391480801E-4</v>
      </c>
      <c r="W89" s="7">
        <f t="shared" si="40"/>
        <v>3.1996994282182465E-4</v>
      </c>
      <c r="X89" s="7">
        <f t="shared" si="41"/>
        <v>-2.5481362937576217E-4</v>
      </c>
      <c r="Y89" s="7">
        <f t="shared" si="42"/>
        <v>-2.3126524022909468E-3</v>
      </c>
      <c r="Z89" s="7">
        <f t="shared" si="43"/>
        <v>-8.3281943603555179E-4</v>
      </c>
      <c r="AA89" s="7">
        <f t="shared" si="44"/>
        <v>-2.1385919455719493E-3</v>
      </c>
      <c r="AB89" s="7">
        <f t="shared" si="45"/>
        <v>-7.2435039391480801E-4</v>
      </c>
      <c r="AD89" s="7">
        <f>1/(1+EXP(-(X92*B89+Y92*C89+Z92*D89+AA92*E89+AB92*F89)))</f>
        <v>0.49461577134166629</v>
      </c>
      <c r="AE89" s="7">
        <f>1/(1+EXP(-(R92*B89+S92*C89+T92*D89+U92*E89+V92*F89)))</f>
        <v>0.49461577134166629</v>
      </c>
      <c r="AF89" s="7">
        <f>1/(1+EXP(-(N92+O92*AD89+P92*AE89)))</f>
        <v>0.49810854320301329</v>
      </c>
      <c r="AG89" s="7">
        <f t="shared" si="51"/>
        <v>0.25189503440580163</v>
      </c>
      <c r="AH89" s="7"/>
    </row>
    <row r="90" spans="1:34" x14ac:dyDescent="0.25">
      <c r="A90" s="6"/>
      <c r="B90" s="7">
        <v>1</v>
      </c>
      <c r="C90" s="7">
        <v>7</v>
      </c>
      <c r="D90" s="7">
        <v>3.2</v>
      </c>
      <c r="E90" s="7">
        <v>4.7</v>
      </c>
      <c r="F90" s="7">
        <v>1.4</v>
      </c>
      <c r="G90" s="7">
        <v>-1</v>
      </c>
      <c r="H90" s="7">
        <v>0</v>
      </c>
      <c r="I90" s="7">
        <v>0.1</v>
      </c>
      <c r="J90" s="7">
        <f t="shared" si="27"/>
        <v>0.49245710345108024</v>
      </c>
      <c r="K90" s="7">
        <f t="shared" si="28"/>
        <v>0.49245710345108024</v>
      </c>
      <c r="L90" s="7">
        <f t="shared" si="29"/>
        <v>0.5122276602836876</v>
      </c>
      <c r="M90" s="7">
        <f t="shared" si="30"/>
        <v>-0.12798032900602188</v>
      </c>
      <c r="N90" s="7">
        <f t="shared" si="31"/>
        <v>1.9871657610609911E-2</v>
      </c>
      <c r="O90" s="7">
        <f t="shared" si="32"/>
        <v>1.0197132224814314E-2</v>
      </c>
      <c r="P90" s="7">
        <f t="shared" si="33"/>
        <v>1.0197132224814314E-2</v>
      </c>
      <c r="Q90" s="7">
        <f t="shared" si="34"/>
        <v>-5.2778637945233233E-4</v>
      </c>
      <c r="R90" s="7">
        <f t="shared" si="35"/>
        <v>-3.075922673209954E-4</v>
      </c>
      <c r="S90" s="7">
        <f t="shared" si="36"/>
        <v>-2.6821028679075796E-3</v>
      </c>
      <c r="T90" s="7">
        <f t="shared" si="37"/>
        <v>-1.0017110774602981E-3</v>
      </c>
      <c r="U90" s="7">
        <f t="shared" si="38"/>
        <v>-2.3866515439145454E-3</v>
      </c>
      <c r="V90" s="7">
        <f t="shared" si="39"/>
        <v>-7.9824048703813451E-4</v>
      </c>
      <c r="W90" s="7">
        <f t="shared" si="40"/>
        <v>-5.2778637945233233E-4</v>
      </c>
      <c r="X90" s="7">
        <f t="shared" si="41"/>
        <v>-3.075922673209954E-4</v>
      </c>
      <c r="Y90" s="7">
        <f t="shared" si="42"/>
        <v>-2.6821028679075796E-3</v>
      </c>
      <c r="Z90" s="7">
        <f t="shared" si="43"/>
        <v>-1.0017110774602981E-3</v>
      </c>
      <c r="AA90" s="7">
        <f t="shared" si="44"/>
        <v>-2.3866515439145454E-3</v>
      </c>
      <c r="AB90" s="7">
        <f t="shared" si="45"/>
        <v>-7.9824048703813451E-4</v>
      </c>
      <c r="AD90" s="7">
        <f>1/(1+EXP(-(X92*B90+Y92*C90+Z92*D90+AA92*E90+AB92*F90)))</f>
        <v>0.490442518039863</v>
      </c>
      <c r="AE90" s="7">
        <f>1/(1+EXP(-(R92*B90+S92*C90+T92*D90+U92*E90+V92*F90)))</f>
        <v>0.490442518039863</v>
      </c>
      <c r="AF90" s="7">
        <f>1/(1+EXP(-(N92+O92*AD90+P92*AE90)))</f>
        <v>0.49811315133977013</v>
      </c>
      <c r="AG90" s="7">
        <f t="shared" si="51"/>
        <v>0.24811671153763673</v>
      </c>
      <c r="AH90" s="7"/>
    </row>
    <row r="91" spans="1:34" x14ac:dyDescent="0.25">
      <c r="A91" s="6"/>
      <c r="B91" s="7">
        <v>1</v>
      </c>
      <c r="C91" s="7">
        <v>6.4</v>
      </c>
      <c r="D91" s="7">
        <v>3.2</v>
      </c>
      <c r="E91" s="7">
        <v>4.5</v>
      </c>
      <c r="F91" s="7">
        <v>1.5</v>
      </c>
      <c r="G91" s="7">
        <v>-1</v>
      </c>
      <c r="H91" s="7">
        <v>0</v>
      </c>
      <c r="I91" s="7">
        <v>0.1</v>
      </c>
      <c r="J91" s="7">
        <f t="shared" si="27"/>
        <v>0.49184676807851652</v>
      </c>
      <c r="K91" s="7">
        <f t="shared" si="28"/>
        <v>0.49184676807851652</v>
      </c>
      <c r="L91" s="7">
        <f t="shared" si="29"/>
        <v>0.50747507068265185</v>
      </c>
      <c r="M91" s="7">
        <f t="shared" si="30"/>
        <v>-0.12684041164766235</v>
      </c>
      <c r="N91" s="7">
        <f t="shared" si="31"/>
        <v>7.1876164458436753E-3</v>
      </c>
      <c r="O91" s="7">
        <f t="shared" si="32"/>
        <v>3.9585275717491791E-3</v>
      </c>
      <c r="P91" s="7">
        <f t="shared" si="33"/>
        <v>3.9585275717491791E-3</v>
      </c>
      <c r="Q91" s="7">
        <f t="shared" si="34"/>
        <v>-3.2326613268188626E-4</v>
      </c>
      <c r="R91" s="7">
        <f t="shared" si="35"/>
        <v>-3.3991888058918402E-4</v>
      </c>
      <c r="S91" s="7">
        <f t="shared" si="36"/>
        <v>-2.8889931928239867E-3</v>
      </c>
      <c r="T91" s="7">
        <f t="shared" si="37"/>
        <v>-1.1051562399185017E-3</v>
      </c>
      <c r="U91" s="7">
        <f t="shared" si="38"/>
        <v>-2.5321213036213941E-3</v>
      </c>
      <c r="V91" s="7">
        <f t="shared" si="39"/>
        <v>-8.4673040694041742E-4</v>
      </c>
      <c r="W91" s="7">
        <f t="shared" si="40"/>
        <v>-3.2326613268188626E-4</v>
      </c>
      <c r="X91" s="7">
        <f t="shared" si="41"/>
        <v>-3.3991888058918402E-4</v>
      </c>
      <c r="Y91" s="7">
        <f t="shared" si="42"/>
        <v>-2.8889931928239867E-3</v>
      </c>
      <c r="Z91" s="7">
        <f t="shared" si="43"/>
        <v>-1.1051562399185017E-3</v>
      </c>
      <c r="AA91" s="7">
        <f t="shared" si="44"/>
        <v>-2.5321213036213941E-3</v>
      </c>
      <c r="AB91" s="7">
        <f t="shared" si="45"/>
        <v>-8.4673040694041742E-4</v>
      </c>
      <c r="AD91" s="7">
        <f>1/(1+EXP(-(X92*B91+Y92*C91+Z92*D91+AA92*E91+AB92*F91)))</f>
        <v>0.49099656326839525</v>
      </c>
      <c r="AE91" s="7">
        <f>1/(1+EXP(-(R92*B91+S92*C91+T92*D91+U92*E91+V92*F91)))</f>
        <v>0.49099656326839525</v>
      </c>
      <c r="AF91" s="7">
        <f>1/(1+EXP(-(N92+O92*AD91+P92*AE91)))</f>
        <v>0.49811253955896634</v>
      </c>
      <c r="AG91" s="7">
        <f t="shared" si="51"/>
        <v>0.2481161020658828</v>
      </c>
      <c r="AH91" s="7"/>
    </row>
    <row r="92" spans="1:34" x14ac:dyDescent="0.25">
      <c r="A92" s="6"/>
      <c r="B92" s="7">
        <v>1</v>
      </c>
      <c r="C92" s="7">
        <v>6.9</v>
      </c>
      <c r="D92" s="7">
        <v>3.1</v>
      </c>
      <c r="E92" s="7">
        <v>4.9000000000000004</v>
      </c>
      <c r="F92" s="7">
        <v>1.5</v>
      </c>
      <c r="G92" s="7">
        <v>-1</v>
      </c>
      <c r="H92" s="7">
        <v>0</v>
      </c>
      <c r="I92" s="7">
        <v>0.1</v>
      </c>
      <c r="J92" s="7">
        <f t="shared" si="27"/>
        <v>0.49065672618144052</v>
      </c>
      <c r="K92" s="7">
        <f t="shared" si="28"/>
        <v>0.49065672618144052</v>
      </c>
      <c r="L92" s="7">
        <f t="shared" si="29"/>
        <v>0.50276801492267187</v>
      </c>
      <c r="M92" s="7">
        <f t="shared" si="30"/>
        <v>-0.12568815156909005</v>
      </c>
      <c r="N92" s="7">
        <f t="shared" si="31"/>
        <v>-5.3811987110653301E-3</v>
      </c>
      <c r="O92" s="7">
        <f t="shared" si="32"/>
        <v>-2.2084461251194619E-3</v>
      </c>
      <c r="P92" s="7">
        <f t="shared" si="33"/>
        <v>-2.2084461251194619E-3</v>
      </c>
      <c r="Q92" s="7">
        <f t="shared" si="34"/>
        <v>-1.2434156972315516E-4</v>
      </c>
      <c r="R92" s="7">
        <f t="shared" si="35"/>
        <v>-3.5235303756149956E-4</v>
      </c>
      <c r="S92" s="7">
        <f t="shared" si="36"/>
        <v>-2.9747888759329637E-3</v>
      </c>
      <c r="T92" s="7">
        <f t="shared" si="37"/>
        <v>-1.1437021265326799E-3</v>
      </c>
      <c r="U92" s="7">
        <f t="shared" si="38"/>
        <v>-2.59304867278574E-3</v>
      </c>
      <c r="V92" s="7">
        <f t="shared" si="39"/>
        <v>-8.6538164239889073E-4</v>
      </c>
      <c r="W92" s="7">
        <f t="shared" si="40"/>
        <v>-1.2434156972315516E-4</v>
      </c>
      <c r="X92" s="7">
        <f t="shared" si="41"/>
        <v>-3.5235303756149956E-4</v>
      </c>
      <c r="Y92" s="7">
        <f t="shared" si="42"/>
        <v>-2.9747888759329637E-3</v>
      </c>
      <c r="Z92" s="7">
        <f t="shared" si="43"/>
        <v>-1.1437021265326799E-3</v>
      </c>
      <c r="AA92" s="7">
        <f t="shared" si="44"/>
        <v>-2.59304867278574E-3</v>
      </c>
      <c r="AB92" s="7">
        <f t="shared" si="45"/>
        <v>-8.6538164239889073E-4</v>
      </c>
      <c r="AD92" s="7">
        <f>1/(1+EXP(-(X92*B92+Y92*C92+Z92*D92+AA92*E92+AB92*F92)))</f>
        <v>0.49039421108658837</v>
      </c>
      <c r="AE92" s="7">
        <f>1/(1+EXP(-(R92*B92+S92*C92+T92*D92+U92*E92+V92*F92)))</f>
        <v>0.49039421108658837</v>
      </c>
      <c r="AF92" s="7">
        <f>1/(1+EXP(-(N92+O92*AD92+P92*AE92)))</f>
        <v>0.49811320468066234</v>
      </c>
      <c r="AG92" s="7">
        <f t="shared" si="51"/>
        <v>0.24811676467723942</v>
      </c>
      <c r="AH92" s="7">
        <f>SUM(AG87:AG92)/2</f>
        <v>0.75001700580197017</v>
      </c>
    </row>
    <row r="93" spans="1:34" x14ac:dyDescent="0.25">
      <c r="A93" s="6" t="s">
        <v>58</v>
      </c>
      <c r="B93" s="7">
        <v>1</v>
      </c>
      <c r="C93" s="7">
        <v>5.0999999999999996</v>
      </c>
      <c r="D93" s="7">
        <v>3.5</v>
      </c>
      <c r="E93" s="7">
        <v>1.4</v>
      </c>
      <c r="F93" s="7">
        <v>0.2</v>
      </c>
      <c r="G93" s="7">
        <v>1</v>
      </c>
      <c r="H93" s="7">
        <v>1</v>
      </c>
      <c r="I93" s="7">
        <v>0.1</v>
      </c>
      <c r="J93" s="7">
        <f t="shared" si="27"/>
        <v>0.49416774498083049</v>
      </c>
      <c r="K93" s="7">
        <f t="shared" si="28"/>
        <v>0.49416774498083049</v>
      </c>
      <c r="L93" s="7">
        <f t="shared" si="29"/>
        <v>0.49810903791697564</v>
      </c>
      <c r="M93" s="7">
        <f t="shared" si="30"/>
        <v>0.12547094589037214</v>
      </c>
      <c r="N93" s="7">
        <f t="shared" si="31"/>
        <v>7.1658958779718847E-3</v>
      </c>
      <c r="O93" s="7">
        <f t="shared" si="32"/>
        <v>3.9919233140062391E-3</v>
      </c>
      <c r="P93" s="7">
        <f t="shared" si="33"/>
        <v>3.9919233140062391E-3</v>
      </c>
      <c r="Q93" s="7">
        <f t="shared" si="34"/>
        <v>-6.9264530597170455E-5</v>
      </c>
      <c r="R93" s="7">
        <f t="shared" si="35"/>
        <v>-3.5927949062121661E-4</v>
      </c>
      <c r="S93" s="7">
        <f t="shared" si="36"/>
        <v>-3.0101137865375205E-3</v>
      </c>
      <c r="T93" s="7">
        <f t="shared" si="37"/>
        <v>-1.1679447122416894E-3</v>
      </c>
      <c r="U93" s="7">
        <f t="shared" si="38"/>
        <v>-2.6027457070693437E-3</v>
      </c>
      <c r="V93" s="7">
        <f t="shared" si="39"/>
        <v>-8.6676693301083411E-4</v>
      </c>
      <c r="W93" s="7">
        <f t="shared" si="40"/>
        <v>-6.9264530597170455E-5</v>
      </c>
      <c r="X93" s="7">
        <f t="shared" si="41"/>
        <v>-3.5927949062121661E-4</v>
      </c>
      <c r="Y93" s="7">
        <f t="shared" si="42"/>
        <v>-3.0101137865375205E-3</v>
      </c>
      <c r="Z93" s="7">
        <f t="shared" si="43"/>
        <v>-1.1679447122416894E-3</v>
      </c>
      <c r="AA93" s="7">
        <f t="shared" si="44"/>
        <v>-2.6027457070693437E-3</v>
      </c>
      <c r="AB93" s="7">
        <f t="shared" si="45"/>
        <v>-8.6676693301083411E-4</v>
      </c>
      <c r="AD93" s="7">
        <f>1/(1+EXP(-(X98*B93+Y98*C93+Z98*D93+AA98*E93+AB98*F93)))</f>
        <v>0.49323819501019711</v>
      </c>
      <c r="AE93" s="7">
        <f>1/(1+EXP(-(R98*B93+S98*C93+T98*D93+U98*E93+V98*F93)))</f>
        <v>0.49323819501019711</v>
      </c>
      <c r="AF93" s="7">
        <f>1/(1+EXP(-(N98+O98*AD93+P98*AE93)))</f>
        <v>0.49787373054246714</v>
      </c>
      <c r="AG93" s="7">
        <f>POWER(H93-AF93,2)</f>
        <v>0.25213079047933884</v>
      </c>
      <c r="AH93" s="7"/>
    </row>
    <row r="94" spans="1:34" x14ac:dyDescent="0.25">
      <c r="A94" s="6"/>
      <c r="B94" s="7">
        <v>1</v>
      </c>
      <c r="C94" s="7">
        <v>4.9000000000000004</v>
      </c>
      <c r="D94" s="7">
        <v>3</v>
      </c>
      <c r="E94" s="7">
        <v>1.4</v>
      </c>
      <c r="F94" s="7">
        <v>0.2</v>
      </c>
      <c r="G94" s="7">
        <v>1</v>
      </c>
      <c r="H94" s="7">
        <v>1</v>
      </c>
      <c r="I94" s="7">
        <v>0.1</v>
      </c>
      <c r="J94" s="7">
        <f t="shared" si="27"/>
        <v>0.49439276794129744</v>
      </c>
      <c r="K94" s="7">
        <f t="shared" si="28"/>
        <v>0.49439276794129744</v>
      </c>
      <c r="L94" s="7">
        <f t="shared" si="29"/>
        <v>0.50277823438521796</v>
      </c>
      <c r="M94" s="7">
        <f t="shared" si="30"/>
        <v>0.12430160355458776</v>
      </c>
      <c r="N94" s="7">
        <f t="shared" si="31"/>
        <v>1.9596056233430661E-2</v>
      </c>
      <c r="O94" s="7">
        <f t="shared" si="32"/>
        <v>1.0137304698095685E-2</v>
      </c>
      <c r="P94" s="7">
        <f t="shared" si="33"/>
        <v>1.0137304698095685E-2</v>
      </c>
      <c r="Q94" s="7">
        <f t="shared" si="34"/>
        <v>1.2403501617216087E-4</v>
      </c>
      <c r="R94" s="7">
        <f t="shared" si="35"/>
        <v>-3.4687598900400051E-4</v>
      </c>
      <c r="S94" s="7">
        <f t="shared" si="36"/>
        <v>-2.9493366286131618E-3</v>
      </c>
      <c r="T94" s="7">
        <f t="shared" si="37"/>
        <v>-1.1307342073900411E-3</v>
      </c>
      <c r="U94" s="7">
        <f t="shared" si="38"/>
        <v>-2.5853808048052411E-3</v>
      </c>
      <c r="V94" s="7">
        <f t="shared" si="39"/>
        <v>-8.6428623268739087E-4</v>
      </c>
      <c r="W94" s="7">
        <f t="shared" si="40"/>
        <v>1.2403501617216087E-4</v>
      </c>
      <c r="X94" s="7">
        <f t="shared" si="41"/>
        <v>-3.4687598900400051E-4</v>
      </c>
      <c r="Y94" s="7">
        <f t="shared" si="42"/>
        <v>-2.9493366286131618E-3</v>
      </c>
      <c r="Z94" s="7">
        <f t="shared" si="43"/>
        <v>-1.1307342073900411E-3</v>
      </c>
      <c r="AA94" s="7">
        <f t="shared" si="44"/>
        <v>-2.5853808048052411E-3</v>
      </c>
      <c r="AB94" s="7">
        <f t="shared" si="45"/>
        <v>-8.6428623268739087E-4</v>
      </c>
      <c r="AD94" s="7">
        <f>1/(1+EXP(-(X98*B94+Y98*C94+Z98*D94+AA98*E94+AB98*F94)))</f>
        <v>0.49357731371455454</v>
      </c>
      <c r="AE94" s="7">
        <f>1/(1+EXP(-(R98*B94+S98*C94+T98*D94+U98*E94+V98*F94)))</f>
        <v>0.49357731371455454</v>
      </c>
      <c r="AF94" s="7">
        <f>1/(1+EXP(-(N98+O98*AD94+P98*AE94)))</f>
        <v>0.49787332126448236</v>
      </c>
      <c r="AG94" s="7">
        <f t="shared" ref="AG94:AG98" si="52">POWER(H94-AF94,2)</f>
        <v>0.25213120149796175</v>
      </c>
      <c r="AH94" s="7"/>
    </row>
    <row r="95" spans="1:34" x14ac:dyDescent="0.25">
      <c r="A95" s="6"/>
      <c r="B95" s="7">
        <v>1</v>
      </c>
      <c r="C95" s="7">
        <v>4.7</v>
      </c>
      <c r="D95" s="7">
        <v>3.2</v>
      </c>
      <c r="E95" s="7">
        <v>1.3</v>
      </c>
      <c r="F95" s="7">
        <v>0.2</v>
      </c>
      <c r="G95" s="7">
        <v>1</v>
      </c>
      <c r="H95" s="7">
        <v>1</v>
      </c>
      <c r="I95" s="7">
        <v>0.1</v>
      </c>
      <c r="J95" s="7">
        <f t="shared" si="27"/>
        <v>0.49465996307420079</v>
      </c>
      <c r="K95" s="7">
        <f t="shared" si="28"/>
        <v>0.49465996307420079</v>
      </c>
      <c r="L95" s="7">
        <f t="shared" si="29"/>
        <v>0.50740573181574244</v>
      </c>
      <c r="M95" s="7">
        <f t="shared" si="30"/>
        <v>0.12312155078055327</v>
      </c>
      <c r="N95" s="7">
        <f t="shared" si="31"/>
        <v>3.1908211311485989E-2</v>
      </c>
      <c r="O95" s="7">
        <f t="shared" si="32"/>
        <v>1.6227634874370366E-2</v>
      </c>
      <c r="P95" s="7">
        <f t="shared" si="33"/>
        <v>1.6227634874370366E-2</v>
      </c>
      <c r="Q95" s="7">
        <f t="shared" si="34"/>
        <v>3.119945773889876E-4</v>
      </c>
      <c r="R95" s="7">
        <f t="shared" si="35"/>
        <v>-3.1567653126510177E-4</v>
      </c>
      <c r="S95" s="7">
        <f t="shared" si="36"/>
        <v>-2.8026991772403375E-3</v>
      </c>
      <c r="T95" s="7">
        <f t="shared" si="37"/>
        <v>-1.030895942625565E-3</v>
      </c>
      <c r="U95" s="7">
        <f t="shared" si="38"/>
        <v>-2.5448215097446727E-3</v>
      </c>
      <c r="V95" s="7">
        <f t="shared" si="39"/>
        <v>-8.5804634113961114E-4</v>
      </c>
      <c r="W95" s="7">
        <f t="shared" si="40"/>
        <v>3.119945773889876E-4</v>
      </c>
      <c r="X95" s="7">
        <f t="shared" si="41"/>
        <v>-3.1567653126510177E-4</v>
      </c>
      <c r="Y95" s="7">
        <f t="shared" si="42"/>
        <v>-2.8026991772403375E-3</v>
      </c>
      <c r="Z95" s="7">
        <f t="shared" si="43"/>
        <v>-1.030895942625565E-3</v>
      </c>
      <c r="AA95" s="7">
        <f t="shared" si="44"/>
        <v>-2.5448215097446727E-3</v>
      </c>
      <c r="AB95" s="7">
        <f t="shared" si="45"/>
        <v>-8.5804634113961114E-4</v>
      </c>
      <c r="AD95" s="7">
        <f>1/(1+EXP(-(X98*B95+Y98*C95+Z98*D95+AA98*E95+AB98*F95)))</f>
        <v>0.49375769669417163</v>
      </c>
      <c r="AE95" s="7">
        <f>1/(1+EXP(-(R98*B95+S98*C95+T98*D95+U98*E95+V98*F95)))</f>
        <v>0.49375769669417163</v>
      </c>
      <c r="AF95" s="7">
        <f>1/(1+EXP(-(N98+O98*AD95+P98*AE95)))</f>
        <v>0.49787310356259501</v>
      </c>
      <c r="AG95" s="7">
        <f t="shared" si="52"/>
        <v>0.25213142012586048</v>
      </c>
      <c r="AH95" s="7"/>
    </row>
    <row r="96" spans="1:34" x14ac:dyDescent="0.25">
      <c r="A96" s="6"/>
      <c r="B96" s="7">
        <v>1</v>
      </c>
      <c r="C96" s="7">
        <v>7</v>
      </c>
      <c r="D96" s="7">
        <v>3.2</v>
      </c>
      <c r="E96" s="7">
        <v>4.7</v>
      </c>
      <c r="F96" s="7">
        <v>1.4</v>
      </c>
      <c r="G96" s="7">
        <v>-1</v>
      </c>
      <c r="H96" s="7">
        <v>0</v>
      </c>
      <c r="I96" s="7">
        <v>0.1</v>
      </c>
      <c r="J96" s="7">
        <f t="shared" si="27"/>
        <v>0.490902163303995</v>
      </c>
      <c r="K96" s="7">
        <f t="shared" si="28"/>
        <v>0.490902163303995</v>
      </c>
      <c r="L96" s="7">
        <f t="shared" si="29"/>
        <v>0.51195786276366118</v>
      </c>
      <c r="M96" s="7">
        <f t="shared" si="30"/>
        <v>-0.12791626058941924</v>
      </c>
      <c r="N96" s="7">
        <f t="shared" si="31"/>
        <v>1.9116585252544064E-2</v>
      </c>
      <c r="O96" s="7">
        <f t="shared" si="32"/>
        <v>9.9481979698600176E-3</v>
      </c>
      <c r="P96" s="7">
        <f t="shared" si="33"/>
        <v>9.9481979698600176E-3</v>
      </c>
      <c r="Q96" s="7">
        <f t="shared" si="34"/>
        <v>-5.1877277934615329E-4</v>
      </c>
      <c r="R96" s="7">
        <f t="shared" si="35"/>
        <v>-3.6755380919971712E-4</v>
      </c>
      <c r="S96" s="7">
        <f t="shared" si="36"/>
        <v>-3.1658401227826448E-3</v>
      </c>
      <c r="T96" s="7">
        <f t="shared" si="37"/>
        <v>-1.1969032320163341E-3</v>
      </c>
      <c r="U96" s="7">
        <f t="shared" si="38"/>
        <v>-2.7886447160373647E-3</v>
      </c>
      <c r="V96" s="7">
        <f t="shared" si="39"/>
        <v>-9.306745302480726E-4</v>
      </c>
      <c r="W96" s="7">
        <f t="shared" si="40"/>
        <v>-5.1877277934615329E-4</v>
      </c>
      <c r="X96" s="7">
        <f t="shared" si="41"/>
        <v>-3.6755380919971712E-4</v>
      </c>
      <c r="Y96" s="7">
        <f t="shared" si="42"/>
        <v>-3.1658401227826448E-3</v>
      </c>
      <c r="Z96" s="7">
        <f t="shared" si="43"/>
        <v>-1.1969032320163341E-3</v>
      </c>
      <c r="AA96" s="7">
        <f t="shared" si="44"/>
        <v>-2.7886447160373647E-3</v>
      </c>
      <c r="AB96" s="7">
        <f t="shared" si="45"/>
        <v>-9.306745302480726E-4</v>
      </c>
      <c r="AD96" s="7">
        <f>1/(1+EXP(-(X98*B96+Y98*C96+Z98*D96+AA98*E96+AB98*F96)))</f>
        <v>0.4889380166988207</v>
      </c>
      <c r="AE96" s="7">
        <f>1/(1+EXP(-(R98*B96+S98*C96+T98*D96+U98*E96+V98*F96)))</f>
        <v>0.4889380166988207</v>
      </c>
      <c r="AF96" s="7">
        <f>1/(1+EXP(-(N98+O98*AD96+P98*AE96)))</f>
        <v>0.49787892037238357</v>
      </c>
      <c r="AG96" s="7">
        <f t="shared" si="52"/>
        <v>0.24788341935117025</v>
      </c>
      <c r="AH96" s="7"/>
    </row>
    <row r="97" spans="1:34" x14ac:dyDescent="0.25">
      <c r="A97" s="6"/>
      <c r="B97" s="7">
        <v>1</v>
      </c>
      <c r="C97" s="7">
        <v>6.4</v>
      </c>
      <c r="D97" s="7">
        <v>3.2</v>
      </c>
      <c r="E97" s="7">
        <v>4.5</v>
      </c>
      <c r="F97" s="7">
        <v>1.5</v>
      </c>
      <c r="G97" s="7">
        <v>-1</v>
      </c>
      <c r="H97" s="7">
        <v>0</v>
      </c>
      <c r="I97" s="7">
        <v>0.1</v>
      </c>
      <c r="J97" s="7">
        <f t="shared" si="27"/>
        <v>0.49040019634783083</v>
      </c>
      <c r="K97" s="7">
        <f t="shared" si="28"/>
        <v>0.49040019634783083</v>
      </c>
      <c r="L97" s="7">
        <f t="shared" si="29"/>
        <v>0.50721794397515352</v>
      </c>
      <c r="M97" s="7">
        <f t="shared" si="30"/>
        <v>-0.12677806059056645</v>
      </c>
      <c r="N97" s="7">
        <f t="shared" si="31"/>
        <v>6.4387791934874174E-3</v>
      </c>
      <c r="O97" s="7">
        <f t="shared" si="32"/>
        <v>3.7309993892389185E-3</v>
      </c>
      <c r="P97" s="7">
        <f t="shared" si="33"/>
        <v>3.7309993892389185E-3</v>
      </c>
      <c r="Q97" s="7">
        <f t="shared" si="34"/>
        <v>-3.1518708258937948E-4</v>
      </c>
      <c r="R97" s="7">
        <f t="shared" si="35"/>
        <v>-3.9907251745865507E-4</v>
      </c>
      <c r="S97" s="7">
        <f t="shared" si="36"/>
        <v>-3.3675598556398476E-3</v>
      </c>
      <c r="T97" s="7">
        <f t="shared" si="37"/>
        <v>-1.2977630984449355E-3</v>
      </c>
      <c r="U97" s="7">
        <f t="shared" si="38"/>
        <v>-2.9304789032025855E-3</v>
      </c>
      <c r="V97" s="7">
        <f t="shared" si="39"/>
        <v>-9.7795259263647942E-4</v>
      </c>
      <c r="W97" s="7">
        <f t="shared" si="40"/>
        <v>-3.1518708258937948E-4</v>
      </c>
      <c r="X97" s="7">
        <f t="shared" si="41"/>
        <v>-3.9907251745865507E-4</v>
      </c>
      <c r="Y97" s="7">
        <f t="shared" si="42"/>
        <v>-3.3675598556398476E-3</v>
      </c>
      <c r="Z97" s="7">
        <f t="shared" si="43"/>
        <v>-1.2977630984449355E-3</v>
      </c>
      <c r="AA97" s="7">
        <f t="shared" si="44"/>
        <v>-2.9304789032025855E-3</v>
      </c>
      <c r="AB97" s="7">
        <f t="shared" si="45"/>
        <v>-9.7795259263647942E-4</v>
      </c>
      <c r="AD97" s="7">
        <f>1/(1+EXP(-(X98*B97+Y98*C97+Z98*D97+AA98*E97+AB98*F97)))</f>
        <v>0.489579482143289</v>
      </c>
      <c r="AE97" s="7">
        <f>1/(1+EXP(-(R98*B97+S98*C97+T98*D97+U98*E97+V98*F97)))</f>
        <v>0.489579482143289</v>
      </c>
      <c r="AF97" s="7">
        <f>1/(1+EXP(-(N98+O98*AD97+P98*AE97)))</f>
        <v>0.49787814619595694</v>
      </c>
      <c r="AG97" s="7">
        <f t="shared" si="52"/>
        <v>0.24788264845952268</v>
      </c>
      <c r="AH97" s="7"/>
    </row>
    <row r="98" spans="1:34" x14ac:dyDescent="0.25">
      <c r="A98" s="6"/>
      <c r="B98" s="7">
        <v>1</v>
      </c>
      <c r="C98" s="7">
        <v>6.9</v>
      </c>
      <c r="D98" s="7">
        <v>3.1</v>
      </c>
      <c r="E98" s="7">
        <v>4.9000000000000004</v>
      </c>
      <c r="F98" s="7">
        <v>1.5</v>
      </c>
      <c r="G98" s="7">
        <v>-1</v>
      </c>
      <c r="H98" s="7">
        <v>0</v>
      </c>
      <c r="I98" s="7">
        <v>0.1</v>
      </c>
      <c r="J98" s="7">
        <f t="shared" si="27"/>
        <v>0.489130568544</v>
      </c>
      <c r="K98" s="7">
        <f t="shared" si="28"/>
        <v>0.489130568544</v>
      </c>
      <c r="L98" s="7">
        <f t="shared" si="29"/>
        <v>0.50252214633238246</v>
      </c>
      <c r="M98" s="7">
        <f t="shared" si="30"/>
        <v>-0.1256273399281016</v>
      </c>
      <c r="N98" s="7">
        <f t="shared" si="31"/>
        <v>-6.1239547993227426E-3</v>
      </c>
      <c r="O98" s="7">
        <f t="shared" si="32"/>
        <v>-2.4138178311313499E-3</v>
      </c>
      <c r="P98" s="7">
        <f t="shared" si="33"/>
        <v>-2.4138178311313499E-3</v>
      </c>
      <c r="Q98" s="7">
        <f t="shared" si="34"/>
        <v>-1.1712350595527084E-4</v>
      </c>
      <c r="R98" s="7">
        <f t="shared" si="35"/>
        <v>-4.1078486805418217E-4</v>
      </c>
      <c r="S98" s="7">
        <f t="shared" si="36"/>
        <v>-3.4483750747489844E-3</v>
      </c>
      <c r="T98" s="7">
        <f t="shared" si="37"/>
        <v>-1.3340713852910695E-3</v>
      </c>
      <c r="U98" s="7">
        <f t="shared" si="38"/>
        <v>-2.9878694211206681E-3</v>
      </c>
      <c r="V98" s="7">
        <f t="shared" si="39"/>
        <v>-9.9552111852977006E-4</v>
      </c>
      <c r="W98" s="7">
        <f t="shared" si="40"/>
        <v>-1.1712350595527084E-4</v>
      </c>
      <c r="X98" s="7">
        <f t="shared" si="41"/>
        <v>-4.1078486805418217E-4</v>
      </c>
      <c r="Y98" s="7">
        <f t="shared" si="42"/>
        <v>-3.4483750747489844E-3</v>
      </c>
      <c r="Z98" s="7">
        <f t="shared" si="43"/>
        <v>-1.3340713852910695E-3</v>
      </c>
      <c r="AA98" s="7">
        <f t="shared" si="44"/>
        <v>-2.9878694211206681E-3</v>
      </c>
      <c r="AB98" s="7">
        <f t="shared" si="45"/>
        <v>-9.9552111852977006E-4</v>
      </c>
      <c r="AD98" s="7">
        <f>1/(1+EXP(-(X98*B98+Y98*C98+Z98*D98+AA98*E98+AB98*F98)))</f>
        <v>0.48888332327790579</v>
      </c>
      <c r="AE98" s="7">
        <f>1/(1+EXP(-(R98*B98+S98*C98+T98*D98+U98*E98+V98*F98)))</f>
        <v>0.48888332327790579</v>
      </c>
      <c r="AF98" s="7">
        <f>1/(1+EXP(-(N98+O98*AD98+P98*AE98)))</f>
        <v>0.49787898638117301</v>
      </c>
      <c r="AG98" s="7">
        <f t="shared" si="52"/>
        <v>0.24788348507994426</v>
      </c>
      <c r="AH98" s="7">
        <f>SUM(AG93:AG98)/2</f>
        <v>0.75002148249689915</v>
      </c>
    </row>
    <row r="99" spans="1:34" x14ac:dyDescent="0.25">
      <c r="A99" s="6" t="s">
        <v>59</v>
      </c>
      <c r="B99" s="7">
        <v>1</v>
      </c>
      <c r="C99" s="7">
        <v>5.0999999999999996</v>
      </c>
      <c r="D99" s="7">
        <v>3.5</v>
      </c>
      <c r="E99" s="7">
        <v>1.4</v>
      </c>
      <c r="F99" s="7">
        <v>0.2</v>
      </c>
      <c r="G99" s="7">
        <v>1</v>
      </c>
      <c r="H99" s="7">
        <v>1</v>
      </c>
      <c r="I99" s="7">
        <v>0.1</v>
      </c>
      <c r="J99" s="7">
        <f t="shared" si="27"/>
        <v>0.49323819501019711</v>
      </c>
      <c r="K99" s="7">
        <f t="shared" si="28"/>
        <v>0.49323819501019711</v>
      </c>
      <c r="L99" s="7">
        <f t="shared" si="29"/>
        <v>0.49787373054246714</v>
      </c>
      <c r="M99" s="7">
        <f t="shared" si="30"/>
        <v>0.12552929724056958</v>
      </c>
      <c r="N99" s="7">
        <f t="shared" si="31"/>
        <v>6.428974924734215E-3</v>
      </c>
      <c r="O99" s="7">
        <f t="shared" si="32"/>
        <v>3.7777665680523553E-3</v>
      </c>
      <c r="P99" s="7">
        <f t="shared" si="33"/>
        <v>3.7777665680523553E-3</v>
      </c>
      <c r="Q99" s="7">
        <f t="shared" si="34"/>
        <v>-7.5737360012105885E-5</v>
      </c>
      <c r="R99" s="7">
        <f t="shared" si="35"/>
        <v>-4.1835860405539275E-4</v>
      </c>
      <c r="S99" s="7">
        <f t="shared" si="36"/>
        <v>-3.4870011283551585E-3</v>
      </c>
      <c r="T99" s="7">
        <f t="shared" si="37"/>
        <v>-1.3605794612953066E-3</v>
      </c>
      <c r="U99" s="7">
        <f t="shared" si="38"/>
        <v>-2.9984726515223628E-3</v>
      </c>
      <c r="V99" s="7">
        <f t="shared" si="39"/>
        <v>-9.9703586573001227E-4</v>
      </c>
      <c r="W99" s="7">
        <f t="shared" si="40"/>
        <v>-7.5737360012105885E-5</v>
      </c>
      <c r="X99" s="7">
        <f t="shared" si="41"/>
        <v>-4.1835860405539275E-4</v>
      </c>
      <c r="Y99" s="7">
        <f t="shared" si="42"/>
        <v>-3.4870011283551585E-3</v>
      </c>
      <c r="Z99" s="7">
        <f t="shared" si="43"/>
        <v>-1.3605794612953066E-3</v>
      </c>
      <c r="AA99" s="7">
        <f t="shared" si="44"/>
        <v>-2.9984726515223628E-3</v>
      </c>
      <c r="AB99" s="7">
        <f t="shared" si="45"/>
        <v>-9.9703586573001227E-4</v>
      </c>
      <c r="AD99" s="7">
        <f>1/(1+EXP(-(X104*B99+Y104*C99+Z104*D99+AA104*E99+AB104*F99)))</f>
        <v>0.49231645930981321</v>
      </c>
      <c r="AE99" s="7">
        <f>1/(1+EXP(-(R104*B99+S104*C99+T104*D99+U104*E99+V104*F99)))</f>
        <v>0.49231645930981321</v>
      </c>
      <c r="AF99" s="7">
        <f>1/(1+EXP(-(N104+O104*AD99+P104*AE99)))</f>
        <v>0.49765743661633921</v>
      </c>
      <c r="AG99" s="7">
        <f>POWER(H99-AF99,2)</f>
        <v>0.25234805098686725</v>
      </c>
      <c r="AH99" s="7"/>
    </row>
    <row r="100" spans="1:34" x14ac:dyDescent="0.25">
      <c r="A100" s="6"/>
      <c r="B100" s="7">
        <v>1</v>
      </c>
      <c r="C100" s="7">
        <v>4.9000000000000004</v>
      </c>
      <c r="D100" s="7">
        <v>3</v>
      </c>
      <c r="E100" s="7">
        <v>1.4</v>
      </c>
      <c r="F100" s="7">
        <v>0.2</v>
      </c>
      <c r="G100" s="7">
        <v>1</v>
      </c>
      <c r="H100" s="7">
        <v>1</v>
      </c>
      <c r="I100" s="7">
        <v>0.1</v>
      </c>
      <c r="J100" s="7">
        <f t="shared" si="27"/>
        <v>0.49350444760200324</v>
      </c>
      <c r="K100" s="7">
        <f t="shared" si="28"/>
        <v>0.49350444760200324</v>
      </c>
      <c r="L100" s="7">
        <f t="shared" si="29"/>
        <v>0.50253939419872484</v>
      </c>
      <c r="M100" s="7">
        <f t="shared" si="30"/>
        <v>0.12436194356421217</v>
      </c>
      <c r="N100" s="7">
        <f t="shared" si="31"/>
        <v>1.8865169281155433E-2</v>
      </c>
      <c r="O100" s="7">
        <f t="shared" si="32"/>
        <v>9.915083794189157E-3</v>
      </c>
      <c r="P100" s="7">
        <f t="shared" si="33"/>
        <v>9.915083794189157E-3</v>
      </c>
      <c r="Q100" s="7">
        <f t="shared" si="34"/>
        <v>1.1743277584922256E-4</v>
      </c>
      <c r="R100" s="7">
        <f t="shared" si="35"/>
        <v>-4.0661532647047049E-4</v>
      </c>
      <c r="S100" s="7">
        <f t="shared" si="36"/>
        <v>-3.4294590681890396E-3</v>
      </c>
      <c r="T100" s="7">
        <f t="shared" si="37"/>
        <v>-1.3253496285405399E-3</v>
      </c>
      <c r="U100" s="7">
        <f t="shared" si="38"/>
        <v>-2.9820320629034718E-3</v>
      </c>
      <c r="V100" s="7">
        <f t="shared" si="39"/>
        <v>-9.9468721021302772E-4</v>
      </c>
      <c r="W100" s="7">
        <f t="shared" si="40"/>
        <v>1.1743277584922256E-4</v>
      </c>
      <c r="X100" s="7">
        <f t="shared" si="41"/>
        <v>-4.0661532647047049E-4</v>
      </c>
      <c r="Y100" s="7">
        <f t="shared" si="42"/>
        <v>-3.4294590681890396E-3</v>
      </c>
      <c r="Z100" s="7">
        <f t="shared" si="43"/>
        <v>-1.3253496285405399E-3</v>
      </c>
      <c r="AA100" s="7">
        <f t="shared" si="44"/>
        <v>-2.9820320629034718E-3</v>
      </c>
      <c r="AB100" s="7">
        <f t="shared" si="45"/>
        <v>-9.9468721021302772E-4</v>
      </c>
      <c r="AD100" s="7">
        <f>1/(1+EXP(-(X104*B100+Y104*C100+Z104*D100+AA104*E100+AB104*F100)))</f>
        <v>0.49270281564415397</v>
      </c>
      <c r="AE100" s="7">
        <f>1/(1+EXP(-(R104*B100+S104*C100+T104*D100+U104*E100+V104*F100)))</f>
        <v>0.49270281564415397</v>
      </c>
      <c r="AF100" s="7">
        <f>1/(1+EXP(-(N104+O104*AD100+P104*AE100)))</f>
        <v>0.49765693849124948</v>
      </c>
      <c r="AG100" s="7">
        <f t="shared" ref="AG100:AG104" si="53">POWER(H100-AF100,2)</f>
        <v>0.25234855144598434</v>
      </c>
      <c r="AH100" s="7"/>
    </row>
    <row r="101" spans="1:34" x14ac:dyDescent="0.25">
      <c r="A101" s="6"/>
      <c r="B101" s="7">
        <v>1</v>
      </c>
      <c r="C101" s="7">
        <v>4.7</v>
      </c>
      <c r="D101" s="7">
        <v>3.2</v>
      </c>
      <c r="E101" s="7">
        <v>1.3</v>
      </c>
      <c r="F101" s="7">
        <v>0.2</v>
      </c>
      <c r="G101" s="7">
        <v>1</v>
      </c>
      <c r="H101" s="7">
        <v>1</v>
      </c>
      <c r="I101" s="7">
        <v>0.1</v>
      </c>
      <c r="J101" s="7">
        <f t="shared" si="27"/>
        <v>0.4937898766388108</v>
      </c>
      <c r="K101" s="7">
        <f t="shared" si="28"/>
        <v>0.4937898766388108</v>
      </c>
      <c r="L101" s="7">
        <f t="shared" si="29"/>
        <v>0.50716378606931656</v>
      </c>
      <c r="M101" s="7">
        <f t="shared" si="30"/>
        <v>0.12318376121153669</v>
      </c>
      <c r="N101" s="7">
        <f t="shared" si="31"/>
        <v>3.1183545402309103E-2</v>
      </c>
      <c r="O101" s="7">
        <f t="shared" si="32"/>
        <v>1.5997773219444102E-2</v>
      </c>
      <c r="P101" s="7">
        <f t="shared" si="33"/>
        <v>1.5997773219444102E-2</v>
      </c>
      <c r="Q101" s="7">
        <f t="shared" si="34"/>
        <v>3.0529722543570271E-4</v>
      </c>
      <c r="R101" s="7">
        <f t="shared" si="35"/>
        <v>-3.760856039269002E-4</v>
      </c>
      <c r="S101" s="7">
        <f t="shared" si="36"/>
        <v>-3.2859693722342592E-3</v>
      </c>
      <c r="T101" s="7">
        <f t="shared" si="37"/>
        <v>-1.2276545164011149E-3</v>
      </c>
      <c r="U101" s="7">
        <f t="shared" si="38"/>
        <v>-2.9423434235968304E-3</v>
      </c>
      <c r="V101" s="7">
        <f t="shared" si="39"/>
        <v>-9.8858126570431368E-4</v>
      </c>
      <c r="W101" s="7">
        <f t="shared" si="40"/>
        <v>3.0529722543570271E-4</v>
      </c>
      <c r="X101" s="7">
        <f t="shared" si="41"/>
        <v>-3.760856039269002E-4</v>
      </c>
      <c r="Y101" s="7">
        <f t="shared" si="42"/>
        <v>-3.2859693722342592E-3</v>
      </c>
      <c r="Z101" s="7">
        <f t="shared" si="43"/>
        <v>-1.2276545164011149E-3</v>
      </c>
      <c r="AA101" s="7">
        <f t="shared" si="44"/>
        <v>-2.9423434235968304E-3</v>
      </c>
      <c r="AB101" s="7">
        <f t="shared" si="45"/>
        <v>-9.8858126570431368E-4</v>
      </c>
      <c r="AD101" s="7">
        <f>1/(1+EXP(-(X104*B101+Y104*C101+Z104*D101+AA104*E101+AB104*F101)))</f>
        <v>0.49290684493902509</v>
      </c>
      <c r="AE101" s="7">
        <f>1/(1+EXP(-(R104*B101+S104*C101+T104*D101+U104*E101+V104*F101)))</f>
        <v>0.49290684493902509</v>
      </c>
      <c r="AF101" s="7">
        <f>1/(1+EXP(-(N104+O104*AD101+P104*AE101)))</f>
        <v>0.49765667543846359</v>
      </c>
      <c r="AG101" s="7">
        <f t="shared" si="53"/>
        <v>0.25234881573153711</v>
      </c>
      <c r="AH101" s="7"/>
    </row>
    <row r="102" spans="1:34" x14ac:dyDescent="0.25">
      <c r="A102" s="6"/>
      <c r="B102" s="7">
        <v>1</v>
      </c>
      <c r="C102" s="7">
        <v>7</v>
      </c>
      <c r="D102" s="7">
        <v>3.2</v>
      </c>
      <c r="E102" s="7">
        <v>4.7</v>
      </c>
      <c r="F102" s="7">
        <v>1.4</v>
      </c>
      <c r="G102" s="7">
        <v>-1</v>
      </c>
      <c r="H102" s="7">
        <v>0</v>
      </c>
      <c r="I102" s="7">
        <v>0.1</v>
      </c>
      <c r="J102" s="7">
        <f t="shared" si="27"/>
        <v>0.48937175280348783</v>
      </c>
      <c r="K102" s="7">
        <f t="shared" si="28"/>
        <v>0.48937175280348783</v>
      </c>
      <c r="L102" s="7">
        <f t="shared" si="29"/>
        <v>0.51170817484359399</v>
      </c>
      <c r="M102" s="7">
        <f t="shared" si="30"/>
        <v>-0.12785689805930517</v>
      </c>
      <c r="N102" s="7">
        <f t="shared" si="31"/>
        <v>1.8397855596378583E-2</v>
      </c>
      <c r="O102" s="7">
        <f t="shared" si="32"/>
        <v>9.7408177883141975E-3</v>
      </c>
      <c r="P102" s="7">
        <f t="shared" si="33"/>
        <v>9.7408177883141975E-3</v>
      </c>
      <c r="Q102" s="7">
        <f t="shared" si="34"/>
        <v>-5.1112536438055012E-4</v>
      </c>
      <c r="R102" s="7">
        <f t="shared" si="35"/>
        <v>-4.2719814036495523E-4</v>
      </c>
      <c r="S102" s="7">
        <f t="shared" si="36"/>
        <v>-3.6437571273006441E-3</v>
      </c>
      <c r="T102" s="7">
        <f t="shared" si="37"/>
        <v>-1.391214633002891E-3</v>
      </c>
      <c r="U102" s="7">
        <f t="shared" si="38"/>
        <v>-3.182572344855689E-3</v>
      </c>
      <c r="V102" s="7">
        <f t="shared" si="39"/>
        <v>-1.0601388167175907E-3</v>
      </c>
      <c r="W102" s="7">
        <f t="shared" si="40"/>
        <v>-5.1112536438055012E-4</v>
      </c>
      <c r="X102" s="7">
        <f t="shared" si="41"/>
        <v>-4.2719814036495523E-4</v>
      </c>
      <c r="Y102" s="7">
        <f t="shared" si="42"/>
        <v>-3.6437571273006441E-3</v>
      </c>
      <c r="Z102" s="7">
        <f t="shared" si="43"/>
        <v>-1.391214633002891E-3</v>
      </c>
      <c r="AA102" s="7">
        <f t="shared" si="44"/>
        <v>-3.182572344855689E-3</v>
      </c>
      <c r="AB102" s="7">
        <f t="shared" si="45"/>
        <v>-1.0601388167175907E-3</v>
      </c>
      <c r="AD102" s="7">
        <f>1/(1+EXP(-(X104*B102+Y104*C102+Z104*D102+AA104*E102+AB104*F102)))</f>
        <v>0.4874498121156049</v>
      </c>
      <c r="AE102" s="7">
        <f>1/(1+EXP(-(R104*B102+S104*C102+T104*D102+U104*E102+V104*F102)))</f>
        <v>0.4874498121156049</v>
      </c>
      <c r="AF102" s="7">
        <f>1/(1+EXP(-(N104+O104*AD102+P104*AE102)))</f>
        <v>0.49766371113291469</v>
      </c>
      <c r="AG102" s="7">
        <f t="shared" si="53"/>
        <v>0.24766916937858516</v>
      </c>
      <c r="AH102" s="7"/>
    </row>
    <row r="103" spans="1:34" x14ac:dyDescent="0.25">
      <c r="A103" s="6"/>
      <c r="B103" s="7">
        <v>1</v>
      </c>
      <c r="C103" s="7">
        <v>6.4</v>
      </c>
      <c r="D103" s="7">
        <v>3.2</v>
      </c>
      <c r="E103" s="7">
        <v>4.5</v>
      </c>
      <c r="F103" s="7">
        <v>1.5</v>
      </c>
      <c r="G103" s="7">
        <v>-1</v>
      </c>
      <c r="H103" s="7">
        <v>0</v>
      </c>
      <c r="I103" s="7">
        <v>0.1</v>
      </c>
      <c r="J103" s="7">
        <f t="shared" si="27"/>
        <v>0.48897405918389725</v>
      </c>
      <c r="K103" s="7">
        <f t="shared" si="28"/>
        <v>0.48897405918389725</v>
      </c>
      <c r="L103" s="7">
        <f t="shared" si="29"/>
        <v>0.50698051392822541</v>
      </c>
      <c r="M103" s="7">
        <f t="shared" si="30"/>
        <v>-0.12672042455119137</v>
      </c>
      <c r="N103" s="7">
        <f t="shared" si="31"/>
        <v>5.7258131412594448E-3</v>
      </c>
      <c r="O103" s="7">
        <f t="shared" si="32"/>
        <v>3.5445177508839137E-3</v>
      </c>
      <c r="P103" s="7">
        <f t="shared" si="33"/>
        <v>3.5445177508839137E-3</v>
      </c>
      <c r="Q103" s="7">
        <f t="shared" si="34"/>
        <v>-3.084400784966212E-4</v>
      </c>
      <c r="R103" s="7">
        <f t="shared" si="35"/>
        <v>-4.5804214821461737E-4</v>
      </c>
      <c r="S103" s="7">
        <f t="shared" si="36"/>
        <v>-3.8411587775384814E-3</v>
      </c>
      <c r="T103" s="7">
        <f t="shared" si="37"/>
        <v>-1.4899154581218097E-3</v>
      </c>
      <c r="U103" s="7">
        <f t="shared" si="38"/>
        <v>-3.3213703801791687E-3</v>
      </c>
      <c r="V103" s="7">
        <f t="shared" si="39"/>
        <v>-1.1064048284920838E-3</v>
      </c>
      <c r="W103" s="7">
        <f t="shared" si="40"/>
        <v>-3.084400784966212E-4</v>
      </c>
      <c r="X103" s="7">
        <f t="shared" si="41"/>
        <v>-4.5804214821461737E-4</v>
      </c>
      <c r="Y103" s="7">
        <f t="shared" si="42"/>
        <v>-3.8411587775384814E-3</v>
      </c>
      <c r="Z103" s="7">
        <f t="shared" si="43"/>
        <v>-1.4899154581218097E-3</v>
      </c>
      <c r="AA103" s="7">
        <f t="shared" si="44"/>
        <v>-3.3213703801791687E-3</v>
      </c>
      <c r="AB103" s="7">
        <f t="shared" si="45"/>
        <v>-1.1064048284920838E-3</v>
      </c>
      <c r="AD103" s="7">
        <f>1/(1+EXP(-(X104*B103+Y104*C103+Z104*D103+AA104*E103+AB104*F103)))</f>
        <v>0.48817777864574696</v>
      </c>
      <c r="AE103" s="7">
        <f>1/(1+EXP(-(R104*B103+S104*C103+T104*D103+U104*E103+V104*F103)))</f>
        <v>0.48817777864574696</v>
      </c>
      <c r="AF103" s="7">
        <f>1/(1+EXP(-(N104+O104*AD103+P104*AE103)))</f>
        <v>0.49766277257334673</v>
      </c>
      <c r="AG103" s="7">
        <f t="shared" si="53"/>
        <v>0.24766823520539064</v>
      </c>
      <c r="AH103" s="7"/>
    </row>
    <row r="104" spans="1:34" x14ac:dyDescent="0.25">
      <c r="A104" s="6"/>
      <c r="B104" s="7">
        <v>1</v>
      </c>
      <c r="C104" s="7">
        <v>6.9</v>
      </c>
      <c r="D104" s="7">
        <v>3.1</v>
      </c>
      <c r="E104" s="7">
        <v>4.9000000000000004</v>
      </c>
      <c r="F104" s="7">
        <v>1.5</v>
      </c>
      <c r="G104" s="7">
        <v>-1</v>
      </c>
      <c r="H104" s="7">
        <v>0</v>
      </c>
      <c r="I104" s="7">
        <v>0.1</v>
      </c>
      <c r="J104" s="7">
        <f t="shared" si="27"/>
        <v>0.48762375407841385</v>
      </c>
      <c r="K104" s="7">
        <f t="shared" si="28"/>
        <v>0.48762375407841385</v>
      </c>
      <c r="L104" s="7">
        <f t="shared" si="29"/>
        <v>0.50229563268072308</v>
      </c>
      <c r="M104" s="7">
        <f t="shared" si="30"/>
        <v>-0.12557126110765621</v>
      </c>
      <c r="N104" s="7">
        <f t="shared" si="31"/>
        <v>-6.8313129695061758E-3</v>
      </c>
      <c r="O104" s="7">
        <f t="shared" si="32"/>
        <v>-2.5786352236836906E-3</v>
      </c>
      <c r="P104" s="7">
        <f t="shared" si="33"/>
        <v>-2.5786352236836906E-3</v>
      </c>
      <c r="Q104" s="7">
        <f t="shared" si="34"/>
        <v>-1.1120421597950845E-4</v>
      </c>
      <c r="R104" s="7">
        <f t="shared" si="35"/>
        <v>-4.6916256981256819E-4</v>
      </c>
      <c r="S104" s="7">
        <f t="shared" si="36"/>
        <v>-3.9178896865643426E-3</v>
      </c>
      <c r="T104" s="7">
        <f t="shared" si="37"/>
        <v>-1.5243887650754572E-3</v>
      </c>
      <c r="U104" s="7">
        <f t="shared" si="38"/>
        <v>-3.3758604460091277E-3</v>
      </c>
      <c r="V104" s="7">
        <f t="shared" si="39"/>
        <v>-1.1230854608890101E-3</v>
      </c>
      <c r="W104" s="7">
        <f t="shared" si="40"/>
        <v>-1.1120421597950845E-4</v>
      </c>
      <c r="X104" s="7">
        <f t="shared" si="41"/>
        <v>-4.6916256981256819E-4</v>
      </c>
      <c r="Y104" s="7">
        <f t="shared" si="42"/>
        <v>-3.9178896865643426E-3</v>
      </c>
      <c r="Z104" s="7">
        <f t="shared" si="43"/>
        <v>-1.5243887650754572E-3</v>
      </c>
      <c r="AA104" s="7">
        <f t="shared" si="44"/>
        <v>-3.3758604460091277E-3</v>
      </c>
      <c r="AB104" s="7">
        <f t="shared" si="45"/>
        <v>-1.1230854608890101E-3</v>
      </c>
      <c r="AD104" s="7">
        <f>1/(1+EXP(-(X104*B104+Y104*C104+Z104*D104+AA104*E104+AB104*F104)))</f>
        <v>0.48738903741797984</v>
      </c>
      <c r="AE104" s="7">
        <f>1/(1+EXP(-(R104*B104+S104*C104+T104*D104+U104*E104+V104*F104)))</f>
        <v>0.48738903741797984</v>
      </c>
      <c r="AF104" s="7">
        <f>1/(1+EXP(-(N104+O104*AD104+P104*AE104)))</f>
        <v>0.4976637894890919</v>
      </c>
      <c r="AG104" s="7">
        <f t="shared" si="53"/>
        <v>0.24766924736864318</v>
      </c>
      <c r="AH104" s="7">
        <f>SUM(AG99:AG104)/2</f>
        <v>0.75002603505850396</v>
      </c>
    </row>
    <row r="105" spans="1:34" x14ac:dyDescent="0.25">
      <c r="A105" s="6" t="s">
        <v>60</v>
      </c>
      <c r="B105" s="7">
        <v>1</v>
      </c>
      <c r="C105" s="7">
        <v>5.0999999999999996</v>
      </c>
      <c r="D105" s="7">
        <v>3.5</v>
      </c>
      <c r="E105" s="7">
        <v>1.4</v>
      </c>
      <c r="F105" s="7">
        <v>0.2</v>
      </c>
      <c r="G105" s="7">
        <v>1</v>
      </c>
      <c r="H105" s="7">
        <v>1</v>
      </c>
      <c r="I105" s="7">
        <v>0.1</v>
      </c>
      <c r="J105" s="7">
        <f t="shared" si="27"/>
        <v>0.49231645930981321</v>
      </c>
      <c r="K105" s="7">
        <f t="shared" si="28"/>
        <v>0.49231645930981321</v>
      </c>
      <c r="L105" s="7">
        <f t="shared" si="29"/>
        <v>0.49765743661633921</v>
      </c>
      <c r="M105" s="7">
        <f t="shared" si="30"/>
        <v>0.12558288418925365</v>
      </c>
      <c r="N105" s="7">
        <f t="shared" si="31"/>
        <v>5.7269754494191898E-3</v>
      </c>
      <c r="O105" s="7">
        <f t="shared" si="32"/>
        <v>3.6040168657130774E-3</v>
      </c>
      <c r="P105" s="7">
        <f t="shared" si="33"/>
        <v>3.6040168657130774E-3</v>
      </c>
      <c r="Q105" s="7">
        <f t="shared" si="34"/>
        <v>-8.0938994134841942E-5</v>
      </c>
      <c r="R105" s="7">
        <f t="shared" si="35"/>
        <v>-4.7725646922605239E-4</v>
      </c>
      <c r="S105" s="7">
        <f t="shared" si="36"/>
        <v>-3.9591685735731116E-3</v>
      </c>
      <c r="T105" s="7">
        <f t="shared" si="37"/>
        <v>-1.5527174130226518E-3</v>
      </c>
      <c r="U105" s="7">
        <f t="shared" si="38"/>
        <v>-3.3871919051880056E-3</v>
      </c>
      <c r="V105" s="7">
        <f t="shared" si="39"/>
        <v>-1.1247042407717071E-3</v>
      </c>
      <c r="W105" s="7">
        <f t="shared" si="40"/>
        <v>-8.0938994134841942E-5</v>
      </c>
      <c r="X105" s="7">
        <f t="shared" si="41"/>
        <v>-4.7725646922605239E-4</v>
      </c>
      <c r="Y105" s="7">
        <f t="shared" si="42"/>
        <v>-3.9591685735731116E-3</v>
      </c>
      <c r="Z105" s="7">
        <f t="shared" si="43"/>
        <v>-1.5527174130226518E-3</v>
      </c>
      <c r="AA105" s="7">
        <f t="shared" si="44"/>
        <v>-3.3871919051880056E-3</v>
      </c>
      <c r="AB105" s="7">
        <f t="shared" si="45"/>
        <v>-1.1247042407717071E-3</v>
      </c>
      <c r="AD105" s="7">
        <f>1/(1+EXP(-(X110*B105+Y110*C105+Z110*D105+AA110*E105+AB110*F105)))</f>
        <v>0.49140112803918229</v>
      </c>
      <c r="AE105" s="7">
        <f>1/(1+EXP(-(R110*B105+S110*C105+T110*D105+U110*E105+V110*F105)))</f>
        <v>0.49140112803918229</v>
      </c>
      <c r="AF105" s="7">
        <f>1/(1+EXP(-(N110+O110*AD105+P110*AE105)))</f>
        <v>0.49745896188771493</v>
      </c>
      <c r="AG105" s="7">
        <f>POWER(H105-AF105,2)</f>
        <v>0.2525474949869731</v>
      </c>
      <c r="AH105" s="7"/>
    </row>
    <row r="106" spans="1:34" x14ac:dyDescent="0.25">
      <c r="A106" s="6"/>
      <c r="B106" s="7">
        <v>1</v>
      </c>
      <c r="C106" s="7">
        <v>4.9000000000000004</v>
      </c>
      <c r="D106" s="7">
        <v>3</v>
      </c>
      <c r="E106" s="7">
        <v>1.4</v>
      </c>
      <c r="F106" s="7">
        <v>0.2</v>
      </c>
      <c r="G106" s="7">
        <v>1</v>
      </c>
      <c r="H106" s="7">
        <v>1</v>
      </c>
      <c r="I106" s="7">
        <v>0.1</v>
      </c>
      <c r="J106" s="7">
        <f t="shared" si="27"/>
        <v>0.49262494886354641</v>
      </c>
      <c r="K106" s="7">
        <f t="shared" si="28"/>
        <v>0.49262494886354641</v>
      </c>
      <c r="L106" s="7">
        <f t="shared" si="29"/>
        <v>0.50231944153669084</v>
      </c>
      <c r="M106" s="7">
        <f t="shared" si="30"/>
        <v>0.12441746218945877</v>
      </c>
      <c r="N106" s="7">
        <f t="shared" si="31"/>
        <v>1.816872166836507E-2</v>
      </c>
      <c r="O106" s="7">
        <f t="shared" si="32"/>
        <v>9.733131460594513E-3</v>
      </c>
      <c r="P106" s="7">
        <f t="shared" si="33"/>
        <v>9.733131460594513E-3</v>
      </c>
      <c r="Q106" s="7">
        <f t="shared" si="34"/>
        <v>1.1207626879237996E-4</v>
      </c>
      <c r="R106" s="7">
        <f t="shared" si="35"/>
        <v>-4.6604884234681442E-4</v>
      </c>
      <c r="S106" s="7">
        <f t="shared" si="36"/>
        <v>-3.9042512018648457E-3</v>
      </c>
      <c r="T106" s="7">
        <f t="shared" si="37"/>
        <v>-1.5190945323849377E-3</v>
      </c>
      <c r="U106" s="7">
        <f t="shared" si="38"/>
        <v>-3.3715012275570724E-3</v>
      </c>
      <c r="V106" s="7">
        <f t="shared" si="39"/>
        <v>-1.1224627153958594E-3</v>
      </c>
      <c r="W106" s="7">
        <f t="shared" si="40"/>
        <v>1.1207626879237996E-4</v>
      </c>
      <c r="X106" s="7">
        <f t="shared" si="41"/>
        <v>-4.6604884234681442E-4</v>
      </c>
      <c r="Y106" s="7">
        <f t="shared" si="42"/>
        <v>-3.9042512018648457E-3</v>
      </c>
      <c r="Z106" s="7">
        <f t="shared" si="43"/>
        <v>-1.5190945323849377E-3</v>
      </c>
      <c r="AA106" s="7">
        <f t="shared" si="44"/>
        <v>-3.3715012275570724E-3</v>
      </c>
      <c r="AB106" s="7">
        <f t="shared" si="45"/>
        <v>-1.1224627153958594E-3</v>
      </c>
      <c r="AD106" s="7">
        <f>1/(1+EXP(-(X110*B106+Y110*C106+Z110*D106+AA110*E106+AB110*F106)))</f>
        <v>0.49183454117853281</v>
      </c>
      <c r="AE106" s="7">
        <f>1/(1+EXP(-(R110*B106+S110*C106+T110*D106+U110*E106+V110*F106)))</f>
        <v>0.49183454117853281</v>
      </c>
      <c r="AF106" s="7">
        <f>1/(1+EXP(-(N110+O110*AD106+P110*AE106)))</f>
        <v>0.4974583757744771</v>
      </c>
      <c r="AG106" s="7">
        <f t="shared" ref="AG106:AG110" si="54">POWER(H106-AF106,2)</f>
        <v>0.25254808407922674</v>
      </c>
      <c r="AH106" s="7"/>
    </row>
    <row r="107" spans="1:34" x14ac:dyDescent="0.25">
      <c r="A107" s="6"/>
      <c r="B107" s="7">
        <v>1</v>
      </c>
      <c r="C107" s="7">
        <v>4.7</v>
      </c>
      <c r="D107" s="7">
        <v>3.2</v>
      </c>
      <c r="E107" s="7">
        <v>1.3</v>
      </c>
      <c r="F107" s="7">
        <v>0.2</v>
      </c>
      <c r="G107" s="7">
        <v>1</v>
      </c>
      <c r="H107" s="7">
        <v>1</v>
      </c>
      <c r="I107" s="7">
        <v>0.1</v>
      </c>
      <c r="J107" s="7">
        <f t="shared" si="27"/>
        <v>0.49292932734864214</v>
      </c>
      <c r="K107" s="7">
        <f t="shared" si="28"/>
        <v>0.49292932734864214</v>
      </c>
      <c r="L107" s="7">
        <f t="shared" si="29"/>
        <v>0.50694060754657633</v>
      </c>
      <c r="M107" s="7">
        <f t="shared" si="30"/>
        <v>0.1232410964399747</v>
      </c>
      <c r="N107" s="7">
        <f t="shared" si="31"/>
        <v>3.0492831312362544E-2</v>
      </c>
      <c r="O107" s="7">
        <f t="shared" si="32"/>
        <v>1.58080465375811E-2</v>
      </c>
      <c r="P107" s="7">
        <f t="shared" si="33"/>
        <v>1.58080465375811E-2</v>
      </c>
      <c r="Q107" s="7">
        <f t="shared" si="34"/>
        <v>2.9982047886310662E-4</v>
      </c>
      <c r="R107" s="7">
        <f t="shared" si="35"/>
        <v>-4.3606679446050377E-4</v>
      </c>
      <c r="S107" s="7">
        <f t="shared" si="36"/>
        <v>-3.7633355767991857E-3</v>
      </c>
      <c r="T107" s="7">
        <f t="shared" si="37"/>
        <v>-1.4231519791487435E-3</v>
      </c>
      <c r="U107" s="7">
        <f t="shared" si="38"/>
        <v>-3.3325245653048684E-3</v>
      </c>
      <c r="V107" s="7">
        <f t="shared" si="39"/>
        <v>-1.1164663058185972E-3</v>
      </c>
      <c r="W107" s="7">
        <f t="shared" si="40"/>
        <v>2.9982047886310662E-4</v>
      </c>
      <c r="X107" s="7">
        <f t="shared" si="41"/>
        <v>-4.3606679446050377E-4</v>
      </c>
      <c r="Y107" s="7">
        <f t="shared" si="42"/>
        <v>-3.7633355767991857E-3</v>
      </c>
      <c r="Z107" s="7">
        <f t="shared" si="43"/>
        <v>-1.4231519791487435E-3</v>
      </c>
      <c r="AA107" s="7">
        <f t="shared" si="44"/>
        <v>-3.3325245653048684E-3</v>
      </c>
      <c r="AB107" s="7">
        <f t="shared" si="45"/>
        <v>-1.1164663058185972E-3</v>
      </c>
      <c r="AD107" s="7">
        <f>1/(1+EXP(-(X110*B107+Y110*C107+Z110*D107+AA110*E107+AB110*F107)))</f>
        <v>0.4920619108955106</v>
      </c>
      <c r="AE107" s="7">
        <f>1/(1+EXP(-(R110*B107+S110*C107+T110*D107+U110*E107+V110*F107)))</f>
        <v>0.4920619108955106</v>
      </c>
      <c r="AF107" s="7">
        <f>1/(1+EXP(-(N110+O110*AD107+P110*AE107)))</f>
        <v>0.49745806829787415</v>
      </c>
      <c r="AG107" s="7">
        <f t="shared" si="54"/>
        <v>0.25254839311890409</v>
      </c>
      <c r="AH107" s="7"/>
    </row>
    <row r="108" spans="1:34" x14ac:dyDescent="0.25">
      <c r="A108" s="6"/>
      <c r="B108" s="7">
        <v>1</v>
      </c>
      <c r="C108" s="7">
        <v>7</v>
      </c>
      <c r="D108" s="7">
        <v>3.2</v>
      </c>
      <c r="E108" s="7">
        <v>4.7</v>
      </c>
      <c r="F108" s="7">
        <v>1.4</v>
      </c>
      <c r="G108" s="7">
        <v>-1</v>
      </c>
      <c r="H108" s="7">
        <v>0</v>
      </c>
      <c r="I108" s="7">
        <v>0.1</v>
      </c>
      <c r="J108" s="7">
        <f t="shared" si="27"/>
        <v>0.48786252982407291</v>
      </c>
      <c r="K108" s="7">
        <f t="shared" si="28"/>
        <v>0.48786252982407291</v>
      </c>
      <c r="L108" s="7">
        <f t="shared" si="29"/>
        <v>0.51147726814631611</v>
      </c>
      <c r="M108" s="7">
        <f t="shared" si="30"/>
        <v>-0.12780194132057507</v>
      </c>
      <c r="N108" s="7">
        <f t="shared" si="31"/>
        <v>1.7712637180305038E-2</v>
      </c>
      <c r="O108" s="7">
        <f t="shared" si="32"/>
        <v>9.573068696672753E-3</v>
      </c>
      <c r="P108" s="7">
        <f t="shared" si="33"/>
        <v>9.573068696672753E-3</v>
      </c>
      <c r="Q108" s="7">
        <f t="shared" si="34"/>
        <v>-5.0477713221558818E-4</v>
      </c>
      <c r="R108" s="7">
        <f t="shared" si="35"/>
        <v>-4.8654450768206262E-4</v>
      </c>
      <c r="S108" s="7">
        <f t="shared" si="36"/>
        <v>-4.1166795693500973E-3</v>
      </c>
      <c r="T108" s="7">
        <f t="shared" si="37"/>
        <v>-1.5846806614577317E-3</v>
      </c>
      <c r="U108" s="7">
        <f t="shared" si="38"/>
        <v>-3.5697698174461949E-3</v>
      </c>
      <c r="V108" s="7">
        <f t="shared" si="39"/>
        <v>-1.1871351043287795E-3</v>
      </c>
      <c r="W108" s="7">
        <f t="shared" si="40"/>
        <v>-5.0477713221558818E-4</v>
      </c>
      <c r="X108" s="7">
        <f t="shared" si="41"/>
        <v>-4.8654450768206262E-4</v>
      </c>
      <c r="Y108" s="7">
        <f t="shared" si="42"/>
        <v>-4.1166795693500973E-3</v>
      </c>
      <c r="Z108" s="7">
        <f t="shared" si="43"/>
        <v>-1.5846806614577317E-3</v>
      </c>
      <c r="AA108" s="7">
        <f t="shared" si="44"/>
        <v>-3.5697698174461949E-3</v>
      </c>
      <c r="AB108" s="7">
        <f t="shared" si="45"/>
        <v>-1.1871351043287795E-3</v>
      </c>
      <c r="AD108" s="7">
        <f>1/(1+EXP(-(X110*B108+Y110*C108+Z110*D108+AA110*E108+AB110*F108)))</f>
        <v>0.48597496009370833</v>
      </c>
      <c r="AE108" s="7">
        <f>1/(1+EXP(-(R110*B108+S110*C108+T110*D108+U110*E108+V110*F108)))</f>
        <v>0.48597496009370833</v>
      </c>
      <c r="AF108" s="7">
        <f>1/(1+EXP(-(N110+O110*AD108+P110*AE108)))</f>
        <v>0.49746629980350604</v>
      </c>
      <c r="AG108" s="7">
        <f t="shared" si="54"/>
        <v>0.24747271944019175</v>
      </c>
      <c r="AH108" s="7"/>
    </row>
    <row r="109" spans="1:34" x14ac:dyDescent="0.25">
      <c r="A109" s="6"/>
      <c r="B109" s="7">
        <v>1</v>
      </c>
      <c r="C109" s="7">
        <v>6.4</v>
      </c>
      <c r="D109" s="7">
        <v>3.2</v>
      </c>
      <c r="E109" s="7">
        <v>4.5</v>
      </c>
      <c r="F109" s="7">
        <v>1.5</v>
      </c>
      <c r="G109" s="7">
        <v>-1</v>
      </c>
      <c r="H109" s="7">
        <v>0</v>
      </c>
      <c r="I109" s="7">
        <v>0.1</v>
      </c>
      <c r="J109" s="7">
        <f t="shared" si="27"/>
        <v>0.48756532982448564</v>
      </c>
      <c r="K109" s="7">
        <f t="shared" si="28"/>
        <v>0.48756532982448564</v>
      </c>
      <c r="L109" s="7">
        <f t="shared" si="29"/>
        <v>0.50676149528702386</v>
      </c>
      <c r="M109" s="7">
        <f t="shared" si="30"/>
        <v>-0.12666720579168331</v>
      </c>
      <c r="N109" s="7">
        <f t="shared" si="31"/>
        <v>5.0459166011367074E-3</v>
      </c>
      <c r="O109" s="7">
        <f t="shared" si="32"/>
        <v>3.3972148996959462E-3</v>
      </c>
      <c r="P109" s="7">
        <f t="shared" si="33"/>
        <v>3.3972148996959462E-3</v>
      </c>
      <c r="Q109" s="7">
        <f t="shared" si="34"/>
        <v>-3.0296097316207367E-4</v>
      </c>
      <c r="R109" s="7">
        <f t="shared" si="35"/>
        <v>-5.1684060499826998E-4</v>
      </c>
      <c r="S109" s="7">
        <f t="shared" si="36"/>
        <v>-4.310574592173824E-3</v>
      </c>
      <c r="T109" s="7">
        <f t="shared" si="37"/>
        <v>-1.6816281728695953E-3</v>
      </c>
      <c r="U109" s="7">
        <f t="shared" si="38"/>
        <v>-3.7061022553691279E-3</v>
      </c>
      <c r="V109" s="7">
        <f t="shared" si="39"/>
        <v>-1.2325792503030907E-3</v>
      </c>
      <c r="W109" s="7">
        <f t="shared" si="40"/>
        <v>-3.0296097316207367E-4</v>
      </c>
      <c r="X109" s="7">
        <f t="shared" si="41"/>
        <v>-5.1684060499826998E-4</v>
      </c>
      <c r="Y109" s="7">
        <f t="shared" si="42"/>
        <v>-4.310574592173824E-3</v>
      </c>
      <c r="Z109" s="7">
        <f t="shared" si="43"/>
        <v>-1.6816281728695953E-3</v>
      </c>
      <c r="AA109" s="7">
        <f t="shared" si="44"/>
        <v>-3.7061022553691279E-3</v>
      </c>
      <c r="AB109" s="7">
        <f t="shared" si="45"/>
        <v>-1.2325792503030907E-3</v>
      </c>
      <c r="AD109" s="7">
        <f>1/(1+EXP(-(X110*B109+Y110*C109+Z110*D109+AA110*E109+AB110*F109)))</f>
        <v>0.48678866805434656</v>
      </c>
      <c r="AE109" s="7">
        <f>1/(1+EXP(-(R110*B109+S110*C109+T110*D109+U110*E109+V110*F109)))</f>
        <v>0.48678866805434656</v>
      </c>
      <c r="AF109" s="7">
        <f>1/(1+EXP(-(N110+O110*AD109+P110*AE109)))</f>
        <v>0.4974651994098338</v>
      </c>
      <c r="AG109" s="7">
        <f t="shared" si="54"/>
        <v>0.24747162462386571</v>
      </c>
      <c r="AH109" s="7"/>
    </row>
    <row r="110" spans="1:34" x14ac:dyDescent="0.25">
      <c r="A110" s="6"/>
      <c r="B110" s="7">
        <v>1</v>
      </c>
      <c r="C110" s="7">
        <v>6.9</v>
      </c>
      <c r="D110" s="7">
        <v>3.1</v>
      </c>
      <c r="E110" s="7">
        <v>4.9000000000000004</v>
      </c>
      <c r="F110" s="7">
        <v>1.5</v>
      </c>
      <c r="G110" s="7">
        <v>-1</v>
      </c>
      <c r="H110" s="7">
        <v>0</v>
      </c>
      <c r="I110" s="7">
        <v>0.1</v>
      </c>
      <c r="J110" s="7">
        <f t="shared" si="27"/>
        <v>0.48613315126898715</v>
      </c>
      <c r="K110" s="7">
        <f t="shared" si="28"/>
        <v>0.48613315126898715</v>
      </c>
      <c r="L110" s="7">
        <f t="shared" si="29"/>
        <v>0.50208721641865339</v>
      </c>
      <c r="M110" s="7">
        <f t="shared" si="30"/>
        <v>-0.12551961677557352</v>
      </c>
      <c r="N110" s="7">
        <f t="shared" si="31"/>
        <v>-7.5060450764206452E-3</v>
      </c>
      <c r="O110" s="7">
        <f t="shared" si="32"/>
        <v>-2.7047097852225723E-3</v>
      </c>
      <c r="P110" s="7">
        <f t="shared" si="33"/>
        <v>-2.7047097852225723E-3</v>
      </c>
      <c r="Q110" s="7">
        <f t="shared" si="34"/>
        <v>-1.0652228254788173E-4</v>
      </c>
      <c r="R110" s="7">
        <f t="shared" si="35"/>
        <v>-5.274928332530582E-4</v>
      </c>
      <c r="S110" s="7">
        <f t="shared" si="36"/>
        <v>-4.3840749671318624E-3</v>
      </c>
      <c r="T110" s="7">
        <f t="shared" si="37"/>
        <v>-1.7146500804594387E-3</v>
      </c>
      <c r="U110" s="7">
        <f t="shared" si="38"/>
        <v>-3.7582981738175899E-3</v>
      </c>
      <c r="V110" s="7">
        <f t="shared" si="39"/>
        <v>-1.248557592685273E-3</v>
      </c>
      <c r="W110" s="7">
        <f t="shared" si="40"/>
        <v>-1.0652228254788173E-4</v>
      </c>
      <c r="X110" s="7">
        <f t="shared" si="41"/>
        <v>-5.274928332530582E-4</v>
      </c>
      <c r="Y110" s="7">
        <f t="shared" si="42"/>
        <v>-4.3840749671318624E-3</v>
      </c>
      <c r="Z110" s="7">
        <f t="shared" si="43"/>
        <v>-1.7146500804594387E-3</v>
      </c>
      <c r="AA110" s="7">
        <f t="shared" si="44"/>
        <v>-3.7582981738175899E-3</v>
      </c>
      <c r="AB110" s="7">
        <f t="shared" si="45"/>
        <v>-1.248557592685273E-3</v>
      </c>
      <c r="AD110" s="7">
        <f>1/(1+EXP(-(X110*B110+Y110*C110+Z110*D110+AA110*E110+AB110*F110)))</f>
        <v>0.48590835206999861</v>
      </c>
      <c r="AE110" s="7">
        <f>1/(1+EXP(-(R110*B110+S110*C110+T110*D110+U110*E110+V110*F110)))</f>
        <v>0.48590835206999861</v>
      </c>
      <c r="AF110" s="7">
        <f>1/(1+EXP(-(N110+O110*AD110+P110*AE110)))</f>
        <v>0.49746638987887976</v>
      </c>
      <c r="AG110" s="7">
        <f t="shared" si="54"/>
        <v>0.24747280905912561</v>
      </c>
      <c r="AH110" s="7">
        <f>SUM(AG105:AG110)/2</f>
        <v>0.75003056265414347</v>
      </c>
    </row>
    <row r="111" spans="1:34" x14ac:dyDescent="0.25">
      <c r="A111" s="13" t="s">
        <v>61</v>
      </c>
      <c r="B111" s="14">
        <v>1</v>
      </c>
      <c r="C111" s="14">
        <v>5.0999999999999996</v>
      </c>
      <c r="D111" s="14">
        <v>3.5</v>
      </c>
      <c r="E111" s="14">
        <v>1.4</v>
      </c>
      <c r="F111" s="14">
        <v>0.2</v>
      </c>
      <c r="G111" s="14">
        <v>1</v>
      </c>
      <c r="H111" s="14">
        <v>1</v>
      </c>
      <c r="I111" s="14">
        <v>0.1</v>
      </c>
      <c r="J111" s="14">
        <f t="shared" si="27"/>
        <v>0.49140112803918229</v>
      </c>
      <c r="K111" s="14">
        <f t="shared" si="28"/>
        <v>0.49140112803918229</v>
      </c>
      <c r="L111" s="14">
        <f t="shared" si="29"/>
        <v>0.49745896188771493</v>
      </c>
      <c r="M111" s="14">
        <f t="shared" si="30"/>
        <v>0.12563201468356253</v>
      </c>
      <c r="N111" s="14">
        <f t="shared" si="31"/>
        <v>5.0571563919356074E-3</v>
      </c>
      <c r="O111" s="14">
        <f t="shared" si="32"/>
        <v>3.4688615881112014E-3</v>
      </c>
      <c r="P111" s="14">
        <f t="shared" si="33"/>
        <v>3.4688615881112014E-3</v>
      </c>
      <c r="Q111" s="14">
        <f t="shared" si="34"/>
        <v>-8.4924409984994686E-5</v>
      </c>
      <c r="R111" s="14">
        <f t="shared" si="35"/>
        <v>-5.3598527425155766E-4</v>
      </c>
      <c r="S111" s="14">
        <f t="shared" si="36"/>
        <v>-4.4273864162242098E-3</v>
      </c>
      <c r="T111" s="14">
        <f t="shared" si="37"/>
        <v>-1.7443736239541867E-3</v>
      </c>
      <c r="U111" s="14">
        <f t="shared" si="38"/>
        <v>-3.7701875912154893E-3</v>
      </c>
      <c r="V111" s="14">
        <f t="shared" si="39"/>
        <v>-1.2502560808849729E-3</v>
      </c>
      <c r="W111" s="14">
        <f t="shared" si="40"/>
        <v>-8.4924409984994686E-5</v>
      </c>
      <c r="X111" s="14">
        <f t="shared" si="41"/>
        <v>-5.3598527425155766E-4</v>
      </c>
      <c r="Y111" s="14">
        <f t="shared" si="42"/>
        <v>-4.4273864162242098E-3</v>
      </c>
      <c r="Z111" s="14">
        <f t="shared" si="43"/>
        <v>-1.7443736239541867E-3</v>
      </c>
      <c r="AA111" s="14">
        <f t="shared" si="44"/>
        <v>-3.7701875912154893E-3</v>
      </c>
      <c r="AB111" s="14">
        <f t="shared" si="45"/>
        <v>-1.2502560808849729E-3</v>
      </c>
      <c r="AC111" s="15"/>
      <c r="AD111" s="14">
        <f>1/(1+EXP(-(X116*B111+Y116*C111+Z116*D111+AA116*E111+AB116*F111)))</f>
        <v>0.49049086777960099</v>
      </c>
      <c r="AE111" s="14">
        <f>1/(1+EXP(-(R116*B111+S116*C111+T116*D111+U116*E111+V116*F111)))</f>
        <v>0.49049086777960099</v>
      </c>
      <c r="AF111" s="14">
        <f>1/(1+EXP(-(N116+O116*AD111+P116*AE111)))</f>
        <v>0.49727719958555228</v>
      </c>
      <c r="AG111" s="14">
        <f>POWER(H111-AF111,2)</f>
        <v>0.25273021405654467</v>
      </c>
      <c r="AH111" s="14"/>
    </row>
    <row r="112" spans="1:34" x14ac:dyDescent="0.25">
      <c r="A112" s="13"/>
      <c r="B112" s="14">
        <v>1</v>
      </c>
      <c r="C112" s="14">
        <v>4.9000000000000004</v>
      </c>
      <c r="D112" s="14">
        <v>3</v>
      </c>
      <c r="E112" s="14">
        <v>1.4</v>
      </c>
      <c r="F112" s="14">
        <v>0.2</v>
      </c>
      <c r="G112" s="14">
        <v>1</v>
      </c>
      <c r="H112" s="14">
        <v>1</v>
      </c>
      <c r="I112" s="14">
        <v>0.1</v>
      </c>
      <c r="J112" s="14">
        <f t="shared" si="27"/>
        <v>0.49175284467804165</v>
      </c>
      <c r="K112" s="14">
        <f t="shared" si="28"/>
        <v>0.49175284467804165</v>
      </c>
      <c r="L112" s="14">
        <f t="shared" si="29"/>
        <v>0.50211718772104219</v>
      </c>
      <c r="M112" s="14">
        <f t="shared" si="30"/>
        <v>0.12446847131807615</v>
      </c>
      <c r="N112" s="14">
        <f t="shared" si="31"/>
        <v>1.7504003523743223E-2</v>
      </c>
      <c r="O112" s="14">
        <f t="shared" si="32"/>
        <v>9.5896340724503197E-3</v>
      </c>
      <c r="P112" s="14">
        <f t="shared" si="33"/>
        <v>9.5896340724503197E-3</v>
      </c>
      <c r="Q112" s="14">
        <f t="shared" si="34"/>
        <v>1.0791160810345647E-4</v>
      </c>
      <c r="R112" s="14">
        <f t="shared" si="35"/>
        <v>-5.2519411344121203E-4</v>
      </c>
      <c r="S112" s="14">
        <f t="shared" si="36"/>
        <v>-4.374509728253516E-3</v>
      </c>
      <c r="T112" s="14">
        <f t="shared" si="37"/>
        <v>-1.7120001415231497E-3</v>
      </c>
      <c r="U112" s="14">
        <f t="shared" si="38"/>
        <v>-3.7550799660810053E-3</v>
      </c>
      <c r="V112" s="14">
        <f t="shared" si="39"/>
        <v>-1.2480978487229037E-3</v>
      </c>
      <c r="W112" s="14">
        <f t="shared" si="40"/>
        <v>1.0791160810345647E-4</v>
      </c>
      <c r="X112" s="14">
        <f t="shared" si="41"/>
        <v>-5.2519411344121203E-4</v>
      </c>
      <c r="Y112" s="14">
        <f t="shared" si="42"/>
        <v>-4.374509728253516E-3</v>
      </c>
      <c r="Z112" s="14">
        <f t="shared" si="43"/>
        <v>-1.7120001415231497E-3</v>
      </c>
      <c r="AA112" s="14">
        <f t="shared" si="44"/>
        <v>-3.7550799660810053E-3</v>
      </c>
      <c r="AB112" s="14">
        <f t="shared" si="45"/>
        <v>-1.2480978487229037E-3</v>
      </c>
      <c r="AC112" s="15"/>
      <c r="AD112" s="14">
        <f>1/(1+EXP(-(X116*B112+Y116*C112+Z116*D112+AA116*E112+AB116*F112)))</f>
        <v>0.49097119025535113</v>
      </c>
      <c r="AE112" s="14">
        <f>1/(1+EXP(-(R116*B112+S116*C112+T116*D112+U116*E112+V116*F112)))</f>
        <v>0.49097119025535113</v>
      </c>
      <c r="AF112" s="14">
        <f>1/(1+EXP(-(N116+O116*AD112+P116*AE112)))</f>
        <v>0.497276528668324</v>
      </c>
      <c r="AG112" s="14">
        <f t="shared" ref="AG112:AG116" si="55">POWER(H112-AF112,2)</f>
        <v>0.25273088862777038</v>
      </c>
      <c r="AH112" s="14"/>
    </row>
    <row r="113" spans="1:34" x14ac:dyDescent="0.25">
      <c r="A113" s="13"/>
      <c r="B113" s="14">
        <v>1</v>
      </c>
      <c r="C113" s="14">
        <v>4.7</v>
      </c>
      <c r="D113" s="14">
        <v>3.2</v>
      </c>
      <c r="E113" s="14">
        <v>1.3</v>
      </c>
      <c r="F113" s="14">
        <v>0.2</v>
      </c>
      <c r="G113" s="14">
        <v>1</v>
      </c>
      <c r="H113" s="14">
        <v>1</v>
      </c>
      <c r="I113" s="14">
        <v>0.1</v>
      </c>
      <c r="J113" s="14">
        <f t="shared" si="27"/>
        <v>0.49207690981267382</v>
      </c>
      <c r="K113" s="14">
        <f t="shared" si="28"/>
        <v>0.49207690981267382</v>
      </c>
      <c r="L113" s="14">
        <f t="shared" si="29"/>
        <v>0.50673501224984507</v>
      </c>
      <c r="M113" s="14">
        <f t="shared" si="30"/>
        <v>0.12329387224531831</v>
      </c>
      <c r="N113" s="14">
        <f t="shared" si="31"/>
        <v>2.9833390748275054E-2</v>
      </c>
      <c r="O113" s="14">
        <f t="shared" si="32"/>
        <v>1.5656640837781802E-2</v>
      </c>
      <c r="P113" s="14">
        <f t="shared" si="33"/>
        <v>1.5656640837781802E-2</v>
      </c>
      <c r="Q113" s="14">
        <f t="shared" si="34"/>
        <v>2.9551155753934822E-4</v>
      </c>
      <c r="R113" s="14">
        <f t="shared" si="35"/>
        <v>-4.9564295768727716E-4</v>
      </c>
      <c r="S113" s="14">
        <f t="shared" si="36"/>
        <v>-4.2356192962100222E-3</v>
      </c>
      <c r="T113" s="14">
        <f t="shared" si="37"/>
        <v>-1.6174364431105583E-3</v>
      </c>
      <c r="U113" s="14">
        <f t="shared" si="38"/>
        <v>-3.7166634636008901E-3</v>
      </c>
      <c r="V113" s="14">
        <f t="shared" si="39"/>
        <v>-1.2421876175721168E-3</v>
      </c>
      <c r="W113" s="14">
        <f t="shared" si="40"/>
        <v>2.9551155753934822E-4</v>
      </c>
      <c r="X113" s="14">
        <f t="shared" si="41"/>
        <v>-4.9564295768727716E-4</v>
      </c>
      <c r="Y113" s="14">
        <f t="shared" si="42"/>
        <v>-4.2356192962100222E-3</v>
      </c>
      <c r="Z113" s="14">
        <f t="shared" si="43"/>
        <v>-1.6174364431105583E-3</v>
      </c>
      <c r="AA113" s="14">
        <f t="shared" si="44"/>
        <v>-3.7166634636008901E-3</v>
      </c>
      <c r="AB113" s="14">
        <f t="shared" si="45"/>
        <v>-1.2421876175721168E-3</v>
      </c>
      <c r="AC113" s="15"/>
      <c r="AD113" s="14">
        <f>1/(1+EXP(-(X116*B113+Y116*C113+Z116*D113+AA116*E113+AB116*F113)))</f>
        <v>0.49122166004844636</v>
      </c>
      <c r="AE113" s="14">
        <f>1/(1+EXP(-(R116*B113+S116*C113+T116*D113+U116*E113+V116*F113)))</f>
        <v>0.49122166004844636</v>
      </c>
      <c r="AF113" s="14">
        <f>1/(1+EXP(-(N116+O116*AD113+P116*AE113)))</f>
        <v>0.49727617881066383</v>
      </c>
      <c r="AG113" s="14">
        <f t="shared" si="55"/>
        <v>0.25273124039120759</v>
      </c>
      <c r="AH113" s="14"/>
    </row>
    <row r="114" spans="1:34" x14ac:dyDescent="0.25">
      <c r="A114" s="13"/>
      <c r="B114" s="14">
        <v>1</v>
      </c>
      <c r="C114" s="14">
        <v>7</v>
      </c>
      <c r="D114" s="14">
        <v>3.2</v>
      </c>
      <c r="E114" s="14">
        <v>4.7</v>
      </c>
      <c r="F114" s="14">
        <v>1.4</v>
      </c>
      <c r="G114" s="14">
        <v>-1</v>
      </c>
      <c r="H114" s="14">
        <v>0</v>
      </c>
      <c r="I114" s="14">
        <v>0.1</v>
      </c>
      <c r="J114" s="14">
        <f t="shared" si="27"/>
        <v>0.48637133779872116</v>
      </c>
      <c r="K114" s="14">
        <f t="shared" si="28"/>
        <v>0.48637133779872116</v>
      </c>
      <c r="L114" s="14">
        <f t="shared" si="29"/>
        <v>0.51126391229217527</v>
      </c>
      <c r="M114" s="14">
        <f t="shared" si="30"/>
        <v>-0.1277511110959974</v>
      </c>
      <c r="N114" s="14">
        <f t="shared" si="31"/>
        <v>1.7058279638675313E-2</v>
      </c>
      <c r="O114" s="14">
        <f t="shared" si="32"/>
        <v>9.4431929568784701E-3</v>
      </c>
      <c r="P114" s="14">
        <f t="shared" si="33"/>
        <v>9.4431929568784701E-3</v>
      </c>
      <c r="Q114" s="14">
        <f t="shared" si="34"/>
        <v>-4.9966680643045839E-4</v>
      </c>
      <c r="R114" s="14">
        <f t="shared" si="35"/>
        <v>-5.4560963833032302E-4</v>
      </c>
      <c r="S114" s="14">
        <f t="shared" si="36"/>
        <v>-4.5853860607113434E-3</v>
      </c>
      <c r="T114" s="14">
        <f t="shared" si="37"/>
        <v>-1.777329821168305E-3</v>
      </c>
      <c r="U114" s="14">
        <f t="shared" si="38"/>
        <v>-3.951506862623206E-3</v>
      </c>
      <c r="V114" s="14">
        <f t="shared" si="39"/>
        <v>-1.3121409704723809E-3</v>
      </c>
      <c r="W114" s="14">
        <f t="shared" si="40"/>
        <v>-4.9966680643045839E-4</v>
      </c>
      <c r="X114" s="14">
        <f t="shared" si="41"/>
        <v>-5.4560963833032302E-4</v>
      </c>
      <c r="Y114" s="14">
        <f t="shared" si="42"/>
        <v>-4.5853860607113434E-3</v>
      </c>
      <c r="Z114" s="14">
        <f t="shared" si="43"/>
        <v>-1.777329821168305E-3</v>
      </c>
      <c r="AA114" s="14">
        <f t="shared" si="44"/>
        <v>-3.951506862623206E-3</v>
      </c>
      <c r="AB114" s="14">
        <f t="shared" si="45"/>
        <v>-1.3121409704723809E-3</v>
      </c>
      <c r="AC114" s="15"/>
      <c r="AD114" s="14">
        <f>1/(1+EXP(-(X116*B114+Y116*C114+Z116*D114+AA116*E114+AB116*F114)))</f>
        <v>0.48451066840872675</v>
      </c>
      <c r="AE114" s="14">
        <f>1/(1+EXP(-(R116*B114+S116*C114+T116*D114+U116*E114+V116*F114)))</f>
        <v>0.48451066840872675</v>
      </c>
      <c r="AF114" s="14">
        <f>1/(1+EXP(-(N116+O116*AD114+P116*AE114)))</f>
        <v>0.49728555276364217</v>
      </c>
      <c r="AG114" s="14">
        <f t="shared" si="55"/>
        <v>0.24729292098744113</v>
      </c>
      <c r="AH114" s="14"/>
    </row>
    <row r="115" spans="1:34" x14ac:dyDescent="0.25">
      <c r="A115" s="13"/>
      <c r="B115" s="14">
        <v>1</v>
      </c>
      <c r="C115" s="14">
        <v>6.4</v>
      </c>
      <c r="D115" s="14">
        <v>3.2</v>
      </c>
      <c r="E115" s="14">
        <v>4.5</v>
      </c>
      <c r="F115" s="14">
        <v>1.5</v>
      </c>
      <c r="G115" s="14">
        <v>-1</v>
      </c>
      <c r="H115" s="14">
        <v>0</v>
      </c>
      <c r="I115" s="14">
        <v>0.1</v>
      </c>
      <c r="J115" s="14">
        <f t="shared" si="27"/>
        <v>0.48617114569327957</v>
      </c>
      <c r="K115" s="14">
        <f t="shared" si="28"/>
        <v>0.48617114569327957</v>
      </c>
      <c r="L115" s="14">
        <f t="shared" si="29"/>
        <v>0.50655969749173724</v>
      </c>
      <c r="M115" s="14">
        <f t="shared" si="30"/>
        <v>-0.12661812729597902</v>
      </c>
      <c r="N115" s="14">
        <f t="shared" si="31"/>
        <v>4.3964669090774105E-3</v>
      </c>
      <c r="O115" s="14">
        <f t="shared" si="32"/>
        <v>3.2873849555761061E-3</v>
      </c>
      <c r="P115" s="14">
        <f t="shared" si="33"/>
        <v>3.2873849555761061E-3</v>
      </c>
      <c r="Q115" s="14">
        <f t="shared" si="34"/>
        <v>-2.9869119357789489E-4</v>
      </c>
      <c r="R115" s="14">
        <f t="shared" si="35"/>
        <v>-5.7547875768811248E-4</v>
      </c>
      <c r="S115" s="14">
        <f t="shared" si="36"/>
        <v>-4.7765484246011965E-3</v>
      </c>
      <c r="T115" s="14">
        <f t="shared" si="37"/>
        <v>-1.8729110031132314E-3</v>
      </c>
      <c r="U115" s="14">
        <f t="shared" si="38"/>
        <v>-4.0859178997332589E-3</v>
      </c>
      <c r="V115" s="14">
        <f t="shared" si="39"/>
        <v>-1.3569446495090651E-3</v>
      </c>
      <c r="W115" s="14">
        <f t="shared" si="40"/>
        <v>-2.9869119357789489E-4</v>
      </c>
      <c r="X115" s="14">
        <f t="shared" si="41"/>
        <v>-5.7547875768811248E-4</v>
      </c>
      <c r="Y115" s="14">
        <f t="shared" si="42"/>
        <v>-4.7765484246011965E-3</v>
      </c>
      <c r="Z115" s="14">
        <f t="shared" si="43"/>
        <v>-1.8729110031132314E-3</v>
      </c>
      <c r="AA115" s="14">
        <f t="shared" si="44"/>
        <v>-4.0859178997332589E-3</v>
      </c>
      <c r="AB115" s="14">
        <f t="shared" si="45"/>
        <v>-1.3569446495090651E-3</v>
      </c>
      <c r="AC115" s="15"/>
      <c r="AD115" s="14">
        <f>1/(1+EXP(-(X116*B115+Y116*C115+Z116*D115+AA116*E115+AB116*F115)))</f>
        <v>0.48540950914809156</v>
      </c>
      <c r="AE115" s="14">
        <f>1/(1+EXP(-(R116*B115+S116*C115+T116*D115+U116*E115+V116*F115)))</f>
        <v>0.48540950914809156</v>
      </c>
      <c r="AF115" s="14">
        <f>1/(1+EXP(-(N116+O116*AD115+P116*AE115)))</f>
        <v>0.49728429725744844</v>
      </c>
      <c r="AG115" s="14">
        <f t="shared" si="55"/>
        <v>0.24729167229883434</v>
      </c>
      <c r="AH115" s="14"/>
    </row>
    <row r="116" spans="1:34" x14ac:dyDescent="0.25">
      <c r="A116" s="13"/>
      <c r="B116" s="14">
        <v>1</v>
      </c>
      <c r="C116" s="14">
        <v>6.9</v>
      </c>
      <c r="D116" s="14">
        <v>3.1</v>
      </c>
      <c r="E116" s="14">
        <v>4.9000000000000004</v>
      </c>
      <c r="F116" s="14">
        <v>1.5</v>
      </c>
      <c r="G116" s="14">
        <v>-1</v>
      </c>
      <c r="H116" s="14">
        <v>0</v>
      </c>
      <c r="I116" s="14">
        <v>0.1</v>
      </c>
      <c r="J116" s="14">
        <f t="shared" si="27"/>
        <v>0.4846557942519239</v>
      </c>
      <c r="K116" s="14">
        <f t="shared" si="28"/>
        <v>0.4846557942519239</v>
      </c>
      <c r="L116" s="14">
        <f t="shared" si="29"/>
        <v>0.5018957327266671</v>
      </c>
      <c r="M116" s="14">
        <f t="shared" si="30"/>
        <v>-0.12547212946749214</v>
      </c>
      <c r="N116" s="14">
        <f t="shared" si="31"/>
        <v>-8.1507460376718053E-3</v>
      </c>
      <c r="O116" s="14">
        <f t="shared" si="32"/>
        <v>-2.7936945007786575E-3</v>
      </c>
      <c r="P116" s="14">
        <f t="shared" si="33"/>
        <v>-2.7936945007786575E-3</v>
      </c>
      <c r="Q116" s="14">
        <f t="shared" si="34"/>
        <v>-1.0302168261194546E-4</v>
      </c>
      <c r="R116" s="14">
        <f t="shared" si="35"/>
        <v>-5.8578092594930708E-4</v>
      </c>
      <c r="S116" s="14">
        <f t="shared" si="36"/>
        <v>-4.8476333856034386E-3</v>
      </c>
      <c r="T116" s="14">
        <f t="shared" si="37"/>
        <v>-1.9048477247229345E-3</v>
      </c>
      <c r="U116" s="14">
        <f t="shared" si="38"/>
        <v>-4.1363985242131125E-3</v>
      </c>
      <c r="V116" s="14">
        <f t="shared" si="39"/>
        <v>-1.372397901900857E-3</v>
      </c>
      <c r="W116" s="14">
        <f t="shared" si="40"/>
        <v>-1.0302168261194546E-4</v>
      </c>
      <c r="X116" s="14">
        <f t="shared" si="41"/>
        <v>-5.8578092594930708E-4</v>
      </c>
      <c r="Y116" s="14">
        <f t="shared" si="42"/>
        <v>-4.8476333856034386E-3</v>
      </c>
      <c r="Z116" s="14">
        <f t="shared" si="43"/>
        <v>-1.9048477247229345E-3</v>
      </c>
      <c r="AA116" s="14">
        <f t="shared" si="44"/>
        <v>-4.1363985242131125E-3</v>
      </c>
      <c r="AB116" s="14">
        <f t="shared" si="45"/>
        <v>-1.372397901900857E-3</v>
      </c>
      <c r="AC116" s="15"/>
      <c r="AD116" s="14">
        <f>1/(1+EXP(-(X116*B116+Y116*C116+Z116*D116+AA116*E116+AB116*F116)))</f>
        <v>0.48443842028876183</v>
      </c>
      <c r="AE116" s="14">
        <f>1/(1+EXP(-(R116*B116+S116*C116+T116*D116+U116*E116+V116*F116)))</f>
        <v>0.48443842028876183</v>
      </c>
      <c r="AF116" s="14">
        <f>1/(1+EXP(-(N116+O116*AD116+P116*AE116)))</f>
        <v>0.49728565368025568</v>
      </c>
      <c r="AG116" s="14">
        <f t="shared" si="55"/>
        <v>0.24729302135619918</v>
      </c>
      <c r="AH116" s="14">
        <f>SUM(AG111:AG116)/2</f>
        <v>0.75003497885899861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Anggota Kelompok</vt:lpstr>
      <vt:lpstr>perceptron training rule</vt:lpstr>
      <vt:lpstr>DeltaBatch</vt:lpstr>
      <vt:lpstr>Delta Incremental</vt:lpstr>
      <vt:lpstr>Backpropagation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2015-09-22T02:10:24Z</dcterms:created>
  <dcterms:modified xsi:type="dcterms:W3CDTF">2015-09-25T00:53:47Z</dcterms:modified>
</cp:coreProperties>
</file>