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G85" i="1" l="1"/>
  <c r="F82" i="1"/>
  <c r="F83" i="1"/>
  <c r="D82" i="1"/>
  <c r="D83" i="1"/>
  <c r="G82" i="1"/>
  <c r="F80" i="1"/>
  <c r="D80" i="1"/>
  <c r="D81" i="1"/>
  <c r="F81" i="1" s="1"/>
  <c r="G80" i="1"/>
  <c r="F79" i="1"/>
  <c r="D79" i="1"/>
  <c r="F78" i="1"/>
  <c r="D78" i="1"/>
  <c r="G69" i="1"/>
  <c r="I69" i="1" s="1"/>
  <c r="J69" i="1" s="1"/>
  <c r="K69" i="1" s="1"/>
  <c r="L69" i="1" s="1"/>
  <c r="F69" i="1"/>
  <c r="F68" i="1"/>
  <c r="G68" i="1" s="1"/>
  <c r="I68" i="1" s="1"/>
  <c r="J68" i="1" s="1"/>
  <c r="K68" i="1" s="1"/>
  <c r="L68" i="1" s="1"/>
  <c r="G66" i="1"/>
  <c r="I66" i="1" s="1"/>
  <c r="J66" i="1" s="1"/>
  <c r="K66" i="1" s="1"/>
  <c r="L66" i="1" s="1"/>
  <c r="F66" i="1"/>
  <c r="F65" i="1"/>
  <c r="G65" i="1" s="1"/>
  <c r="I65" i="1" s="1"/>
  <c r="J65" i="1" s="1"/>
  <c r="K65" i="1" s="1"/>
  <c r="L65" i="1" s="1"/>
  <c r="H55" i="1"/>
  <c r="I55" i="1" s="1"/>
  <c r="J55" i="1" s="1"/>
  <c r="K55" i="1" s="1"/>
  <c r="H54" i="1"/>
  <c r="I54" i="1" s="1"/>
  <c r="J54" i="1" s="1"/>
  <c r="K54" i="1" s="1"/>
  <c r="H51" i="1"/>
  <c r="I51" i="1" s="1"/>
  <c r="J51" i="1" s="1"/>
  <c r="K51" i="1" s="1"/>
  <c r="H50" i="1"/>
  <c r="I50" i="1" s="1"/>
  <c r="J50" i="1" s="1"/>
  <c r="K50" i="1" s="1"/>
  <c r="H46" i="1"/>
  <c r="I46" i="1" s="1"/>
  <c r="J46" i="1" s="1"/>
  <c r="K46" i="1" s="1"/>
  <c r="H45" i="1"/>
  <c r="I45" i="1" s="1"/>
  <c r="J45" i="1" s="1"/>
  <c r="K45" i="1" s="1"/>
  <c r="H42" i="1"/>
  <c r="I42" i="1" s="1"/>
  <c r="J42" i="1" s="1"/>
  <c r="K42" i="1" s="1"/>
  <c r="I41" i="1"/>
  <c r="J41" i="1" s="1"/>
  <c r="K41" i="1" s="1"/>
  <c r="H41" i="1"/>
  <c r="H29" i="1"/>
  <c r="J29" i="1" s="1"/>
  <c r="K29" i="1" s="1"/>
  <c r="H30" i="1"/>
  <c r="J30" i="1" s="1"/>
  <c r="K30" i="1" s="1"/>
  <c r="H31" i="1"/>
  <c r="J31" i="1" s="1"/>
  <c r="K31" i="1" s="1"/>
  <c r="H32" i="1"/>
  <c r="J32" i="1" s="1"/>
  <c r="K32" i="1" s="1"/>
  <c r="H33" i="1"/>
  <c r="J33" i="1" s="1"/>
  <c r="K33" i="1" s="1"/>
  <c r="H28" i="1"/>
  <c r="J28" i="1" s="1"/>
  <c r="K28" i="1" s="1"/>
  <c r="D29" i="1"/>
  <c r="D30" i="1"/>
  <c r="D31" i="1"/>
  <c r="D32" i="1"/>
  <c r="D33" i="1"/>
  <c r="D28" i="1"/>
  <c r="C25" i="1"/>
  <c r="C24" i="1"/>
  <c r="C23" i="1"/>
  <c r="C22" i="1"/>
  <c r="C21" i="1"/>
  <c r="C20" i="1"/>
  <c r="I10" i="1"/>
  <c r="H10" i="1"/>
  <c r="H11" i="1"/>
  <c r="I11" i="1" s="1"/>
  <c r="H9" i="1"/>
  <c r="I9" i="1" s="1"/>
  <c r="D10" i="1"/>
  <c r="K10" i="1" s="1"/>
  <c r="D11" i="1"/>
  <c r="D9" i="1"/>
  <c r="K9" i="1" l="1"/>
  <c r="K11" i="1"/>
  <c r="L32" i="1"/>
  <c r="L31" i="1"/>
  <c r="L30" i="1"/>
  <c r="L33" i="1"/>
  <c r="L29" i="1"/>
  <c r="L28" i="1"/>
</calcChain>
</file>

<file path=xl/comments1.xml><?xml version="1.0" encoding="utf-8"?>
<comments xmlns="http://schemas.openxmlformats.org/spreadsheetml/2006/main">
  <authors>
    <author>Daniel Prusinski</author>
  </authors>
  <commentList>
    <comment ref="A83" authorId="0">
      <text>
        <r>
          <rPr>
            <b/>
            <sz val="9"/>
            <color indexed="81"/>
            <rFont val="Tahoma"/>
            <family val="2"/>
          </rPr>
          <t>Daniel Prusinski:</t>
        </r>
        <r>
          <rPr>
            <sz val="9"/>
            <color indexed="81"/>
            <rFont val="Tahoma"/>
            <family val="2"/>
          </rPr>
          <t xml:space="preserve">
Look at answer key</t>
        </r>
      </text>
    </comment>
  </commentList>
</comments>
</file>

<file path=xl/sharedStrings.xml><?xml version="1.0" encoding="utf-8"?>
<sst xmlns="http://schemas.openxmlformats.org/spreadsheetml/2006/main" count="184" uniqueCount="110">
  <si>
    <t>Max Sec</t>
  </si>
  <si>
    <t>REM</t>
  </si>
  <si>
    <t>Mean</t>
  </si>
  <si>
    <t>DET</t>
  </si>
  <si>
    <t>ALI</t>
  </si>
  <si>
    <t>L/M Sec</t>
  </si>
  <si>
    <t>MEAN</t>
  </si>
  <si>
    <t xml:space="preserve"> </t>
  </si>
  <si>
    <t xml:space="preserve"> STDV=lm</t>
  </si>
  <si>
    <t>N=50</t>
  </si>
  <si>
    <t>Formula to be used: T-test of SS( calc w.sigma hat) P263</t>
  </si>
  <si>
    <t>t=xbar-mean/(sigma hat/sqrtn)</t>
  </si>
  <si>
    <t>Work</t>
  </si>
  <si>
    <t>Xbar</t>
  </si>
  <si>
    <t>LM Xbar</t>
  </si>
  <si>
    <t>Xbar-Mea</t>
  </si>
  <si>
    <t>Sig Hat</t>
  </si>
  <si>
    <t>N</t>
  </si>
  <si>
    <t>sqrt n</t>
  </si>
  <si>
    <t>SH/Sqrtn</t>
  </si>
  <si>
    <t>X-M/SH/S</t>
  </si>
  <si>
    <t>DF=n-1</t>
  </si>
  <si>
    <t>DF=49</t>
  </si>
  <si>
    <t>p</t>
  </si>
  <si>
    <t>p&lt;.2,P&gt;.1</t>
  </si>
  <si>
    <t>P&lt;.02,P&gt;.01</t>
  </si>
  <si>
    <t>P&lt;.1, P&gt;.05</t>
  </si>
  <si>
    <t>Not Significant</t>
  </si>
  <si>
    <t>Significant</t>
  </si>
  <si>
    <t>Somewhat Sig</t>
  </si>
  <si>
    <t>Pop:</t>
  </si>
  <si>
    <t>Men</t>
  </si>
  <si>
    <t>Women</t>
  </si>
  <si>
    <t>Sample</t>
  </si>
  <si>
    <t>Sch Teach</t>
  </si>
  <si>
    <t>Nurses</t>
  </si>
  <si>
    <t>Coll Prof</t>
  </si>
  <si>
    <t>Physic</t>
  </si>
  <si>
    <t>Realtor</t>
  </si>
  <si>
    <t>Law Stud</t>
  </si>
  <si>
    <t>Formula to be used: Z test for Difference of Proportions</t>
  </si>
  <si>
    <t>Ps</t>
  </si>
  <si>
    <t>Pp</t>
  </si>
  <si>
    <t>Ps-Pp</t>
  </si>
  <si>
    <t>/</t>
  </si>
  <si>
    <t xml:space="preserve">z= proportion in sample [Ps] - proportion in population [Pp] / sqrt of (Pp*Proportion not in Pp [PQ]/n) </t>
  </si>
  <si>
    <t>PQ</t>
  </si>
  <si>
    <t>Pp*Pq</t>
  </si>
  <si>
    <t>n</t>
  </si>
  <si>
    <t>Pp*Pq/n</t>
  </si>
  <si>
    <t>sqrt prec</t>
  </si>
  <si>
    <t>top/bottom</t>
  </si>
  <si>
    <t>p&lt;.01 p&gt;.001</t>
  </si>
  <si>
    <t>P&lt;.001</t>
  </si>
  <si>
    <t>NS</t>
  </si>
  <si>
    <t>p&lt;.05</t>
  </si>
  <si>
    <t>DF</t>
  </si>
  <si>
    <t>STDV</t>
  </si>
  <si>
    <t>Formula for: Confidence Interval of 95%</t>
  </si>
  <si>
    <t>Ps [proportion of sample] +and- 1.96 * sqrt of (Pp [estimate of support in population, same as Ps] * Ps [ 1-Pp]/n)</t>
  </si>
  <si>
    <t>Prob 1</t>
  </si>
  <si>
    <t>Xbar +and- 1.96*(stdv/sqrt n)</t>
  </si>
  <si>
    <t>add/sub</t>
  </si>
  <si>
    <t>*</t>
  </si>
  <si>
    <t>SQRT n</t>
  </si>
  <si>
    <t>STDV/SQR</t>
  </si>
  <si>
    <t>1.96*Prev</t>
  </si>
  <si>
    <t>Xbar + Prev</t>
  </si>
  <si>
    <t>ADD</t>
  </si>
  <si>
    <t>SUB</t>
  </si>
  <si>
    <t>ANS</t>
  </si>
  <si>
    <t xml:space="preserve">95% CI is 54.7 to 45.3 </t>
  </si>
  <si>
    <t>Prob 2</t>
  </si>
  <si>
    <t>Prob3</t>
  </si>
  <si>
    <t xml:space="preserve">Substitute: STDV hat for STDV </t>
  </si>
  <si>
    <t>Prob 4</t>
  </si>
  <si>
    <t>99% CI is 56.19 to 43.81</t>
  </si>
  <si>
    <t>df=n-1</t>
  </si>
  <si>
    <t>95% @ df24</t>
  </si>
  <si>
    <t xml:space="preserve">95% CI is 54.5 to 45.5 </t>
  </si>
  <si>
    <t>S</t>
  </si>
  <si>
    <t>N-1</t>
  </si>
  <si>
    <t>99% CI is 55.1 to 44.9</t>
  </si>
  <si>
    <t>Prob 7</t>
  </si>
  <si>
    <t>Vote</t>
  </si>
  <si>
    <t>95% CI</t>
  </si>
  <si>
    <t>Formula for CI for Proportions</t>
  </si>
  <si>
    <t>ADD/SUB</t>
  </si>
  <si>
    <t>% CI of 95</t>
  </si>
  <si>
    <t>Pp*Ps</t>
  </si>
  <si>
    <t>Pp*Ps/n</t>
  </si>
  <si>
    <t>SQT Prev</t>
  </si>
  <si>
    <t>CI * Prev</t>
  </si>
  <si>
    <t>PS +/- Prev</t>
  </si>
  <si>
    <t>Pop Mean</t>
  </si>
  <si>
    <t>Pop STDV</t>
  </si>
  <si>
    <t>Formula to be used: Z Formula</t>
  </si>
  <si>
    <t>z=x-mean/STDV</t>
  </si>
  <si>
    <t>15 and above</t>
  </si>
  <si>
    <t>x</t>
  </si>
  <si>
    <t>x-mean</t>
  </si>
  <si>
    <t>X-mean/Pre</t>
  </si>
  <si>
    <t>Ans</t>
  </si>
  <si>
    <t>5% chance</t>
  </si>
  <si>
    <t>7 and below</t>
  </si>
  <si>
    <t>Add top two</t>
  </si>
  <si>
    <t>BTWN 10&amp;11</t>
  </si>
  <si>
    <t>Percent</t>
  </si>
  <si>
    <t>6. 10 &amp; 12</t>
  </si>
  <si>
    <t>5. Look @book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</si>
</sst>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5"/>
  <sheetViews>
    <sheetView tabSelected="1" workbookViewId="0">
      <selection activeCell="A84" sqref="A84"/>
    </sheetView>
  </sheetViews>
  <sheetFormatPr defaultRowHeight="15" x14ac:dyDescent="0.25"/>
  <cols>
    <col min="1" max="1" width="13.42578125" bestFit="1" customWidth="1"/>
    <col min="2" max="2" width="8.7109375" customWidth="1"/>
    <col min="4" max="4" width="11.140625" bestFit="1" customWidth="1"/>
    <col min="6" max="6" width="11.7109375" bestFit="1" customWidth="1"/>
    <col min="8" max="8" width="9.5703125" bestFit="1" customWidth="1"/>
    <col min="9" max="9" width="12" bestFit="1" customWidth="1"/>
    <col min="10" max="10" width="10.5703125" bestFit="1" customWidth="1"/>
    <col min="11" max="11" width="11.140625" bestFit="1" customWidth="1"/>
    <col min="12" max="12" width="11" bestFit="1" customWidth="1"/>
    <col min="13" max="13" width="14.140625" bestFit="1" customWidth="1"/>
  </cols>
  <sheetData>
    <row r="1" spans="1:19" x14ac:dyDescent="0.25">
      <c r="A1" s="6">
        <v>8.4</v>
      </c>
      <c r="B1" t="s">
        <v>6</v>
      </c>
      <c r="D1" t="s">
        <v>5</v>
      </c>
      <c r="E1" t="s">
        <v>5</v>
      </c>
      <c r="F1" s="10" t="s">
        <v>10</v>
      </c>
      <c r="G1" s="10"/>
      <c r="H1" s="10"/>
      <c r="I1" s="10"/>
      <c r="J1" s="10"/>
      <c r="K1" s="10"/>
      <c r="L1" s="10"/>
    </row>
    <row r="2" spans="1:19" x14ac:dyDescent="0.25">
      <c r="A2" t="s">
        <v>7</v>
      </c>
      <c r="B2" t="s">
        <v>0</v>
      </c>
      <c r="C2" t="s">
        <v>14</v>
      </c>
      <c r="D2" t="s">
        <v>8</v>
      </c>
      <c r="E2" t="s">
        <v>9</v>
      </c>
      <c r="F2" s="10" t="s">
        <v>11</v>
      </c>
      <c r="G2" s="10"/>
      <c r="H2" s="10"/>
      <c r="I2" s="10"/>
      <c r="J2" s="10"/>
      <c r="K2" s="10"/>
      <c r="L2" s="10"/>
    </row>
    <row r="3" spans="1:19" x14ac:dyDescent="0.25">
      <c r="A3" t="s">
        <v>1</v>
      </c>
      <c r="B3">
        <v>74.900000000000006</v>
      </c>
      <c r="C3">
        <v>78.2</v>
      </c>
      <c r="D3">
        <v>16.2</v>
      </c>
      <c r="E3" t="s">
        <v>21</v>
      </c>
    </row>
    <row r="4" spans="1:19" x14ac:dyDescent="0.25">
      <c r="A4" t="s">
        <v>3</v>
      </c>
      <c r="B4">
        <v>48.6</v>
      </c>
      <c r="C4">
        <v>60.2</v>
      </c>
      <c r="D4">
        <v>33.799999999999997</v>
      </c>
      <c r="E4" t="s">
        <v>22</v>
      </c>
    </row>
    <row r="5" spans="1:19" x14ac:dyDescent="0.25">
      <c r="A5" t="s">
        <v>4</v>
      </c>
      <c r="B5">
        <v>42.5</v>
      </c>
      <c r="C5">
        <v>36.6</v>
      </c>
      <c r="D5">
        <v>35.5</v>
      </c>
    </row>
    <row r="7" spans="1:19" x14ac:dyDescent="0.25">
      <c r="A7" t="s">
        <v>12</v>
      </c>
    </row>
    <row r="8" spans="1:19" x14ac:dyDescent="0.25">
      <c r="A8" t="s">
        <v>7</v>
      </c>
      <c r="B8" t="s">
        <v>13</v>
      </c>
      <c r="C8" t="s">
        <v>2</v>
      </c>
      <c r="D8" t="s">
        <v>15</v>
      </c>
      <c r="F8" t="s">
        <v>16</v>
      </c>
      <c r="G8" t="s">
        <v>17</v>
      </c>
      <c r="H8" t="s">
        <v>18</v>
      </c>
      <c r="I8" t="s">
        <v>19</v>
      </c>
      <c r="K8" t="s">
        <v>20</v>
      </c>
      <c r="L8" t="s">
        <v>23</v>
      </c>
    </row>
    <row r="9" spans="1:19" x14ac:dyDescent="0.25">
      <c r="A9" t="s">
        <v>1</v>
      </c>
      <c r="B9" s="3">
        <v>78.2</v>
      </c>
      <c r="C9" s="3">
        <v>74.900000000000006</v>
      </c>
      <c r="D9" s="3">
        <f>B9-C9</f>
        <v>3.2999999999999972</v>
      </c>
      <c r="E9" s="3"/>
      <c r="F9">
        <v>16.2</v>
      </c>
      <c r="G9" s="3">
        <v>50</v>
      </c>
      <c r="H9" s="3">
        <f>SQRT(G9)</f>
        <v>7.0710678118654755</v>
      </c>
      <c r="I9" s="3">
        <f>F9/H9</f>
        <v>2.2910259710444136</v>
      </c>
      <c r="J9" s="3"/>
      <c r="K9" s="3">
        <f>D9/I9</f>
        <v>1.4404027024170403</v>
      </c>
      <c r="L9" t="s">
        <v>24</v>
      </c>
      <c r="M9" t="s">
        <v>27</v>
      </c>
    </row>
    <row r="10" spans="1:19" x14ac:dyDescent="0.25">
      <c r="A10" t="s">
        <v>3</v>
      </c>
      <c r="B10" s="3">
        <v>60.2</v>
      </c>
      <c r="C10" s="3">
        <v>48.6</v>
      </c>
      <c r="D10" s="3">
        <f>B10-C10</f>
        <v>11.600000000000001</v>
      </c>
      <c r="E10" s="3"/>
      <c r="F10">
        <v>33.799999999999997</v>
      </c>
      <c r="G10" s="3">
        <v>50</v>
      </c>
      <c r="H10" s="3">
        <f>SQRT(G10)</f>
        <v>7.0710678118654755</v>
      </c>
      <c r="I10" s="3">
        <f>F10/H10</f>
        <v>4.7800418408210605</v>
      </c>
      <c r="J10" s="3"/>
      <c r="K10" s="3">
        <f>D10/I10</f>
        <v>2.4267570005218797</v>
      </c>
      <c r="L10" t="s">
        <v>25</v>
      </c>
      <c r="M10" t="s">
        <v>28</v>
      </c>
    </row>
    <row r="11" spans="1:19" x14ac:dyDescent="0.25">
      <c r="A11" t="s">
        <v>4</v>
      </c>
      <c r="B11" s="3">
        <v>36.6</v>
      </c>
      <c r="C11" s="3">
        <v>42.5</v>
      </c>
      <c r="D11" s="3">
        <f>B11-C11</f>
        <v>-5.8999999999999986</v>
      </c>
      <c r="E11" s="3"/>
      <c r="F11">
        <v>35.5</v>
      </c>
      <c r="G11" s="3">
        <v>50</v>
      </c>
      <c r="H11" s="3">
        <f>SQRT(G11)</f>
        <v>7.0710678118654755</v>
      </c>
      <c r="I11" s="3">
        <f>F11/H11</f>
        <v>5.0204581464244873</v>
      </c>
      <c r="J11" s="3"/>
      <c r="K11" s="3">
        <f>D11/I11</f>
        <v>-1.1751915518311633</v>
      </c>
      <c r="L11" t="s">
        <v>26</v>
      </c>
      <c r="M11" t="s">
        <v>29</v>
      </c>
    </row>
    <row r="12" spans="1:19" x14ac:dyDescent="0.25">
      <c r="B12" s="3"/>
      <c r="C12" s="3"/>
      <c r="D12" s="3"/>
      <c r="E12" s="3"/>
      <c r="F12" s="3"/>
      <c r="G12" s="3"/>
      <c r="H12" s="3"/>
      <c r="I12" s="3"/>
      <c r="J12" s="3"/>
    </row>
    <row r="13" spans="1:19" x14ac:dyDescent="0.25">
      <c r="A13" s="6">
        <v>8.5</v>
      </c>
      <c r="B13" s="3"/>
      <c r="C13" s="3"/>
      <c r="D13" s="3"/>
      <c r="E13" s="3"/>
      <c r="F13" s="11" t="s">
        <v>40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25">
      <c r="A14" t="s">
        <v>30</v>
      </c>
      <c r="B14" s="3" t="s">
        <v>42</v>
      </c>
      <c r="C14" s="3"/>
      <c r="D14" s="3"/>
      <c r="E14" s="3"/>
      <c r="F14" s="11" t="s">
        <v>45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25">
      <c r="A15" t="s">
        <v>31</v>
      </c>
      <c r="B15" s="3">
        <v>0.49</v>
      </c>
      <c r="C15" s="3"/>
      <c r="D15" s="3"/>
      <c r="E15" s="3"/>
      <c r="F15" s="3"/>
      <c r="G15" s="3"/>
      <c r="H15" s="3"/>
      <c r="I15" s="3"/>
      <c r="J15" s="3"/>
    </row>
    <row r="16" spans="1:19" x14ac:dyDescent="0.25">
      <c r="A16" t="s">
        <v>32</v>
      </c>
      <c r="B16" s="3">
        <v>0.51</v>
      </c>
      <c r="C16" s="3"/>
      <c r="D16" s="3"/>
      <c r="E16" s="3"/>
      <c r="F16" s="3"/>
      <c r="G16" s="3"/>
      <c r="H16" s="3"/>
      <c r="I16" s="3"/>
      <c r="J16" s="3"/>
    </row>
    <row r="17" spans="1:13" x14ac:dyDescent="0.25">
      <c r="A17" t="s">
        <v>17</v>
      </c>
      <c r="B17" s="3">
        <v>50</v>
      </c>
      <c r="C17" s="3"/>
      <c r="D17" s="3"/>
      <c r="E17" s="3"/>
      <c r="F17" s="3"/>
      <c r="G17" s="3"/>
      <c r="H17" s="3"/>
      <c r="I17" s="3"/>
      <c r="J17" s="3"/>
    </row>
    <row r="18" spans="1:13" x14ac:dyDescent="0.25">
      <c r="A18" t="s">
        <v>56</v>
      </c>
      <c r="B18" s="3">
        <v>49</v>
      </c>
      <c r="C18" s="3"/>
      <c r="D18" s="3"/>
      <c r="E18" s="3"/>
      <c r="F18" s="3"/>
      <c r="G18" s="3"/>
      <c r="H18" s="3"/>
      <c r="I18" s="3"/>
      <c r="J18" s="3"/>
    </row>
    <row r="19" spans="1:13" x14ac:dyDescent="0.25">
      <c r="A19" t="s">
        <v>33</v>
      </c>
      <c r="B19" s="3" t="s">
        <v>7</v>
      </c>
      <c r="C19" s="3" t="s">
        <v>7</v>
      </c>
      <c r="D19" s="3"/>
      <c r="E19" s="3"/>
      <c r="F19" s="3"/>
      <c r="G19" s="3"/>
      <c r="H19" s="3"/>
      <c r="I19" s="3"/>
      <c r="J19" s="3"/>
    </row>
    <row r="20" spans="1:13" x14ac:dyDescent="0.25">
      <c r="A20" t="s">
        <v>34</v>
      </c>
      <c r="B20" s="3">
        <v>0.72</v>
      </c>
      <c r="C20" s="5">
        <f>B20*B17</f>
        <v>36</v>
      </c>
      <c r="D20" s="3"/>
      <c r="E20" s="3"/>
      <c r="F20" s="3"/>
      <c r="G20" s="3"/>
      <c r="H20" s="3"/>
      <c r="I20" s="3"/>
      <c r="J20" s="3"/>
    </row>
    <row r="21" spans="1:13" x14ac:dyDescent="0.25">
      <c r="A21" t="s">
        <v>35</v>
      </c>
      <c r="B21" s="3">
        <v>0.84</v>
      </c>
      <c r="C21" s="5">
        <f>B21*B17</f>
        <v>42</v>
      </c>
      <c r="D21" s="3"/>
      <c r="E21" s="3"/>
      <c r="F21" s="3"/>
      <c r="G21" s="3"/>
      <c r="H21" s="3"/>
      <c r="I21" s="3"/>
      <c r="J21" s="3"/>
    </row>
    <row r="22" spans="1:13" x14ac:dyDescent="0.25">
      <c r="A22" t="s">
        <v>36</v>
      </c>
      <c r="B22" s="3">
        <v>0.4</v>
      </c>
      <c r="C22" s="5">
        <f>B22*B17</f>
        <v>20</v>
      </c>
      <c r="D22" s="3"/>
      <c r="E22" s="3"/>
      <c r="F22" s="3"/>
      <c r="G22" s="3"/>
      <c r="H22" s="3"/>
      <c r="I22" s="3"/>
      <c r="J22" s="3"/>
    </row>
    <row r="23" spans="1:13" x14ac:dyDescent="0.25">
      <c r="A23" t="s">
        <v>37</v>
      </c>
      <c r="B23" s="3">
        <v>0.35</v>
      </c>
      <c r="C23" s="5">
        <f>B23*B17</f>
        <v>17.5</v>
      </c>
      <c r="D23" s="3"/>
      <c r="E23" s="3"/>
      <c r="F23" s="3"/>
      <c r="G23" s="3"/>
      <c r="H23" s="3"/>
      <c r="I23" s="3"/>
      <c r="J23" s="3"/>
    </row>
    <row r="24" spans="1:13" x14ac:dyDescent="0.25">
      <c r="A24" t="s">
        <v>38</v>
      </c>
      <c r="B24" s="3">
        <v>0.6</v>
      </c>
      <c r="C24" s="5">
        <f>B24*B17</f>
        <v>30</v>
      </c>
      <c r="H24" s="3"/>
      <c r="I24" s="3"/>
      <c r="J24" s="3"/>
    </row>
    <row r="25" spans="1:13" x14ac:dyDescent="0.25">
      <c r="A25" t="s">
        <v>39</v>
      </c>
      <c r="B25" s="3">
        <v>0.41</v>
      </c>
      <c r="C25" s="5">
        <f>B25*B17</f>
        <v>20.5</v>
      </c>
      <c r="H25" s="3"/>
      <c r="I25" s="3"/>
      <c r="J25" s="3"/>
    </row>
    <row r="26" spans="1:13" x14ac:dyDescent="0.25">
      <c r="E26" t="s">
        <v>7</v>
      </c>
    </row>
    <row r="27" spans="1:13" x14ac:dyDescent="0.25">
      <c r="A27" t="s">
        <v>12</v>
      </c>
      <c r="B27" t="s">
        <v>41</v>
      </c>
      <c r="C27" t="s">
        <v>42</v>
      </c>
      <c r="D27" t="s">
        <v>43</v>
      </c>
      <c r="E27" t="s">
        <v>44</v>
      </c>
      <c r="F27" t="s">
        <v>42</v>
      </c>
      <c r="G27" t="s">
        <v>46</v>
      </c>
      <c r="H27" t="s">
        <v>47</v>
      </c>
      <c r="I27" t="s">
        <v>48</v>
      </c>
      <c r="J27" t="s">
        <v>49</v>
      </c>
      <c r="K27" t="s">
        <v>50</v>
      </c>
      <c r="L27" t="s">
        <v>51</v>
      </c>
    </row>
    <row r="28" spans="1:13" x14ac:dyDescent="0.25">
      <c r="A28" t="s">
        <v>34</v>
      </c>
      <c r="B28" s="3">
        <v>0.72</v>
      </c>
      <c r="C28">
        <v>0.51</v>
      </c>
      <c r="D28" s="3">
        <f t="shared" ref="D28:D33" si="0">B28-C28</f>
        <v>0.20999999999999996</v>
      </c>
      <c r="F28">
        <v>0.51</v>
      </c>
      <c r="G28">
        <v>0.49</v>
      </c>
      <c r="H28" s="3">
        <f t="shared" ref="H28:H33" si="1">G28*F28</f>
        <v>0.24990000000000001</v>
      </c>
      <c r="I28">
        <v>50</v>
      </c>
      <c r="J28" s="3">
        <f t="shared" ref="J28:J33" si="2">H28/I28</f>
        <v>4.9979999999999998E-3</v>
      </c>
      <c r="K28" s="3">
        <f t="shared" ref="K28:K33" si="3">SQRT(J28)</f>
        <v>7.0696534568534544E-2</v>
      </c>
      <c r="L28" s="2">
        <f t="shared" ref="L28:L33" si="4">D28/K28</f>
        <v>2.9704426289300225</v>
      </c>
      <c r="M28" t="s">
        <v>52</v>
      </c>
    </row>
    <row r="29" spans="1:13" x14ac:dyDescent="0.25">
      <c r="A29" t="s">
        <v>35</v>
      </c>
      <c r="B29" s="3">
        <v>0.84</v>
      </c>
      <c r="C29">
        <v>0.51</v>
      </c>
      <c r="D29" s="3">
        <f t="shared" si="0"/>
        <v>0.32999999999999996</v>
      </c>
      <c r="F29">
        <v>0.51</v>
      </c>
      <c r="G29">
        <v>0.49</v>
      </c>
      <c r="H29" s="3">
        <f t="shared" si="1"/>
        <v>0.24990000000000001</v>
      </c>
      <c r="I29">
        <v>50</v>
      </c>
      <c r="J29" s="3">
        <f t="shared" si="2"/>
        <v>4.9979999999999998E-3</v>
      </c>
      <c r="K29" s="3">
        <f t="shared" si="3"/>
        <v>7.0696534568534544E-2</v>
      </c>
      <c r="L29" s="2">
        <f t="shared" si="4"/>
        <v>4.667838416890036</v>
      </c>
      <c r="M29" t="s">
        <v>53</v>
      </c>
    </row>
    <row r="30" spans="1:13" x14ac:dyDescent="0.25">
      <c r="A30" t="s">
        <v>36</v>
      </c>
      <c r="B30" s="3">
        <v>0.4</v>
      </c>
      <c r="C30">
        <v>0.51</v>
      </c>
      <c r="D30" s="3">
        <f t="shared" si="0"/>
        <v>-0.10999999999999999</v>
      </c>
      <c r="F30">
        <v>0.51</v>
      </c>
      <c r="G30">
        <v>0.49</v>
      </c>
      <c r="H30" s="3">
        <f t="shared" si="1"/>
        <v>0.24990000000000001</v>
      </c>
      <c r="I30">
        <v>50</v>
      </c>
      <c r="J30" s="3">
        <f t="shared" si="2"/>
        <v>4.9979999999999998E-3</v>
      </c>
      <c r="K30" s="3">
        <f t="shared" si="3"/>
        <v>7.0696534568534544E-2</v>
      </c>
      <c r="L30" s="2">
        <f t="shared" si="4"/>
        <v>-1.5559461389633451</v>
      </c>
      <c r="M30" t="s">
        <v>54</v>
      </c>
    </row>
    <row r="31" spans="1:13" x14ac:dyDescent="0.25">
      <c r="A31" t="s">
        <v>37</v>
      </c>
      <c r="B31" s="3">
        <v>0.35</v>
      </c>
      <c r="C31">
        <v>0.51</v>
      </c>
      <c r="D31" s="3">
        <f t="shared" si="0"/>
        <v>-0.16000000000000003</v>
      </c>
      <c r="F31">
        <v>0.51</v>
      </c>
      <c r="G31">
        <v>0.49</v>
      </c>
      <c r="H31" s="3">
        <f t="shared" si="1"/>
        <v>0.24990000000000001</v>
      </c>
      <c r="I31">
        <v>50</v>
      </c>
      <c r="J31" s="3">
        <f t="shared" si="2"/>
        <v>4.9979999999999998E-3</v>
      </c>
      <c r="K31" s="3">
        <f t="shared" si="3"/>
        <v>7.0696534568534544E-2</v>
      </c>
      <c r="L31" s="2">
        <f t="shared" si="4"/>
        <v>-2.2631943839466846</v>
      </c>
      <c r="M31" t="s">
        <v>55</v>
      </c>
    </row>
    <row r="32" spans="1:13" x14ac:dyDescent="0.25">
      <c r="A32" t="s">
        <v>38</v>
      </c>
      <c r="B32" s="3">
        <v>0.6</v>
      </c>
      <c r="C32">
        <v>0.51</v>
      </c>
      <c r="D32" s="3">
        <f t="shared" si="0"/>
        <v>8.9999999999999969E-2</v>
      </c>
      <c r="F32">
        <v>0.51</v>
      </c>
      <c r="G32">
        <v>0.49</v>
      </c>
      <c r="H32" s="3">
        <f t="shared" si="1"/>
        <v>0.24990000000000001</v>
      </c>
      <c r="I32">
        <v>50</v>
      </c>
      <c r="J32" s="3">
        <f t="shared" si="2"/>
        <v>4.9979999999999998E-3</v>
      </c>
      <c r="K32" s="3">
        <f t="shared" si="3"/>
        <v>7.0696534568534544E-2</v>
      </c>
      <c r="L32" s="2">
        <f t="shared" si="4"/>
        <v>1.2730468409700093</v>
      </c>
      <c r="M32" t="s">
        <v>54</v>
      </c>
    </row>
    <row r="33" spans="1:14" x14ac:dyDescent="0.25">
      <c r="A33" t="s">
        <v>39</v>
      </c>
      <c r="B33" s="3">
        <v>0.41</v>
      </c>
      <c r="C33">
        <v>0.51</v>
      </c>
      <c r="D33" s="3">
        <f t="shared" si="0"/>
        <v>-0.10000000000000003</v>
      </c>
      <c r="F33">
        <v>0.51</v>
      </c>
      <c r="G33">
        <v>0.49</v>
      </c>
      <c r="H33" s="3">
        <f t="shared" si="1"/>
        <v>0.24990000000000001</v>
      </c>
      <c r="I33">
        <v>50</v>
      </c>
      <c r="J33" s="3">
        <f t="shared" si="2"/>
        <v>4.9979999999999998E-3</v>
      </c>
      <c r="K33" s="3">
        <f t="shared" si="3"/>
        <v>7.0696534568534544E-2</v>
      </c>
      <c r="L33" s="2">
        <f t="shared" si="4"/>
        <v>-1.4144964899666781</v>
      </c>
      <c r="M33" t="s">
        <v>54</v>
      </c>
    </row>
    <row r="34" spans="1:14" x14ac:dyDescent="0.25">
      <c r="H34" s="3"/>
    </row>
    <row r="35" spans="1:14" x14ac:dyDescent="0.25">
      <c r="A35" s="6">
        <v>8.6</v>
      </c>
    </row>
    <row r="36" spans="1:14" x14ac:dyDescent="0.25">
      <c r="A36" s="7" t="s">
        <v>57</v>
      </c>
      <c r="B36" s="3">
        <v>12</v>
      </c>
      <c r="D36" s="10" t="s">
        <v>58</v>
      </c>
      <c r="E36" s="10"/>
      <c r="F36" s="10"/>
      <c r="G36" s="10"/>
      <c r="H36" s="10"/>
      <c r="I36" s="10"/>
      <c r="J36" s="10"/>
    </row>
    <row r="37" spans="1:14" x14ac:dyDescent="0.25">
      <c r="A37" s="7" t="s">
        <v>48</v>
      </c>
      <c r="B37" s="3">
        <v>25</v>
      </c>
      <c r="D37" s="10" t="s">
        <v>61</v>
      </c>
      <c r="E37" s="10"/>
      <c r="F37" s="10"/>
      <c r="G37" s="10"/>
      <c r="H37" s="10"/>
      <c r="I37" s="10"/>
      <c r="J37" s="1"/>
      <c r="K37" s="1"/>
      <c r="L37" s="1"/>
      <c r="M37" s="1"/>
      <c r="N37" s="1"/>
    </row>
    <row r="38" spans="1:14" x14ac:dyDescent="0.25">
      <c r="A38" s="7" t="s">
        <v>13</v>
      </c>
      <c r="B38" s="3">
        <v>50</v>
      </c>
    </row>
    <row r="40" spans="1:14" x14ac:dyDescent="0.25">
      <c r="A40" t="s">
        <v>12</v>
      </c>
      <c r="B40" t="s">
        <v>13</v>
      </c>
      <c r="C40" s="8" t="s">
        <v>62</v>
      </c>
      <c r="D40" s="8">
        <v>0.95</v>
      </c>
      <c r="E40" t="s">
        <v>63</v>
      </c>
      <c r="F40" t="s">
        <v>57</v>
      </c>
      <c r="G40" t="s">
        <v>17</v>
      </c>
      <c r="H40" t="s">
        <v>64</v>
      </c>
      <c r="I40" t="s">
        <v>65</v>
      </c>
      <c r="J40" t="s">
        <v>66</v>
      </c>
      <c r="K40" t="s">
        <v>67</v>
      </c>
      <c r="L40" t="s">
        <v>70</v>
      </c>
    </row>
    <row r="41" spans="1:14" x14ac:dyDescent="0.25">
      <c r="A41" t="s">
        <v>60</v>
      </c>
      <c r="B41" s="3">
        <v>50</v>
      </c>
      <c r="C41" t="s">
        <v>68</v>
      </c>
      <c r="D41">
        <v>1.96</v>
      </c>
      <c r="F41">
        <v>12</v>
      </c>
      <c r="G41">
        <v>25</v>
      </c>
      <c r="H41">
        <f>SQRT(G41)</f>
        <v>5</v>
      </c>
      <c r="I41">
        <f>F41/H41</f>
        <v>2.4</v>
      </c>
      <c r="J41">
        <f>D41*I41</f>
        <v>4.7039999999999997</v>
      </c>
      <c r="K41" s="2">
        <f>B41+J41</f>
        <v>54.704000000000001</v>
      </c>
      <c r="L41" s="10" t="s">
        <v>71</v>
      </c>
      <c r="M41" s="10"/>
    </row>
    <row r="42" spans="1:14" x14ac:dyDescent="0.25">
      <c r="B42" s="3">
        <v>50</v>
      </c>
      <c r="C42" t="s">
        <v>69</v>
      </c>
      <c r="D42">
        <v>-1.96</v>
      </c>
      <c r="F42">
        <v>12</v>
      </c>
      <c r="G42">
        <v>25</v>
      </c>
      <c r="H42">
        <f>SQRT(G42)</f>
        <v>5</v>
      </c>
      <c r="I42">
        <f>F42/H42</f>
        <v>2.4</v>
      </c>
      <c r="J42">
        <f>D42*I42</f>
        <v>-4.7039999999999997</v>
      </c>
      <c r="K42" s="2">
        <f>B42+J42</f>
        <v>45.295999999999999</v>
      </c>
    </row>
    <row r="44" spans="1:14" x14ac:dyDescent="0.25">
      <c r="A44" t="s">
        <v>72</v>
      </c>
      <c r="B44" t="s">
        <v>13</v>
      </c>
      <c r="C44" s="8" t="s">
        <v>62</v>
      </c>
      <c r="D44" s="8">
        <v>0.99</v>
      </c>
      <c r="E44" t="s">
        <v>63</v>
      </c>
      <c r="F44" t="s">
        <v>57</v>
      </c>
      <c r="G44" t="s">
        <v>17</v>
      </c>
      <c r="H44" t="s">
        <v>64</v>
      </c>
      <c r="I44" t="s">
        <v>65</v>
      </c>
      <c r="J44" t="s">
        <v>66</v>
      </c>
      <c r="K44" t="s">
        <v>67</v>
      </c>
      <c r="L44" t="s">
        <v>70</v>
      </c>
    </row>
    <row r="45" spans="1:14" x14ac:dyDescent="0.25">
      <c r="B45" s="3">
        <v>50</v>
      </c>
      <c r="C45" t="s">
        <v>68</v>
      </c>
      <c r="D45">
        <v>2.58</v>
      </c>
      <c r="F45">
        <v>12</v>
      </c>
      <c r="G45">
        <v>25</v>
      </c>
      <c r="H45">
        <f>SQRT(G45)</f>
        <v>5</v>
      </c>
      <c r="I45">
        <f>F45/H45</f>
        <v>2.4</v>
      </c>
      <c r="J45">
        <f>D45*I45</f>
        <v>6.1920000000000002</v>
      </c>
      <c r="K45" s="2">
        <f>B45+J45</f>
        <v>56.192</v>
      </c>
      <c r="L45" s="10" t="s">
        <v>76</v>
      </c>
      <c r="M45" s="10"/>
      <c r="N45" s="1"/>
    </row>
    <row r="46" spans="1:14" x14ac:dyDescent="0.25">
      <c r="B46" s="3">
        <v>50</v>
      </c>
      <c r="C46" t="s">
        <v>69</v>
      </c>
      <c r="D46">
        <v>-2.58</v>
      </c>
      <c r="F46">
        <v>12</v>
      </c>
      <c r="G46">
        <v>25</v>
      </c>
      <c r="H46">
        <f>SQRT(G46)</f>
        <v>5</v>
      </c>
      <c r="I46">
        <f>F46/H46</f>
        <v>2.4</v>
      </c>
      <c r="J46">
        <f>D46*I46</f>
        <v>-6.1920000000000002</v>
      </c>
      <c r="K46" s="2">
        <f>B46+J46</f>
        <v>43.808</v>
      </c>
    </row>
    <row r="48" spans="1:14" x14ac:dyDescent="0.25">
      <c r="A48" t="s">
        <v>73</v>
      </c>
      <c r="B48" s="10" t="s">
        <v>74</v>
      </c>
      <c r="C48" s="10"/>
      <c r="D48" s="10"/>
    </row>
    <row r="49" spans="1:14" x14ac:dyDescent="0.25">
      <c r="A49" s="8">
        <v>0.95</v>
      </c>
      <c r="B49" t="s">
        <v>13</v>
      </c>
      <c r="C49" s="8" t="s">
        <v>62</v>
      </c>
      <c r="D49" s="8" t="s">
        <v>78</v>
      </c>
      <c r="E49" t="s">
        <v>63</v>
      </c>
      <c r="F49" t="s">
        <v>57</v>
      </c>
      <c r="G49" t="s">
        <v>17</v>
      </c>
      <c r="H49" t="s">
        <v>64</v>
      </c>
      <c r="I49" t="s">
        <v>65</v>
      </c>
      <c r="J49" t="s">
        <v>66</v>
      </c>
      <c r="K49" t="s">
        <v>67</v>
      </c>
      <c r="L49" t="s">
        <v>70</v>
      </c>
    </row>
    <row r="50" spans="1:14" x14ac:dyDescent="0.25">
      <c r="A50" t="s">
        <v>77</v>
      </c>
      <c r="B50" s="3">
        <v>50</v>
      </c>
      <c r="C50" t="s">
        <v>68</v>
      </c>
      <c r="D50">
        <v>2.06</v>
      </c>
      <c r="F50">
        <v>11</v>
      </c>
      <c r="G50">
        <v>25</v>
      </c>
      <c r="H50">
        <f>SQRT(G50)</f>
        <v>5</v>
      </c>
      <c r="I50">
        <f>F50/H50</f>
        <v>2.2000000000000002</v>
      </c>
      <c r="J50">
        <f>D50*I50</f>
        <v>4.5320000000000009</v>
      </c>
      <c r="K50" s="2">
        <f>B50+J50</f>
        <v>54.532000000000004</v>
      </c>
      <c r="L50" s="10" t="s">
        <v>79</v>
      </c>
      <c r="M50" s="10"/>
    </row>
    <row r="51" spans="1:14" x14ac:dyDescent="0.25">
      <c r="A51">
        <v>24</v>
      </c>
      <c r="B51" s="3">
        <v>50</v>
      </c>
      <c r="C51" t="s">
        <v>69</v>
      </c>
      <c r="D51">
        <v>-2.06</v>
      </c>
      <c r="F51">
        <v>11</v>
      </c>
      <c r="G51">
        <v>25</v>
      </c>
      <c r="H51">
        <f>SQRT(G51)</f>
        <v>5</v>
      </c>
      <c r="I51">
        <f>F51/H51</f>
        <v>2.2000000000000002</v>
      </c>
      <c r="J51">
        <f>D51*I51</f>
        <v>-4.5320000000000009</v>
      </c>
      <c r="K51" s="2">
        <f>B51+J51</f>
        <v>45.467999999999996</v>
      </c>
    </row>
    <row r="53" spans="1:14" x14ac:dyDescent="0.25">
      <c r="A53" t="s">
        <v>75</v>
      </c>
      <c r="B53" t="s">
        <v>13</v>
      </c>
      <c r="C53" s="8" t="s">
        <v>62</v>
      </c>
      <c r="D53" s="8">
        <v>0.99</v>
      </c>
      <c r="E53" t="s">
        <v>63</v>
      </c>
      <c r="F53" t="s">
        <v>80</v>
      </c>
      <c r="G53" t="s">
        <v>81</v>
      </c>
      <c r="H53" t="s">
        <v>64</v>
      </c>
      <c r="I53" t="s">
        <v>65</v>
      </c>
      <c r="J53" t="s">
        <v>66</v>
      </c>
      <c r="K53" t="s">
        <v>67</v>
      </c>
      <c r="L53" t="s">
        <v>70</v>
      </c>
    </row>
    <row r="54" spans="1:14" x14ac:dyDescent="0.25">
      <c r="A54" s="8">
        <v>0.99</v>
      </c>
      <c r="B54" s="3">
        <v>50</v>
      </c>
      <c r="C54" t="s">
        <v>68</v>
      </c>
      <c r="D54">
        <v>2.8</v>
      </c>
      <c r="F54">
        <v>9</v>
      </c>
      <c r="G54">
        <v>24</v>
      </c>
      <c r="H54" s="3">
        <f>SQRT(G54)</f>
        <v>4.8989794855663558</v>
      </c>
      <c r="I54">
        <f>F54/H54</f>
        <v>1.8371173070873836</v>
      </c>
      <c r="J54">
        <f>D54*I54</f>
        <v>5.1439284598446742</v>
      </c>
      <c r="K54" s="2">
        <f>B54+J54</f>
        <v>55.143928459844673</v>
      </c>
      <c r="L54" s="10" t="s">
        <v>82</v>
      </c>
      <c r="M54" s="10"/>
    </row>
    <row r="55" spans="1:14" x14ac:dyDescent="0.25">
      <c r="A55" t="s">
        <v>77</v>
      </c>
      <c r="B55" s="3">
        <v>50</v>
      </c>
      <c r="C55" t="s">
        <v>69</v>
      </c>
      <c r="D55">
        <v>-2.8</v>
      </c>
      <c r="F55">
        <v>9</v>
      </c>
      <c r="G55">
        <v>24</v>
      </c>
      <c r="H55" s="3">
        <f>SQRT(G55)</f>
        <v>4.8989794855663558</v>
      </c>
      <c r="I55">
        <f>F55/H55</f>
        <v>1.8371173070873836</v>
      </c>
      <c r="J55">
        <f>D55*I55</f>
        <v>-5.1439284598446742</v>
      </c>
      <c r="K55" s="2">
        <f>B55+J55</f>
        <v>44.856071540155327</v>
      </c>
    </row>
    <row r="56" spans="1:14" x14ac:dyDescent="0.25">
      <c r="A56">
        <v>24</v>
      </c>
    </row>
    <row r="57" spans="1:14" x14ac:dyDescent="0.25">
      <c r="N57" t="s">
        <v>7</v>
      </c>
    </row>
    <row r="59" spans="1:14" x14ac:dyDescent="0.25">
      <c r="A59" s="6" t="s">
        <v>83</v>
      </c>
      <c r="D59" s="10" t="s">
        <v>86</v>
      </c>
      <c r="E59" s="10"/>
      <c r="F59" s="10"/>
    </row>
    <row r="60" spans="1:14" x14ac:dyDescent="0.25">
      <c r="A60" t="s">
        <v>17</v>
      </c>
      <c r="B60">
        <v>250</v>
      </c>
      <c r="D60" t="s">
        <v>59</v>
      </c>
    </row>
    <row r="61" spans="1:14" x14ac:dyDescent="0.25">
      <c r="A61" t="s">
        <v>84</v>
      </c>
      <c r="B61">
        <v>0.55000000000000004</v>
      </c>
    </row>
    <row r="62" spans="1:14" x14ac:dyDescent="0.25">
      <c r="A62" s="8" t="s">
        <v>85</v>
      </c>
      <c r="B62">
        <v>1.96</v>
      </c>
    </row>
    <row r="64" spans="1:14" x14ac:dyDescent="0.25">
      <c r="A64" t="s">
        <v>12</v>
      </c>
      <c r="B64" t="s">
        <v>41</v>
      </c>
      <c r="C64" t="s">
        <v>87</v>
      </c>
      <c r="D64" t="s">
        <v>88</v>
      </c>
      <c r="E64" t="s">
        <v>42</v>
      </c>
      <c r="F64" t="s">
        <v>41</v>
      </c>
      <c r="G64" t="s">
        <v>89</v>
      </c>
      <c r="H64" t="s">
        <v>48</v>
      </c>
      <c r="I64" t="s">
        <v>90</v>
      </c>
      <c r="J64" t="s">
        <v>91</v>
      </c>
      <c r="K64" t="s">
        <v>92</v>
      </c>
      <c r="L64" t="s">
        <v>93</v>
      </c>
    </row>
    <row r="65" spans="1:12" x14ac:dyDescent="0.25">
      <c r="A65">
        <v>1</v>
      </c>
      <c r="B65">
        <v>0.55000000000000004</v>
      </c>
      <c r="D65">
        <v>1.96</v>
      </c>
      <c r="E65">
        <v>0.55000000000000004</v>
      </c>
      <c r="F65">
        <f>1-E65</f>
        <v>0.44999999999999996</v>
      </c>
      <c r="G65" s="3">
        <f>F65*E65</f>
        <v>0.2475</v>
      </c>
      <c r="H65" s="3">
        <v>250</v>
      </c>
      <c r="I65">
        <f>G65/H65</f>
        <v>9.8999999999999999E-4</v>
      </c>
      <c r="J65" s="3">
        <f>SQRT(I65)</f>
        <v>3.1464265445104549E-2</v>
      </c>
      <c r="K65" s="3">
        <f>J65*D65</f>
        <v>6.1669960272404914E-2</v>
      </c>
      <c r="L65" s="2">
        <f>B65+K65</f>
        <v>0.61166996027240494</v>
      </c>
    </row>
    <row r="66" spans="1:12" x14ac:dyDescent="0.25">
      <c r="B66">
        <v>0.55000000000000004</v>
      </c>
      <c r="D66">
        <v>-1.96</v>
      </c>
      <c r="E66">
        <v>0.55000000000000004</v>
      </c>
      <c r="F66">
        <f>1-E66</f>
        <v>0.44999999999999996</v>
      </c>
      <c r="G66" s="3">
        <f>F66*E66</f>
        <v>0.2475</v>
      </c>
      <c r="H66" s="3">
        <v>250</v>
      </c>
      <c r="I66">
        <f>G66/H66</f>
        <v>9.8999999999999999E-4</v>
      </c>
      <c r="J66" s="3">
        <f>SQRT(I66)</f>
        <v>3.1464265445104549E-2</v>
      </c>
      <c r="K66" s="3">
        <f>J66*D66</f>
        <v>-6.1669960272404914E-2</v>
      </c>
      <c r="L66" s="2">
        <f>B66+K66</f>
        <v>0.48833003972759514</v>
      </c>
    </row>
    <row r="67" spans="1:12" x14ac:dyDescent="0.25">
      <c r="G67" s="3"/>
      <c r="H67" s="3"/>
    </row>
    <row r="68" spans="1:12" x14ac:dyDescent="0.25">
      <c r="A68">
        <v>2</v>
      </c>
      <c r="B68">
        <v>0.55000000000000004</v>
      </c>
      <c r="D68">
        <v>1.96</v>
      </c>
      <c r="E68">
        <v>0.5</v>
      </c>
      <c r="F68">
        <f>1-E68</f>
        <v>0.5</v>
      </c>
      <c r="G68" s="3">
        <f>F68*E68</f>
        <v>0.25</v>
      </c>
      <c r="H68" s="3">
        <v>250</v>
      </c>
      <c r="I68" s="4">
        <f>G68/H68</f>
        <v>1E-3</v>
      </c>
      <c r="J68" s="3">
        <f>SQRT(I68)</f>
        <v>3.1622776601683791E-2</v>
      </c>
      <c r="K68" s="3">
        <f>J68*D68</f>
        <v>6.1980642139300227E-2</v>
      </c>
      <c r="L68" s="2">
        <f>B68+K68</f>
        <v>0.61198064213930026</v>
      </c>
    </row>
    <row r="69" spans="1:12" x14ac:dyDescent="0.25">
      <c r="B69">
        <v>0.55000000000000004</v>
      </c>
      <c r="D69">
        <v>-1.96</v>
      </c>
      <c r="E69">
        <v>0.5</v>
      </c>
      <c r="F69">
        <f>1-E69</f>
        <v>0.5</v>
      </c>
      <c r="G69" s="3">
        <f>F69*E69</f>
        <v>0.25</v>
      </c>
      <c r="H69" s="3">
        <v>250</v>
      </c>
      <c r="I69" s="4">
        <f>G69/H69</f>
        <v>1E-3</v>
      </c>
      <c r="J69" s="3">
        <f>SQRT(I69)</f>
        <v>3.1622776601683791E-2</v>
      </c>
      <c r="K69" s="3">
        <f>J69*D69</f>
        <v>-6.1980642139300227E-2</v>
      </c>
      <c r="L69" s="2">
        <f>B69+K69</f>
        <v>0.48801935786069983</v>
      </c>
    </row>
    <row r="70" spans="1:12" x14ac:dyDescent="0.25">
      <c r="G70" s="3"/>
      <c r="H70" s="3"/>
    </row>
    <row r="71" spans="1:12" x14ac:dyDescent="0.25">
      <c r="G71" s="3"/>
      <c r="H71" s="3"/>
    </row>
    <row r="72" spans="1:12" x14ac:dyDescent="0.25">
      <c r="A72" s="6">
        <v>8.8000000000000007</v>
      </c>
      <c r="C72" s="10" t="s">
        <v>96</v>
      </c>
      <c r="D72" s="10"/>
      <c r="E72" s="10"/>
      <c r="G72" s="3"/>
      <c r="H72" s="3"/>
    </row>
    <row r="73" spans="1:12" x14ac:dyDescent="0.25">
      <c r="A73" t="s">
        <v>94</v>
      </c>
      <c r="B73">
        <v>10</v>
      </c>
      <c r="C73" s="10" t="s">
        <v>97</v>
      </c>
      <c r="D73" s="10"/>
      <c r="E73" s="10"/>
      <c r="G73" s="3"/>
      <c r="H73" s="3"/>
    </row>
    <row r="74" spans="1:12" x14ac:dyDescent="0.25">
      <c r="A74" t="s">
        <v>95</v>
      </c>
      <c r="B74">
        <v>3</v>
      </c>
    </row>
    <row r="75" spans="1:12" x14ac:dyDescent="0.25">
      <c r="A75" t="s">
        <v>12</v>
      </c>
    </row>
    <row r="76" spans="1:12" x14ac:dyDescent="0.25">
      <c r="A76">
        <v>1</v>
      </c>
    </row>
    <row r="77" spans="1:12" x14ac:dyDescent="0.25">
      <c r="A77" t="s">
        <v>7</v>
      </c>
      <c r="B77" t="s">
        <v>99</v>
      </c>
      <c r="C77" t="s">
        <v>2</v>
      </c>
      <c r="D77" t="s">
        <v>100</v>
      </c>
      <c r="E77" t="s">
        <v>57</v>
      </c>
      <c r="F77" t="s">
        <v>101</v>
      </c>
      <c r="G77" t="s">
        <v>107</v>
      </c>
      <c r="H77" t="s">
        <v>102</v>
      </c>
    </row>
    <row r="78" spans="1:12" x14ac:dyDescent="0.25">
      <c r="A78" t="s">
        <v>98</v>
      </c>
      <c r="B78">
        <v>15</v>
      </c>
      <c r="C78">
        <v>10</v>
      </c>
      <c r="D78">
        <f t="shared" ref="D78:D83" si="5">B78-C78</f>
        <v>5</v>
      </c>
      <c r="E78">
        <v>3</v>
      </c>
      <c r="F78" s="2">
        <f t="shared" ref="F78:F83" si="6">D78/E78</f>
        <v>1.6666666666666667</v>
      </c>
      <c r="G78">
        <v>4.7500000000000001E-2</v>
      </c>
      <c r="H78" t="s">
        <v>103</v>
      </c>
    </row>
    <row r="79" spans="1:12" x14ac:dyDescent="0.25">
      <c r="A79" t="s">
        <v>104</v>
      </c>
      <c r="B79">
        <v>7</v>
      </c>
      <c r="C79">
        <v>10</v>
      </c>
      <c r="D79">
        <f t="shared" si="5"/>
        <v>-3</v>
      </c>
      <c r="E79">
        <v>3</v>
      </c>
      <c r="F79" s="2">
        <f t="shared" si="6"/>
        <v>-1</v>
      </c>
      <c r="G79">
        <v>0.15870000000000001</v>
      </c>
      <c r="H79" s="9">
        <v>0.15870000000000001</v>
      </c>
    </row>
    <row r="80" spans="1:12" x14ac:dyDescent="0.25">
      <c r="A80" t="s">
        <v>105</v>
      </c>
      <c r="D80">
        <f t="shared" si="5"/>
        <v>0</v>
      </c>
      <c r="E80">
        <v>3</v>
      </c>
      <c r="F80" s="2">
        <f t="shared" si="6"/>
        <v>0</v>
      </c>
      <c r="G80">
        <f>SUM(G78:G79)</f>
        <v>0.20619999999999999</v>
      </c>
      <c r="H80" s="9">
        <v>0.20619999999999999</v>
      </c>
    </row>
    <row r="81" spans="1:7" x14ac:dyDescent="0.25">
      <c r="A81" t="s">
        <v>106</v>
      </c>
      <c r="B81">
        <v>11</v>
      </c>
      <c r="C81">
        <v>10</v>
      </c>
      <c r="D81">
        <f t="shared" si="5"/>
        <v>1</v>
      </c>
      <c r="E81">
        <v>3</v>
      </c>
      <c r="F81" s="2">
        <f t="shared" si="6"/>
        <v>0.33333333333333331</v>
      </c>
      <c r="G81">
        <v>0.1293</v>
      </c>
    </row>
    <row r="82" spans="1:7" x14ac:dyDescent="0.25">
      <c r="A82" t="s">
        <v>109</v>
      </c>
      <c r="D82">
        <f t="shared" si="5"/>
        <v>0</v>
      </c>
      <c r="E82">
        <v>3</v>
      </c>
      <c r="F82" s="2">
        <f t="shared" si="6"/>
        <v>0</v>
      </c>
      <c r="G82">
        <f>SUM(G80:G81)</f>
        <v>0.33550000000000002</v>
      </c>
    </row>
    <row r="83" spans="1:7" x14ac:dyDescent="0.25">
      <c r="A83" t="s">
        <v>108</v>
      </c>
      <c r="B83">
        <v>12</v>
      </c>
      <c r="C83">
        <v>10</v>
      </c>
      <c r="D83">
        <f t="shared" si="5"/>
        <v>2</v>
      </c>
      <c r="E83">
        <v>3</v>
      </c>
      <c r="F83" s="2">
        <f t="shared" si="6"/>
        <v>0.66666666666666663</v>
      </c>
      <c r="G83">
        <v>0.24859999999999999</v>
      </c>
    </row>
    <row r="84" spans="1:7" x14ac:dyDescent="0.25">
      <c r="F84" s="2" t="s">
        <v>7</v>
      </c>
      <c r="G84">
        <v>4.7500000000000001E-2</v>
      </c>
    </row>
    <row r="85" spans="1:7" x14ac:dyDescent="0.25">
      <c r="F85" s="2" t="s">
        <v>7</v>
      </c>
      <c r="G85">
        <f>SUM(G83:G84)</f>
        <v>0.29609999999999997</v>
      </c>
    </row>
  </sheetData>
  <mergeCells count="14">
    <mergeCell ref="D36:J36"/>
    <mergeCell ref="D37:I37"/>
    <mergeCell ref="L41:M41"/>
    <mergeCell ref="F1:L1"/>
    <mergeCell ref="F2:L2"/>
    <mergeCell ref="F14:S14"/>
    <mergeCell ref="F13:S13"/>
    <mergeCell ref="C72:E72"/>
    <mergeCell ref="C73:E73"/>
    <mergeCell ref="L45:M45"/>
    <mergeCell ref="B48:D48"/>
    <mergeCell ref="L50:M50"/>
    <mergeCell ref="L54:M54"/>
    <mergeCell ref="D59:F5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Prusinski</dc:creator>
  <cp:lastModifiedBy>Daniel Prusinski</cp:lastModifiedBy>
  <dcterms:created xsi:type="dcterms:W3CDTF">2012-07-04T15:40:01Z</dcterms:created>
  <dcterms:modified xsi:type="dcterms:W3CDTF">2012-07-07T21:51:34Z</dcterms:modified>
</cp:coreProperties>
</file>