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5890" yWindow="0" windowWidth="14355" windowHeight="768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7" i="1" l="1"/>
  <c r="D8" i="1" s="1"/>
  <c r="H5" i="2"/>
  <c r="I5" i="2" s="1"/>
  <c r="G5" i="2"/>
  <c r="G5" i="1"/>
  <c r="W11" i="1"/>
  <c r="T11" i="1"/>
  <c r="S11" i="1"/>
  <c r="U6" i="1"/>
  <c r="U7" i="1"/>
  <c r="U8" i="1"/>
  <c r="U9" i="1"/>
  <c r="U10" i="1"/>
  <c r="U5" i="1"/>
  <c r="K5" i="2" l="1"/>
  <c r="J5" i="2"/>
  <c r="M5" i="2"/>
  <c r="L5" i="2"/>
  <c r="U11" i="1"/>
  <c r="M5" i="1"/>
  <c r="K5" i="1"/>
  <c r="F5" i="1"/>
  <c r="L5" i="1" s="1"/>
  <c r="T2" i="1"/>
  <c r="U2" i="1" l="1"/>
  <c r="V2" i="1"/>
  <c r="W2" i="1" s="1"/>
  <c r="N5" i="1"/>
  <c r="H5" i="1"/>
  <c r="J5" i="1" l="1"/>
  <c r="O5" i="1"/>
  <c r="P5" i="1"/>
  <c r="I5" i="1"/>
</calcChain>
</file>

<file path=xl/sharedStrings.xml><?xml version="1.0" encoding="utf-8"?>
<sst xmlns="http://schemas.openxmlformats.org/spreadsheetml/2006/main" count="34" uniqueCount="21">
  <si>
    <t>EV</t>
  </si>
  <si>
    <t>CV</t>
  </si>
  <si>
    <t>SV</t>
  </si>
  <si>
    <t>Pct
Complete</t>
  </si>
  <si>
    <t>Nbr of Posts
Week 7</t>
  </si>
  <si>
    <t>Avg Daily Posts
Week 7</t>
  </si>
  <si>
    <t>Avg Daily Cost
Week 7</t>
  </si>
  <si>
    <t>BAC</t>
  </si>
  <si>
    <t>EAC</t>
  </si>
  <si>
    <t>ETC</t>
  </si>
  <si>
    <t>VAC</t>
  </si>
  <si>
    <t>CPI
(EV/AC)</t>
  </si>
  <si>
    <t>SPI
(EV/PV)</t>
  </si>
  <si>
    <t>Task</t>
  </si>
  <si>
    <t>DB Posts</t>
  </si>
  <si>
    <t>Dur
(in days)</t>
  </si>
  <si>
    <t>#Posts
EOD Wed</t>
  </si>
  <si>
    <t>AC</t>
  </si>
  <si>
    <t>Ttl
PV</t>
  </si>
  <si>
    <t>PV
EOD Wed</t>
  </si>
  <si>
    <t>A status report would highlight that the DB Posts activity is behind schedule by about 50%.  However, because the planned base line was determined by the total number of posts from the previous week and then spread evenly over the duration number of days (7), the conclusion that the activity is behind schedule is based upon the assumption that work on the activity is evenly distributed over the number of days.  Therefore, there is opportunity to complete the activity on time if the work per day increases.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</si>
</sst>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horizontal="center" wrapText="1"/>
    </xf>
    <xf numFmtId="0" fontId="0" fillId="0" borderId="1" xfId="0" applyBorder="1" applyAlignment="1">
      <alignment horizontal="center" wrapText="1"/>
    </xf>
    <xf numFmtId="0" fontId="0" fillId="0" borderId="1" xfId="0" applyBorder="1"/>
    <xf numFmtId="0" fontId="0" fillId="0" borderId="0" xfId="0" applyFill="1"/>
    <xf numFmtId="10" fontId="0" fillId="0" borderId="1" xfId="0" applyNumberFormat="1" applyBorder="1"/>
    <xf numFmtId="2" fontId="0" fillId="0" borderId="1" xfId="0" applyNumberFormat="1" applyBorder="1"/>
    <xf numFmtId="0" fontId="0" fillId="0" borderId="1" xfId="0" applyFill="1" applyBorder="1"/>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
  <sheetViews>
    <sheetView tabSelected="1" workbookViewId="0">
      <selection activeCell="P11" sqref="P11"/>
    </sheetView>
  </sheetViews>
  <sheetFormatPr defaultRowHeight="15" x14ac:dyDescent="0.25"/>
  <cols>
    <col min="1" max="2" width="8.5703125" bestFit="1" customWidth="1"/>
    <col min="3" max="3" width="4" bestFit="1" customWidth="1"/>
    <col min="4" max="5" width="9.28515625" bestFit="1" customWidth="1"/>
    <col min="6" max="6" width="4" bestFit="1" customWidth="1"/>
    <col min="7" max="7" width="9.7109375" customWidth="1"/>
    <col min="8" max="9" width="4" bestFit="1" customWidth="1"/>
    <col min="10" max="10" width="4.7109375" bestFit="1" customWidth="1"/>
    <col min="11" max="11" width="4.5703125" bestFit="1" customWidth="1"/>
    <col min="12" max="12" width="4.42578125" bestFit="1" customWidth="1"/>
    <col min="13" max="13" width="4.140625" bestFit="1" customWidth="1"/>
    <col min="14" max="14" width="4.7109375" bestFit="1" customWidth="1"/>
    <col min="15" max="16" width="8" bestFit="1" customWidth="1"/>
    <col min="19" max="23" width="12" bestFit="1" customWidth="1"/>
  </cols>
  <sheetData>
    <row r="1" spans="1:23" ht="45" x14ac:dyDescent="0.25">
      <c r="A1" s="2"/>
      <c r="B1" s="2"/>
      <c r="S1" s="2" t="s">
        <v>4</v>
      </c>
      <c r="T1" s="2" t="s">
        <v>5</v>
      </c>
      <c r="U1" s="2" t="s">
        <v>6</v>
      </c>
      <c r="V1" s="1"/>
    </row>
    <row r="2" spans="1:23" x14ac:dyDescent="0.25">
      <c r="A2" s="5"/>
      <c r="B2" s="5"/>
      <c r="S2">
        <v>514</v>
      </c>
      <c r="T2">
        <f>S2/7</f>
        <v>73.428571428571431</v>
      </c>
      <c r="U2">
        <f>T2*1</f>
        <v>73.428571428571431</v>
      </c>
      <c r="V2">
        <f>T2*4</f>
        <v>293.71428571428572</v>
      </c>
      <c r="W2">
        <f>148/V2</f>
        <v>0.50389105058365757</v>
      </c>
    </row>
    <row r="3" spans="1:23" ht="13.5" customHeight="1" x14ac:dyDescent="0.25"/>
    <row r="4" spans="1:23" ht="30" x14ac:dyDescent="0.25">
      <c r="A4" s="3" t="s">
        <v>13</v>
      </c>
      <c r="B4" s="3" t="s">
        <v>15</v>
      </c>
      <c r="C4" s="3" t="s">
        <v>18</v>
      </c>
      <c r="D4" s="3" t="s">
        <v>19</v>
      </c>
      <c r="E4" s="3" t="s">
        <v>16</v>
      </c>
      <c r="F4" s="3" t="s">
        <v>17</v>
      </c>
      <c r="G4" s="3" t="s">
        <v>3</v>
      </c>
      <c r="H4" s="3" t="s">
        <v>0</v>
      </c>
      <c r="I4" s="3" t="s">
        <v>1</v>
      </c>
      <c r="J4" s="3" t="s">
        <v>2</v>
      </c>
      <c r="K4" s="3" t="s">
        <v>7</v>
      </c>
      <c r="L4" s="3" t="s">
        <v>8</v>
      </c>
      <c r="M4" s="3" t="s">
        <v>9</v>
      </c>
      <c r="N4" s="3" t="s">
        <v>10</v>
      </c>
      <c r="O4" s="3" t="s">
        <v>11</v>
      </c>
      <c r="P4" s="3" t="s">
        <v>12</v>
      </c>
    </row>
    <row r="5" spans="1:23" x14ac:dyDescent="0.25">
      <c r="A5" s="4" t="s">
        <v>14</v>
      </c>
      <c r="B5" s="4">
        <v>7</v>
      </c>
      <c r="C5" s="4">
        <v>514</v>
      </c>
      <c r="D5" s="8">
        <v>294</v>
      </c>
      <c r="E5" s="8">
        <v>148</v>
      </c>
      <c r="F5" s="4">
        <f>E5*1</f>
        <v>148</v>
      </c>
      <c r="G5" s="6">
        <f>E5/D5</f>
        <v>0.50340136054421769</v>
      </c>
      <c r="H5" s="4">
        <f>G5*D5</f>
        <v>148</v>
      </c>
      <c r="I5" s="4">
        <f>H5-F5</f>
        <v>0</v>
      </c>
      <c r="J5" s="4">
        <f>H5-D5</f>
        <v>-146</v>
      </c>
      <c r="K5" s="4">
        <f>D5*1</f>
        <v>294</v>
      </c>
      <c r="L5" s="4">
        <f>F5+(D5-E5)</f>
        <v>294</v>
      </c>
      <c r="M5" s="4">
        <f>(D5-E5)*1</f>
        <v>146</v>
      </c>
      <c r="N5" s="4">
        <f>K5-L5</f>
        <v>0</v>
      </c>
      <c r="O5" s="7">
        <f>H5/F5</f>
        <v>1</v>
      </c>
      <c r="P5" s="7">
        <f>H5/D5</f>
        <v>0.50340136054421769</v>
      </c>
      <c r="S5">
        <v>61</v>
      </c>
      <c r="T5">
        <v>5</v>
      </c>
      <c r="U5">
        <f>S5-T5</f>
        <v>56</v>
      </c>
      <c r="W5">
        <v>148</v>
      </c>
    </row>
    <row r="6" spans="1:23" x14ac:dyDescent="0.25">
      <c r="S6">
        <v>54</v>
      </c>
      <c r="T6">
        <v>17</v>
      </c>
      <c r="U6">
        <f t="shared" ref="U6:U10" si="0">S6-T6</f>
        <v>37</v>
      </c>
      <c r="W6">
        <v>108</v>
      </c>
    </row>
    <row r="7" spans="1:23" x14ac:dyDescent="0.25">
      <c r="D7">
        <f>C5/7</f>
        <v>73.428571428571431</v>
      </c>
      <c r="S7">
        <v>45</v>
      </c>
      <c r="U7">
        <f t="shared" si="0"/>
        <v>45</v>
      </c>
      <c r="W7">
        <v>163</v>
      </c>
    </row>
    <row r="8" spans="1:23" x14ac:dyDescent="0.25">
      <c r="D8">
        <f>D7*4</f>
        <v>293.71428571428572</v>
      </c>
      <c r="S8">
        <v>1</v>
      </c>
      <c r="U8">
        <f t="shared" si="0"/>
        <v>1</v>
      </c>
      <c r="W8">
        <v>91</v>
      </c>
    </row>
    <row r="9" spans="1:23" x14ac:dyDescent="0.25">
      <c r="S9">
        <v>1</v>
      </c>
      <c r="U9">
        <f t="shared" si="0"/>
        <v>1</v>
      </c>
      <c r="W9">
        <v>3</v>
      </c>
    </row>
    <row r="10" spans="1:23" x14ac:dyDescent="0.25">
      <c r="S10">
        <v>9</v>
      </c>
      <c r="T10">
        <v>1</v>
      </c>
      <c r="U10">
        <f t="shared" si="0"/>
        <v>8</v>
      </c>
      <c r="W10">
        <v>1</v>
      </c>
    </row>
    <row r="11" spans="1:23" x14ac:dyDescent="0.25">
      <c r="S11">
        <f>SUM(S5:S10)</f>
        <v>171</v>
      </c>
      <c r="T11">
        <f>SUM(T5:T10)</f>
        <v>23</v>
      </c>
      <c r="U11">
        <f>SUM(U5:U10)</f>
        <v>148</v>
      </c>
      <c r="W11">
        <f>SUM(W5:W10)</f>
        <v>514</v>
      </c>
    </row>
  </sheetData>
  <pageMargins left="0.7" right="0.7" top="0.75" bottom="0.75" header="0.3" footer="0.3"/>
  <pageSetup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
  <sheetViews>
    <sheetView showGridLines="0" workbookViewId="0"/>
  </sheetViews>
  <sheetFormatPr defaultRowHeight="15" x14ac:dyDescent="0.25"/>
  <cols>
    <col min="2" max="3" width="8.5703125" bestFit="1" customWidth="1"/>
    <col min="4" max="4" width="4" bestFit="1" customWidth="1"/>
    <col min="5" max="6" width="9.28515625" bestFit="1" customWidth="1"/>
    <col min="7" max="7" width="4" bestFit="1" customWidth="1"/>
    <col min="8" max="8" width="9.7109375" customWidth="1"/>
    <col min="9" max="10" width="4" bestFit="1" customWidth="1"/>
    <col min="11" max="11" width="4.7109375" bestFit="1" customWidth="1"/>
    <col min="12" max="13" width="8" bestFit="1" customWidth="1"/>
  </cols>
  <sheetData>
    <row r="1" spans="2:13" x14ac:dyDescent="0.25">
      <c r="B1" s="2"/>
      <c r="C1" s="2"/>
    </row>
    <row r="2" spans="2:13" x14ac:dyDescent="0.25">
      <c r="B2" s="5"/>
      <c r="C2" s="5"/>
    </row>
    <row r="3" spans="2:13" ht="13.5" customHeight="1" x14ac:dyDescent="0.25"/>
    <row r="4" spans="2:13" ht="30" x14ac:dyDescent="0.25">
      <c r="B4" s="3" t="s">
        <v>13</v>
      </c>
      <c r="C4" s="3" t="s">
        <v>15</v>
      </c>
      <c r="D4" s="3" t="s">
        <v>18</v>
      </c>
      <c r="E4" s="3" t="s">
        <v>19</v>
      </c>
      <c r="F4" s="3" t="s">
        <v>16</v>
      </c>
      <c r="G4" s="3" t="s">
        <v>17</v>
      </c>
      <c r="H4" s="3" t="s">
        <v>3</v>
      </c>
      <c r="I4" s="3" t="s">
        <v>0</v>
      </c>
      <c r="J4" s="3" t="s">
        <v>1</v>
      </c>
      <c r="K4" s="3" t="s">
        <v>2</v>
      </c>
      <c r="L4" s="3" t="s">
        <v>11</v>
      </c>
      <c r="M4" s="3" t="s">
        <v>12</v>
      </c>
    </row>
    <row r="5" spans="2:13" x14ac:dyDescent="0.25">
      <c r="B5" s="4" t="s">
        <v>14</v>
      </c>
      <c r="C5" s="4">
        <v>7</v>
      </c>
      <c r="D5" s="4">
        <v>514</v>
      </c>
      <c r="E5" s="8">
        <v>294</v>
      </c>
      <c r="F5" s="8">
        <v>148</v>
      </c>
      <c r="G5" s="4">
        <f>F5*1</f>
        <v>148</v>
      </c>
      <c r="H5" s="6">
        <f>F5/E5</f>
        <v>0.50340136054421769</v>
      </c>
      <c r="I5" s="4">
        <f>H5*E5</f>
        <v>148</v>
      </c>
      <c r="J5" s="4">
        <f>I5-G5</f>
        <v>0</v>
      </c>
      <c r="K5" s="4">
        <f>I5-E5</f>
        <v>-146</v>
      </c>
      <c r="L5" s="7">
        <f>I5/G5</f>
        <v>1</v>
      </c>
      <c r="M5" s="7">
        <f>I5/E5</f>
        <v>0.50340136054421769</v>
      </c>
    </row>
    <row r="7" spans="2:13" s="9" customFormat="1" ht="97.5" customHeight="1" x14ac:dyDescent="0.25">
      <c r="B7" s="10" t="s">
        <v>20</v>
      </c>
      <c r="C7" s="10"/>
      <c r="D7" s="10"/>
      <c r="E7" s="10"/>
      <c r="F7" s="10"/>
      <c r="G7" s="10"/>
      <c r="H7" s="10"/>
      <c r="I7" s="10"/>
      <c r="J7" s="10"/>
      <c r="K7" s="10"/>
      <c r="L7" s="10"/>
      <c r="M7" s="10"/>
    </row>
  </sheetData>
  <mergeCells count="1">
    <mergeCell ref="B7:M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Cerner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Schoen,Annette</dc:creator>
  <cp:lastModifiedBy>MY filesw</cp:lastModifiedBy>
  <dcterms:created xsi:type="dcterms:W3CDTF">2014-02-24T17:21:02Z</dcterms:created>
  <dcterms:modified xsi:type="dcterms:W3CDTF">2014-02-28T03:20:49Z</dcterms:modified>
</cp:coreProperties>
</file>