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資料" sheetId="1" r:id="rId4"/>
    <sheet state="visible" name="出處" sheetId="2" r:id="rId5"/>
    <sheet state="visible" name="input" sheetId="3" r:id="rId6"/>
  </sheets>
  <definedNames/>
  <calcPr/>
</workbook>
</file>

<file path=xl/sharedStrings.xml><?xml version="1.0" encoding="utf-8"?>
<sst xmlns="http://schemas.openxmlformats.org/spreadsheetml/2006/main" count="124" uniqueCount="65">
  <si>
    <t>年份</t>
  </si>
  <si>
    <t>總用水量/再生水資源</t>
  </si>
  <si>
    <t>總用水量(百萬立方公尺)</t>
  </si>
  <si>
    <t>x</t>
  </si>
  <si>
    <t>地表截流降雨</t>
  </si>
  <si>
    <t>農業區域水源(地表與地下)超過飲用水水質標準之比例，包含氮、磷與殺蟲劑(2015)</t>
  </si>
  <si>
    <t>符合用水水質之比例</t>
  </si>
  <si>
    <t>化石能源占總能源供給（％）</t>
  </si>
  <si>
    <t>進口能源比例（％）</t>
  </si>
  <si>
    <t>人均農產品進口總值（千美元/人）</t>
  </si>
  <si>
    <t>農耕、畜、水、林產品（千美元）</t>
  </si>
  <si>
    <t>人口（人）</t>
  </si>
  <si>
    <t>人均農產品進口總值</t>
  </si>
  <si>
    <t>農地使用變化率（稻米）（％）</t>
  </si>
  <si>
    <t>農地使用</t>
  </si>
  <si>
    <t>製造業平均收入/農業生產平均收入</t>
  </si>
  <si>
    <t>製造業平均收入</t>
  </si>
  <si>
    <t>農業生產平均家庭收入</t>
  </si>
  <si>
    <t>農業生產平均收入（一家四口）(月）</t>
  </si>
  <si>
    <t>總農業從業人口/總就業人口</t>
  </si>
  <si>
    <t>農業從業人口（非農戶人口）（萬人）</t>
  </si>
  <si>
    <t>總就業人口（萬人）</t>
  </si>
  <si>
    <t>總農業從業人口/農業總生產毛額</t>
  </si>
  <si>
    <t>農業總生產毛額（新台幣百萬）</t>
  </si>
  <si>
    <t>台幣美元匯率</t>
  </si>
  <si>
    <t>農業總生產毛額（千美元）</t>
  </si>
  <si>
    <t>投資佔國內生產總值(GDP)的比重（％）</t>
  </si>
  <si>
    <t>https://gweb.wra.gov.tw/Hydroinfo/?id=Index</t>
  </si>
  <si>
    <t>https://gweb.wra.gov.tw/wrhygis/</t>
  </si>
  <si>
    <t>水位流量冊</t>
  </si>
  <si>
    <t>https://wq.epa.gov.tw/EWQP/zh/ConService/DownLoad/AnnReport.aspx</t>
  </si>
  <si>
    <t>https://ewq.epa.gov.tw/Code/Report/ReportShow.aspx?ID=3</t>
  </si>
  <si>
    <t>化石能源占總能源供給</t>
  </si>
  <si>
    <t>https://www.moeaboe.gov.tw/ECW/populace/content/ContentDesc.aspx?menu_id=865</t>
  </si>
  <si>
    <t>https://www.moeaboe.gov.tw/ECW_WEBPAGE/FlipBook/2018EnergyStaHandBook/#p=32</t>
  </si>
  <si>
    <t>進口能源比例</t>
  </si>
  <si>
    <t>https://www.moeaboe.gov.tw/ECW_WEBPAGE/FlipBook/2018EnergyStaHandBook/#p=28</t>
  </si>
  <si>
    <t>農耕產品進口總值</t>
  </si>
  <si>
    <t>https://agrstat.coa.gov.tw/sdweb/public/trade/TradeCoa.aspx</t>
  </si>
  <si>
    <t>人口</t>
  </si>
  <si>
    <t>https://www.ris.gov.tw/app/portal/346</t>
  </si>
  <si>
    <t>年度縣市及全國統計資料</t>
  </si>
  <si>
    <t>01 縣市人口按性別及五齡組</t>
  </si>
  <si>
    <t>https://agrstat.coa.gov.tw/sdweb/public/book/Book.aspx</t>
  </si>
  <si>
    <t>農業統計年報_八2農耕土地面積</t>
  </si>
  <si>
    <t>每人每月總薪資製造業</t>
  </si>
  <si>
    <t>https://statdb.dgbas.gov.tw/pxweb/Dialog/Saveshow.asp</t>
  </si>
  <si>
    <t>農業生產平均收入</t>
  </si>
  <si>
    <t>5農家所得</t>
  </si>
  <si>
    <t>https://statview.coa.gov.tw/aqsys_on/importantArgiGoal_lv3_1_6_3_1.html</t>
  </si>
  <si>
    <t>2臺灣地區總就業人口與農林漁牧業就業人</t>
  </si>
  <si>
    <t>如上</t>
  </si>
  <si>
    <t>國內生產毛額與經濟成長率</t>
  </si>
  <si>
    <t>http://www.econ.sinica.edu.tw/content/economicdata/contents/2013090215155290268?MSID=2013090914141961753&amp;R=4</t>
  </si>
  <si>
    <t>https://www.macromicro.me/collections/11/tw-gdp-relative/111/tw-gdp-percentage</t>
  </si>
  <si>
    <t>W1</t>
  </si>
  <si>
    <t>W2</t>
  </si>
  <si>
    <t>E1</t>
  </si>
  <si>
    <t>E2</t>
  </si>
  <si>
    <t>F1</t>
  </si>
  <si>
    <t>F2</t>
  </si>
  <si>
    <t>L1</t>
  </si>
  <si>
    <t>L2</t>
  </si>
  <si>
    <t>C1</t>
  </si>
  <si>
    <t>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</si>
</sst>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"/>
    <numFmt numFmtId="166" formatCode="0.00000000"/>
    <numFmt numFmtId="167" formatCode="#,##0.0000000000"/>
  </numFmts>
  <fonts count="20">
    <font>
      <sz val="10.0"/>
      <color rgb="FF000000"/>
      <name val="Arial"/>
    </font>
    <font>
      <b/>
      <sz val="10.0"/>
      <color rgb="FF38761D"/>
      <name val="Arial"/>
    </font>
    <font>
      <sz val="10.0"/>
      <color theme="1"/>
      <name val="Arial"/>
    </font>
    <font>
      <sz val="10.0"/>
      <color rgb="FF980000"/>
      <name val="Arial"/>
    </font>
    <font>
      <sz val="10.0"/>
      <color rgb="FFFF0000"/>
      <name val="Arial"/>
    </font>
    <font>
      <color theme="1"/>
      <name val="Arial"/>
    </font>
    <font>
      <sz val="12.0"/>
      <color rgb="FF000000"/>
      <name val="新細明體"/>
    </font>
    <font>
      <sz val="10.0"/>
      <color rgb="FF000000"/>
      <name val="新細明體"/>
    </font>
    <font>
      <sz val="8.0"/>
      <color rgb="FF000000"/>
      <name val="&quot;Times New Roman&quot;"/>
    </font>
    <font>
      <b/>
      <sz val="8.0"/>
      <color rgb="FF000000"/>
      <name val="&quot;Times New Roman&quot;"/>
    </font>
    <font>
      <color rgb="FF000000"/>
      <name val="微軟正黑體"/>
    </font>
    <font>
      <u/>
      <sz val="10.0"/>
      <color rgb="FF0000FF"/>
    </font>
    <font>
      <u/>
      <sz val="10.0"/>
      <color rgb="FF0000FF"/>
    </font>
    <font>
      <color rgb="FF000000"/>
      <name val="Arial"/>
    </font>
    <font>
      <u/>
      <color rgb="FF0000FF"/>
    </font>
    <font>
      <u/>
      <sz val="10.0"/>
      <color rgb="FF1155CC"/>
    </font>
    <font>
      <u/>
      <color rgb="FF0000FF"/>
    </font>
    <font>
      <color rgb="FFFF0000"/>
      <name val="Arial"/>
    </font>
    <font>
      <sz val="12.0"/>
      <color rgb="FF000000"/>
      <name val="&quot;Times New Roman&quot;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0"/>
    </xf>
    <xf borderId="0" fillId="2" fontId="0" numFmtId="0" xfId="0" applyFont="1"/>
    <xf borderId="0" fillId="2" fontId="0" numFmtId="0" xfId="0" applyAlignment="1" applyFont="1">
      <alignment horizontal="right" readingOrder="0" shrinkToFit="0" wrapText="0"/>
    </xf>
    <xf borderId="0" fillId="2" fontId="1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0" numFmtId="0" xfId="0" applyAlignment="1" applyFont="1">
      <alignment readingOrder="0"/>
    </xf>
    <xf borderId="0" fillId="0" fontId="0" numFmtId="3" xfId="0" applyAlignment="1" applyFont="1" applyNumberFormat="1">
      <alignment horizontal="right" readingOrder="0" shrinkToFit="0" wrapText="0"/>
    </xf>
    <xf borderId="0" fillId="0" fontId="4" numFmtId="3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4" xfId="0" applyFont="1" applyNumberFormat="1"/>
    <xf borderId="0" fillId="0" fontId="0" numFmtId="0" xfId="0" applyFont="1"/>
    <xf borderId="0" fillId="0" fontId="0" numFmtId="10" xfId="0" applyAlignment="1" applyFont="1" applyNumberFormat="1">
      <alignment readingOrder="0"/>
    </xf>
    <xf borderId="0" fillId="0" fontId="0" numFmtId="10" xfId="0" applyAlignment="1" applyFont="1" applyNumberFormat="1">
      <alignment readingOrder="0" shrinkToFit="0" wrapText="0"/>
    </xf>
    <xf borderId="0" fillId="0" fontId="5" numFmtId="10" xfId="0" applyAlignment="1" applyFont="1" applyNumberFormat="1">
      <alignment readingOrder="0"/>
    </xf>
    <xf borderId="0" fillId="0" fontId="0" numFmtId="10" xfId="0" applyAlignment="1" applyFont="1" applyNumberFormat="1">
      <alignment horizontal="right"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3" xfId="0" applyAlignment="1" applyFont="1" applyNumberFormat="1">
      <alignment shrinkToFit="0" wrapText="0"/>
    </xf>
    <xf borderId="0" fillId="0" fontId="0" numFmtId="164" xfId="0" applyFont="1" applyNumberFormat="1"/>
    <xf borderId="0" fillId="0" fontId="0" numFmtId="164" xfId="0" applyAlignment="1" applyFont="1" applyNumberFormat="1">
      <alignment vertical="center"/>
    </xf>
    <xf borderId="0" fillId="0" fontId="2" numFmtId="164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wrapText="0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right" readingOrder="0" shrinkToFit="0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5" numFmtId="10" xfId="0" applyFont="1" applyNumberFormat="1"/>
    <xf borderId="0" fillId="3" fontId="0" numFmtId="0" xfId="0" applyAlignment="1" applyFill="1" applyFont="1">
      <alignment horizontal="left" readingOrder="0"/>
    </xf>
    <xf borderId="0" fillId="0" fontId="0" numFmtId="2" xfId="0" applyAlignment="1" applyFont="1" applyNumberFormat="1">
      <alignment readingOrder="0"/>
    </xf>
    <xf borderId="0" fillId="0" fontId="5" numFmtId="2" xfId="0" applyFont="1" applyNumberFormat="1"/>
    <xf borderId="0" fillId="0" fontId="0" numFmtId="2" xfId="0" applyFont="1" applyNumberFormat="1"/>
    <xf borderId="0" fillId="0" fontId="0" numFmtId="2" xfId="0" applyAlignment="1" applyFont="1" applyNumberFormat="1">
      <alignment horizontal="right" readingOrder="0" shrinkToFit="0" wrapText="0"/>
    </xf>
    <xf borderId="0" fillId="0" fontId="3" numFmtId="0" xfId="0" applyFont="1"/>
    <xf borderId="0" fillId="0" fontId="0" numFmtId="0" xfId="0" applyAlignment="1" applyFont="1">
      <alignment horizontal="right" readingOrder="0" shrinkToFit="0" wrapText="0"/>
    </xf>
    <xf borderId="0" fillId="0" fontId="0" numFmtId="4" xfId="0" applyAlignment="1" applyFont="1" applyNumberFormat="1">
      <alignment horizontal="right" readingOrder="0" shrinkToFit="0" wrapText="0"/>
    </xf>
    <xf borderId="0" fillId="0" fontId="0" numFmtId="165" xfId="0" applyFont="1" applyNumberFormat="1"/>
    <xf borderId="0" fillId="0" fontId="0" numFmtId="3" xfId="0" applyAlignment="1" applyFont="1" applyNumberFormat="1">
      <alignment readingOrder="0"/>
    </xf>
    <xf borderId="0" fillId="0" fontId="0" numFmtId="166" xfId="0" applyFont="1" applyNumberFormat="1"/>
    <xf borderId="0" fillId="0" fontId="8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 shrinkToFit="0" wrapText="0"/>
    </xf>
    <xf borderId="0" fillId="0" fontId="2" numFmtId="10" xfId="0" applyAlignment="1" applyFont="1" applyNumberFormat="1">
      <alignment shrinkToFit="0" wrapText="0"/>
    </xf>
    <xf borderId="0" fillId="0" fontId="8" numFmtId="0" xfId="0" applyAlignment="1" applyFont="1">
      <alignment horizontal="right" shrinkToFit="0" wrapText="0"/>
    </xf>
    <xf borderId="0" fillId="0" fontId="8" numFmtId="10" xfId="0" applyAlignment="1" applyFont="1" applyNumberFormat="1">
      <alignment horizontal="right" shrinkToFit="0" wrapText="0"/>
    </xf>
    <xf borderId="0" fillId="0" fontId="1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167" xfId="0" applyFont="1" applyNumberFormat="1"/>
    <xf borderId="0" fillId="0" fontId="17" numFmtId="167" xfId="0" applyAlignment="1" applyFont="1" applyNumberFormat="1">
      <alignment horizontal="right" readingOrder="0"/>
    </xf>
    <xf borderId="1" fillId="0" fontId="18" numFmtId="4" xfId="0" applyAlignment="1" applyBorder="1" applyFont="1" applyNumberFormat="1">
      <alignment horizontal="right" shrinkToFit="0" wrapText="1"/>
    </xf>
    <xf borderId="0" fillId="0" fontId="4" numFmtId="167" xfId="0" applyAlignment="1" applyFont="1" applyNumberFormat="1">
      <alignment horizontal="right" readingOrder="0" shrinkToFit="0" wrapText="0"/>
    </xf>
    <xf borderId="0" fillId="0" fontId="0" numFmtId="167" xfId="0" applyAlignment="1" applyFont="1" applyNumberFormat="1">
      <alignment readingOrder="0"/>
    </xf>
    <xf borderId="0" fillId="0" fontId="0" numFmtId="167" xfId="0" applyAlignment="1" applyFont="1" applyNumberFormat="1">
      <alignment readingOrder="0" shrinkToFit="0" wrapText="0"/>
    </xf>
    <xf borderId="0" fillId="0" fontId="5" numFmtId="167" xfId="0" applyAlignment="1" applyFont="1" applyNumberFormat="1">
      <alignment readingOrder="0"/>
    </xf>
    <xf borderId="1" fillId="0" fontId="19" numFmtId="4" xfId="0" applyAlignment="1" applyBorder="1" applyFont="1" applyNumberFormat="1">
      <alignment horizontal="right" shrinkToFit="0" wrapText="1"/>
    </xf>
    <xf borderId="0" fillId="0" fontId="0" numFmtId="167" xfId="0" applyFont="1" applyNumberFormat="1"/>
    <xf borderId="0" fillId="0" fontId="0" numFmtId="167" xfId="0" applyAlignment="1" applyFont="1" applyNumberFormat="1">
      <alignment vertical="center"/>
    </xf>
    <xf borderId="0" fillId="0" fontId="17" numFmtId="167" xfId="0" applyFont="1" applyNumberFormat="1"/>
    <xf borderId="1" fillId="0" fontId="19" numFmtId="4" xfId="0" applyAlignment="1" applyBorder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www.ris.gov.tw/app/portal/346" TargetMode="External"/><Relationship Id="rId10" Type="http://schemas.openxmlformats.org/officeDocument/2006/relationships/hyperlink" Target="https://agrstat.coa.gov.tw/sdweb/public/trade/TradeCoa.aspx" TargetMode="External"/><Relationship Id="rId13" Type="http://schemas.openxmlformats.org/officeDocument/2006/relationships/hyperlink" Target="https://statdb.dgbas.gov.tw/pxweb/Dialog/Saveshow.asp" TargetMode="External"/><Relationship Id="rId12" Type="http://schemas.openxmlformats.org/officeDocument/2006/relationships/hyperlink" Target="https://agrstat.coa.gov.tw/sdweb/public/book/Book.aspx" TargetMode="External"/><Relationship Id="rId1" Type="http://schemas.openxmlformats.org/officeDocument/2006/relationships/hyperlink" Target="https://gweb.wra.gov.tw/Hydroinfo/?id=Index" TargetMode="External"/><Relationship Id="rId2" Type="http://schemas.openxmlformats.org/officeDocument/2006/relationships/hyperlink" Target="https://gweb.wra.gov.tw/wrhygis/" TargetMode="External"/><Relationship Id="rId3" Type="http://schemas.openxmlformats.org/officeDocument/2006/relationships/hyperlink" Target="https://wq.epa.gov.tw/EWQP/zh/ConService/DownLoad/AnnReport.aspx" TargetMode="External"/><Relationship Id="rId4" Type="http://schemas.openxmlformats.org/officeDocument/2006/relationships/hyperlink" Target="https://ewq.epa.gov.tw/Code/Report/ReportShow.aspx?ID=3" TargetMode="External"/><Relationship Id="rId9" Type="http://schemas.openxmlformats.org/officeDocument/2006/relationships/hyperlink" Target="https://www.moeaboe.gov.tw/ECW_WEBPAGE/FlipBook/2018EnergyStaHandBook/" TargetMode="External"/><Relationship Id="rId15" Type="http://schemas.openxmlformats.org/officeDocument/2006/relationships/hyperlink" Target="https://statview.coa.gov.tw/aqsys_on/importantArgiGoal_lv3_1_6_3_1.html" TargetMode="External"/><Relationship Id="rId14" Type="http://schemas.openxmlformats.org/officeDocument/2006/relationships/hyperlink" Target="https://agrstat.coa.gov.tw/sdweb/public/book/Book.aspx" TargetMode="External"/><Relationship Id="rId17" Type="http://schemas.openxmlformats.org/officeDocument/2006/relationships/hyperlink" Target="https://agrstat.coa.gov.tw/sdweb/public/book/Book.aspx" TargetMode="External"/><Relationship Id="rId16" Type="http://schemas.openxmlformats.org/officeDocument/2006/relationships/hyperlink" Target="https://agrstat.coa.gov.tw/sdweb/public/book/Book.aspx" TargetMode="External"/><Relationship Id="rId5" Type="http://schemas.openxmlformats.org/officeDocument/2006/relationships/hyperlink" Target="https://gweb.wra.gov.tw/wrhygis/" TargetMode="External"/><Relationship Id="rId19" Type="http://schemas.openxmlformats.org/officeDocument/2006/relationships/hyperlink" Target="https://www.macromicro.me/collections/11/tw-gdp-relative/111/tw-gdp-percentage" TargetMode="External"/><Relationship Id="rId6" Type="http://schemas.openxmlformats.org/officeDocument/2006/relationships/hyperlink" Target="https://www.moeaboe.gov.tw/ECW/populace/content/ContentDesc.aspx?menu_id=865" TargetMode="External"/><Relationship Id="rId18" Type="http://schemas.openxmlformats.org/officeDocument/2006/relationships/hyperlink" Target="http://www.econ.sinica.edu.tw/content/economicdata/contents/2013090215155290268?MSID=2013090914141961753&amp;R=4" TargetMode="External"/><Relationship Id="rId7" Type="http://schemas.openxmlformats.org/officeDocument/2006/relationships/hyperlink" Target="https://www.moeaboe.gov.tw/ECW_WEBPAGE/FlipBook/2018EnergyStaHandBook/" TargetMode="External"/><Relationship Id="rId8" Type="http://schemas.openxmlformats.org/officeDocument/2006/relationships/hyperlink" Target="https://www.moeaboe.gov.tw/ECW/populace/content/ContentDesc.aspx?menu_id=86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70.71"/>
    <col customWidth="1" min="2" max="2" width="33.57"/>
    <col customWidth="1" min="3" max="3" width="15.71"/>
    <col customWidth="1" min="4" max="4" width="14.0"/>
    <col customWidth="1" min="5" max="5" width="0.43"/>
  </cols>
  <sheetData>
    <row r="1">
      <c r="A1" s="1" t="s">
        <v>0</v>
      </c>
      <c r="B1" s="2"/>
      <c r="C1" s="3">
        <v>2000.0</v>
      </c>
      <c r="D1" s="3">
        <v>2001.0</v>
      </c>
      <c r="E1" s="3">
        <v>2002.0</v>
      </c>
      <c r="F1" s="3">
        <v>2003.0</v>
      </c>
      <c r="G1" s="3">
        <v>2004.0</v>
      </c>
      <c r="H1" s="3">
        <v>2005.0</v>
      </c>
      <c r="I1" s="3">
        <v>2006.0</v>
      </c>
      <c r="J1" s="3">
        <v>2007.0</v>
      </c>
      <c r="K1" s="3">
        <v>2008.0</v>
      </c>
      <c r="L1" s="3">
        <v>2009.0</v>
      </c>
      <c r="M1" s="3">
        <v>2010.0</v>
      </c>
      <c r="N1" s="3">
        <v>2011.0</v>
      </c>
      <c r="O1" s="3">
        <v>2012.0</v>
      </c>
      <c r="P1" s="3">
        <v>2013.0</v>
      </c>
      <c r="Q1" s="3">
        <v>2014.0</v>
      </c>
      <c r="R1" s="3">
        <v>2015.0</v>
      </c>
      <c r="S1" s="3">
        <v>2016.0</v>
      </c>
      <c r="T1" s="3">
        <v>2017.0</v>
      </c>
      <c r="U1" s="4">
        <v>2018.0</v>
      </c>
      <c r="V1" s="3">
        <v>2019.0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</row>
    <row r="2">
      <c r="A2" s="6" t="s">
        <v>1</v>
      </c>
      <c r="B2" s="7" t="s">
        <v>2</v>
      </c>
      <c r="C2" s="8">
        <v>17820.0</v>
      </c>
      <c r="D2" s="8">
        <v>18477.0</v>
      </c>
      <c r="E2" s="8">
        <v>18695.0</v>
      </c>
      <c r="F2" s="8">
        <v>17596.0</v>
      </c>
      <c r="G2" s="8">
        <v>17784.0</v>
      </c>
      <c r="H2" s="8">
        <v>17850.0</v>
      </c>
      <c r="I2" s="8">
        <v>17404.0</v>
      </c>
      <c r="J2" s="8">
        <v>18569.0</v>
      </c>
      <c r="K2" s="8">
        <v>17978.0</v>
      </c>
      <c r="L2" s="8">
        <v>18084.0</v>
      </c>
      <c r="M2" s="8">
        <v>17098.0</v>
      </c>
      <c r="N2" s="8">
        <v>17218.0</v>
      </c>
      <c r="O2" s="8">
        <v>17310.0</v>
      </c>
      <c r="P2" s="8">
        <v>17299.0</v>
      </c>
      <c r="Q2" s="8">
        <v>17732.0</v>
      </c>
      <c r="R2" s="9">
        <v>16546.0</v>
      </c>
      <c r="S2" s="9">
        <v>16546.0</v>
      </c>
      <c r="T2" s="10">
        <v>16645.0</v>
      </c>
      <c r="U2" s="10">
        <v>16713.0</v>
      </c>
      <c r="V2" s="10" t="s">
        <v>3</v>
      </c>
      <c r="W2" s="1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>
      <c r="A3" s="12"/>
      <c r="B3" s="7" t="s">
        <v>4</v>
      </c>
      <c r="C3" s="13">
        <v>59900.0</v>
      </c>
      <c r="D3" s="13">
        <v>82460.0</v>
      </c>
      <c r="E3" s="13">
        <v>42229.0</v>
      </c>
      <c r="F3" s="13">
        <v>46547.0</v>
      </c>
      <c r="G3" s="13">
        <v>66882.0</v>
      </c>
      <c r="H3" s="13">
        <v>98501.0</v>
      </c>
      <c r="I3" s="13">
        <v>70858.0</v>
      </c>
      <c r="J3" s="13">
        <v>93854.0</v>
      </c>
      <c r="K3" s="13">
        <v>78482.0</v>
      </c>
      <c r="L3" s="13">
        <v>61286.0</v>
      </c>
      <c r="M3" s="13">
        <v>62487.0</v>
      </c>
      <c r="N3" s="13">
        <v>58602.0</v>
      </c>
      <c r="O3" s="13">
        <v>87007.0</v>
      </c>
      <c r="P3" s="13">
        <v>70988.0</v>
      </c>
      <c r="Q3" s="13">
        <v>46105.0</v>
      </c>
      <c r="R3" s="13">
        <v>54221.0</v>
      </c>
      <c r="S3" s="14">
        <v>88055.0</v>
      </c>
      <c r="T3" s="8">
        <v>73140.0</v>
      </c>
      <c r="U3" s="8">
        <v>61473.0</v>
      </c>
      <c r="V3" s="14">
        <v>64921.0</v>
      </c>
      <c r="W3" s="1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>
      <c r="A4" s="12"/>
      <c r="B4" s="12" t="s">
        <v>1</v>
      </c>
      <c r="C4" s="15">
        <f t="shared" ref="C4:V4" si="1">C2/C3</f>
        <v>0.2974958264</v>
      </c>
      <c r="D4" s="15">
        <f t="shared" si="1"/>
        <v>0.2240722775</v>
      </c>
      <c r="E4" s="15">
        <f t="shared" si="1"/>
        <v>0.4427052499</v>
      </c>
      <c r="F4" s="15">
        <f t="shared" si="1"/>
        <v>0.3780265108</v>
      </c>
      <c r="G4" s="15">
        <f t="shared" si="1"/>
        <v>0.2659011393</v>
      </c>
      <c r="H4" s="15">
        <f t="shared" si="1"/>
        <v>0.1812164344</v>
      </c>
      <c r="I4" s="15">
        <f t="shared" si="1"/>
        <v>0.2456179966</v>
      </c>
      <c r="J4" s="15">
        <f t="shared" si="1"/>
        <v>0.1978498519</v>
      </c>
      <c r="K4" s="15">
        <f t="shared" si="1"/>
        <v>0.2290716343</v>
      </c>
      <c r="L4" s="15">
        <f t="shared" si="1"/>
        <v>0.2950755474</v>
      </c>
      <c r="M4" s="15">
        <f t="shared" si="1"/>
        <v>0.273624914</v>
      </c>
      <c r="N4" s="15">
        <f t="shared" si="1"/>
        <v>0.2938124979</v>
      </c>
      <c r="O4" s="15">
        <f t="shared" si="1"/>
        <v>0.1989495098</v>
      </c>
      <c r="P4" s="15">
        <f t="shared" si="1"/>
        <v>0.2436890742</v>
      </c>
      <c r="Q4" s="15">
        <f t="shared" si="1"/>
        <v>0.3846003687</v>
      </c>
      <c r="R4" s="15">
        <f t="shared" si="1"/>
        <v>0.3051585179</v>
      </c>
      <c r="S4" s="15">
        <f t="shared" si="1"/>
        <v>0.1879052865</v>
      </c>
      <c r="T4" s="15">
        <f t="shared" si="1"/>
        <v>0.2275772491</v>
      </c>
      <c r="U4" s="15">
        <f t="shared" si="1"/>
        <v>0.2718754575</v>
      </c>
      <c r="V4" s="15" t="str">
        <f t="shared" si="1"/>
        <v>#VALUE!</v>
      </c>
      <c r="W4" s="1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>
      <c r="A5" s="6" t="s">
        <v>5</v>
      </c>
      <c r="B5" s="16"/>
      <c r="C5" s="10" t="s">
        <v>3</v>
      </c>
      <c r="D5" s="10" t="s">
        <v>3</v>
      </c>
      <c r="E5" s="17">
        <v>0.146</v>
      </c>
      <c r="F5" s="17">
        <v>0.148</v>
      </c>
      <c r="G5" s="17">
        <v>0.182</v>
      </c>
      <c r="H5" s="18">
        <v>0.224</v>
      </c>
      <c r="I5" s="18">
        <v>0.255</v>
      </c>
      <c r="J5" s="18">
        <v>0.262</v>
      </c>
      <c r="K5" s="18">
        <v>0.299</v>
      </c>
      <c r="L5" s="18">
        <v>0.332</v>
      </c>
      <c r="M5" s="18">
        <v>0.297</v>
      </c>
      <c r="N5" s="18">
        <v>0.318</v>
      </c>
      <c r="O5" s="18">
        <v>0.31</v>
      </c>
      <c r="P5" s="18">
        <v>0.344</v>
      </c>
      <c r="Q5" s="18">
        <v>0.326</v>
      </c>
      <c r="R5" s="18">
        <v>0.352</v>
      </c>
      <c r="S5" s="18">
        <v>0.371</v>
      </c>
      <c r="T5" s="18">
        <v>0.358</v>
      </c>
      <c r="U5" s="19">
        <v>0.348</v>
      </c>
      <c r="V5" s="19">
        <v>0.34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>
      <c r="A6" s="12"/>
      <c r="B6" s="7" t="s">
        <v>6</v>
      </c>
      <c r="C6" s="10" t="s">
        <v>3</v>
      </c>
      <c r="D6" s="10" t="s">
        <v>3</v>
      </c>
      <c r="E6" s="17">
        <f t="shared" ref="E6:V6" si="2">1-E5</f>
        <v>0.854</v>
      </c>
      <c r="F6" s="17">
        <f t="shared" si="2"/>
        <v>0.852</v>
      </c>
      <c r="G6" s="17">
        <f t="shared" si="2"/>
        <v>0.818</v>
      </c>
      <c r="H6" s="17">
        <f t="shared" si="2"/>
        <v>0.776</v>
      </c>
      <c r="I6" s="17">
        <f t="shared" si="2"/>
        <v>0.745</v>
      </c>
      <c r="J6" s="17">
        <f t="shared" si="2"/>
        <v>0.738</v>
      </c>
      <c r="K6" s="17">
        <f t="shared" si="2"/>
        <v>0.701</v>
      </c>
      <c r="L6" s="17">
        <f t="shared" si="2"/>
        <v>0.668</v>
      </c>
      <c r="M6" s="17">
        <f t="shared" si="2"/>
        <v>0.703</v>
      </c>
      <c r="N6" s="17">
        <f t="shared" si="2"/>
        <v>0.682</v>
      </c>
      <c r="O6" s="17">
        <f t="shared" si="2"/>
        <v>0.69</v>
      </c>
      <c r="P6" s="17">
        <f t="shared" si="2"/>
        <v>0.656</v>
      </c>
      <c r="Q6" s="17">
        <f t="shared" si="2"/>
        <v>0.674</v>
      </c>
      <c r="R6" s="17">
        <f t="shared" si="2"/>
        <v>0.648</v>
      </c>
      <c r="S6" s="17">
        <f t="shared" si="2"/>
        <v>0.629</v>
      </c>
      <c r="T6" s="17">
        <f t="shared" si="2"/>
        <v>0.642</v>
      </c>
      <c r="U6" s="17">
        <f t="shared" si="2"/>
        <v>0.652</v>
      </c>
      <c r="V6" s="17">
        <f t="shared" si="2"/>
        <v>0.66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>
      <c r="A7" s="6" t="s">
        <v>7</v>
      </c>
      <c r="B7" s="12"/>
      <c r="C7" s="20">
        <v>0.8763</v>
      </c>
      <c r="D7" s="20">
        <v>0.8868</v>
      </c>
      <c r="E7" s="20">
        <v>0.8825</v>
      </c>
      <c r="F7" s="20">
        <v>0.8896</v>
      </c>
      <c r="G7" s="20">
        <v>0.8988</v>
      </c>
      <c r="H7" s="20">
        <v>0.8981</v>
      </c>
      <c r="I7" s="20">
        <v>0.8999</v>
      </c>
      <c r="J7" s="20">
        <v>0.9028</v>
      </c>
      <c r="K7" s="20">
        <v>0.8985</v>
      </c>
      <c r="L7" s="20">
        <v>0.8957</v>
      </c>
      <c r="M7" s="20">
        <v>0.8994</v>
      </c>
      <c r="N7" s="20">
        <v>0.895</v>
      </c>
      <c r="O7" s="20">
        <v>0.8993</v>
      </c>
      <c r="P7" s="20">
        <v>0.8984</v>
      </c>
      <c r="Q7" s="20">
        <v>0.9009</v>
      </c>
      <c r="R7" s="20">
        <v>0.9105</v>
      </c>
      <c r="S7" s="20">
        <v>0.9192</v>
      </c>
      <c r="T7" s="20">
        <v>0.9381</v>
      </c>
      <c r="U7" s="20">
        <v>0.9284</v>
      </c>
      <c r="V7" s="20">
        <v>0.9174</v>
      </c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>
      <c r="A8" s="6" t="s">
        <v>8</v>
      </c>
      <c r="B8" s="16"/>
      <c r="C8" s="20">
        <v>0.9783</v>
      </c>
      <c r="D8" s="20">
        <v>0.9759</v>
      </c>
      <c r="E8" s="20">
        <v>0.9776</v>
      </c>
      <c r="F8" s="20">
        <v>0.9768</v>
      </c>
      <c r="G8" s="20">
        <v>0.9789</v>
      </c>
      <c r="H8" s="20">
        <v>0.9804</v>
      </c>
      <c r="I8" s="20">
        <v>0.9808</v>
      </c>
      <c r="J8" s="20">
        <v>0.9813</v>
      </c>
      <c r="K8" s="20">
        <v>0.9805</v>
      </c>
      <c r="L8" s="20">
        <v>0.9812</v>
      </c>
      <c r="M8" s="20">
        <v>0.9814</v>
      </c>
      <c r="N8" s="20">
        <v>0.9803</v>
      </c>
      <c r="O8" s="20">
        <v>0.9787</v>
      </c>
      <c r="P8" s="20">
        <v>0.9793</v>
      </c>
      <c r="Q8" s="20">
        <v>0.9808</v>
      </c>
      <c r="R8" s="20">
        <v>0.9799</v>
      </c>
      <c r="S8" s="20">
        <v>0.9792</v>
      </c>
      <c r="T8" s="20">
        <v>0.9802</v>
      </c>
      <c r="U8" s="20">
        <v>0.9806</v>
      </c>
      <c r="V8" s="20">
        <v>0.979</v>
      </c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>
      <c r="A9" s="6" t="s">
        <v>9</v>
      </c>
      <c r="B9" s="7" t="s">
        <v>10</v>
      </c>
      <c r="C9" s="8">
        <v>2.5553233E7</v>
      </c>
      <c r="D9" s="8">
        <v>2.2896352E7</v>
      </c>
      <c r="E9" s="8">
        <v>2.3847651E7</v>
      </c>
      <c r="F9" s="8">
        <v>2.6027169E7</v>
      </c>
      <c r="G9" s="8">
        <v>2.9746256E7</v>
      </c>
      <c r="H9" s="8">
        <v>3.1837386E7</v>
      </c>
      <c r="I9" s="8">
        <v>3.2469792E7</v>
      </c>
      <c r="J9" s="8">
        <v>3.6073501E7</v>
      </c>
      <c r="K9" s="8">
        <v>4.1728492E7</v>
      </c>
      <c r="L9" s="8">
        <v>3.375007E7</v>
      </c>
      <c r="M9" s="8">
        <v>4.2433032E7</v>
      </c>
      <c r="N9" s="8">
        <v>4.8985283E7</v>
      </c>
      <c r="O9" s="8">
        <v>4.6458773E7</v>
      </c>
      <c r="P9" s="8">
        <v>4.6451459E7</v>
      </c>
      <c r="Q9" s="8">
        <v>5.0105746E7</v>
      </c>
      <c r="R9" s="8">
        <v>4.6364104E7</v>
      </c>
      <c r="S9" s="8">
        <v>4.5297772E7</v>
      </c>
      <c r="T9" s="8">
        <v>4.7957516E7</v>
      </c>
      <c r="U9" s="8">
        <v>5.0709349E7</v>
      </c>
      <c r="V9" s="8">
        <v>4.8396224E7</v>
      </c>
      <c r="W9" s="11"/>
      <c r="X9" s="21"/>
      <c r="Y9" s="22"/>
      <c r="Z9" s="22"/>
      <c r="AA9" s="22"/>
      <c r="AB9" s="22"/>
      <c r="AC9" s="22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>
      <c r="A10" s="16"/>
      <c r="B10" s="7" t="s">
        <v>11</v>
      </c>
      <c r="C10" s="8">
        <v>2.2276672E7</v>
      </c>
      <c r="D10" s="8">
        <v>2.2405568E7</v>
      </c>
      <c r="E10" s="8">
        <v>2.2520776E7</v>
      </c>
      <c r="F10" s="8">
        <v>2.260455E7</v>
      </c>
      <c r="G10" s="8">
        <v>2.2689122E7</v>
      </c>
      <c r="H10" s="8">
        <v>2.2770383E7</v>
      </c>
      <c r="I10" s="8">
        <v>2.2876527E7</v>
      </c>
      <c r="J10" s="8">
        <v>2.295836E7</v>
      </c>
      <c r="K10" s="8">
        <v>2.3037031E7</v>
      </c>
      <c r="L10" s="8">
        <v>2.3119772E7</v>
      </c>
      <c r="M10" s="8">
        <v>2.3162123E7</v>
      </c>
      <c r="N10" s="8">
        <v>2.3224912E7</v>
      </c>
      <c r="O10" s="8">
        <v>2.3315822E7</v>
      </c>
      <c r="P10" s="8">
        <v>2.3373517E7</v>
      </c>
      <c r="Q10" s="8">
        <v>2.3433753E7</v>
      </c>
      <c r="R10" s="8">
        <v>2.3539816E7</v>
      </c>
      <c r="S10" s="8">
        <v>2.3539816E7</v>
      </c>
      <c r="T10" s="8">
        <v>2.3571227E7</v>
      </c>
      <c r="U10" s="8">
        <v>2.3588932E7</v>
      </c>
      <c r="V10" s="8">
        <v>2.3603121E7</v>
      </c>
      <c r="W10" s="11"/>
      <c r="X10" s="23"/>
      <c r="Y10" s="22"/>
      <c r="Z10" s="22"/>
      <c r="AA10" s="22"/>
      <c r="AB10" s="22"/>
      <c r="AC10" s="22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>
      <c r="A11" s="16"/>
      <c r="B11" s="12" t="s">
        <v>12</v>
      </c>
      <c r="C11" s="24">
        <f t="shared" ref="C11:V11" si="3">C9/C10</f>
        <v>1.147084852</v>
      </c>
      <c r="D11" s="24">
        <f t="shared" si="3"/>
        <v>1.021904555</v>
      </c>
      <c r="E11" s="24">
        <f t="shared" si="3"/>
        <v>1.058917819</v>
      </c>
      <c r="F11" s="25">
        <f t="shared" si="3"/>
        <v>1.151412835</v>
      </c>
      <c r="G11" s="24">
        <f t="shared" si="3"/>
        <v>1.311036011</v>
      </c>
      <c r="H11" s="24">
        <f t="shared" si="3"/>
        <v>1.398192819</v>
      </c>
      <c r="I11" s="24">
        <f t="shared" si="3"/>
        <v>1.419349712</v>
      </c>
      <c r="J11" s="24">
        <f t="shared" si="3"/>
        <v>1.571257747</v>
      </c>
      <c r="K11" s="24">
        <f t="shared" si="3"/>
        <v>1.811365883</v>
      </c>
      <c r="L11" s="24">
        <f t="shared" si="3"/>
        <v>1.45979251</v>
      </c>
      <c r="M11" s="24">
        <f t="shared" si="3"/>
        <v>1.832000978</v>
      </c>
      <c r="N11" s="24">
        <f t="shared" si="3"/>
        <v>2.1091698</v>
      </c>
      <c r="O11" s="24">
        <f t="shared" si="3"/>
        <v>1.992585679</v>
      </c>
      <c r="P11" s="24">
        <f t="shared" si="3"/>
        <v>1.987354278</v>
      </c>
      <c r="Q11" s="24">
        <f t="shared" si="3"/>
        <v>2.138186999</v>
      </c>
      <c r="R11" s="24">
        <f t="shared" si="3"/>
        <v>1.969603501</v>
      </c>
      <c r="S11" s="24">
        <f t="shared" si="3"/>
        <v>1.924304421</v>
      </c>
      <c r="T11" s="24">
        <f t="shared" si="3"/>
        <v>2.034578684</v>
      </c>
      <c r="U11" s="24">
        <f t="shared" si="3"/>
        <v>2.149709406</v>
      </c>
      <c r="V11" s="24">
        <f t="shared" si="3"/>
        <v>2.050416299</v>
      </c>
      <c r="W11" s="26"/>
      <c r="X11" s="27"/>
      <c r="Y11" s="28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>
      <c r="A12" s="6" t="s">
        <v>13</v>
      </c>
      <c r="B12" s="7" t="s">
        <v>14</v>
      </c>
      <c r="C12" s="10" t="s">
        <v>3</v>
      </c>
      <c r="D12" s="10" t="s">
        <v>3</v>
      </c>
      <c r="E12" s="10" t="s">
        <v>3</v>
      </c>
      <c r="F12" s="10" t="s">
        <v>3</v>
      </c>
      <c r="G12" s="10" t="s">
        <v>3</v>
      </c>
      <c r="H12" s="29">
        <v>158452.0</v>
      </c>
      <c r="I12" s="30">
        <v>155248.0</v>
      </c>
      <c r="J12" s="30">
        <v>155459.0</v>
      </c>
      <c r="K12" s="30">
        <v>148333.0</v>
      </c>
      <c r="L12" s="30">
        <v>151338.0</v>
      </c>
      <c r="M12" s="31">
        <v>139941.0</v>
      </c>
      <c r="N12" s="31">
        <v>153405.0</v>
      </c>
      <c r="O12" s="31">
        <v>156662.0</v>
      </c>
      <c r="P12" s="31">
        <v>162869.0</v>
      </c>
      <c r="Q12" s="31">
        <v>166602.0</v>
      </c>
      <c r="R12" s="31">
        <v>146597.0</v>
      </c>
      <c r="S12" s="31">
        <v>168872.0</v>
      </c>
      <c r="T12" s="31">
        <v>169819.0</v>
      </c>
      <c r="U12" s="31">
        <v>169789.0</v>
      </c>
      <c r="V12" s="31">
        <v>169740.0</v>
      </c>
      <c r="W12" s="11"/>
      <c r="X12" s="32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>
      <c r="B13" s="12" t="s">
        <v>13</v>
      </c>
      <c r="C13" s="10" t="s">
        <v>3</v>
      </c>
      <c r="D13" s="10" t="s">
        <v>3</v>
      </c>
      <c r="E13" s="10" t="s">
        <v>3</v>
      </c>
      <c r="F13" s="10" t="s">
        <v>3</v>
      </c>
      <c r="G13" s="10" t="s">
        <v>3</v>
      </c>
      <c r="H13" s="10" t="s">
        <v>3</v>
      </c>
      <c r="I13" s="33">
        <f t="shared" ref="I13:V13" si="4">(I12-H12)/H12</f>
        <v>-0.02022063464</v>
      </c>
      <c r="J13" s="33">
        <f t="shared" si="4"/>
        <v>0.001359115737</v>
      </c>
      <c r="K13" s="33">
        <f t="shared" si="4"/>
        <v>-0.04583845258</v>
      </c>
      <c r="L13" s="33">
        <f t="shared" si="4"/>
        <v>0.02025847249</v>
      </c>
      <c r="M13" s="33">
        <f t="shared" si="4"/>
        <v>-0.07530825041</v>
      </c>
      <c r="N13" s="33">
        <f t="shared" si="4"/>
        <v>0.09621197505</v>
      </c>
      <c r="O13" s="33">
        <f t="shared" si="4"/>
        <v>0.02123138098</v>
      </c>
      <c r="P13" s="33">
        <f t="shared" si="4"/>
        <v>0.03962032912</v>
      </c>
      <c r="Q13" s="33">
        <f t="shared" si="4"/>
        <v>0.02292026107</v>
      </c>
      <c r="R13" s="33">
        <f t="shared" si="4"/>
        <v>-0.1200765897</v>
      </c>
      <c r="S13" s="33">
        <f t="shared" si="4"/>
        <v>0.1519471749</v>
      </c>
      <c r="T13" s="33">
        <f t="shared" si="4"/>
        <v>0.005607797622</v>
      </c>
      <c r="U13" s="33">
        <f t="shared" si="4"/>
        <v>-0.0001766586778</v>
      </c>
      <c r="V13" s="33">
        <f t="shared" si="4"/>
        <v>-0.0002885934896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>
      <c r="A14" s="6" t="s">
        <v>15</v>
      </c>
      <c r="B14" s="34" t="s">
        <v>16</v>
      </c>
      <c r="C14" s="30">
        <v>38922.0</v>
      </c>
      <c r="D14" s="12">
        <v>38420.0</v>
      </c>
      <c r="E14" s="12">
        <v>38444.0</v>
      </c>
      <c r="F14" s="12">
        <v>39558.0</v>
      </c>
      <c r="G14" s="12">
        <v>40666.0</v>
      </c>
      <c r="H14" s="12">
        <v>41868.0</v>
      </c>
      <c r="I14" s="12">
        <v>42403.0</v>
      </c>
      <c r="J14" s="12">
        <v>43240.0</v>
      </c>
      <c r="K14" s="12">
        <v>43297.0</v>
      </c>
      <c r="L14" s="12">
        <v>39525.0</v>
      </c>
      <c r="M14" s="12">
        <v>43152.0</v>
      </c>
      <c r="N14" s="12">
        <v>44603.0</v>
      </c>
      <c r="O14" s="12">
        <v>45238.0</v>
      </c>
      <c r="P14" s="12">
        <v>45448.0</v>
      </c>
      <c r="Q14" s="12">
        <v>47018.0</v>
      </c>
      <c r="R14" s="12">
        <v>48713.0</v>
      </c>
      <c r="S14" s="12">
        <v>49162.0</v>
      </c>
      <c r="T14" s="12">
        <v>50678.0</v>
      </c>
      <c r="U14" s="12">
        <v>52948.0</v>
      </c>
      <c r="V14" s="12">
        <v>53776.0</v>
      </c>
      <c r="W14" s="11"/>
      <c r="X14" s="32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>
      <c r="A15" s="16"/>
      <c r="B15" s="34" t="s">
        <v>17</v>
      </c>
      <c r="C15" s="35">
        <v>1139336.0</v>
      </c>
      <c r="D15" s="35">
        <v>1108461.0</v>
      </c>
      <c r="E15" s="35">
        <v>1111550.0</v>
      </c>
      <c r="F15" s="35">
        <v>1112233.0</v>
      </c>
      <c r="G15" s="35">
        <v>1122966.0</v>
      </c>
      <c r="H15" s="35">
        <v>1133642.0</v>
      </c>
      <c r="I15" s="35">
        <v>1151338.0</v>
      </c>
      <c r="J15" s="35">
        <v>1162366.0</v>
      </c>
      <c r="K15" s="35">
        <v>1150912.0</v>
      </c>
      <c r="L15" s="35">
        <v>1128201.0</v>
      </c>
      <c r="M15" s="35">
        <v>1123761.0</v>
      </c>
      <c r="N15" s="35">
        <v>1157895.0</v>
      </c>
      <c r="O15" s="35">
        <v>1176877.0</v>
      </c>
      <c r="P15" s="35">
        <v>1195566.143</v>
      </c>
      <c r="Q15" s="35">
        <v>1213703.496</v>
      </c>
      <c r="R15" s="35">
        <v>1224599.69</v>
      </c>
      <c r="S15" s="35">
        <v>1253389.054</v>
      </c>
      <c r="T15" s="35">
        <v>1292578.135</v>
      </c>
      <c r="U15" s="35">
        <v>1310447.342</v>
      </c>
      <c r="V15" s="35">
        <v>1335845.171</v>
      </c>
      <c r="W15" s="11"/>
      <c r="X15" s="32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>
      <c r="A16" s="16"/>
      <c r="B16" s="34" t="s">
        <v>18</v>
      </c>
      <c r="C16" s="36">
        <f t="shared" ref="C16:V16" si="5">C15/48</f>
        <v>23736.16667</v>
      </c>
      <c r="D16" s="36">
        <f t="shared" si="5"/>
        <v>23092.9375</v>
      </c>
      <c r="E16" s="36">
        <f t="shared" si="5"/>
        <v>23157.29167</v>
      </c>
      <c r="F16" s="36">
        <f t="shared" si="5"/>
        <v>23171.52083</v>
      </c>
      <c r="G16" s="36">
        <f t="shared" si="5"/>
        <v>23395.125</v>
      </c>
      <c r="H16" s="36">
        <f t="shared" si="5"/>
        <v>23617.54167</v>
      </c>
      <c r="I16" s="36">
        <f t="shared" si="5"/>
        <v>23986.20833</v>
      </c>
      <c r="J16" s="36">
        <f t="shared" si="5"/>
        <v>24215.95833</v>
      </c>
      <c r="K16" s="36">
        <f t="shared" si="5"/>
        <v>23977.33333</v>
      </c>
      <c r="L16" s="36">
        <f t="shared" si="5"/>
        <v>23504.1875</v>
      </c>
      <c r="M16" s="36">
        <f t="shared" si="5"/>
        <v>23411.6875</v>
      </c>
      <c r="N16" s="36">
        <f t="shared" si="5"/>
        <v>24122.8125</v>
      </c>
      <c r="O16" s="36">
        <f t="shared" si="5"/>
        <v>24518.27083</v>
      </c>
      <c r="P16" s="36">
        <f t="shared" si="5"/>
        <v>24907.62798</v>
      </c>
      <c r="Q16" s="36">
        <f t="shared" si="5"/>
        <v>25285.4895</v>
      </c>
      <c r="R16" s="36">
        <f t="shared" si="5"/>
        <v>25512.49354</v>
      </c>
      <c r="S16" s="36">
        <f t="shared" si="5"/>
        <v>26112.27196</v>
      </c>
      <c r="T16" s="36">
        <f t="shared" si="5"/>
        <v>26928.71115</v>
      </c>
      <c r="U16" s="36">
        <f t="shared" si="5"/>
        <v>27300.98629</v>
      </c>
      <c r="V16" s="36">
        <f t="shared" si="5"/>
        <v>27830.10773</v>
      </c>
      <c r="W16" s="11"/>
      <c r="X16" s="32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>
      <c r="B17" s="12" t="s">
        <v>15</v>
      </c>
      <c r="C17" s="37">
        <f t="shared" ref="C17:V17" si="6">C14/C16</f>
        <v>1.63977615</v>
      </c>
      <c r="D17" s="37">
        <f t="shared" si="6"/>
        <v>1.66371212</v>
      </c>
      <c r="E17" s="37">
        <f t="shared" si="6"/>
        <v>1.660125051</v>
      </c>
      <c r="F17" s="37">
        <f t="shared" si="6"/>
        <v>1.707181858</v>
      </c>
      <c r="G17" s="37">
        <f t="shared" si="6"/>
        <v>1.738225378</v>
      </c>
      <c r="H17" s="37">
        <f t="shared" si="6"/>
        <v>1.772750127</v>
      </c>
      <c r="I17" s="37">
        <f t="shared" si="6"/>
        <v>1.767807542</v>
      </c>
      <c r="J17" s="37">
        <f t="shared" si="6"/>
        <v>1.785599372</v>
      </c>
      <c r="K17" s="37">
        <f t="shared" si="6"/>
        <v>1.805747094</v>
      </c>
      <c r="L17" s="37">
        <f t="shared" si="6"/>
        <v>1.681615244</v>
      </c>
      <c r="M17" s="37">
        <f t="shared" si="6"/>
        <v>1.843181958</v>
      </c>
      <c r="N17" s="37">
        <f t="shared" si="6"/>
        <v>1.848996671</v>
      </c>
      <c r="O17" s="37">
        <f t="shared" si="6"/>
        <v>1.84507302</v>
      </c>
      <c r="P17" s="37">
        <f t="shared" si="6"/>
        <v>1.824661908</v>
      </c>
      <c r="Q17" s="37">
        <f t="shared" si="6"/>
        <v>1.859485457</v>
      </c>
      <c r="R17" s="37">
        <f t="shared" si="6"/>
        <v>1.909378239</v>
      </c>
      <c r="S17" s="37">
        <f t="shared" si="6"/>
        <v>1.882716298</v>
      </c>
      <c r="T17" s="37">
        <f t="shared" si="6"/>
        <v>1.88193188</v>
      </c>
      <c r="U17" s="37">
        <f t="shared" si="6"/>
        <v>1.939417112</v>
      </c>
      <c r="V17" s="37">
        <f t="shared" si="6"/>
        <v>1.93229579</v>
      </c>
      <c r="W17" s="11"/>
      <c r="X17" s="32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>
      <c r="A18" s="6" t="s">
        <v>19</v>
      </c>
      <c r="B18" s="7" t="s">
        <v>20</v>
      </c>
      <c r="C18" s="38">
        <v>73.8</v>
      </c>
      <c r="D18" s="38">
        <v>70.6</v>
      </c>
      <c r="E18" s="38">
        <v>70.9</v>
      </c>
      <c r="F18" s="38">
        <v>69.6</v>
      </c>
      <c r="G18" s="38">
        <v>64.2</v>
      </c>
      <c r="H18" s="38">
        <v>59.0</v>
      </c>
      <c r="I18" s="38">
        <v>55.4</v>
      </c>
      <c r="J18" s="38">
        <v>54.3</v>
      </c>
      <c r="K18" s="38">
        <v>53.5</v>
      </c>
      <c r="L18" s="38">
        <v>54.3</v>
      </c>
      <c r="M18" s="38">
        <v>55.0</v>
      </c>
      <c r="N18" s="38">
        <v>54.2</v>
      </c>
      <c r="O18" s="38">
        <v>54.4</v>
      </c>
      <c r="P18" s="38">
        <v>54.4</v>
      </c>
      <c r="Q18" s="38">
        <v>54.8</v>
      </c>
      <c r="R18" s="38">
        <v>55.5</v>
      </c>
      <c r="S18" s="38">
        <v>55.7</v>
      </c>
      <c r="T18" s="38">
        <v>55.7</v>
      </c>
      <c r="U18" s="38">
        <v>56.1</v>
      </c>
      <c r="V18" s="38">
        <v>55.9</v>
      </c>
      <c r="W18" s="11"/>
      <c r="X18" s="32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>
      <c r="A19" s="39"/>
      <c r="B19" s="34" t="s">
        <v>21</v>
      </c>
      <c r="C19" s="40">
        <v>949.1</v>
      </c>
      <c r="D19" s="41">
        <v>938.3</v>
      </c>
      <c r="E19" s="41">
        <v>945.4</v>
      </c>
      <c r="F19" s="41">
        <v>957.3</v>
      </c>
      <c r="G19" s="41">
        <v>978.6</v>
      </c>
      <c r="H19" s="41">
        <v>994.2</v>
      </c>
      <c r="I19" s="41">
        <v>1011.1</v>
      </c>
      <c r="J19" s="41">
        <v>1029.4</v>
      </c>
      <c r="K19" s="41">
        <v>1040.3</v>
      </c>
      <c r="L19" s="41">
        <v>1027.9</v>
      </c>
      <c r="M19" s="41">
        <v>1049.3</v>
      </c>
      <c r="N19" s="41">
        <v>1070.9</v>
      </c>
      <c r="O19" s="41">
        <v>1086.0</v>
      </c>
      <c r="P19" s="41">
        <v>1096.7</v>
      </c>
      <c r="Q19" s="41">
        <v>1107.9</v>
      </c>
      <c r="R19" s="41">
        <v>1119.8</v>
      </c>
      <c r="S19" s="41">
        <v>1126.7</v>
      </c>
      <c r="T19" s="41">
        <v>1135.2</v>
      </c>
      <c r="U19" s="41">
        <v>1143.4</v>
      </c>
      <c r="V19" s="41">
        <v>1150.0</v>
      </c>
      <c r="W19" s="11"/>
      <c r="X19" s="32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>
      <c r="A20" s="39"/>
      <c r="B20" s="12" t="s">
        <v>19</v>
      </c>
      <c r="C20" s="42">
        <f t="shared" ref="C20:V20" si="7">C18/C19</f>
        <v>0.07775787588</v>
      </c>
      <c r="D20" s="42">
        <f t="shared" si="7"/>
        <v>0.07524245977</v>
      </c>
      <c r="E20" s="42">
        <f t="shared" si="7"/>
        <v>0.07499471123</v>
      </c>
      <c r="F20" s="42">
        <f t="shared" si="7"/>
        <v>0.07270448135</v>
      </c>
      <c r="G20" s="42">
        <f t="shared" si="7"/>
        <v>0.06560392397</v>
      </c>
      <c r="H20" s="42">
        <f t="shared" si="7"/>
        <v>0.05934419634</v>
      </c>
      <c r="I20" s="42">
        <f t="shared" si="7"/>
        <v>0.0547918109</v>
      </c>
      <c r="J20" s="42">
        <f t="shared" si="7"/>
        <v>0.05274917428</v>
      </c>
      <c r="K20" s="42">
        <f t="shared" si="7"/>
        <v>0.05142747284</v>
      </c>
      <c r="L20" s="42">
        <f t="shared" si="7"/>
        <v>0.0528261504</v>
      </c>
      <c r="M20" s="42">
        <f t="shared" si="7"/>
        <v>0.05241589631</v>
      </c>
      <c r="N20" s="42">
        <f t="shared" si="7"/>
        <v>0.05061163507</v>
      </c>
      <c r="O20" s="42">
        <f t="shared" si="7"/>
        <v>0.05009208103</v>
      </c>
      <c r="P20" s="42">
        <f t="shared" si="7"/>
        <v>0.04960335552</v>
      </c>
      <c r="Q20" s="42">
        <f t="shared" si="7"/>
        <v>0.04946294792</v>
      </c>
      <c r="R20" s="42">
        <f t="shared" si="7"/>
        <v>0.04956242186</v>
      </c>
      <c r="S20" s="42">
        <f t="shared" si="7"/>
        <v>0.04943640721</v>
      </c>
      <c r="T20" s="42">
        <f t="shared" si="7"/>
        <v>0.04906624383</v>
      </c>
      <c r="U20" s="42">
        <f t="shared" si="7"/>
        <v>0.04906419451</v>
      </c>
      <c r="V20" s="42">
        <f t="shared" si="7"/>
        <v>0.04860869565</v>
      </c>
      <c r="Y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>
      <c r="A21" s="6" t="s">
        <v>22</v>
      </c>
      <c r="B21" s="34" t="s">
        <v>23</v>
      </c>
      <c r="C21" s="40">
        <v>208394.0</v>
      </c>
      <c r="D21" s="40">
        <v>192257.0</v>
      </c>
      <c r="E21" s="40">
        <v>191579.0</v>
      </c>
      <c r="F21" s="40">
        <v>186528.0</v>
      </c>
      <c r="G21" s="40">
        <v>193527.0</v>
      </c>
      <c r="H21" s="40">
        <v>198375.0</v>
      </c>
      <c r="I21" s="40">
        <v>199407.0</v>
      </c>
      <c r="J21" s="40">
        <v>193556.0</v>
      </c>
      <c r="K21" s="40">
        <v>203918.0</v>
      </c>
      <c r="L21" s="40">
        <v>216457.0</v>
      </c>
      <c r="M21" s="40">
        <v>226177.0</v>
      </c>
      <c r="N21" s="40">
        <v>247587.0</v>
      </c>
      <c r="O21" s="40">
        <v>247313.0</v>
      </c>
      <c r="P21" s="40">
        <v>264418.0</v>
      </c>
      <c r="Q21" s="40">
        <v>302781.0</v>
      </c>
      <c r="R21" s="40">
        <v>298855.0</v>
      </c>
      <c r="S21" s="40">
        <v>327502.0</v>
      </c>
      <c r="T21" s="40">
        <v>328835.0</v>
      </c>
      <c r="U21" s="40">
        <v>312562.0</v>
      </c>
      <c r="V21" s="40">
        <v>332514.0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>
      <c r="A22" s="39"/>
      <c r="B22" s="7" t="s">
        <v>24</v>
      </c>
      <c r="C22" s="40">
        <v>31.07</v>
      </c>
      <c r="D22" s="40">
        <v>34.66</v>
      </c>
      <c r="E22" s="40">
        <v>33.99</v>
      </c>
      <c r="F22" s="40">
        <v>34.25</v>
      </c>
      <c r="G22" s="40">
        <v>33.98</v>
      </c>
      <c r="H22" s="40">
        <v>32.32</v>
      </c>
      <c r="I22" s="40">
        <v>32.78</v>
      </c>
      <c r="J22" s="40">
        <v>31.19</v>
      </c>
      <c r="K22" s="40">
        <v>31.19</v>
      </c>
      <c r="L22" s="40">
        <v>32.8</v>
      </c>
      <c r="M22" s="40">
        <v>31.97</v>
      </c>
      <c r="N22" s="40">
        <v>29.2</v>
      </c>
      <c r="O22" s="40">
        <v>29.87</v>
      </c>
      <c r="P22" s="40">
        <v>29.95</v>
      </c>
      <c r="Q22" s="40">
        <v>30.06</v>
      </c>
      <c r="R22" s="40">
        <v>32.21</v>
      </c>
      <c r="S22" s="40">
        <v>31.73</v>
      </c>
      <c r="T22" s="40">
        <v>30.28</v>
      </c>
      <c r="U22" s="40">
        <v>30.68</v>
      </c>
      <c r="V22" s="40">
        <v>32.12</v>
      </c>
      <c r="W22" s="11"/>
      <c r="X22" s="32"/>
      <c r="Y22" s="5"/>
      <c r="Z22" s="5"/>
      <c r="AA22" s="5"/>
      <c r="AB22" s="5"/>
      <c r="AC22" s="5"/>
      <c r="AD22" s="22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>
      <c r="A23" s="39"/>
      <c r="B23" s="34" t="s">
        <v>25</v>
      </c>
      <c r="C23" s="43">
        <f t="shared" ref="C23:V23" si="8">C21*1000*C22</f>
        <v>6474801580</v>
      </c>
      <c r="D23" s="43">
        <f t="shared" si="8"/>
        <v>6663627620</v>
      </c>
      <c r="E23" s="43">
        <f t="shared" si="8"/>
        <v>6511770210</v>
      </c>
      <c r="F23" s="43">
        <f t="shared" si="8"/>
        <v>6388584000</v>
      </c>
      <c r="G23" s="43">
        <f t="shared" si="8"/>
        <v>6576047460</v>
      </c>
      <c r="H23" s="43">
        <f t="shared" si="8"/>
        <v>6411480000</v>
      </c>
      <c r="I23" s="43">
        <f t="shared" si="8"/>
        <v>6536561460</v>
      </c>
      <c r="J23" s="43">
        <f t="shared" si="8"/>
        <v>6037011640</v>
      </c>
      <c r="K23" s="43">
        <f t="shared" si="8"/>
        <v>6360202420</v>
      </c>
      <c r="L23" s="43">
        <f t="shared" si="8"/>
        <v>7099789600</v>
      </c>
      <c r="M23" s="43">
        <f t="shared" si="8"/>
        <v>7230878690</v>
      </c>
      <c r="N23" s="43">
        <f t="shared" si="8"/>
        <v>7229540400</v>
      </c>
      <c r="O23" s="43">
        <f t="shared" si="8"/>
        <v>7387239310</v>
      </c>
      <c r="P23" s="43">
        <f t="shared" si="8"/>
        <v>7919319100</v>
      </c>
      <c r="Q23" s="43">
        <f t="shared" si="8"/>
        <v>9101596860</v>
      </c>
      <c r="R23" s="43">
        <f t="shared" si="8"/>
        <v>9626119550</v>
      </c>
      <c r="S23" s="43">
        <f t="shared" si="8"/>
        <v>10391638460</v>
      </c>
      <c r="T23" s="43">
        <f t="shared" si="8"/>
        <v>9957123800</v>
      </c>
      <c r="U23" s="43">
        <f t="shared" si="8"/>
        <v>9589402160</v>
      </c>
      <c r="V23" s="43">
        <f t="shared" si="8"/>
        <v>10680349680</v>
      </c>
      <c r="Y23" s="5"/>
      <c r="Z23" s="5"/>
      <c r="AA23" s="5"/>
      <c r="AB23" s="5"/>
      <c r="AC23" s="5"/>
      <c r="AD23" s="22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>
      <c r="A24" s="39"/>
      <c r="B24" s="12" t="s">
        <v>22</v>
      </c>
      <c r="C24" s="44">
        <f t="shared" ref="C24:V24" si="9">C18*10000/C23</f>
        <v>0.0001139803268</v>
      </c>
      <c r="D24" s="44">
        <f t="shared" si="9"/>
        <v>0.0001059482973</v>
      </c>
      <c r="E24" s="44">
        <f t="shared" si="9"/>
        <v>0.0001088797634</v>
      </c>
      <c r="F24" s="44">
        <f t="shared" si="9"/>
        <v>0.0001089443294</v>
      </c>
      <c r="G24" s="44">
        <f t="shared" si="9"/>
        <v>0.00009762703264</v>
      </c>
      <c r="H24" s="44">
        <f t="shared" si="9"/>
        <v>0.00009202243476</v>
      </c>
      <c r="I24" s="44">
        <f t="shared" si="9"/>
        <v>0.00008475404131</v>
      </c>
      <c r="J24" s="44">
        <f t="shared" si="9"/>
        <v>0.00008994516366</v>
      </c>
      <c r="K24" s="44">
        <f t="shared" si="9"/>
        <v>0.00008411681967</v>
      </c>
      <c r="L24" s="44">
        <f t="shared" si="9"/>
        <v>0.00007648113967</v>
      </c>
      <c r="M24" s="44">
        <f t="shared" si="9"/>
        <v>0.00007606267835</v>
      </c>
      <c r="N24" s="44">
        <f t="shared" si="9"/>
        <v>0.00007497018759</v>
      </c>
      <c r="O24" s="44">
        <f t="shared" si="9"/>
        <v>0.00007364050049</v>
      </c>
      <c r="P24" s="44">
        <f t="shared" si="9"/>
        <v>0.00006869277436</v>
      </c>
      <c r="Q24" s="44">
        <f t="shared" si="9"/>
        <v>0.00006020921476</v>
      </c>
      <c r="R24" s="44">
        <f t="shared" si="9"/>
        <v>0.00005765563134</v>
      </c>
      <c r="S24" s="44">
        <f t="shared" si="9"/>
        <v>0.00005360078703</v>
      </c>
      <c r="T24" s="44">
        <f t="shared" si="9"/>
        <v>0.00005593984881</v>
      </c>
      <c r="U24" s="44">
        <f t="shared" si="9"/>
        <v>0.00005850208289</v>
      </c>
      <c r="V24" s="44">
        <f t="shared" si="9"/>
        <v>0.00005233911031</v>
      </c>
      <c r="W24" s="11"/>
      <c r="X24" s="32"/>
      <c r="AA24" s="5"/>
      <c r="AB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>
      <c r="A25" s="6" t="s">
        <v>26</v>
      </c>
      <c r="B25" s="16"/>
      <c r="C25" s="17">
        <v>0.272</v>
      </c>
      <c r="D25" s="20">
        <v>0.2142</v>
      </c>
      <c r="E25" s="20">
        <v>0.2099</v>
      </c>
      <c r="F25" s="20">
        <v>0.2168</v>
      </c>
      <c r="G25" s="20">
        <v>0.2536</v>
      </c>
      <c r="H25" s="20">
        <v>0.2446</v>
      </c>
      <c r="I25" s="20">
        <v>0.2461</v>
      </c>
      <c r="J25" s="20">
        <v>0.2403</v>
      </c>
      <c r="K25" s="20">
        <v>0.2446</v>
      </c>
      <c r="L25" s="20">
        <v>0.1991</v>
      </c>
      <c r="M25" s="20">
        <v>0.2496</v>
      </c>
      <c r="N25" s="20">
        <v>0.2339</v>
      </c>
      <c r="O25" s="20">
        <v>0.2235</v>
      </c>
      <c r="P25" s="20">
        <v>0.2218</v>
      </c>
      <c r="Q25" s="20">
        <v>0.2168</v>
      </c>
      <c r="R25" s="20">
        <v>0.2083</v>
      </c>
      <c r="S25" s="20">
        <v>0.209</v>
      </c>
      <c r="T25" s="20">
        <v>0.2048</v>
      </c>
      <c r="U25" s="20">
        <v>0.2099</v>
      </c>
      <c r="V25" s="20">
        <v>0.2212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>
      <c r="F26" s="4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>
      <c r="F27" s="4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>
      <c r="F28" s="4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>
      <c r="B29" s="45"/>
      <c r="F29" s="4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>
      <c r="B30" s="45"/>
      <c r="F30" s="4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>
      <c r="B31" s="4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>
      <c r="B32" s="4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>
      <c r="B33" s="4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>
      <c r="B34" s="4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>
      <c r="B35" s="4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>
      <c r="B36" s="4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>
      <c r="A37" s="5"/>
      <c r="B37" s="4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>
      <c r="A38" s="5"/>
      <c r="B38" s="46"/>
      <c r="C38" s="47"/>
      <c r="F38" s="48"/>
      <c r="G38" s="45"/>
      <c r="W38" s="49"/>
      <c r="X38" s="32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>
      <c r="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>
      <c r="A40" s="5"/>
      <c r="B40" s="45"/>
      <c r="C40" s="50"/>
      <c r="D40" s="50"/>
      <c r="F40" s="51"/>
      <c r="G40" s="4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49"/>
      <c r="V40" s="32"/>
      <c r="W40" s="5"/>
      <c r="X40" s="5"/>
      <c r="Y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>
      <c r="A41" s="5"/>
      <c r="B41" s="45"/>
      <c r="C41" s="49"/>
      <c r="D41" s="49"/>
      <c r="E41" s="5"/>
      <c r="F41" s="51"/>
      <c r="G41" s="4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9"/>
      <c r="X41" s="32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>
      <c r="A42" s="5"/>
      <c r="B42" s="45"/>
      <c r="C42" s="49"/>
      <c r="D42" s="49"/>
      <c r="E42" s="5"/>
      <c r="F42" s="51"/>
      <c r="G42" s="4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>
      <c r="A43" s="5"/>
      <c r="B43" s="45"/>
      <c r="C43" s="49"/>
      <c r="D43" s="49"/>
      <c r="E43" s="5"/>
      <c r="F43" s="51"/>
      <c r="G43" s="5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>
      <c r="A44" s="5"/>
      <c r="B44" s="53"/>
      <c r="C44" s="49"/>
      <c r="D44" s="49"/>
      <c r="G44" s="4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>
      <c r="A45" s="5"/>
      <c r="B45" s="45"/>
      <c r="C45" s="49"/>
      <c r="D45" s="49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>
      <c r="A46" s="5"/>
      <c r="B46" s="45"/>
      <c r="C46" s="49"/>
      <c r="D46" s="49"/>
      <c r="E46" s="5"/>
      <c r="F46" s="51"/>
      <c r="G46" s="4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>
      <c r="A47" s="5"/>
      <c r="B47" s="45"/>
      <c r="C47" s="49"/>
      <c r="D47" s="49"/>
      <c r="E47" s="5"/>
      <c r="F47" s="5"/>
      <c r="G47" s="4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>
      <c r="A48" s="5"/>
      <c r="B48" s="45"/>
      <c r="C48" s="49"/>
      <c r="D48" s="49"/>
      <c r="E48" s="5"/>
      <c r="F48" s="5"/>
      <c r="G48" s="4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>
      <c r="A49" s="5"/>
      <c r="B49" s="45"/>
      <c r="C49" s="49"/>
      <c r="D49" s="49"/>
      <c r="E49" s="5"/>
      <c r="F49" s="5"/>
      <c r="G49" s="5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>
      <c r="A50" s="5"/>
      <c r="B50" s="53"/>
      <c r="C50" s="49"/>
      <c r="D50" s="49"/>
      <c r="E50" s="5"/>
      <c r="F50" s="5"/>
      <c r="G50" s="4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>
      <c r="A51" s="5"/>
      <c r="B51" s="45"/>
      <c r="C51" s="49"/>
      <c r="D51" s="49"/>
      <c r="E51" s="5"/>
      <c r="F51" s="5"/>
      <c r="G51" s="4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>
      <c r="A52" s="5"/>
      <c r="B52" s="45"/>
      <c r="C52" s="49"/>
      <c r="D52" s="49"/>
      <c r="E52" s="5"/>
      <c r="F52" s="5"/>
      <c r="G52" s="4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>
      <c r="A53" s="5"/>
      <c r="B53" s="45"/>
      <c r="C53" s="49"/>
      <c r="D53" s="49"/>
      <c r="E53" s="5"/>
      <c r="F53" s="5"/>
      <c r="G53" s="4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>
      <c r="A54" s="5"/>
      <c r="B54" s="45"/>
      <c r="C54" s="49"/>
      <c r="D54" s="49"/>
      <c r="E54" s="5"/>
      <c r="F54" s="5"/>
      <c r="G54" s="4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>
      <c r="A55" s="11"/>
      <c r="B55" s="45"/>
      <c r="C55" s="49"/>
      <c r="D55" s="49"/>
      <c r="E55" s="5"/>
      <c r="F55" s="5"/>
      <c r="G55" s="5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>
      <c r="A56" s="5"/>
      <c r="B56" s="53"/>
      <c r="C56" s="49"/>
      <c r="D56" s="49"/>
      <c r="E56" s="5"/>
      <c r="F56" s="5"/>
      <c r="G56" s="4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>
      <c r="A57" s="5"/>
      <c r="B57" s="45"/>
      <c r="C57" s="49"/>
      <c r="D57" s="49"/>
      <c r="E57" s="5"/>
      <c r="F57" s="5"/>
      <c r="G57" s="4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>
      <c r="A58" s="5"/>
      <c r="B58" s="45"/>
      <c r="C58" s="49"/>
      <c r="D58" s="49"/>
      <c r="E58" s="5"/>
      <c r="F58" s="5"/>
      <c r="G58" s="4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>
      <c r="A59" s="5"/>
      <c r="B59" s="45"/>
      <c r="C59" s="49"/>
      <c r="D59" s="49"/>
      <c r="E59" s="5"/>
      <c r="F59" s="5"/>
      <c r="G59" s="4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>
      <c r="A60" s="5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42.14"/>
    <col customWidth="1" min="3" max="3" width="24.14"/>
  </cols>
  <sheetData>
    <row r="1">
      <c r="A1" s="11" t="s">
        <v>1</v>
      </c>
      <c r="B1" s="54" t="s">
        <v>27</v>
      </c>
      <c r="C1" s="54" t="s">
        <v>28</v>
      </c>
      <c r="D1" s="55" t="s">
        <v>29</v>
      </c>
      <c r="E1" s="56"/>
      <c r="F1" s="56"/>
      <c r="G1" s="5"/>
    </row>
    <row r="2">
      <c r="A2" s="11" t="s">
        <v>5</v>
      </c>
      <c r="B2" s="54" t="s">
        <v>30</v>
      </c>
      <c r="C2" s="54" t="s">
        <v>31</v>
      </c>
      <c r="D2" s="54" t="s">
        <v>28</v>
      </c>
      <c r="E2" s="56"/>
      <c r="F2" s="56"/>
      <c r="G2" s="5"/>
    </row>
    <row r="3">
      <c r="A3" s="6" t="s">
        <v>32</v>
      </c>
      <c r="B3" s="54" t="s">
        <v>33</v>
      </c>
      <c r="C3" s="54" t="s">
        <v>34</v>
      </c>
      <c r="D3" s="56"/>
      <c r="E3" s="56"/>
      <c r="F3" s="56"/>
      <c r="G3" s="5"/>
    </row>
    <row r="4">
      <c r="A4" s="6" t="s">
        <v>35</v>
      </c>
      <c r="B4" s="54" t="s">
        <v>33</v>
      </c>
      <c r="C4" s="54" t="s">
        <v>36</v>
      </c>
      <c r="D4" s="56"/>
      <c r="E4" s="56"/>
      <c r="F4" s="56"/>
      <c r="G4" s="5"/>
    </row>
    <row r="5">
      <c r="A5" s="6" t="s">
        <v>12</v>
      </c>
      <c r="B5" s="57" t="s">
        <v>37</v>
      </c>
      <c r="C5" s="54" t="s">
        <v>38</v>
      </c>
      <c r="D5" s="5"/>
      <c r="E5" s="5"/>
      <c r="F5" s="56"/>
      <c r="G5" s="5"/>
    </row>
    <row r="6">
      <c r="A6" s="56"/>
      <c r="B6" s="57" t="s">
        <v>39</v>
      </c>
      <c r="C6" s="54" t="s">
        <v>40</v>
      </c>
      <c r="D6" s="55" t="s">
        <v>41</v>
      </c>
      <c r="E6" s="7" t="s">
        <v>42</v>
      </c>
      <c r="F6" s="56"/>
      <c r="G6" s="56"/>
    </row>
    <row r="7">
      <c r="A7" s="11" t="s">
        <v>13</v>
      </c>
      <c r="B7" s="58" t="s">
        <v>43</v>
      </c>
      <c r="C7" s="30" t="s">
        <v>44</v>
      </c>
      <c r="G7" s="56"/>
    </row>
    <row r="8">
      <c r="A8" s="11" t="s">
        <v>15</v>
      </c>
      <c r="B8" s="59" t="s">
        <v>16</v>
      </c>
      <c r="C8" s="30" t="s">
        <v>45</v>
      </c>
      <c r="D8" s="60" t="s">
        <v>46</v>
      </c>
      <c r="G8" s="5"/>
    </row>
    <row r="9">
      <c r="B9" s="59" t="s">
        <v>47</v>
      </c>
      <c r="C9" s="30" t="s">
        <v>48</v>
      </c>
      <c r="D9" s="60" t="s">
        <v>43</v>
      </c>
      <c r="G9" s="5"/>
    </row>
    <row r="10">
      <c r="B10" s="11"/>
      <c r="G10" s="5"/>
    </row>
    <row r="11">
      <c r="A11" s="6" t="s">
        <v>19</v>
      </c>
      <c r="B11" s="55" t="s">
        <v>20</v>
      </c>
      <c r="C11" s="54" t="s">
        <v>49</v>
      </c>
      <c r="D11" s="61" t="s">
        <v>43</v>
      </c>
      <c r="E11" s="55" t="s">
        <v>50</v>
      </c>
      <c r="F11" s="56"/>
      <c r="G11" s="5"/>
    </row>
    <row r="12">
      <c r="B12" s="59" t="s">
        <v>21</v>
      </c>
      <c r="C12" s="30" t="s">
        <v>51</v>
      </c>
      <c r="G12" s="5"/>
    </row>
    <row r="13">
      <c r="B13" s="11"/>
      <c r="G13" s="5"/>
    </row>
    <row r="14">
      <c r="A14" s="6" t="s">
        <v>22</v>
      </c>
      <c r="B14" s="59" t="s">
        <v>23</v>
      </c>
      <c r="C14" s="54" t="s">
        <v>43</v>
      </c>
      <c r="D14" s="11" t="s">
        <v>52</v>
      </c>
    </row>
    <row r="15">
      <c r="B15" s="30" t="s">
        <v>24</v>
      </c>
      <c r="C15" s="62" t="s">
        <v>53</v>
      </c>
    </row>
    <row r="16">
      <c r="B16" s="59"/>
    </row>
    <row r="17">
      <c r="B17" s="11"/>
    </row>
    <row r="18">
      <c r="A18" s="6" t="s">
        <v>26</v>
      </c>
      <c r="B18" s="54" t="s">
        <v>54</v>
      </c>
    </row>
  </sheetData>
  <hyperlinks>
    <hyperlink r:id="rId1" ref="B1"/>
    <hyperlink r:id="rId2" ref="C1"/>
    <hyperlink r:id="rId3" ref="B2"/>
    <hyperlink r:id="rId4" ref="C2"/>
    <hyperlink r:id="rId5" ref="D2"/>
    <hyperlink r:id="rId6" ref="B3"/>
    <hyperlink r:id="rId7" location="p=32" ref="C3"/>
    <hyperlink r:id="rId8" ref="B4"/>
    <hyperlink r:id="rId9" location="p=28" ref="C4"/>
    <hyperlink r:id="rId10" ref="C5"/>
    <hyperlink r:id="rId11" ref="C6"/>
    <hyperlink r:id="rId12" ref="B7"/>
    <hyperlink r:id="rId13" ref="D8"/>
    <hyperlink r:id="rId14" ref="D9"/>
    <hyperlink r:id="rId15" ref="C11"/>
    <hyperlink r:id="rId16" ref="D11"/>
    <hyperlink r:id="rId17" ref="C14"/>
    <hyperlink r:id="rId18" ref="C15"/>
    <hyperlink r:id="rId19" ref="B18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43"/>
    <col customWidth="1" min="2" max="2" width="19.57"/>
  </cols>
  <sheetData>
    <row r="1">
      <c r="B1" s="63"/>
      <c r="C1" s="30">
        <v>2000.0</v>
      </c>
      <c r="D1" s="30">
        <v>2001.0</v>
      </c>
      <c r="E1" s="30">
        <v>2002.0</v>
      </c>
      <c r="F1" s="30">
        <v>2003.0</v>
      </c>
      <c r="G1" s="30">
        <v>2004.0</v>
      </c>
      <c r="H1" s="30">
        <v>2005.0</v>
      </c>
      <c r="I1" s="30">
        <v>2006.0</v>
      </c>
      <c r="J1" s="30">
        <v>2007.0</v>
      </c>
      <c r="K1" s="30">
        <v>2008.0</v>
      </c>
      <c r="L1" s="30">
        <v>2009.0</v>
      </c>
      <c r="M1" s="30">
        <v>2010.0</v>
      </c>
      <c r="N1" s="30">
        <v>2011.0</v>
      </c>
      <c r="O1" s="30">
        <v>2012.0</v>
      </c>
      <c r="P1" s="30">
        <v>2013.0</v>
      </c>
      <c r="Q1" s="30">
        <v>2014.0</v>
      </c>
      <c r="R1" s="30">
        <v>2015.0</v>
      </c>
      <c r="S1" s="30">
        <v>2016.0</v>
      </c>
      <c r="T1" s="30">
        <v>2017.0</v>
      </c>
      <c r="U1" s="30">
        <v>2018.0</v>
      </c>
      <c r="V1" s="30">
        <v>2019.0</v>
      </c>
      <c r="W1" s="63"/>
    </row>
    <row r="2">
      <c r="A2" s="19" t="s">
        <v>55</v>
      </c>
      <c r="B2" s="19" t="s">
        <v>1</v>
      </c>
      <c r="C2" s="64">
        <v>0.2974958263772955</v>
      </c>
      <c r="D2" s="64">
        <v>0.2240722774678632</v>
      </c>
      <c r="E2" s="64">
        <v>0.44270524994671906</v>
      </c>
      <c r="F2" s="64">
        <v>0.3780265108385073</v>
      </c>
      <c r="G2" s="64">
        <v>0.2659011393199964</v>
      </c>
      <c r="H2" s="64">
        <v>0.1812164343509203</v>
      </c>
      <c r="I2" s="64">
        <v>0.24561799655649327</v>
      </c>
      <c r="J2" s="64">
        <v>0.19784985189762824</v>
      </c>
      <c r="K2" s="64">
        <v>0.22907163426008512</v>
      </c>
      <c r="L2" s="64">
        <v>0.2950755474333453</v>
      </c>
      <c r="M2" s="64">
        <v>0.27362491398210825</v>
      </c>
      <c r="N2" s="64">
        <v>0.293812497866967</v>
      </c>
      <c r="O2" s="64">
        <v>0.19894950980955556</v>
      </c>
      <c r="P2" s="64">
        <v>0.24368907420972558</v>
      </c>
      <c r="Q2" s="64">
        <v>0.3846003687235658</v>
      </c>
      <c r="R2" s="64">
        <v>0.30515851791741205</v>
      </c>
      <c r="S2" s="64">
        <v>0.18790528646868435</v>
      </c>
      <c r="T2" s="65" t="s">
        <v>3</v>
      </c>
      <c r="U2" s="65" t="s">
        <v>3</v>
      </c>
      <c r="V2" s="65" t="s">
        <v>3</v>
      </c>
      <c r="W2" s="33"/>
      <c r="X2" s="66">
        <v>0.4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>
      <c r="A3" s="30" t="s">
        <v>56</v>
      </c>
      <c r="B3" s="12" t="s">
        <v>5</v>
      </c>
      <c r="C3" s="67" t="s">
        <v>3</v>
      </c>
      <c r="D3" s="67" t="s">
        <v>3</v>
      </c>
      <c r="E3" s="68">
        <v>0.146</v>
      </c>
      <c r="F3" s="68">
        <v>0.148</v>
      </c>
      <c r="G3" s="68">
        <v>0.182</v>
      </c>
      <c r="H3" s="69">
        <v>0.224</v>
      </c>
      <c r="I3" s="69">
        <v>0.255</v>
      </c>
      <c r="J3" s="69">
        <v>0.262</v>
      </c>
      <c r="K3" s="69">
        <v>0.299</v>
      </c>
      <c r="L3" s="69">
        <v>0.332</v>
      </c>
      <c r="M3" s="69">
        <v>0.297</v>
      </c>
      <c r="N3" s="69">
        <v>0.318</v>
      </c>
      <c r="O3" s="69">
        <v>0.31</v>
      </c>
      <c r="P3" s="69">
        <v>0.344</v>
      </c>
      <c r="Q3" s="69">
        <v>0.326</v>
      </c>
      <c r="R3" s="69">
        <v>0.352</v>
      </c>
      <c r="S3" s="69">
        <v>0.371</v>
      </c>
      <c r="T3" s="69">
        <v>0.358</v>
      </c>
      <c r="U3" s="70">
        <v>0.348</v>
      </c>
      <c r="V3" s="70">
        <v>0.34</v>
      </c>
      <c r="W3" s="11"/>
      <c r="X3" s="71">
        <v>0.29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>
      <c r="A4" s="19" t="s">
        <v>57</v>
      </c>
      <c r="B4" s="19" t="s">
        <v>7</v>
      </c>
      <c r="C4" s="70">
        <v>0.8763</v>
      </c>
      <c r="D4" s="70">
        <v>0.8868</v>
      </c>
      <c r="E4" s="70">
        <v>0.8825</v>
      </c>
      <c r="F4" s="70">
        <v>0.8896</v>
      </c>
      <c r="G4" s="70">
        <v>0.8988</v>
      </c>
      <c r="H4" s="70">
        <v>0.8981</v>
      </c>
      <c r="I4" s="70">
        <v>0.8999</v>
      </c>
      <c r="J4" s="70">
        <v>0.9028</v>
      </c>
      <c r="K4" s="70">
        <v>0.8985</v>
      </c>
      <c r="L4" s="70">
        <v>0.8957</v>
      </c>
      <c r="M4" s="70">
        <v>0.8994</v>
      </c>
      <c r="N4" s="70">
        <v>0.895</v>
      </c>
      <c r="O4" s="70">
        <v>0.8993</v>
      </c>
      <c r="P4" s="70">
        <v>0.8984</v>
      </c>
      <c r="Q4" s="70">
        <v>0.9009</v>
      </c>
      <c r="R4" s="70">
        <v>0.9105</v>
      </c>
      <c r="S4" s="70">
        <v>0.9192</v>
      </c>
      <c r="T4" s="70">
        <v>0.9381</v>
      </c>
      <c r="U4" s="70">
        <v>0.9284</v>
      </c>
      <c r="V4" s="70">
        <v>0.9174</v>
      </c>
      <c r="W4" s="33"/>
      <c r="X4" s="71">
        <v>0.88</v>
      </c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</row>
    <row r="5">
      <c r="A5" s="19" t="s">
        <v>58</v>
      </c>
      <c r="B5" s="19" t="s">
        <v>8</v>
      </c>
      <c r="C5" s="70">
        <v>0.9783</v>
      </c>
      <c r="D5" s="70">
        <v>0.9759</v>
      </c>
      <c r="E5" s="70">
        <v>0.9776</v>
      </c>
      <c r="F5" s="70">
        <v>0.9768</v>
      </c>
      <c r="G5" s="70">
        <v>0.9789</v>
      </c>
      <c r="H5" s="70">
        <v>0.9804</v>
      </c>
      <c r="I5" s="70">
        <v>0.9808</v>
      </c>
      <c r="J5" s="70">
        <v>0.9813</v>
      </c>
      <c r="K5" s="70">
        <v>0.9805</v>
      </c>
      <c r="L5" s="70">
        <v>0.9812</v>
      </c>
      <c r="M5" s="70">
        <v>0.9814</v>
      </c>
      <c r="N5" s="70">
        <v>0.9803</v>
      </c>
      <c r="O5" s="70">
        <v>0.9787</v>
      </c>
      <c r="P5" s="70">
        <v>0.9793</v>
      </c>
      <c r="Q5" s="70">
        <v>0.9808</v>
      </c>
      <c r="R5" s="70">
        <v>0.9799</v>
      </c>
      <c r="S5" s="70">
        <v>0.9792</v>
      </c>
      <c r="T5" s="70">
        <v>0.9802</v>
      </c>
      <c r="U5" s="70">
        <v>0.9806</v>
      </c>
      <c r="V5" s="70">
        <v>0.979</v>
      </c>
      <c r="W5" s="33"/>
      <c r="X5" s="71">
        <v>0.8</v>
      </c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</row>
    <row r="6">
      <c r="A6" s="30" t="s">
        <v>59</v>
      </c>
      <c r="B6" s="12" t="s">
        <v>12</v>
      </c>
      <c r="C6" s="72">
        <v>1.1470848518126944</v>
      </c>
      <c r="D6" s="72">
        <v>1.0219045551534334</v>
      </c>
      <c r="E6" s="72">
        <v>1.058917818817611</v>
      </c>
      <c r="F6" s="73">
        <v>1.1514128350265764</v>
      </c>
      <c r="G6" s="72">
        <v>1.311036011001219</v>
      </c>
      <c r="H6" s="72">
        <v>1.398192819154601</v>
      </c>
      <c r="I6" s="72">
        <v>1.4193497116061367</v>
      </c>
      <c r="J6" s="72">
        <v>1.5712577466334703</v>
      </c>
      <c r="K6" s="72">
        <v>1.8113658830428279</v>
      </c>
      <c r="L6" s="72">
        <v>1.4597925100645457</v>
      </c>
      <c r="M6" s="72">
        <v>1.8320009784940698</v>
      </c>
      <c r="N6" s="72">
        <v>2.1091698000836345</v>
      </c>
      <c r="O6" s="72">
        <v>1.992585678514787</v>
      </c>
      <c r="P6" s="72">
        <v>1.9873542779206057</v>
      </c>
      <c r="Q6" s="72">
        <v>2.1381869988985547</v>
      </c>
      <c r="R6" s="72">
        <v>1.9696035007240498</v>
      </c>
      <c r="S6" s="72">
        <v>1.9243044210710907</v>
      </c>
      <c r="T6" s="72">
        <v>2.0345786835789244</v>
      </c>
      <c r="U6" s="72">
        <v>2.1497094060892628</v>
      </c>
      <c r="V6" s="72">
        <v>2.0504162987598122</v>
      </c>
      <c r="X6" s="71">
        <v>13523.0</v>
      </c>
      <c r="Y6" s="27"/>
      <c r="Z6" s="28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>
      <c r="A7" s="30" t="s">
        <v>60</v>
      </c>
      <c r="B7" s="19" t="s">
        <v>13</v>
      </c>
      <c r="C7" s="65" t="s">
        <v>3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4">
        <v>-0.020220634640143387</v>
      </c>
      <c r="J7" s="64">
        <v>0.001359115737400804</v>
      </c>
      <c r="K7" s="64">
        <v>-0.045838452582352904</v>
      </c>
      <c r="L7" s="64">
        <v>0.02025847249094942</v>
      </c>
      <c r="M7" s="64">
        <v>-0.07530825040637514</v>
      </c>
      <c r="N7" s="64">
        <v>0.09621197504662679</v>
      </c>
      <c r="O7" s="64">
        <v>0.021231380984974416</v>
      </c>
      <c r="P7" s="64">
        <v>0.03962032911618644</v>
      </c>
      <c r="Q7" s="64">
        <v>0.022920261068711666</v>
      </c>
      <c r="R7" s="64">
        <v>-0.12007658971681012</v>
      </c>
      <c r="S7" s="74">
        <v>0.15194717490808135</v>
      </c>
      <c r="T7" s="64">
        <v>0.00560779762186745</v>
      </c>
      <c r="U7" s="64">
        <v>-1.7665867776868314E-4</v>
      </c>
      <c r="V7" s="64">
        <v>-2.885934895664619E-4</v>
      </c>
      <c r="X7" s="71">
        <v>-0.073</v>
      </c>
    </row>
    <row r="8">
      <c r="A8" s="30" t="s">
        <v>61</v>
      </c>
      <c r="B8" s="63" t="s">
        <v>15</v>
      </c>
      <c r="C8" s="64">
        <v>1.6397761503191333</v>
      </c>
      <c r="D8" s="64">
        <v>1.6637121197768798</v>
      </c>
      <c r="E8" s="64">
        <v>1.660125050605011</v>
      </c>
      <c r="F8" s="64">
        <v>1.7071818584774954</v>
      </c>
      <c r="G8" s="64">
        <v>1.7382253781503625</v>
      </c>
      <c r="H8" s="64">
        <v>1.7727501274652844</v>
      </c>
      <c r="I8" s="64">
        <v>1.7678075421813577</v>
      </c>
      <c r="J8" s="64">
        <v>1.7855993723147443</v>
      </c>
      <c r="K8" s="64">
        <v>1.8057470944781182</v>
      </c>
      <c r="L8" s="64">
        <v>1.6816152440921432</v>
      </c>
      <c r="M8" s="64">
        <v>1.843181957729446</v>
      </c>
      <c r="N8" s="64">
        <v>1.848996670682575</v>
      </c>
      <c r="O8" s="64">
        <v>1.845073019525405</v>
      </c>
      <c r="P8" s="64">
        <v>1.824661908312337</v>
      </c>
      <c r="Q8" s="64">
        <v>1.8594854570642185</v>
      </c>
      <c r="R8" s="64">
        <v>1.9093782393493828</v>
      </c>
      <c r="S8" s="64">
        <v>1.8827162982388705</v>
      </c>
      <c r="T8" s="64">
        <v>1.8819318802727543</v>
      </c>
      <c r="U8" s="64">
        <v>1.9394171124199207</v>
      </c>
      <c r="V8" s="64">
        <v>1.9322957899886735</v>
      </c>
      <c r="X8" s="71">
        <v>1.42</v>
      </c>
      <c r="Y8" s="63"/>
    </row>
    <row r="9">
      <c r="A9" s="30" t="s">
        <v>62</v>
      </c>
      <c r="B9" s="13" t="s">
        <v>19</v>
      </c>
      <c r="C9" s="64">
        <v>0.07775787588241491</v>
      </c>
      <c r="D9" s="64">
        <v>0.07524245976766493</v>
      </c>
      <c r="E9" s="64">
        <v>0.0749947112333404</v>
      </c>
      <c r="F9" s="64">
        <v>0.07270448135380758</v>
      </c>
      <c r="G9" s="64">
        <v>0.06560392397302268</v>
      </c>
      <c r="H9" s="64">
        <v>0.05934419633876483</v>
      </c>
      <c r="I9" s="64">
        <v>0.05479181089902087</v>
      </c>
      <c r="J9" s="64">
        <v>0.052749174276277434</v>
      </c>
      <c r="K9" s="64">
        <v>0.05142747284437182</v>
      </c>
      <c r="L9" s="64">
        <v>0.05282615040373576</v>
      </c>
      <c r="M9" s="64">
        <v>0.052415896311826936</v>
      </c>
      <c r="N9" s="64">
        <v>0.05061163507330283</v>
      </c>
      <c r="O9" s="64">
        <v>0.05009208103130755</v>
      </c>
      <c r="P9" s="64">
        <v>0.049603355521108776</v>
      </c>
      <c r="Q9" s="64">
        <v>0.04946294791948731</v>
      </c>
      <c r="R9" s="64">
        <v>0.04956242186104662</v>
      </c>
      <c r="S9" s="64">
        <v>0.04943640720688737</v>
      </c>
      <c r="T9" s="64">
        <v>0.04906624383368569</v>
      </c>
      <c r="U9" s="64">
        <v>0.049064194507608884</v>
      </c>
      <c r="V9" s="64">
        <v>0.04860869565217391</v>
      </c>
      <c r="X9" s="71">
        <v>0.045</v>
      </c>
    </row>
    <row r="10">
      <c r="A10" s="30" t="s">
        <v>63</v>
      </c>
      <c r="B10" s="63" t="s">
        <v>22</v>
      </c>
      <c r="C10" s="64">
        <v>1.139803267917285E-4</v>
      </c>
      <c r="D10" s="64">
        <v>1.0594829727294997E-4</v>
      </c>
      <c r="E10" s="64">
        <v>1.0887976343378984E-4</v>
      </c>
      <c r="F10" s="64">
        <v>1.0894432944765226E-4</v>
      </c>
      <c r="G10" s="64">
        <v>9.762703263701812E-5</v>
      </c>
      <c r="H10" s="64">
        <v>9.202243475765346E-5</v>
      </c>
      <c r="I10" s="64">
        <v>8.475404130905242E-5</v>
      </c>
      <c r="J10" s="64">
        <v>8.994516366378913E-5</v>
      </c>
      <c r="K10" s="64">
        <v>8.411681966562315E-5</v>
      </c>
      <c r="L10" s="64">
        <v>7.648113966644872E-5</v>
      </c>
      <c r="M10" s="64">
        <v>7.606267835202751E-5</v>
      </c>
      <c r="N10" s="64">
        <v>7.49701875931145E-5</v>
      </c>
      <c r="O10" s="64">
        <v>7.364050048623645E-5</v>
      </c>
      <c r="P10" s="64">
        <v>6.869277435733079E-5</v>
      </c>
      <c r="Q10" s="64">
        <v>6.0209214759705366E-5</v>
      </c>
      <c r="R10" s="64">
        <v>5.7655631339006176E-5</v>
      </c>
      <c r="S10" s="64">
        <v>5.3600787031230106E-5</v>
      </c>
      <c r="T10" s="64">
        <v>5.593984881457435E-5</v>
      </c>
      <c r="U10" s="64">
        <v>5.850208288688562E-5</v>
      </c>
      <c r="V10" s="64">
        <v>5.233911030523488E-5</v>
      </c>
      <c r="X10" s="71">
        <v>0.096</v>
      </c>
      <c r="Y10" s="63"/>
    </row>
    <row r="11">
      <c r="A11" s="30" t="s">
        <v>64</v>
      </c>
      <c r="B11" s="63" t="s">
        <v>26</v>
      </c>
      <c r="C11" s="70">
        <v>0.272</v>
      </c>
      <c r="D11" s="70">
        <v>0.2142</v>
      </c>
      <c r="E11" s="70">
        <v>0.2099</v>
      </c>
      <c r="F11" s="70">
        <v>0.2168</v>
      </c>
      <c r="G11" s="70">
        <v>0.2536</v>
      </c>
      <c r="H11" s="70">
        <v>0.2446</v>
      </c>
      <c r="I11" s="70">
        <v>0.2461</v>
      </c>
      <c r="J11" s="70">
        <v>0.2403</v>
      </c>
      <c r="K11" s="70">
        <v>0.2446</v>
      </c>
      <c r="L11" s="70">
        <v>0.1991</v>
      </c>
      <c r="M11" s="70">
        <v>0.2496</v>
      </c>
      <c r="N11" s="70">
        <v>0.2339</v>
      </c>
      <c r="O11" s="70">
        <v>0.2235</v>
      </c>
      <c r="P11" s="70">
        <v>0.2218</v>
      </c>
      <c r="Q11" s="70">
        <v>0.2168</v>
      </c>
      <c r="R11" s="70">
        <v>0.2083</v>
      </c>
      <c r="S11" s="70">
        <v>0.209</v>
      </c>
      <c r="T11" s="70">
        <v>0.2048</v>
      </c>
      <c r="U11" s="70">
        <v>0.2099</v>
      </c>
      <c r="V11" s="70">
        <v>0.2212</v>
      </c>
      <c r="X11" s="75">
        <v>0.223</v>
      </c>
    </row>
  </sheetData>
  <drawing r:id="rId1"/>
</worksheet>
</file>