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" activeTab="8"/>
  </bookViews>
  <sheets>
    <sheet name="Адресно-телефонный справочник" sheetId="2" r:id="rId1"/>
    <sheet name="Служебная информация" sheetId="1" r:id="rId2"/>
    <sheet name="Личные сведения" sheetId="3" r:id="rId3"/>
    <sheet name="Зарплата" sheetId="4" r:id="rId4"/>
    <sheet name="ЗП (сохр)" sheetId="5" r:id="rId5"/>
    <sheet name="Консолидация" sheetId="6" r:id="rId6"/>
    <sheet name="Табл 1" sheetId="7" r:id="rId7"/>
    <sheet name="Табл 2" sheetId="8" r:id="rId8"/>
    <sheet name="Итоговая" sheetId="9" r:id="rId9"/>
  </sheets>
  <definedNames>
    <definedName name="_xlnm._FilterDatabase" localSheetId="3" hidden="1">Зарплата!$A$8:$L$28</definedName>
    <definedName name="_xlnm.Extract" localSheetId="3">Зарплата!$A$41:$L$41</definedName>
    <definedName name="_xlnm.Criteria" localSheetId="3">Зарплата!$B$1:$G$3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9" l="1"/>
  <c r="C4" i="9" s="1"/>
  <c r="C3" i="9"/>
  <c r="C5" i="9"/>
  <c r="C7" i="9" s="1"/>
  <c r="C6" i="9"/>
  <c r="C8" i="9"/>
  <c r="C9" i="9"/>
  <c r="C10" i="9" s="1"/>
  <c r="C11" i="9"/>
  <c r="C12" i="9"/>
  <c r="C13" i="9"/>
  <c r="C14" i="9"/>
  <c r="C16" i="9" s="1"/>
  <c r="C15" i="9"/>
  <c r="C17" i="9"/>
  <c r="C19" i="9" s="1"/>
  <c r="C18" i="9"/>
  <c r="C20" i="9"/>
  <c r="C21" i="9"/>
  <c r="C22" i="9" s="1"/>
  <c r="C23" i="9"/>
  <c r="C24" i="9"/>
  <c r="C25" i="9"/>
  <c r="C26" i="9"/>
  <c r="C28" i="9" s="1"/>
  <c r="C27" i="9"/>
  <c r="C29" i="9"/>
  <c r="C31" i="9" s="1"/>
  <c r="C30" i="9"/>
  <c r="C32" i="9"/>
  <c r="C33" i="9"/>
  <c r="C34" i="9" s="1"/>
  <c r="C35" i="9"/>
  <c r="C36" i="9"/>
  <c r="C37" i="9"/>
  <c r="F103" i="4"/>
  <c r="F102" i="4"/>
  <c r="F100" i="4"/>
  <c r="F95" i="4"/>
  <c r="F93" i="4"/>
  <c r="F88" i="4"/>
  <c r="F86" i="4"/>
  <c r="F81" i="4"/>
  <c r="F79" i="4"/>
  <c r="I78" i="4"/>
  <c r="H78" i="4"/>
  <c r="I77" i="4"/>
  <c r="J77" i="4" s="1"/>
  <c r="H77" i="4"/>
  <c r="I99" i="4"/>
  <c r="H99" i="4"/>
  <c r="K99" i="4" s="1"/>
  <c r="I80" i="4"/>
  <c r="H80" i="4"/>
  <c r="K80" i="4" s="1"/>
  <c r="I101" i="4"/>
  <c r="H101" i="4"/>
  <c r="I92" i="4"/>
  <c r="H92" i="4"/>
  <c r="J92" i="4" s="1"/>
  <c r="I76" i="4"/>
  <c r="H76" i="4"/>
  <c r="J76" i="4" s="1"/>
  <c r="I98" i="4"/>
  <c r="H98" i="4"/>
  <c r="K98" i="4" s="1"/>
  <c r="I85" i="4"/>
  <c r="H85" i="4"/>
  <c r="I84" i="4"/>
  <c r="H84" i="4"/>
  <c r="J84" i="4" s="1"/>
  <c r="K87" i="4"/>
  <c r="I87" i="4"/>
  <c r="H87" i="4"/>
  <c r="I91" i="4"/>
  <c r="H91" i="4"/>
  <c r="K91" i="4" s="1"/>
  <c r="I97" i="4"/>
  <c r="H97" i="4"/>
  <c r="I83" i="4"/>
  <c r="J83" i="4" s="1"/>
  <c r="H83" i="4"/>
  <c r="I75" i="4"/>
  <c r="H75" i="4"/>
  <c r="K75" i="4" s="1"/>
  <c r="I90" i="4"/>
  <c r="H90" i="4"/>
  <c r="K90" i="4" s="1"/>
  <c r="I89" i="4"/>
  <c r="H89" i="4"/>
  <c r="I96" i="4"/>
  <c r="H96" i="4"/>
  <c r="J96" i="4" s="1"/>
  <c r="K82" i="4"/>
  <c r="I82" i="4"/>
  <c r="H82" i="4"/>
  <c r="I94" i="4"/>
  <c r="H94" i="4"/>
  <c r="K94" i="4" s="1"/>
  <c r="J21" i="5"/>
  <c r="I21" i="5"/>
  <c r="H21" i="5"/>
  <c r="K20" i="5"/>
  <c r="J20" i="5"/>
  <c r="I20" i="5"/>
  <c r="H20" i="5"/>
  <c r="L20" i="5" s="1"/>
  <c r="I19" i="5"/>
  <c r="H19" i="5"/>
  <c r="J19" i="5" s="1"/>
  <c r="I18" i="5"/>
  <c r="H18" i="5"/>
  <c r="K18" i="5" s="1"/>
  <c r="I17" i="5"/>
  <c r="J17" i="5" s="1"/>
  <c r="H17" i="5"/>
  <c r="K16" i="5"/>
  <c r="J16" i="5"/>
  <c r="I16" i="5"/>
  <c r="H16" i="5"/>
  <c r="L16" i="5" s="1"/>
  <c r="K15" i="5"/>
  <c r="I15" i="5"/>
  <c r="H15" i="5"/>
  <c r="J15" i="5" s="1"/>
  <c r="I14" i="5"/>
  <c r="H14" i="5"/>
  <c r="K14" i="5" s="1"/>
  <c r="I13" i="5"/>
  <c r="J13" i="5" s="1"/>
  <c r="H13" i="5"/>
  <c r="K12" i="5"/>
  <c r="J12" i="5"/>
  <c r="I12" i="5"/>
  <c r="H12" i="5"/>
  <c r="L12" i="5" s="1"/>
  <c r="K11" i="5"/>
  <c r="I11" i="5"/>
  <c r="H11" i="5"/>
  <c r="J11" i="5" s="1"/>
  <c r="I10" i="5"/>
  <c r="H10" i="5"/>
  <c r="K10" i="5" s="1"/>
  <c r="I9" i="5"/>
  <c r="K9" i="5" s="1"/>
  <c r="H9" i="5"/>
  <c r="K8" i="5"/>
  <c r="J8" i="5"/>
  <c r="I8" i="5"/>
  <c r="H8" i="5"/>
  <c r="L8" i="5" s="1"/>
  <c r="K7" i="5"/>
  <c r="I7" i="5"/>
  <c r="H7" i="5"/>
  <c r="J7" i="5" s="1"/>
  <c r="I6" i="5"/>
  <c r="H6" i="5"/>
  <c r="K6" i="5" s="1"/>
  <c r="I5" i="5"/>
  <c r="J5" i="5" s="1"/>
  <c r="H5" i="5"/>
  <c r="K4" i="5"/>
  <c r="J4" i="5"/>
  <c r="I4" i="5"/>
  <c r="H4" i="5"/>
  <c r="L4" i="5" s="1"/>
  <c r="K3" i="5"/>
  <c r="I3" i="5"/>
  <c r="H3" i="5"/>
  <c r="J3" i="5" s="1"/>
  <c r="I2" i="5"/>
  <c r="H2" i="5"/>
  <c r="K2" i="5" s="1"/>
  <c r="I48" i="4"/>
  <c r="J48" i="4" s="1"/>
  <c r="H48" i="4"/>
  <c r="I51" i="4"/>
  <c r="H51" i="4"/>
  <c r="I65" i="4"/>
  <c r="H65" i="4"/>
  <c r="I52" i="4"/>
  <c r="H52" i="4"/>
  <c r="I67" i="4"/>
  <c r="H67" i="4"/>
  <c r="I59" i="4"/>
  <c r="H59" i="4"/>
  <c r="I50" i="4"/>
  <c r="H50" i="4"/>
  <c r="I64" i="4"/>
  <c r="H64" i="4"/>
  <c r="I55" i="4"/>
  <c r="H55" i="4"/>
  <c r="I56" i="4"/>
  <c r="H56" i="4"/>
  <c r="K56" i="4" s="1"/>
  <c r="I57" i="4"/>
  <c r="H57" i="4"/>
  <c r="I58" i="4"/>
  <c r="H58" i="4"/>
  <c r="I63" i="4"/>
  <c r="H63" i="4"/>
  <c r="I54" i="4"/>
  <c r="H54" i="4"/>
  <c r="J54" i="4" s="1"/>
  <c r="I49" i="4"/>
  <c r="H49" i="4"/>
  <c r="I61" i="4"/>
  <c r="H61" i="4"/>
  <c r="I60" i="4"/>
  <c r="H60" i="4"/>
  <c r="I66" i="4"/>
  <c r="H66" i="4"/>
  <c r="I53" i="4"/>
  <c r="H53" i="4"/>
  <c r="J53" i="4" s="1"/>
  <c r="I62" i="4"/>
  <c r="H62" i="4"/>
  <c r="H9" i="4"/>
  <c r="I9" i="4"/>
  <c r="H10" i="4"/>
  <c r="I10" i="4"/>
  <c r="H11" i="4"/>
  <c r="I11" i="4"/>
  <c r="H12" i="4"/>
  <c r="I12" i="4"/>
  <c r="H13" i="4"/>
  <c r="I13" i="4"/>
  <c r="H14" i="4"/>
  <c r="J14" i="4" s="1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J75" i="4" l="1"/>
  <c r="J99" i="4"/>
  <c r="L75" i="4"/>
  <c r="L76" i="4"/>
  <c r="J82" i="4"/>
  <c r="J87" i="4"/>
  <c r="K76" i="4"/>
  <c r="L99" i="4"/>
  <c r="L82" i="4"/>
  <c r="L87" i="4"/>
  <c r="K96" i="4"/>
  <c r="L96" i="4" s="1"/>
  <c r="J89" i="4"/>
  <c r="L89" i="4" s="1"/>
  <c r="K83" i="4"/>
  <c r="L83" i="4" s="1"/>
  <c r="J97" i="4"/>
  <c r="K84" i="4"/>
  <c r="L84" i="4" s="1"/>
  <c r="J85" i="4"/>
  <c r="L85" i="4" s="1"/>
  <c r="K92" i="4"/>
  <c r="L92" i="4" s="1"/>
  <c r="J101" i="4"/>
  <c r="K77" i="4"/>
  <c r="L77" i="4" s="1"/>
  <c r="J78" i="4"/>
  <c r="L78" i="4" s="1"/>
  <c r="J94" i="4"/>
  <c r="K89" i="4"/>
  <c r="J90" i="4"/>
  <c r="L90" i="4" s="1"/>
  <c r="K97" i="4"/>
  <c r="J91" i="4"/>
  <c r="K85" i="4"/>
  <c r="J98" i="4"/>
  <c r="L98" i="4" s="1"/>
  <c r="K101" i="4"/>
  <c r="L101" i="4" s="1"/>
  <c r="J80" i="4"/>
  <c r="L80" i="4" s="1"/>
  <c r="K78" i="4"/>
  <c r="L94" i="4"/>
  <c r="L91" i="4"/>
  <c r="K54" i="4"/>
  <c r="K51" i="4"/>
  <c r="K49" i="4"/>
  <c r="K13" i="4"/>
  <c r="J9" i="4"/>
  <c r="J57" i="4"/>
  <c r="L57" i="4" s="1"/>
  <c r="J60" i="4"/>
  <c r="K66" i="4"/>
  <c r="K61" i="4"/>
  <c r="L61" i="4" s="1"/>
  <c r="J51" i="4"/>
  <c r="K58" i="4"/>
  <c r="K57" i="4"/>
  <c r="J50" i="4"/>
  <c r="L50" i="4" s="1"/>
  <c r="J65" i="4"/>
  <c r="J66" i="4"/>
  <c r="J67" i="4"/>
  <c r="K62" i="4"/>
  <c r="K53" i="4"/>
  <c r="L53" i="4" s="1"/>
  <c r="L54" i="4"/>
  <c r="J55" i="4"/>
  <c r="J59" i="4"/>
  <c r="K52" i="4"/>
  <c r="K65" i="4"/>
  <c r="J49" i="4"/>
  <c r="L49" i="4" s="1"/>
  <c r="J63" i="4"/>
  <c r="J56" i="4"/>
  <c r="L56" i="4" s="1"/>
  <c r="K64" i="4"/>
  <c r="K50" i="4"/>
  <c r="K59" i="4"/>
  <c r="L51" i="4"/>
  <c r="L9" i="5"/>
  <c r="L6" i="5"/>
  <c r="K19" i="5"/>
  <c r="L7" i="5"/>
  <c r="J9" i="5"/>
  <c r="L19" i="5"/>
  <c r="J2" i="5"/>
  <c r="L2" i="5" s="1"/>
  <c r="K5" i="5"/>
  <c r="L5" i="5" s="1"/>
  <c r="J6" i="5"/>
  <c r="J10" i="5"/>
  <c r="L10" i="5" s="1"/>
  <c r="K13" i="5"/>
  <c r="L13" i="5" s="1"/>
  <c r="J14" i="5"/>
  <c r="L14" i="5" s="1"/>
  <c r="K17" i="5"/>
  <c r="L17" i="5" s="1"/>
  <c r="J18" i="5"/>
  <c r="L18" i="5" s="1"/>
  <c r="K21" i="5"/>
  <c r="L21" i="5" s="1"/>
  <c r="L3" i="5"/>
  <c r="L11" i="5"/>
  <c r="L15" i="5"/>
  <c r="J12" i="4"/>
  <c r="K10" i="4"/>
  <c r="J25" i="4"/>
  <c r="J22" i="4"/>
  <c r="J20" i="4"/>
  <c r="K18" i="4"/>
  <c r="K25" i="4"/>
  <c r="L25" i="4" s="1"/>
  <c r="K21" i="4"/>
  <c r="K17" i="4"/>
  <c r="K26" i="4"/>
  <c r="J23" i="4"/>
  <c r="K19" i="4"/>
  <c r="J26" i="4"/>
  <c r="J15" i="4"/>
  <c r="K11" i="4"/>
  <c r="J24" i="4"/>
  <c r="J16" i="4"/>
  <c r="J11" i="4"/>
  <c r="K9" i="4"/>
  <c r="L9" i="4" s="1"/>
  <c r="K22" i="4"/>
  <c r="L22" i="4" s="1"/>
  <c r="J18" i="4"/>
  <c r="K15" i="4"/>
  <c r="K14" i="4"/>
  <c r="L14" i="4" s="1"/>
  <c r="J10" i="4"/>
  <c r="L10" i="4" s="1"/>
  <c r="J19" i="4"/>
  <c r="J62" i="4"/>
  <c r="K60" i="4"/>
  <c r="L60" i="4" s="1"/>
  <c r="J61" i="4"/>
  <c r="K63" i="4"/>
  <c r="J58" i="4"/>
  <c r="L58" i="4" s="1"/>
  <c r="K55" i="4"/>
  <c r="L55" i="4" s="1"/>
  <c r="J64" i="4"/>
  <c r="L64" i="4" s="1"/>
  <c r="K67" i="4"/>
  <c r="L67" i="4" s="1"/>
  <c r="J52" i="4"/>
  <c r="K48" i="4"/>
  <c r="L48" i="4" s="1"/>
  <c r="J21" i="4"/>
  <c r="K20" i="4"/>
  <c r="J17" i="4"/>
  <c r="K16" i="4"/>
  <c r="J13" i="4"/>
  <c r="L13" i="4" s="1"/>
  <c r="K12" i="4"/>
  <c r="L12" i="4" s="1"/>
  <c r="K24" i="4"/>
  <c r="K23" i="4"/>
  <c r="H28" i="4"/>
  <c r="I28" i="4"/>
  <c r="H27" i="4"/>
  <c r="I27" i="4"/>
  <c r="L97" i="4" l="1"/>
  <c r="L62" i="4"/>
  <c r="L63" i="4"/>
  <c r="L24" i="4"/>
  <c r="L59" i="4"/>
  <c r="L52" i="4"/>
  <c r="L65" i="4"/>
  <c r="L66" i="4"/>
  <c r="L21" i="4"/>
  <c r="L17" i="4"/>
  <c r="L20" i="4"/>
  <c r="L11" i="4"/>
  <c r="L15" i="4"/>
  <c r="L18" i="4"/>
  <c r="K28" i="4"/>
  <c r="L23" i="4"/>
  <c r="L26" i="4"/>
  <c r="L16" i="4"/>
  <c r="L19" i="4"/>
  <c r="J27" i="4"/>
  <c r="K27" i="4"/>
  <c r="J28" i="4"/>
  <c r="L28" i="4" l="1"/>
  <c r="L27" i="4"/>
</calcChain>
</file>

<file path=xl/sharedStrings.xml><?xml version="1.0" encoding="utf-8"?>
<sst xmlns="http://schemas.openxmlformats.org/spreadsheetml/2006/main" count="1093" uniqueCount="204">
  <si>
    <t>Служебная информация</t>
  </si>
  <si>
    <t>№ п./п.</t>
  </si>
  <si>
    <t>Фамилия</t>
  </si>
  <si>
    <t>Имя</t>
  </si>
  <si>
    <t>Отчество</t>
  </si>
  <si>
    <t>Должность</t>
  </si>
  <si>
    <t>Место работы</t>
  </si>
  <si>
    <t>Рабочий адрес</t>
  </si>
  <si>
    <t>Рабочий телефон</t>
  </si>
  <si>
    <t>Абдулов</t>
  </si>
  <si>
    <t>Ульрих</t>
  </si>
  <si>
    <t>Николаевич</t>
  </si>
  <si>
    <t>профессор</t>
  </si>
  <si>
    <t>ПГУ</t>
  </si>
  <si>
    <t>ул.Блохина, 29</t>
  </si>
  <si>
    <t>57-58-86</t>
  </si>
  <si>
    <t>Абрамов</t>
  </si>
  <si>
    <t>Владимир</t>
  </si>
  <si>
    <t>Иванович</t>
  </si>
  <si>
    <t>доцент</t>
  </si>
  <si>
    <t>48-89-21</t>
  </si>
  <si>
    <t>Авдейко</t>
  </si>
  <si>
    <t>Валерий</t>
  </si>
  <si>
    <t>Порфирьевич</t>
  </si>
  <si>
    <t>ст.преподаватель</t>
  </si>
  <si>
    <t>Нафтан</t>
  </si>
  <si>
    <t>ул.Блохина, 30</t>
  </si>
  <si>
    <t>25-87-21</t>
  </si>
  <si>
    <t>Алатарцева</t>
  </si>
  <si>
    <t>Нина</t>
  </si>
  <si>
    <t>Константиновна</t>
  </si>
  <si>
    <t>лаборант</t>
  </si>
  <si>
    <t>26-87-88</t>
  </si>
  <si>
    <t>Алексеева</t>
  </si>
  <si>
    <t>Светлана</t>
  </si>
  <si>
    <t>Яковлевна</t>
  </si>
  <si>
    <t>65-87-21</t>
  </si>
  <si>
    <t>Алексеенко</t>
  </si>
  <si>
    <t>Александрович</t>
  </si>
  <si>
    <t>ассистент</t>
  </si>
  <si>
    <t>66-89-87</t>
  </si>
  <si>
    <t>Андреева</t>
  </si>
  <si>
    <t>Раиса</t>
  </si>
  <si>
    <t>Александровна</t>
  </si>
  <si>
    <t>Измеритель</t>
  </si>
  <si>
    <t>ул.Комсомольская, 22</t>
  </si>
  <si>
    <t>88-87-21</t>
  </si>
  <si>
    <t>Андриевский</t>
  </si>
  <si>
    <t>Александр</t>
  </si>
  <si>
    <t>Петрович</t>
  </si>
  <si>
    <t>22-21-24</t>
  </si>
  <si>
    <t>Анненков</t>
  </si>
  <si>
    <t>Алексей</t>
  </si>
  <si>
    <t>23-25-28</t>
  </si>
  <si>
    <t>Антипин</t>
  </si>
  <si>
    <t>Николай</t>
  </si>
  <si>
    <t>зав. Кафедрой</t>
  </si>
  <si>
    <t>65-68-98</t>
  </si>
  <si>
    <t>Артемьева</t>
  </si>
  <si>
    <t>Тамара</t>
  </si>
  <si>
    <t>БВК</t>
  </si>
  <si>
    <t>78-98-58</t>
  </si>
  <si>
    <t>Аршиков</t>
  </si>
  <si>
    <t>Сергеевич</t>
  </si>
  <si>
    <t>55-69-98</t>
  </si>
  <si>
    <t>Бабенко</t>
  </si>
  <si>
    <t>Мария</t>
  </si>
  <si>
    <t>23-36-69</t>
  </si>
  <si>
    <t>Балаева</t>
  </si>
  <si>
    <t>Надежда</t>
  </si>
  <si>
    <t>Алексеевна</t>
  </si>
  <si>
    <t>65-98-96</t>
  </si>
  <si>
    <t>Балашова</t>
  </si>
  <si>
    <t>Елена</t>
  </si>
  <si>
    <t>Сергеевна</t>
  </si>
  <si>
    <t>БГУ</t>
  </si>
  <si>
    <t>32-31-14</t>
  </si>
  <si>
    <t>учебный мастер</t>
  </si>
  <si>
    <t>65-87-85</t>
  </si>
  <si>
    <t>Баранов</t>
  </si>
  <si>
    <t>Викторович</t>
  </si>
  <si>
    <t>декан</t>
  </si>
  <si>
    <t>65-89-89</t>
  </si>
  <si>
    <t>Баханькова</t>
  </si>
  <si>
    <t>Валентина</t>
  </si>
  <si>
    <t>Степановна</t>
  </si>
  <si>
    <t>23-54-44</t>
  </si>
  <si>
    <t>Башкирцева</t>
  </si>
  <si>
    <t>Юлия</t>
  </si>
  <si>
    <t>Станиславовна</t>
  </si>
  <si>
    <t>15-56-89</t>
  </si>
  <si>
    <t>Беднова</t>
  </si>
  <si>
    <t>Инна</t>
  </si>
  <si>
    <t>Натановна</t>
  </si>
  <si>
    <t>32-65-98</t>
  </si>
  <si>
    <t>Бейлина</t>
  </si>
  <si>
    <t>преподаватель стажер</t>
  </si>
  <si>
    <t>74-74-41</t>
  </si>
  <si>
    <t>Бекасов</t>
  </si>
  <si>
    <t>Евгеньевич</t>
  </si>
  <si>
    <t>25-89-63</t>
  </si>
  <si>
    <t>Бекасова</t>
  </si>
  <si>
    <t>Валентиновна</t>
  </si>
  <si>
    <t>25-98-63</t>
  </si>
  <si>
    <t>Бизюк</t>
  </si>
  <si>
    <t>Григорий</t>
  </si>
  <si>
    <t>Степанович</t>
  </si>
  <si>
    <t>преподаватель</t>
  </si>
  <si>
    <t>Боброва</t>
  </si>
  <si>
    <t>Галина</t>
  </si>
  <si>
    <t>Борисовна</t>
  </si>
  <si>
    <t>91-81-93</t>
  </si>
  <si>
    <t>Богдан</t>
  </si>
  <si>
    <t>Ивановна</t>
  </si>
  <si>
    <t>96-54-52</t>
  </si>
  <si>
    <t>Богданова</t>
  </si>
  <si>
    <t>Бозылева</t>
  </si>
  <si>
    <t>54-87-83</t>
  </si>
  <si>
    <t>Болботунов</t>
  </si>
  <si>
    <t>Афанасий</t>
  </si>
  <si>
    <t>Астафьевич</t>
  </si>
  <si>
    <t>63-98-84</t>
  </si>
  <si>
    <t>Адресно-телефонный справочник</t>
  </si>
  <si>
    <t>Город</t>
  </si>
  <si>
    <t>Улица</t>
  </si>
  <si>
    <t>Дом</t>
  </si>
  <si>
    <t>Корпус</t>
  </si>
  <si>
    <t>Квартира</t>
  </si>
  <si>
    <t>Домашний телефон</t>
  </si>
  <si>
    <t>Новополоцк</t>
  </si>
  <si>
    <t>Комсомольская</t>
  </si>
  <si>
    <t>Молодежная</t>
  </si>
  <si>
    <t>Полоцк</t>
  </si>
  <si>
    <t>Октябрьская</t>
  </si>
  <si>
    <t>129а</t>
  </si>
  <si>
    <t>Дзержинского</t>
  </si>
  <si>
    <t xml:space="preserve">Молодежная </t>
  </si>
  <si>
    <t>Я.Коласа</t>
  </si>
  <si>
    <t>Балгурин</t>
  </si>
  <si>
    <t>Я.Купалы</t>
  </si>
  <si>
    <t>Парковая</t>
  </si>
  <si>
    <t>Дружбы</t>
  </si>
  <si>
    <t>Кирова</t>
  </si>
  <si>
    <t>Калинина</t>
  </si>
  <si>
    <t>23-81-73</t>
  </si>
  <si>
    <t>97-87-85</t>
  </si>
  <si>
    <t>Год рождения</t>
  </si>
  <si>
    <t>Стаж работы</t>
  </si>
  <si>
    <t>Ученя степень</t>
  </si>
  <si>
    <t>Ученое звание</t>
  </si>
  <si>
    <t>Личные сведения</t>
  </si>
  <si>
    <t>Оклад</t>
  </si>
  <si>
    <t>Надбавка за стаж</t>
  </si>
  <si>
    <t>Премия (50 %)</t>
  </si>
  <si>
    <t>Подоходный налог (11 %)</t>
  </si>
  <si>
    <t>Выплаты в фонды</t>
  </si>
  <si>
    <t>Выплачено</t>
  </si>
  <si>
    <t>провессор</t>
  </si>
  <si>
    <t>а*</t>
  </si>
  <si>
    <t>г*</t>
  </si>
  <si>
    <t>&gt;15</t>
  </si>
  <si>
    <t>&gt;150000</t>
  </si>
  <si>
    <t>рис17</t>
  </si>
  <si>
    <t>рис16</t>
  </si>
  <si>
    <t>ББББ</t>
  </si>
  <si>
    <t>ФФФ</t>
  </si>
  <si>
    <t>МММ</t>
  </si>
  <si>
    <t>63-69-96</t>
  </si>
  <si>
    <t>рис20</t>
  </si>
  <si>
    <t>провессор Среднее</t>
  </si>
  <si>
    <t>доцент Среднее</t>
  </si>
  <si>
    <t>ст.преподаватель Среднее</t>
  </si>
  <si>
    <t>лаборант Среднее</t>
  </si>
  <si>
    <t>ассистент Среднее</t>
  </si>
  <si>
    <t>зав. Кафедрой Среднее</t>
  </si>
  <si>
    <t>учебный мастер Среднее</t>
  </si>
  <si>
    <t>декан Среднее</t>
  </si>
  <si>
    <t>Общее среднее</t>
  </si>
  <si>
    <t>рис 22</t>
  </si>
  <si>
    <t>№ предприятия</t>
  </si>
  <si>
    <t>Продукция, тыс. шт</t>
  </si>
  <si>
    <t>Потребление сырья, тыс. т.</t>
  </si>
  <si>
    <t>Объем электропотребления, кВт*ч</t>
  </si>
  <si>
    <t>Таблица 1. Данные о выпуске пргодукции вила 1.</t>
  </si>
  <si>
    <t>Таблица 2. Данные о выпуске пргодукции вила 2.</t>
  </si>
  <si>
    <t>рис 26</t>
  </si>
  <si>
    <t>Таблица 1. Отправление грузов железнодорожным транспортом общего пользования в РБ за 2002 год.</t>
  </si>
  <si>
    <t>Месяц</t>
  </si>
  <si>
    <t>Количество грузов, млн. т.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</si>
  <si>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</si>
  <si>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</si>
  <si>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</si>
  <si>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</si>
  <si>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</si>
  <si>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</si>
  <si>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</si>
  <si>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</si>
  <si>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</si>
  <si>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</si>
  <si>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</si>
  <si>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</si>
  <si>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Таблица 2. Отправление грузов железнодорожным транспортом общего пользования в РБ за 2003 год.</t>
  </si>
  <si>
    <t>Sotrudnik</t>
  </si>
  <si>
    <t>рис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</si>
</sst>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\-00\-00"/>
  </numFmts>
  <fonts count="8" x14ac:knownFonts="1"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name val="Arial Cyr"/>
      <charset val="204"/>
    </font>
    <font>
      <b/>
      <sz val="20"/>
      <name val="Courier New"/>
      <family val="3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8">
    <xf numFmtId="0" fontId="0" fillId="0" borderId="0" xfId="0"/>
    <xf numFmtId="0" fontId="0" fillId="0" borderId="1" xfId="0" applyBorder="1"/>
    <xf numFmtId="0" fontId="2" fillId="0" borderId="1" xfId="1" applyBorder="1"/>
    <xf numFmtId="0" fontId="2" fillId="0" borderId="1" xfId="1" applyBorder="1" applyAlignment="1">
      <alignment horizontal="right"/>
    </xf>
    <xf numFmtId="0" fontId="2" fillId="0" borderId="1" xfId="1" applyFill="1" applyBorder="1"/>
    <xf numFmtId="1" fontId="2" fillId="0" borderId="1" xfId="1" applyNumberFormat="1" applyBorder="1" applyAlignment="1">
      <alignment horizontal="right"/>
    </xf>
    <xf numFmtId="0" fontId="2" fillId="0" borderId="4" xfId="1" applyBorder="1"/>
    <xf numFmtId="0" fontId="2" fillId="0" borderId="4" xfId="1" applyFill="1" applyBorder="1"/>
    <xf numFmtId="0" fontId="2" fillId="0" borderId="4" xfId="1" applyBorder="1" applyAlignment="1">
      <alignment horizontal="right"/>
    </xf>
    <xf numFmtId="1" fontId="2" fillId="0" borderId="4" xfId="1" applyNumberFormat="1" applyBorder="1" applyAlignment="1">
      <alignment horizontal="right"/>
    </xf>
    <xf numFmtId="0" fontId="2" fillId="0" borderId="7" xfId="1" applyBorder="1"/>
    <xf numFmtId="0" fontId="2" fillId="0" borderId="7" xfId="1" applyFill="1" applyBorder="1"/>
    <xf numFmtId="0" fontId="2" fillId="0" borderId="7" xfId="1" applyBorder="1" applyAlignment="1">
      <alignment horizontal="right"/>
    </xf>
    <xf numFmtId="1" fontId="2" fillId="0" borderId="7" xfId="1" applyNumberFormat="1" applyBorder="1" applyAlignment="1">
      <alignment horizontal="right"/>
    </xf>
    <xf numFmtId="0" fontId="2" fillId="0" borderId="0" xfId="1" applyBorder="1"/>
    <xf numFmtId="1" fontId="2" fillId="0" borderId="1" xfId="1" applyNumberForma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/>
    </xf>
    <xf numFmtId="0" fontId="0" fillId="0" borderId="7" xfId="0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right"/>
    </xf>
    <xf numFmtId="0" fontId="2" fillId="0" borderId="8" xfId="1" applyBorder="1" applyAlignment="1">
      <alignment horizontal="left"/>
    </xf>
    <xf numFmtId="164" fontId="2" fillId="0" borderId="9" xfId="1" applyNumberFormat="1" applyBorder="1" applyAlignment="1">
      <alignment horizontal="right"/>
    </xf>
    <xf numFmtId="0" fontId="2" fillId="0" borderId="10" xfId="1" applyBorder="1" applyAlignment="1">
      <alignment horizontal="left"/>
    </xf>
    <xf numFmtId="164" fontId="2" fillId="0" borderId="11" xfId="1" applyNumberFormat="1" applyBorder="1" applyAlignment="1">
      <alignment horizontal="right"/>
    </xf>
    <xf numFmtId="0" fontId="2" fillId="0" borderId="12" xfId="1" applyBorder="1" applyAlignment="1">
      <alignment horizontal="left"/>
    </xf>
    <xf numFmtId="164" fontId="2" fillId="0" borderId="13" xfId="1" applyNumberFormat="1" applyBorder="1" applyAlignment="1">
      <alignment horizontal="right"/>
    </xf>
    <xf numFmtId="0" fontId="2" fillId="0" borderId="14" xfId="1" applyBorder="1" applyAlignment="1">
      <alignment horizontal="left"/>
    </xf>
    <xf numFmtId="0" fontId="2" fillId="0" borderId="15" xfId="1" applyBorder="1"/>
    <xf numFmtId="0" fontId="2" fillId="0" borderId="15" xfId="1" applyFill="1" applyBorder="1"/>
    <xf numFmtId="0" fontId="2" fillId="0" borderId="15" xfId="1" applyBorder="1" applyAlignment="1">
      <alignment horizontal="right"/>
    </xf>
    <xf numFmtId="1" fontId="2" fillId="0" borderId="15" xfId="1" applyNumberFormat="1" applyBorder="1" applyAlignment="1">
      <alignment horizontal="right"/>
    </xf>
    <xf numFmtId="164" fontId="2" fillId="0" borderId="16" xfId="1" applyNumberFormat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/>
    <xf numFmtId="0" fontId="0" fillId="0" borderId="8" xfId="0" applyBorder="1" applyAlignment="1">
      <alignment horizontal="left"/>
    </xf>
    <xf numFmtId="0" fontId="0" fillId="0" borderId="4" xfId="0" applyBorder="1"/>
    <xf numFmtId="0" fontId="3" fillId="3" borderId="17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0" fontId="3" fillId="3" borderId="20" xfId="0" applyFont="1" applyFill="1" applyBorder="1" applyAlignment="1">
      <alignment horizontal="center" vertical="center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Alignment="1">
      <alignment horizontal="left" vertical="center"/>
    </xf>
    <xf numFmtId="3" fontId="0" fillId="0" borderId="0" xfId="0" applyNumberFormat="1"/>
    <xf numFmtId="0" fontId="6" fillId="0" borderId="0" xfId="0" applyFont="1" applyBorder="1"/>
    <xf numFmtId="0" fontId="1" fillId="4" borderId="27" xfId="0" applyFont="1" applyFill="1" applyBorder="1" applyAlignment="1">
      <alignment horizontal="center" vertical="center" wrapText="1"/>
    </xf>
    <xf numFmtId="0" fontId="0" fillId="4" borderId="27" xfId="0" applyFill="1" applyBorder="1"/>
    <xf numFmtId="0" fontId="0" fillId="4" borderId="27" xfId="0" applyFill="1" applyBorder="1" applyAlignment="1">
      <alignment horizontal="left" vertical="center"/>
    </xf>
    <xf numFmtId="3" fontId="0" fillId="4" borderId="27" xfId="0" applyNumberFormat="1" applyFill="1" applyBorder="1"/>
    <xf numFmtId="0" fontId="6" fillId="4" borderId="27" xfId="0" applyFont="1" applyFill="1" applyBorder="1"/>
    <xf numFmtId="0" fontId="2" fillId="4" borderId="27" xfId="1" applyFill="1" applyBorder="1"/>
    <xf numFmtId="0" fontId="0" fillId="4" borderId="27" xfId="0" applyFill="1" applyBorder="1" applyAlignment="1">
      <alignment horizontal="left"/>
    </xf>
    <xf numFmtId="0" fontId="5" fillId="0" borderId="0" xfId="0" applyFont="1"/>
    <xf numFmtId="0" fontId="0" fillId="0" borderId="28" xfId="0" applyBorder="1"/>
    <xf numFmtId="0" fontId="5" fillId="0" borderId="28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3" borderId="0" xfId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left"/>
    </xf>
    <xf numFmtId="3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4" borderId="29" xfId="0" applyFill="1" applyBorder="1"/>
    <xf numFmtId="0" fontId="6" fillId="0" borderId="1" xfId="0" applyFont="1" applyBorder="1"/>
    <xf numFmtId="0" fontId="0" fillId="0" borderId="30" xfId="0" applyBorder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externalLinkPath" Target="file:///D:\&#1059;&#1095;&#1105;&#1073;&#1072;\6%20&#1089;&#1077;&#1084;&#1077;&#1089;&#1090;&#1088;\&#1041;&#1044;\&#1051;&#1072;&#1073;&#1086;&#1088;&#1072;&#1090;&#1086;&#1088;&#1085;&#1072;&#1103;%20&#1088;&#1072;&#1073;&#1086;&#1090;&#1072;%202\Sotrudnik.xlsx" TargetMode="External"/><Relationship Id="rId1" Type="http://schemas.openxmlformats.org/officeDocument/2006/relationships/externalLinkPath" Target="file:///D:\&#1059;&#1095;&#1105;&#1073;&#1072;\6%20&#1089;&#1077;&#1084;&#1077;&#1089;&#1090;&#1088;\&#1041;&#1044;\&#1051;&#1072;&#1073;&#1086;&#1088;&#1072;&#1090;&#1086;&#1088;&#1085;&#1072;&#1103;%20&#1088;&#1072;&#1073;&#1086;&#1090;&#1072;%202\Sotrudnik.xlsx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1059;&#1095;&#1105;&#1073;&#1072;\6%20&#1089;&#1077;&#1084;&#1077;&#1089;&#1090;&#1088;\&#1041;&#1044;\&#1051;&#1072;&#1073;&#1086;&#1088;&#1072;&#1090;&#1086;&#1088;&#1085;&#1072;&#1103;%20&#1088;&#1072;&#1073;&#1086;&#1090;&#1072;%202\Sotrudnik.xlsx" TargetMode="External"/><Relationship Id="rId1" Type="http://schemas.openxmlformats.org/officeDocument/2006/relationships/externalLinkPath" Target="file:///D:\&#1059;&#1095;&#1105;&#1073;&#1072;\6%20&#1089;&#1077;&#1084;&#1077;&#1089;&#1090;&#1088;\&#1041;&#1044;\&#1051;&#1072;&#1073;&#1086;&#1088;&#1072;&#1090;&#1086;&#1088;&#1085;&#1072;&#1103;%20&#1088;&#1072;&#1073;&#1086;&#1090;&#1072;%202\Sotrudnik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J34"/>
  <sheetViews>
    <sheetView zoomScale="79" zoomScaleNormal="79" workbookViewId="0">
      <selection activeCell="A33" sqref="A33"/>
    </sheetView>
  </sheetViews>
  <sheetFormatPr defaultRowHeight="14.4" x14ac:dyDescent="0.3"/>
  <cols>
    <col min="1" max="1" width="5.88671875" customWidth="1"/>
    <col min="2" max="2" width="14.6640625" customWidth="1"/>
    <col min="3" max="3" width="12.21875" customWidth="1"/>
    <col min="4" max="4" width="16.6640625" customWidth="1"/>
    <col min="5" max="5" width="14.21875" customWidth="1"/>
    <col min="6" max="6" width="17.6640625" customWidth="1"/>
    <col min="8" max="8" width="10.33203125" customWidth="1"/>
    <col min="9" max="9" width="11.44140625" customWidth="1"/>
    <col min="10" max="10" width="13.44140625" customWidth="1"/>
  </cols>
  <sheetData>
    <row r="1" spans="1:10" ht="34.799999999999997" customHeight="1" x14ac:dyDescent="0.55000000000000004">
      <c r="A1" s="69" t="s">
        <v>122</v>
      </c>
      <c r="B1" s="69"/>
      <c r="C1" s="69"/>
      <c r="D1" s="69"/>
      <c r="E1" s="69"/>
      <c r="F1" s="69"/>
      <c r="G1" s="69"/>
      <c r="H1" s="69"/>
      <c r="I1" s="69"/>
      <c r="J1" s="69"/>
    </row>
    <row r="2" spans="1:10" ht="14.4" customHeight="1" thickBot="1" x14ac:dyDescent="0.35"/>
    <row r="3" spans="1:10" ht="31.2" customHeight="1" thickBot="1" x14ac:dyDescent="0.35">
      <c r="A3" s="17" t="s">
        <v>1</v>
      </c>
      <c r="B3" s="18" t="s">
        <v>2</v>
      </c>
      <c r="C3" s="18" t="s">
        <v>3</v>
      </c>
      <c r="D3" s="18" t="s">
        <v>4</v>
      </c>
      <c r="E3" s="18" t="s">
        <v>123</v>
      </c>
      <c r="F3" s="18" t="s">
        <v>124</v>
      </c>
      <c r="G3" s="18" t="s">
        <v>125</v>
      </c>
      <c r="H3" s="18" t="s">
        <v>126</v>
      </c>
      <c r="I3" s="18" t="s">
        <v>127</v>
      </c>
      <c r="J3" s="17" t="s">
        <v>128</v>
      </c>
    </row>
    <row r="4" spans="1:10" x14ac:dyDescent="0.3">
      <c r="A4" s="23">
        <v>1</v>
      </c>
      <c r="B4" s="6" t="s">
        <v>9</v>
      </c>
      <c r="C4" s="6" t="s">
        <v>10</v>
      </c>
      <c r="D4" s="6" t="s">
        <v>11</v>
      </c>
      <c r="E4" s="7" t="s">
        <v>129</v>
      </c>
      <c r="F4" s="7" t="s">
        <v>130</v>
      </c>
      <c r="G4" s="8">
        <v>3</v>
      </c>
      <c r="H4" s="8">
        <v>1</v>
      </c>
      <c r="I4" s="9">
        <v>111</v>
      </c>
      <c r="J4" s="24" t="s">
        <v>15</v>
      </c>
    </row>
    <row r="5" spans="1:10" x14ac:dyDescent="0.3">
      <c r="A5" s="25">
        <v>2</v>
      </c>
      <c r="B5" s="2" t="s">
        <v>16</v>
      </c>
      <c r="C5" s="2" t="s">
        <v>17</v>
      </c>
      <c r="D5" s="2" t="s">
        <v>18</v>
      </c>
      <c r="E5" s="4" t="s">
        <v>129</v>
      </c>
      <c r="F5" s="2" t="s">
        <v>131</v>
      </c>
      <c r="G5" s="3">
        <v>135</v>
      </c>
      <c r="H5" s="3">
        <v>2</v>
      </c>
      <c r="I5" s="5">
        <v>38</v>
      </c>
      <c r="J5" s="26" t="s">
        <v>20</v>
      </c>
    </row>
    <row r="6" spans="1:10" x14ac:dyDescent="0.3">
      <c r="A6" s="25">
        <v>3</v>
      </c>
      <c r="B6" s="2" t="s">
        <v>21</v>
      </c>
      <c r="C6" s="2" t="s">
        <v>22</v>
      </c>
      <c r="D6" s="2" t="s">
        <v>23</v>
      </c>
      <c r="E6" s="4" t="s">
        <v>132</v>
      </c>
      <c r="F6" s="2" t="s">
        <v>133</v>
      </c>
      <c r="G6" s="3">
        <v>1</v>
      </c>
      <c r="H6" s="3"/>
      <c r="I6" s="5">
        <v>52</v>
      </c>
      <c r="J6" s="26" t="s">
        <v>27</v>
      </c>
    </row>
    <row r="7" spans="1:10" x14ac:dyDescent="0.3">
      <c r="A7" s="25">
        <v>4</v>
      </c>
      <c r="B7" s="2" t="s">
        <v>28</v>
      </c>
      <c r="C7" s="2" t="s">
        <v>29</v>
      </c>
      <c r="D7" s="2" t="s">
        <v>30</v>
      </c>
      <c r="E7" s="4" t="s">
        <v>129</v>
      </c>
      <c r="F7" s="2" t="s">
        <v>131</v>
      </c>
      <c r="G7" s="3" t="s">
        <v>134</v>
      </c>
      <c r="H7" s="3"/>
      <c r="I7" s="5">
        <v>24</v>
      </c>
      <c r="J7" s="26" t="s">
        <v>32</v>
      </c>
    </row>
    <row r="8" spans="1:10" x14ac:dyDescent="0.3">
      <c r="A8" s="25">
        <v>5</v>
      </c>
      <c r="B8" s="2" t="s">
        <v>33</v>
      </c>
      <c r="C8" s="2" t="s">
        <v>34</v>
      </c>
      <c r="D8" s="2" t="s">
        <v>35</v>
      </c>
      <c r="E8" s="4" t="s">
        <v>129</v>
      </c>
      <c r="F8" s="2" t="s">
        <v>131</v>
      </c>
      <c r="G8" s="3">
        <v>119</v>
      </c>
      <c r="H8" s="3"/>
      <c r="I8" s="5">
        <v>79</v>
      </c>
      <c r="J8" s="26" t="s">
        <v>36</v>
      </c>
    </row>
    <row r="9" spans="1:10" x14ac:dyDescent="0.3">
      <c r="A9" s="25">
        <v>6</v>
      </c>
      <c r="B9" s="2" t="s">
        <v>37</v>
      </c>
      <c r="C9" s="2" t="s">
        <v>17</v>
      </c>
      <c r="D9" s="2" t="s">
        <v>38</v>
      </c>
      <c r="E9" s="4" t="s">
        <v>129</v>
      </c>
      <c r="F9" s="2" t="s">
        <v>130</v>
      </c>
      <c r="G9" s="3">
        <v>13</v>
      </c>
      <c r="H9" s="3">
        <v>3</v>
      </c>
      <c r="I9" s="5">
        <v>41</v>
      </c>
      <c r="J9" s="26" t="s">
        <v>40</v>
      </c>
    </row>
    <row r="10" spans="1:10" x14ac:dyDescent="0.3">
      <c r="A10" s="25">
        <v>7</v>
      </c>
      <c r="B10" s="2" t="s">
        <v>41</v>
      </c>
      <c r="C10" s="2" t="s">
        <v>42</v>
      </c>
      <c r="D10" s="2" t="s">
        <v>43</v>
      </c>
      <c r="E10" s="4" t="s">
        <v>129</v>
      </c>
      <c r="F10" s="2" t="s">
        <v>130</v>
      </c>
      <c r="G10" s="3">
        <v>3</v>
      </c>
      <c r="H10" s="3"/>
      <c r="I10" s="5">
        <v>111</v>
      </c>
      <c r="J10" s="26" t="s">
        <v>46</v>
      </c>
    </row>
    <row r="11" spans="1:10" x14ac:dyDescent="0.3">
      <c r="A11" s="25">
        <v>8</v>
      </c>
      <c r="B11" s="2" t="s">
        <v>47</v>
      </c>
      <c r="C11" s="2" t="s">
        <v>48</v>
      </c>
      <c r="D11" s="2" t="s">
        <v>49</v>
      </c>
      <c r="E11" s="4" t="s">
        <v>129</v>
      </c>
      <c r="F11" s="4"/>
      <c r="G11" s="3"/>
      <c r="H11" s="3"/>
      <c r="I11" s="5"/>
      <c r="J11" s="26" t="s">
        <v>50</v>
      </c>
    </row>
    <row r="12" spans="1:10" x14ac:dyDescent="0.3">
      <c r="A12" s="25">
        <v>9</v>
      </c>
      <c r="B12" s="2" t="s">
        <v>51</v>
      </c>
      <c r="C12" s="2" t="s">
        <v>52</v>
      </c>
      <c r="D12" s="2" t="s">
        <v>18</v>
      </c>
      <c r="E12" s="4" t="s">
        <v>129</v>
      </c>
      <c r="F12" s="2" t="s">
        <v>131</v>
      </c>
      <c r="G12" s="3">
        <v>20</v>
      </c>
      <c r="H12" s="3"/>
      <c r="I12" s="5">
        <v>153</v>
      </c>
      <c r="J12" s="26" t="s">
        <v>53</v>
      </c>
    </row>
    <row r="13" spans="1:10" x14ac:dyDescent="0.3">
      <c r="A13" s="25">
        <v>10</v>
      </c>
      <c r="B13" s="2" t="s">
        <v>54</v>
      </c>
      <c r="C13" s="2" t="s">
        <v>55</v>
      </c>
      <c r="D13" s="2" t="s">
        <v>18</v>
      </c>
      <c r="E13" s="4" t="s">
        <v>129</v>
      </c>
      <c r="F13" s="2" t="s">
        <v>135</v>
      </c>
      <c r="G13" s="3">
        <v>8</v>
      </c>
      <c r="H13" s="3"/>
      <c r="I13" s="5">
        <v>130</v>
      </c>
      <c r="J13" s="26" t="s">
        <v>57</v>
      </c>
    </row>
    <row r="14" spans="1:10" x14ac:dyDescent="0.3">
      <c r="A14" s="25">
        <v>11</v>
      </c>
      <c r="B14" s="2" t="s">
        <v>58</v>
      </c>
      <c r="C14" s="2" t="s">
        <v>59</v>
      </c>
      <c r="D14" s="2" t="s">
        <v>35</v>
      </c>
      <c r="E14" s="4" t="s">
        <v>129</v>
      </c>
      <c r="F14" s="2" t="s">
        <v>136</v>
      </c>
      <c r="G14" s="3">
        <v>5</v>
      </c>
      <c r="H14" s="3">
        <v>1</v>
      </c>
      <c r="I14" s="5">
        <v>42</v>
      </c>
      <c r="J14" s="26" t="s">
        <v>61</v>
      </c>
    </row>
    <row r="15" spans="1:10" x14ac:dyDescent="0.3">
      <c r="A15" s="25">
        <v>12</v>
      </c>
      <c r="B15" s="2" t="s">
        <v>62</v>
      </c>
      <c r="C15" s="2" t="s">
        <v>48</v>
      </c>
      <c r="D15" s="2" t="s">
        <v>63</v>
      </c>
      <c r="E15" s="4" t="s">
        <v>129</v>
      </c>
      <c r="F15" s="2" t="s">
        <v>137</v>
      </c>
      <c r="G15" s="3">
        <v>42</v>
      </c>
      <c r="H15" s="3"/>
      <c r="I15" s="5">
        <v>88</v>
      </c>
      <c r="J15" s="26" t="s">
        <v>64</v>
      </c>
    </row>
    <row r="16" spans="1:10" x14ac:dyDescent="0.3">
      <c r="A16" s="25">
        <v>13</v>
      </c>
      <c r="B16" s="2" t="s">
        <v>65</v>
      </c>
      <c r="C16" s="2" t="s">
        <v>66</v>
      </c>
      <c r="D16" s="2" t="s">
        <v>43</v>
      </c>
      <c r="E16" s="4" t="s">
        <v>129</v>
      </c>
      <c r="F16" s="4" t="s">
        <v>131</v>
      </c>
      <c r="G16" s="3">
        <v>110</v>
      </c>
      <c r="H16" s="3"/>
      <c r="I16" s="5">
        <v>4</v>
      </c>
      <c r="J16" s="26" t="s">
        <v>67</v>
      </c>
    </row>
    <row r="17" spans="1:10" x14ac:dyDescent="0.3">
      <c r="A17" s="25">
        <v>14</v>
      </c>
      <c r="B17" s="2" t="s">
        <v>68</v>
      </c>
      <c r="C17" s="2" t="s">
        <v>69</v>
      </c>
      <c r="D17" s="2" t="s">
        <v>70</v>
      </c>
      <c r="E17" s="4" t="s">
        <v>129</v>
      </c>
      <c r="F17" s="2" t="s">
        <v>141</v>
      </c>
      <c r="G17" s="3">
        <v>9</v>
      </c>
      <c r="H17" s="3"/>
      <c r="I17" s="5">
        <v>188</v>
      </c>
      <c r="J17" s="26" t="s">
        <v>71</v>
      </c>
    </row>
    <row r="18" spans="1:10" x14ac:dyDescent="0.3">
      <c r="A18" s="25">
        <v>15</v>
      </c>
      <c r="B18" s="2" t="s">
        <v>72</v>
      </c>
      <c r="C18" s="2" t="s">
        <v>73</v>
      </c>
      <c r="D18" s="2" t="s">
        <v>74</v>
      </c>
      <c r="E18" s="4" t="s">
        <v>129</v>
      </c>
      <c r="F18" s="2"/>
      <c r="G18" s="3"/>
      <c r="H18" s="3"/>
      <c r="I18" s="5"/>
      <c r="J18" s="26" t="s">
        <v>76</v>
      </c>
    </row>
    <row r="19" spans="1:10" x14ac:dyDescent="0.3">
      <c r="A19" s="25">
        <v>16</v>
      </c>
      <c r="B19" s="2" t="s">
        <v>138</v>
      </c>
      <c r="C19" s="2" t="s">
        <v>48</v>
      </c>
      <c r="D19" s="2" t="s">
        <v>11</v>
      </c>
      <c r="E19" s="4" t="s">
        <v>129</v>
      </c>
      <c r="F19" s="2" t="s">
        <v>137</v>
      </c>
      <c r="G19" s="3">
        <v>30</v>
      </c>
      <c r="H19" s="3"/>
      <c r="I19" s="5">
        <v>102</v>
      </c>
      <c r="J19" s="26" t="s">
        <v>78</v>
      </c>
    </row>
    <row r="20" spans="1:10" x14ac:dyDescent="0.3">
      <c r="A20" s="25">
        <v>17</v>
      </c>
      <c r="B20" s="2" t="s">
        <v>79</v>
      </c>
      <c r="C20" s="2" t="s">
        <v>22</v>
      </c>
      <c r="D20" s="2" t="s">
        <v>80</v>
      </c>
      <c r="E20" s="4" t="s">
        <v>129</v>
      </c>
      <c r="F20" s="2" t="s">
        <v>137</v>
      </c>
      <c r="G20" s="3">
        <v>44</v>
      </c>
      <c r="H20" s="3">
        <v>2</v>
      </c>
      <c r="I20" s="5">
        <v>160</v>
      </c>
      <c r="J20" s="26" t="s">
        <v>82</v>
      </c>
    </row>
    <row r="21" spans="1:10" x14ac:dyDescent="0.3">
      <c r="A21" s="25">
        <v>18</v>
      </c>
      <c r="B21" s="2" t="s">
        <v>83</v>
      </c>
      <c r="C21" s="2" t="s">
        <v>84</v>
      </c>
      <c r="D21" s="2" t="s">
        <v>85</v>
      </c>
      <c r="E21" s="4" t="s">
        <v>129</v>
      </c>
      <c r="F21" s="2" t="s">
        <v>131</v>
      </c>
      <c r="G21" s="3">
        <v>106</v>
      </c>
      <c r="H21" s="3"/>
      <c r="I21" s="5">
        <v>20</v>
      </c>
      <c r="J21" s="26" t="s">
        <v>86</v>
      </c>
    </row>
    <row r="22" spans="1:10" x14ac:dyDescent="0.3">
      <c r="A22" s="25">
        <v>19</v>
      </c>
      <c r="B22" s="2" t="s">
        <v>87</v>
      </c>
      <c r="C22" s="2" t="s">
        <v>88</v>
      </c>
      <c r="D22" s="2" t="s">
        <v>89</v>
      </c>
      <c r="E22" s="4" t="s">
        <v>129</v>
      </c>
      <c r="F22" s="2" t="s">
        <v>131</v>
      </c>
      <c r="G22" s="3">
        <v>167</v>
      </c>
      <c r="H22" s="3"/>
      <c r="I22" s="5">
        <v>20</v>
      </c>
      <c r="J22" s="26" t="s">
        <v>90</v>
      </c>
    </row>
    <row r="23" spans="1:10" x14ac:dyDescent="0.3">
      <c r="A23" s="25">
        <v>20</v>
      </c>
      <c r="B23" s="2" t="s">
        <v>91</v>
      </c>
      <c r="C23" s="2" t="s">
        <v>92</v>
      </c>
      <c r="D23" s="2" t="s">
        <v>93</v>
      </c>
      <c r="E23" s="4" t="s">
        <v>129</v>
      </c>
      <c r="F23" s="2" t="s">
        <v>131</v>
      </c>
      <c r="G23" s="3">
        <v>61</v>
      </c>
      <c r="H23" s="3"/>
      <c r="I23" s="5">
        <v>88</v>
      </c>
      <c r="J23" s="26" t="s">
        <v>94</v>
      </c>
    </row>
    <row r="24" spans="1:10" x14ac:dyDescent="0.3">
      <c r="A24" s="25">
        <v>21</v>
      </c>
      <c r="B24" s="2" t="s">
        <v>95</v>
      </c>
      <c r="C24" s="2" t="s">
        <v>42</v>
      </c>
      <c r="D24" s="2" t="s">
        <v>43</v>
      </c>
      <c r="E24" s="4" t="s">
        <v>129</v>
      </c>
      <c r="F24" s="2" t="s">
        <v>131</v>
      </c>
      <c r="G24" s="3">
        <v>134</v>
      </c>
      <c r="H24" s="3">
        <v>2</v>
      </c>
      <c r="I24" s="5">
        <v>164</v>
      </c>
      <c r="J24" s="26" t="s">
        <v>97</v>
      </c>
    </row>
    <row r="25" spans="1:10" x14ac:dyDescent="0.3">
      <c r="A25" s="25">
        <v>22</v>
      </c>
      <c r="B25" s="2" t="s">
        <v>98</v>
      </c>
      <c r="C25" s="2" t="s">
        <v>17</v>
      </c>
      <c r="D25" s="2" t="s">
        <v>99</v>
      </c>
      <c r="E25" s="4" t="s">
        <v>129</v>
      </c>
      <c r="F25" s="2" t="s">
        <v>131</v>
      </c>
      <c r="G25" s="3">
        <v>153</v>
      </c>
      <c r="H25" s="3"/>
      <c r="I25" s="5">
        <v>136</v>
      </c>
      <c r="J25" s="26" t="s">
        <v>100</v>
      </c>
    </row>
    <row r="26" spans="1:10" x14ac:dyDescent="0.3">
      <c r="A26" s="25">
        <v>23</v>
      </c>
      <c r="B26" s="2" t="s">
        <v>101</v>
      </c>
      <c r="C26" s="2" t="s">
        <v>84</v>
      </c>
      <c r="D26" s="2" t="s">
        <v>102</v>
      </c>
      <c r="E26" s="4" t="s">
        <v>129</v>
      </c>
      <c r="F26" s="2" t="s">
        <v>131</v>
      </c>
      <c r="G26" s="3">
        <v>153</v>
      </c>
      <c r="H26" s="3"/>
      <c r="I26" s="5">
        <v>136</v>
      </c>
      <c r="J26" s="26" t="s">
        <v>103</v>
      </c>
    </row>
    <row r="27" spans="1:10" x14ac:dyDescent="0.3">
      <c r="A27" s="25">
        <v>24</v>
      </c>
      <c r="B27" s="2" t="s">
        <v>104</v>
      </c>
      <c r="C27" s="2" t="s">
        <v>105</v>
      </c>
      <c r="D27" s="2" t="s">
        <v>106</v>
      </c>
      <c r="E27" s="4" t="s">
        <v>129</v>
      </c>
      <c r="F27" s="2" t="s">
        <v>142</v>
      </c>
      <c r="G27" s="3">
        <v>4</v>
      </c>
      <c r="H27" s="3"/>
      <c r="I27" s="5">
        <v>30</v>
      </c>
      <c r="J27" s="26" t="s">
        <v>144</v>
      </c>
    </row>
    <row r="28" spans="1:10" x14ac:dyDescent="0.3">
      <c r="A28" s="27">
        <v>25</v>
      </c>
      <c r="B28" s="10" t="s">
        <v>108</v>
      </c>
      <c r="C28" s="10" t="s">
        <v>109</v>
      </c>
      <c r="D28" s="10" t="s">
        <v>110</v>
      </c>
      <c r="E28" s="11" t="s">
        <v>129</v>
      </c>
      <c r="F28" s="10" t="s">
        <v>143</v>
      </c>
      <c r="G28" s="12">
        <v>20</v>
      </c>
      <c r="H28" s="12"/>
      <c r="I28" s="13">
        <v>22</v>
      </c>
      <c r="J28" s="28" t="s">
        <v>111</v>
      </c>
    </row>
    <row r="29" spans="1:10" x14ac:dyDescent="0.3">
      <c r="A29" s="25">
        <v>26</v>
      </c>
      <c r="B29" s="2" t="s">
        <v>112</v>
      </c>
      <c r="C29" s="2" t="s">
        <v>29</v>
      </c>
      <c r="D29" s="2" t="s">
        <v>113</v>
      </c>
      <c r="E29" s="4" t="s">
        <v>129</v>
      </c>
      <c r="F29" s="2" t="s">
        <v>143</v>
      </c>
      <c r="G29" s="3">
        <v>3</v>
      </c>
      <c r="H29" s="3">
        <v>1</v>
      </c>
      <c r="I29" s="5">
        <v>297</v>
      </c>
      <c r="J29" s="26" t="s">
        <v>114</v>
      </c>
    </row>
    <row r="30" spans="1:10" x14ac:dyDescent="0.3">
      <c r="A30" s="25">
        <v>27</v>
      </c>
      <c r="B30" s="2" t="s">
        <v>115</v>
      </c>
      <c r="C30" s="2" t="s">
        <v>73</v>
      </c>
      <c r="D30" s="2" t="s">
        <v>70</v>
      </c>
      <c r="E30" s="4" t="s">
        <v>129</v>
      </c>
      <c r="F30" s="2" t="s">
        <v>131</v>
      </c>
      <c r="G30" s="3">
        <v>106</v>
      </c>
      <c r="H30" s="3"/>
      <c r="I30" s="15">
        <v>82</v>
      </c>
      <c r="J30" s="26" t="s">
        <v>145</v>
      </c>
    </row>
    <row r="31" spans="1:10" x14ac:dyDescent="0.3">
      <c r="A31" s="25">
        <v>28</v>
      </c>
      <c r="B31" s="2" t="s">
        <v>116</v>
      </c>
      <c r="C31" s="2" t="s">
        <v>59</v>
      </c>
      <c r="D31" s="2" t="s">
        <v>113</v>
      </c>
      <c r="E31" s="4" t="s">
        <v>129</v>
      </c>
      <c r="F31" s="2" t="s">
        <v>140</v>
      </c>
      <c r="G31" s="3">
        <v>10</v>
      </c>
      <c r="H31" s="3"/>
      <c r="I31" s="5">
        <v>66</v>
      </c>
      <c r="J31" s="26" t="s">
        <v>117</v>
      </c>
    </row>
    <row r="32" spans="1:10" ht="15" thickBot="1" x14ac:dyDescent="0.35">
      <c r="A32" s="29">
        <v>29</v>
      </c>
      <c r="B32" s="30" t="s">
        <v>118</v>
      </c>
      <c r="C32" s="30" t="s">
        <v>119</v>
      </c>
      <c r="D32" s="30" t="s">
        <v>120</v>
      </c>
      <c r="E32" s="31" t="s">
        <v>129</v>
      </c>
      <c r="F32" s="30" t="s">
        <v>139</v>
      </c>
      <c r="G32" s="32">
        <v>24</v>
      </c>
      <c r="H32" s="32"/>
      <c r="I32" s="33">
        <v>32</v>
      </c>
      <c r="J32" s="34" t="s">
        <v>121</v>
      </c>
    </row>
    <row r="33" spans="1:10" ht="15" thickBot="1" x14ac:dyDescent="0.35">
      <c r="A33" s="29">
        <v>30</v>
      </c>
      <c r="B33" s="30" t="s">
        <v>164</v>
      </c>
      <c r="C33" s="30" t="s">
        <v>165</v>
      </c>
      <c r="D33" s="30" t="s">
        <v>166</v>
      </c>
      <c r="E33" s="31" t="s">
        <v>129</v>
      </c>
      <c r="F33" s="30" t="s">
        <v>139</v>
      </c>
      <c r="G33" s="32">
        <v>24</v>
      </c>
      <c r="H33" s="32"/>
      <c r="I33" s="33">
        <v>36</v>
      </c>
      <c r="J33" s="34" t="s">
        <v>167</v>
      </c>
    </row>
    <row r="34" spans="1:10" ht="15" thickBot="1" x14ac:dyDescent="0.35">
      <c r="A34" s="29"/>
      <c r="B34" s="30"/>
      <c r="C34" s="30"/>
      <c r="D34" s="30"/>
      <c r="E34" s="31"/>
      <c r="F34" s="30"/>
      <c r="G34" s="32"/>
      <c r="H34" s="32"/>
      <c r="I34" s="33"/>
      <c r="J34" s="34"/>
    </row>
  </sheetData>
  <mergeCells count="1">
    <mergeCell ref="A1:J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H33"/>
  <sheetViews>
    <sheetView zoomScale="75" zoomScaleNormal="75" workbookViewId="0">
      <selection activeCell="J21" sqref="J21"/>
    </sheetView>
  </sheetViews>
  <sheetFormatPr defaultRowHeight="14.4" x14ac:dyDescent="0.3"/>
  <cols>
    <col min="1" max="1" width="5.44140625" customWidth="1"/>
    <col min="2" max="2" width="14.77734375" customWidth="1"/>
    <col min="3" max="3" width="14.33203125" customWidth="1"/>
    <col min="4" max="4" width="17.109375" customWidth="1"/>
    <col min="5" max="5" width="21.44140625" customWidth="1"/>
    <col min="6" max="6" width="14.88671875" customWidth="1"/>
    <col min="7" max="7" width="22.33203125" customWidth="1"/>
    <col min="8" max="8" width="16.5546875" customWidth="1"/>
  </cols>
  <sheetData>
    <row r="1" spans="1:8" ht="30.6" customHeight="1" x14ac:dyDescent="0.55000000000000004">
      <c r="A1" s="70" t="s">
        <v>0</v>
      </c>
      <c r="B1" s="70"/>
      <c r="C1" s="70"/>
      <c r="D1" s="70"/>
      <c r="E1" s="70"/>
      <c r="F1" s="70"/>
      <c r="G1" s="70"/>
      <c r="H1" s="70"/>
    </row>
    <row r="2" spans="1:8" ht="15" thickBot="1" x14ac:dyDescent="0.35"/>
    <row r="3" spans="1:8" ht="36" customHeight="1" thickBot="1" x14ac:dyDescent="0.35">
      <c r="A3" s="40" t="s">
        <v>1</v>
      </c>
      <c r="B3" s="42" t="s">
        <v>2</v>
      </c>
      <c r="C3" s="41" t="s">
        <v>3</v>
      </c>
      <c r="D3" s="43" t="s">
        <v>4</v>
      </c>
      <c r="E3" s="42" t="s">
        <v>5</v>
      </c>
      <c r="F3" s="43" t="s">
        <v>6</v>
      </c>
      <c r="G3" s="42" t="s">
        <v>7</v>
      </c>
      <c r="H3" s="41" t="s">
        <v>8</v>
      </c>
    </row>
    <row r="4" spans="1:8" x14ac:dyDescent="0.3">
      <c r="A4" s="38">
        <v>1</v>
      </c>
      <c r="B4" s="6" t="s">
        <v>9</v>
      </c>
      <c r="C4" s="6" t="s">
        <v>10</v>
      </c>
      <c r="D4" s="6" t="s">
        <v>11</v>
      </c>
      <c r="E4" s="39" t="s">
        <v>12</v>
      </c>
      <c r="F4" s="39" t="s">
        <v>13</v>
      </c>
      <c r="G4" s="39" t="s">
        <v>14</v>
      </c>
      <c r="H4" s="24" t="s">
        <v>15</v>
      </c>
    </row>
    <row r="5" spans="1:8" x14ac:dyDescent="0.3">
      <c r="A5" s="35">
        <v>2</v>
      </c>
      <c r="B5" s="2" t="s">
        <v>16</v>
      </c>
      <c r="C5" s="2" t="s">
        <v>17</v>
      </c>
      <c r="D5" s="2" t="s">
        <v>18</v>
      </c>
      <c r="E5" s="1" t="s">
        <v>19</v>
      </c>
      <c r="F5" s="1" t="s">
        <v>13</v>
      </c>
      <c r="G5" s="1" t="s">
        <v>14</v>
      </c>
      <c r="H5" s="26" t="s">
        <v>20</v>
      </c>
    </row>
    <row r="6" spans="1:8" x14ac:dyDescent="0.3">
      <c r="A6" s="35">
        <v>3</v>
      </c>
      <c r="B6" s="2" t="s">
        <v>21</v>
      </c>
      <c r="C6" s="2" t="s">
        <v>22</v>
      </c>
      <c r="D6" s="2" t="s">
        <v>23</v>
      </c>
      <c r="E6" s="1" t="s">
        <v>24</v>
      </c>
      <c r="F6" s="1" t="s">
        <v>25</v>
      </c>
      <c r="G6" s="1" t="s">
        <v>26</v>
      </c>
      <c r="H6" s="26" t="s">
        <v>27</v>
      </c>
    </row>
    <row r="7" spans="1:8" x14ac:dyDescent="0.3">
      <c r="A7" s="35">
        <v>4</v>
      </c>
      <c r="B7" s="2" t="s">
        <v>28</v>
      </c>
      <c r="C7" s="2" t="s">
        <v>29</v>
      </c>
      <c r="D7" s="2" t="s">
        <v>30</v>
      </c>
      <c r="E7" s="1" t="s">
        <v>31</v>
      </c>
      <c r="F7" s="1" t="s">
        <v>13</v>
      </c>
      <c r="G7" s="1" t="s">
        <v>14</v>
      </c>
      <c r="H7" s="26" t="s">
        <v>32</v>
      </c>
    </row>
    <row r="8" spans="1:8" x14ac:dyDescent="0.3">
      <c r="A8" s="35">
        <v>5</v>
      </c>
      <c r="B8" s="2" t="s">
        <v>33</v>
      </c>
      <c r="C8" s="2" t="s">
        <v>34</v>
      </c>
      <c r="D8" s="2" t="s">
        <v>35</v>
      </c>
      <c r="E8" s="1" t="s">
        <v>31</v>
      </c>
      <c r="F8" s="1" t="s">
        <v>13</v>
      </c>
      <c r="G8" s="1" t="s">
        <v>14</v>
      </c>
      <c r="H8" s="26" t="s">
        <v>36</v>
      </c>
    </row>
    <row r="9" spans="1:8" x14ac:dyDescent="0.3">
      <c r="A9" s="35">
        <v>6</v>
      </c>
      <c r="B9" s="2" t="s">
        <v>37</v>
      </c>
      <c r="C9" s="2" t="s">
        <v>17</v>
      </c>
      <c r="D9" s="2" t="s">
        <v>38</v>
      </c>
      <c r="E9" s="1" t="s">
        <v>39</v>
      </c>
      <c r="F9" s="1" t="s">
        <v>13</v>
      </c>
      <c r="G9" s="1" t="s">
        <v>45</v>
      </c>
      <c r="H9" s="26" t="s">
        <v>40</v>
      </c>
    </row>
    <row r="10" spans="1:8" x14ac:dyDescent="0.3">
      <c r="A10" s="35">
        <v>7</v>
      </c>
      <c r="B10" s="2" t="s">
        <v>41</v>
      </c>
      <c r="C10" s="2" t="s">
        <v>42</v>
      </c>
      <c r="D10" s="2" t="s">
        <v>43</v>
      </c>
      <c r="E10" s="1" t="s">
        <v>19</v>
      </c>
      <c r="F10" s="1" t="s">
        <v>44</v>
      </c>
      <c r="G10" s="1" t="s">
        <v>14</v>
      </c>
      <c r="H10" s="26" t="s">
        <v>46</v>
      </c>
    </row>
    <row r="11" spans="1:8" x14ac:dyDescent="0.3">
      <c r="A11" s="35">
        <v>8</v>
      </c>
      <c r="B11" s="2" t="s">
        <v>47</v>
      </c>
      <c r="C11" s="2" t="s">
        <v>48</v>
      </c>
      <c r="D11" s="2" t="s">
        <v>49</v>
      </c>
      <c r="E11" s="1" t="s">
        <v>24</v>
      </c>
      <c r="F11" s="1" t="s">
        <v>13</v>
      </c>
      <c r="G11" s="1" t="s">
        <v>14</v>
      </c>
      <c r="H11" s="26" t="s">
        <v>50</v>
      </c>
    </row>
    <row r="12" spans="1:8" x14ac:dyDescent="0.3">
      <c r="A12" s="35">
        <v>9</v>
      </c>
      <c r="B12" s="2" t="s">
        <v>51</v>
      </c>
      <c r="C12" s="2" t="s">
        <v>52</v>
      </c>
      <c r="D12" s="2" t="s">
        <v>18</v>
      </c>
      <c r="E12" s="1" t="s">
        <v>31</v>
      </c>
      <c r="F12" s="1" t="s">
        <v>13</v>
      </c>
      <c r="G12" s="1" t="s">
        <v>14</v>
      </c>
      <c r="H12" s="26" t="s">
        <v>53</v>
      </c>
    </row>
    <row r="13" spans="1:8" x14ac:dyDescent="0.3">
      <c r="A13" s="35">
        <v>10</v>
      </c>
      <c r="B13" s="2" t="s">
        <v>54</v>
      </c>
      <c r="C13" s="2" t="s">
        <v>55</v>
      </c>
      <c r="D13" s="2" t="s">
        <v>18</v>
      </c>
      <c r="E13" s="1" t="s">
        <v>56</v>
      </c>
      <c r="F13" s="1" t="s">
        <v>13</v>
      </c>
      <c r="G13" s="1" t="s">
        <v>14</v>
      </c>
      <c r="H13" s="26" t="s">
        <v>57</v>
      </c>
    </row>
    <row r="14" spans="1:8" x14ac:dyDescent="0.3">
      <c r="A14" s="35">
        <v>11</v>
      </c>
      <c r="B14" s="2" t="s">
        <v>58</v>
      </c>
      <c r="C14" s="2" t="s">
        <v>59</v>
      </c>
      <c r="D14" s="2" t="s">
        <v>35</v>
      </c>
      <c r="E14" s="1" t="s">
        <v>19</v>
      </c>
      <c r="F14" s="1" t="s">
        <v>60</v>
      </c>
      <c r="G14" s="1" t="s">
        <v>26</v>
      </c>
      <c r="H14" s="26" t="s">
        <v>61</v>
      </c>
    </row>
    <row r="15" spans="1:8" x14ac:dyDescent="0.3">
      <c r="A15" s="35">
        <v>12</v>
      </c>
      <c r="B15" s="2" t="s">
        <v>62</v>
      </c>
      <c r="C15" s="2" t="s">
        <v>48</v>
      </c>
      <c r="D15" s="2" t="s">
        <v>63</v>
      </c>
      <c r="E15" s="1" t="s">
        <v>19</v>
      </c>
      <c r="F15" s="1" t="s">
        <v>13</v>
      </c>
      <c r="G15" s="1" t="s">
        <v>14</v>
      </c>
      <c r="H15" s="26" t="s">
        <v>64</v>
      </c>
    </row>
    <row r="16" spans="1:8" x14ac:dyDescent="0.3">
      <c r="A16" s="35">
        <v>13</v>
      </c>
      <c r="B16" s="2" t="s">
        <v>65</v>
      </c>
      <c r="C16" s="2" t="s">
        <v>66</v>
      </c>
      <c r="D16" s="2" t="s">
        <v>43</v>
      </c>
      <c r="E16" s="1" t="s">
        <v>24</v>
      </c>
      <c r="F16" s="1" t="s">
        <v>13</v>
      </c>
      <c r="G16" s="1" t="s">
        <v>14</v>
      </c>
      <c r="H16" s="26" t="s">
        <v>67</v>
      </c>
    </row>
    <row r="17" spans="1:8" x14ac:dyDescent="0.3">
      <c r="A17" s="35">
        <v>14</v>
      </c>
      <c r="B17" s="2" t="s">
        <v>68</v>
      </c>
      <c r="C17" s="2" t="s">
        <v>69</v>
      </c>
      <c r="D17" s="2" t="s">
        <v>70</v>
      </c>
      <c r="E17" s="1" t="s">
        <v>39</v>
      </c>
      <c r="F17" s="1" t="s">
        <v>13</v>
      </c>
      <c r="G17" s="1" t="s">
        <v>14</v>
      </c>
      <c r="H17" s="26" t="s">
        <v>71</v>
      </c>
    </row>
    <row r="18" spans="1:8" x14ac:dyDescent="0.3">
      <c r="A18" s="35">
        <v>15</v>
      </c>
      <c r="B18" s="2" t="s">
        <v>72</v>
      </c>
      <c r="C18" s="2" t="s">
        <v>73</v>
      </c>
      <c r="D18" s="2" t="s">
        <v>74</v>
      </c>
      <c r="E18" s="1" t="s">
        <v>31</v>
      </c>
      <c r="F18" s="1" t="s">
        <v>75</v>
      </c>
      <c r="G18" s="1" t="s">
        <v>26</v>
      </c>
      <c r="H18" s="26" t="s">
        <v>76</v>
      </c>
    </row>
    <row r="19" spans="1:8" x14ac:dyDescent="0.3">
      <c r="A19" s="35">
        <v>16</v>
      </c>
      <c r="B19" s="2" t="s">
        <v>138</v>
      </c>
      <c r="C19" s="2" t="s">
        <v>48</v>
      </c>
      <c r="D19" s="2" t="s">
        <v>11</v>
      </c>
      <c r="E19" s="1" t="s">
        <v>77</v>
      </c>
      <c r="F19" s="1" t="s">
        <v>13</v>
      </c>
      <c r="G19" s="1" t="s">
        <v>14</v>
      </c>
      <c r="H19" s="26" t="s">
        <v>78</v>
      </c>
    </row>
    <row r="20" spans="1:8" x14ac:dyDescent="0.3">
      <c r="A20" s="35">
        <v>17</v>
      </c>
      <c r="B20" s="2" t="s">
        <v>79</v>
      </c>
      <c r="C20" s="2" t="s">
        <v>22</v>
      </c>
      <c r="D20" s="2" t="s">
        <v>80</v>
      </c>
      <c r="E20" s="1" t="s">
        <v>81</v>
      </c>
      <c r="F20" s="1" t="s">
        <v>13</v>
      </c>
      <c r="G20" s="1" t="s">
        <v>14</v>
      </c>
      <c r="H20" s="26" t="s">
        <v>82</v>
      </c>
    </row>
    <row r="21" spans="1:8" x14ac:dyDescent="0.3">
      <c r="A21" s="35">
        <v>18</v>
      </c>
      <c r="B21" s="2" t="s">
        <v>83</v>
      </c>
      <c r="C21" s="2" t="s">
        <v>84</v>
      </c>
      <c r="D21" s="2" t="s">
        <v>85</v>
      </c>
      <c r="E21" s="1" t="s">
        <v>24</v>
      </c>
      <c r="F21" s="1" t="s">
        <v>13</v>
      </c>
      <c r="G21" s="1" t="s">
        <v>45</v>
      </c>
      <c r="H21" s="26" t="s">
        <v>86</v>
      </c>
    </row>
    <row r="22" spans="1:8" x14ac:dyDescent="0.3">
      <c r="A22" s="35">
        <v>19</v>
      </c>
      <c r="B22" s="2" t="s">
        <v>87</v>
      </c>
      <c r="C22" s="2" t="s">
        <v>88</v>
      </c>
      <c r="D22" s="2" t="s">
        <v>89</v>
      </c>
      <c r="E22" s="1" t="s">
        <v>39</v>
      </c>
      <c r="F22" s="1" t="s">
        <v>13</v>
      </c>
      <c r="G22" s="1" t="s">
        <v>14</v>
      </c>
      <c r="H22" s="26" t="s">
        <v>90</v>
      </c>
    </row>
    <row r="23" spans="1:8" x14ac:dyDescent="0.3">
      <c r="A23" s="35">
        <v>20</v>
      </c>
      <c r="B23" s="2" t="s">
        <v>91</v>
      </c>
      <c r="C23" s="2" t="s">
        <v>92</v>
      </c>
      <c r="D23" s="2" t="s">
        <v>93</v>
      </c>
      <c r="E23" s="1" t="s">
        <v>39</v>
      </c>
      <c r="F23" s="1" t="s">
        <v>44</v>
      </c>
      <c r="G23" s="1" t="s">
        <v>14</v>
      </c>
      <c r="H23" s="26" t="s">
        <v>94</v>
      </c>
    </row>
    <row r="24" spans="1:8" x14ac:dyDescent="0.3">
      <c r="A24" s="35">
        <v>21</v>
      </c>
      <c r="B24" s="2" t="s">
        <v>95</v>
      </c>
      <c r="C24" s="2" t="s">
        <v>42</v>
      </c>
      <c r="D24" s="2" t="s">
        <v>43</v>
      </c>
      <c r="E24" s="1" t="s">
        <v>96</v>
      </c>
      <c r="F24" s="1" t="s">
        <v>13</v>
      </c>
      <c r="G24" s="1" t="s">
        <v>14</v>
      </c>
      <c r="H24" s="26" t="s">
        <v>97</v>
      </c>
    </row>
    <row r="25" spans="1:8" x14ac:dyDescent="0.3">
      <c r="A25" s="35">
        <v>22</v>
      </c>
      <c r="B25" s="2" t="s">
        <v>98</v>
      </c>
      <c r="C25" s="2" t="s">
        <v>17</v>
      </c>
      <c r="D25" s="2" t="s">
        <v>99</v>
      </c>
      <c r="E25" s="1" t="s">
        <v>39</v>
      </c>
      <c r="F25" s="1" t="s">
        <v>13</v>
      </c>
      <c r="G25" s="1" t="s">
        <v>14</v>
      </c>
      <c r="H25" s="26" t="s">
        <v>100</v>
      </c>
    </row>
    <row r="26" spans="1:8" x14ac:dyDescent="0.3">
      <c r="A26" s="35">
        <v>23</v>
      </c>
      <c r="B26" s="2" t="s">
        <v>101</v>
      </c>
      <c r="C26" s="2" t="s">
        <v>84</v>
      </c>
      <c r="D26" s="2" t="s">
        <v>102</v>
      </c>
      <c r="E26" s="1" t="s">
        <v>31</v>
      </c>
      <c r="F26" s="1" t="s">
        <v>13</v>
      </c>
      <c r="G26" s="1" t="s">
        <v>14</v>
      </c>
      <c r="H26" s="26" t="s">
        <v>103</v>
      </c>
    </row>
    <row r="27" spans="1:8" x14ac:dyDescent="0.3">
      <c r="A27" s="35">
        <v>24</v>
      </c>
      <c r="B27" s="2" t="s">
        <v>104</v>
      </c>
      <c r="C27" s="2" t="s">
        <v>105</v>
      </c>
      <c r="D27" s="2" t="s">
        <v>106</v>
      </c>
      <c r="E27" s="1" t="s">
        <v>107</v>
      </c>
      <c r="F27" s="1" t="s">
        <v>13</v>
      </c>
      <c r="G27" s="1" t="s">
        <v>45</v>
      </c>
      <c r="H27" s="26" t="s">
        <v>144</v>
      </c>
    </row>
    <row r="28" spans="1:8" x14ac:dyDescent="0.3">
      <c r="A28" s="35">
        <v>25</v>
      </c>
      <c r="B28" s="10" t="s">
        <v>108</v>
      </c>
      <c r="C28" s="10" t="s">
        <v>109</v>
      </c>
      <c r="D28" s="10" t="s">
        <v>110</v>
      </c>
      <c r="E28" s="1" t="s">
        <v>39</v>
      </c>
      <c r="F28" s="1" t="s">
        <v>25</v>
      </c>
      <c r="G28" s="1" t="s">
        <v>45</v>
      </c>
      <c r="H28" s="28" t="s">
        <v>111</v>
      </c>
    </row>
    <row r="29" spans="1:8" x14ac:dyDescent="0.3">
      <c r="A29" s="35">
        <v>26</v>
      </c>
      <c r="B29" s="2" t="s">
        <v>112</v>
      </c>
      <c r="C29" s="2" t="s">
        <v>29</v>
      </c>
      <c r="D29" s="2" t="s">
        <v>113</v>
      </c>
      <c r="E29" s="1" t="s">
        <v>12</v>
      </c>
      <c r="F29" s="1" t="s">
        <v>13</v>
      </c>
      <c r="G29" s="1" t="s">
        <v>14</v>
      </c>
      <c r="H29" s="26" t="s">
        <v>114</v>
      </c>
    </row>
    <row r="30" spans="1:8" x14ac:dyDescent="0.3">
      <c r="A30" s="35">
        <v>27</v>
      </c>
      <c r="B30" s="2" t="s">
        <v>115</v>
      </c>
      <c r="C30" s="2" t="s">
        <v>73</v>
      </c>
      <c r="D30" s="2" t="s">
        <v>70</v>
      </c>
      <c r="E30" s="1" t="s">
        <v>39</v>
      </c>
      <c r="F30" s="1" t="s">
        <v>13</v>
      </c>
      <c r="G30" s="1" t="s">
        <v>14</v>
      </c>
      <c r="H30" s="26" t="s">
        <v>145</v>
      </c>
    </row>
    <row r="31" spans="1:8" x14ac:dyDescent="0.3">
      <c r="A31" s="35">
        <v>28</v>
      </c>
      <c r="B31" s="2" t="s">
        <v>116</v>
      </c>
      <c r="C31" s="2" t="s">
        <v>59</v>
      </c>
      <c r="D31" s="2" t="s">
        <v>113</v>
      </c>
      <c r="E31" s="1" t="s">
        <v>24</v>
      </c>
      <c r="F31" s="1" t="s">
        <v>13</v>
      </c>
      <c r="G31" s="1" t="s">
        <v>14</v>
      </c>
      <c r="H31" s="26" t="s">
        <v>117</v>
      </c>
    </row>
    <row r="32" spans="1:8" ht="15" thickBot="1" x14ac:dyDescent="0.35">
      <c r="A32" s="36">
        <v>29</v>
      </c>
      <c r="B32" s="30" t="s">
        <v>118</v>
      </c>
      <c r="C32" s="30" t="s">
        <v>119</v>
      </c>
      <c r="D32" s="30" t="s">
        <v>120</v>
      </c>
      <c r="E32" s="37" t="s">
        <v>19</v>
      </c>
      <c r="F32" s="37" t="s">
        <v>13</v>
      </c>
      <c r="G32" s="37" t="s">
        <v>14</v>
      </c>
      <c r="H32" s="34" t="s">
        <v>121</v>
      </c>
    </row>
    <row r="33" spans="1:8" x14ac:dyDescent="0.3">
      <c r="A33" s="20"/>
      <c r="B33" s="21"/>
      <c r="C33" s="21"/>
      <c r="D33" s="21"/>
      <c r="E33" s="21"/>
      <c r="F33" s="21"/>
      <c r="G33" s="21"/>
      <c r="H33" s="22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H33"/>
  <sheetViews>
    <sheetView zoomScale="73" zoomScaleNormal="73" workbookViewId="0">
      <selection activeCell="C35" sqref="C35"/>
    </sheetView>
  </sheetViews>
  <sheetFormatPr defaultRowHeight="14.4" x14ac:dyDescent="0.3"/>
  <cols>
    <col min="1" max="1" width="5.77734375" customWidth="1"/>
    <col min="2" max="2" width="13.88671875" customWidth="1"/>
    <col min="3" max="3" width="12.109375" customWidth="1"/>
    <col min="4" max="4" width="15.33203125" customWidth="1"/>
    <col min="5" max="5" width="21.5546875" customWidth="1"/>
    <col min="6" max="6" width="13.109375" customWidth="1"/>
    <col min="7" max="7" width="14.33203125" customWidth="1"/>
    <col min="8" max="8" width="20.33203125" customWidth="1"/>
  </cols>
  <sheetData>
    <row r="1" spans="1:8" ht="26.4" x14ac:dyDescent="0.55000000000000004">
      <c r="A1" s="70" t="s">
        <v>150</v>
      </c>
      <c r="B1" s="70"/>
      <c r="C1" s="70"/>
      <c r="D1" s="70"/>
      <c r="E1" s="70"/>
      <c r="F1" s="70"/>
      <c r="G1" s="70"/>
      <c r="H1" s="70"/>
    </row>
    <row r="2" spans="1:8" ht="15" thickBot="1" x14ac:dyDescent="0.35"/>
    <row r="3" spans="1:8" ht="32.4" customHeight="1" thickBot="1" x14ac:dyDescent="0.35">
      <c r="A3" s="40" t="s">
        <v>1</v>
      </c>
      <c r="B3" s="42" t="s">
        <v>2</v>
      </c>
      <c r="C3" s="41" t="s">
        <v>3</v>
      </c>
      <c r="D3" s="46" t="s">
        <v>4</v>
      </c>
      <c r="E3" s="42" t="s">
        <v>146</v>
      </c>
      <c r="F3" s="43" t="s">
        <v>147</v>
      </c>
      <c r="G3" s="42" t="s">
        <v>148</v>
      </c>
      <c r="H3" s="41" t="s">
        <v>149</v>
      </c>
    </row>
    <row r="4" spans="1:8" x14ac:dyDescent="0.3">
      <c r="A4" s="38">
        <v>1</v>
      </c>
      <c r="B4" s="6" t="s">
        <v>9</v>
      </c>
      <c r="C4" s="6" t="s">
        <v>10</v>
      </c>
      <c r="D4" s="2" t="s">
        <v>11</v>
      </c>
      <c r="E4" s="52" t="s">
        <v>12</v>
      </c>
      <c r="F4" s="39">
        <v>23</v>
      </c>
      <c r="G4" s="47"/>
      <c r="H4" s="52" t="s">
        <v>12</v>
      </c>
    </row>
    <row r="5" spans="1:8" x14ac:dyDescent="0.3">
      <c r="A5" s="35">
        <v>2</v>
      </c>
      <c r="B5" s="2" t="s">
        <v>16</v>
      </c>
      <c r="C5" s="2" t="s">
        <v>17</v>
      </c>
      <c r="D5" s="2" t="s">
        <v>18</v>
      </c>
      <c r="E5" s="53" t="s">
        <v>19</v>
      </c>
      <c r="F5" s="19">
        <v>2</v>
      </c>
      <c r="G5" s="48"/>
      <c r="H5" s="53" t="s">
        <v>19</v>
      </c>
    </row>
    <row r="6" spans="1:8" x14ac:dyDescent="0.3">
      <c r="A6" s="35">
        <v>3</v>
      </c>
      <c r="B6" s="2" t="s">
        <v>21</v>
      </c>
      <c r="C6" s="2" t="s">
        <v>22</v>
      </c>
      <c r="D6" s="2" t="s">
        <v>23</v>
      </c>
      <c r="E6" s="53" t="s">
        <v>24</v>
      </c>
      <c r="F6" s="19">
        <v>13</v>
      </c>
      <c r="G6" s="48"/>
      <c r="H6" s="53" t="s">
        <v>24</v>
      </c>
    </row>
    <row r="7" spans="1:8" x14ac:dyDescent="0.3">
      <c r="A7" s="35">
        <v>4</v>
      </c>
      <c r="B7" s="2" t="s">
        <v>28</v>
      </c>
      <c r="C7" s="2" t="s">
        <v>29</v>
      </c>
      <c r="D7" s="2" t="s">
        <v>30</v>
      </c>
      <c r="E7" s="53" t="s">
        <v>31</v>
      </c>
      <c r="F7" s="1">
        <v>9</v>
      </c>
      <c r="G7" s="45"/>
      <c r="H7" s="53" t="s">
        <v>31</v>
      </c>
    </row>
    <row r="8" spans="1:8" x14ac:dyDescent="0.3">
      <c r="A8" s="35">
        <v>5</v>
      </c>
      <c r="B8" s="2" t="s">
        <v>33</v>
      </c>
      <c r="C8" s="2" t="s">
        <v>34</v>
      </c>
      <c r="D8" s="2" t="s">
        <v>35</v>
      </c>
      <c r="E8" s="53" t="s">
        <v>31</v>
      </c>
      <c r="F8" s="39">
        <v>32</v>
      </c>
      <c r="G8" s="44"/>
      <c r="H8" s="53" t="s">
        <v>31</v>
      </c>
    </row>
    <row r="9" spans="1:8" x14ac:dyDescent="0.3">
      <c r="A9" s="35">
        <v>6</v>
      </c>
      <c r="B9" s="2" t="s">
        <v>37</v>
      </c>
      <c r="C9" s="2" t="s">
        <v>17</v>
      </c>
      <c r="D9" s="2" t="s">
        <v>38</v>
      </c>
      <c r="E9" s="53" t="s">
        <v>39</v>
      </c>
      <c r="F9" s="50">
        <v>7</v>
      </c>
      <c r="G9" s="49"/>
      <c r="H9" s="53" t="s">
        <v>39</v>
      </c>
    </row>
    <row r="10" spans="1:8" x14ac:dyDescent="0.3">
      <c r="A10" s="35">
        <v>7</v>
      </c>
      <c r="B10" s="2" t="s">
        <v>41</v>
      </c>
      <c r="C10" s="2" t="s">
        <v>42</v>
      </c>
      <c r="D10" s="2" t="s">
        <v>43</v>
      </c>
      <c r="E10" s="53" t="s">
        <v>19</v>
      </c>
      <c r="F10" s="19">
        <v>2</v>
      </c>
      <c r="G10" s="48"/>
      <c r="H10" s="53" t="s">
        <v>19</v>
      </c>
    </row>
    <row r="11" spans="1:8" x14ac:dyDescent="0.3">
      <c r="A11" s="35">
        <v>8</v>
      </c>
      <c r="B11" s="2" t="s">
        <v>47</v>
      </c>
      <c r="C11" s="2" t="s">
        <v>48</v>
      </c>
      <c r="D11" s="2" t="s">
        <v>49</v>
      </c>
      <c r="E11" s="53" t="s">
        <v>24</v>
      </c>
      <c r="F11" s="1">
        <v>4</v>
      </c>
      <c r="G11" s="45"/>
      <c r="H11" s="53" t="s">
        <v>24</v>
      </c>
    </row>
    <row r="12" spans="1:8" x14ac:dyDescent="0.3">
      <c r="A12" s="35">
        <v>9</v>
      </c>
      <c r="B12" s="2" t="s">
        <v>51</v>
      </c>
      <c r="C12" s="2" t="s">
        <v>52</v>
      </c>
      <c r="D12" s="2" t="s">
        <v>18</v>
      </c>
      <c r="E12" s="53" t="s">
        <v>31</v>
      </c>
      <c r="F12" s="39">
        <v>5</v>
      </c>
      <c r="G12" s="44"/>
      <c r="H12" s="53" t="s">
        <v>31</v>
      </c>
    </row>
    <row r="13" spans="1:8" x14ac:dyDescent="0.3">
      <c r="A13" s="35">
        <v>10</v>
      </c>
      <c r="B13" s="2" t="s">
        <v>54</v>
      </c>
      <c r="C13" s="2" t="s">
        <v>55</v>
      </c>
      <c r="D13" s="2" t="s">
        <v>18</v>
      </c>
      <c r="E13" s="53" t="s">
        <v>56</v>
      </c>
      <c r="F13" s="50">
        <v>11</v>
      </c>
      <c r="G13" s="49"/>
      <c r="H13" s="53" t="s">
        <v>56</v>
      </c>
    </row>
    <row r="14" spans="1:8" x14ac:dyDescent="0.3">
      <c r="A14" s="35">
        <v>11</v>
      </c>
      <c r="B14" s="2" t="s">
        <v>58</v>
      </c>
      <c r="C14" s="2" t="s">
        <v>59</v>
      </c>
      <c r="D14" s="2" t="s">
        <v>35</v>
      </c>
      <c r="E14" s="53" t="s">
        <v>19</v>
      </c>
      <c r="F14" s="19">
        <v>6</v>
      </c>
      <c r="G14" s="48"/>
      <c r="H14" s="53" t="s">
        <v>19</v>
      </c>
    </row>
    <row r="15" spans="1:8" x14ac:dyDescent="0.3">
      <c r="A15" s="35">
        <v>12</v>
      </c>
      <c r="B15" s="2" t="s">
        <v>62</v>
      </c>
      <c r="C15" s="2" t="s">
        <v>48</v>
      </c>
      <c r="D15" s="2" t="s">
        <v>63</v>
      </c>
      <c r="E15" s="53" t="s">
        <v>19</v>
      </c>
      <c r="F15" s="1">
        <v>2</v>
      </c>
      <c r="G15" s="45"/>
      <c r="H15" s="53" t="s">
        <v>19</v>
      </c>
    </row>
    <row r="16" spans="1:8" x14ac:dyDescent="0.3">
      <c r="A16" s="35">
        <v>13</v>
      </c>
      <c r="B16" s="2" t="s">
        <v>65</v>
      </c>
      <c r="C16" s="2" t="s">
        <v>66</v>
      </c>
      <c r="D16" s="2" t="s">
        <v>43</v>
      </c>
      <c r="E16" s="53" t="s">
        <v>24</v>
      </c>
      <c r="F16" s="39">
        <v>7</v>
      </c>
      <c r="G16" s="44"/>
      <c r="H16" s="53" t="s">
        <v>24</v>
      </c>
    </row>
    <row r="17" spans="1:8" x14ac:dyDescent="0.3">
      <c r="A17" s="35">
        <v>14</v>
      </c>
      <c r="B17" s="2" t="s">
        <v>68</v>
      </c>
      <c r="C17" s="2" t="s">
        <v>69</v>
      </c>
      <c r="D17" s="2" t="s">
        <v>70</v>
      </c>
      <c r="E17" s="53" t="s">
        <v>39</v>
      </c>
      <c r="F17" s="39">
        <v>14</v>
      </c>
      <c r="G17" s="44"/>
      <c r="H17" s="53" t="s">
        <v>39</v>
      </c>
    </row>
    <row r="18" spans="1:8" x14ac:dyDescent="0.3">
      <c r="A18" s="35">
        <v>15</v>
      </c>
      <c r="B18" s="2" t="s">
        <v>72</v>
      </c>
      <c r="C18" s="2" t="s">
        <v>73</v>
      </c>
      <c r="D18" s="2" t="s">
        <v>74</v>
      </c>
      <c r="E18" s="53" t="s">
        <v>31</v>
      </c>
      <c r="F18" s="50">
        <v>11</v>
      </c>
      <c r="G18" s="49"/>
      <c r="H18" s="53" t="s">
        <v>31</v>
      </c>
    </row>
    <row r="19" spans="1:8" x14ac:dyDescent="0.3">
      <c r="A19" s="35">
        <v>16</v>
      </c>
      <c r="B19" s="2" t="s">
        <v>138</v>
      </c>
      <c r="C19" s="2" t="s">
        <v>48</v>
      </c>
      <c r="D19" s="2" t="s">
        <v>11</v>
      </c>
      <c r="E19" s="53" t="s">
        <v>77</v>
      </c>
      <c r="F19" s="19">
        <v>25</v>
      </c>
      <c r="G19" s="48"/>
      <c r="H19" s="53" t="s">
        <v>77</v>
      </c>
    </row>
    <row r="20" spans="1:8" x14ac:dyDescent="0.3">
      <c r="A20" s="35">
        <v>17</v>
      </c>
      <c r="B20" s="2" t="s">
        <v>79</v>
      </c>
      <c r="C20" s="2" t="s">
        <v>22</v>
      </c>
      <c r="D20" s="2" t="s">
        <v>80</v>
      </c>
      <c r="E20" s="53" t="s">
        <v>81</v>
      </c>
      <c r="F20" s="1">
        <v>16</v>
      </c>
      <c r="G20" s="45"/>
      <c r="H20" s="53" t="s">
        <v>81</v>
      </c>
    </row>
    <row r="21" spans="1:8" x14ac:dyDescent="0.3">
      <c r="A21" s="35">
        <v>18</v>
      </c>
      <c r="B21" s="2" t="s">
        <v>83</v>
      </c>
      <c r="C21" s="2" t="s">
        <v>84</v>
      </c>
      <c r="D21" s="2" t="s">
        <v>85</v>
      </c>
      <c r="E21" s="53" t="s">
        <v>24</v>
      </c>
      <c r="F21" s="50">
        <v>2</v>
      </c>
      <c r="G21" s="49"/>
      <c r="H21" s="53" t="s">
        <v>24</v>
      </c>
    </row>
    <row r="22" spans="1:8" x14ac:dyDescent="0.3">
      <c r="A22" s="35">
        <v>19</v>
      </c>
      <c r="B22" s="2" t="s">
        <v>87</v>
      </c>
      <c r="C22" s="2" t="s">
        <v>88</v>
      </c>
      <c r="D22" s="2" t="s">
        <v>89</v>
      </c>
      <c r="E22" s="53" t="s">
        <v>39</v>
      </c>
      <c r="F22" s="1">
        <v>25</v>
      </c>
      <c r="G22" s="45"/>
      <c r="H22" s="53" t="s">
        <v>39</v>
      </c>
    </row>
    <row r="23" spans="1:8" x14ac:dyDescent="0.3">
      <c r="A23" s="35">
        <v>20</v>
      </c>
      <c r="B23" s="2" t="s">
        <v>91</v>
      </c>
      <c r="C23" s="2" t="s">
        <v>92</v>
      </c>
      <c r="D23" s="2" t="s">
        <v>93</v>
      </c>
      <c r="E23" s="53" t="s">
        <v>39</v>
      </c>
      <c r="F23" s="50">
        <v>3</v>
      </c>
      <c r="G23" s="49"/>
      <c r="H23" s="53" t="s">
        <v>39</v>
      </c>
    </row>
    <row r="24" spans="1:8" x14ac:dyDescent="0.3">
      <c r="A24" s="35">
        <v>21</v>
      </c>
      <c r="B24" s="2" t="s">
        <v>95</v>
      </c>
      <c r="C24" s="2" t="s">
        <v>42</v>
      </c>
      <c r="D24" s="2" t="s">
        <v>43</v>
      </c>
      <c r="E24" s="53" t="s">
        <v>96</v>
      </c>
      <c r="F24" s="1"/>
      <c r="G24" s="45"/>
      <c r="H24" s="53" t="s">
        <v>96</v>
      </c>
    </row>
    <row r="25" spans="1:8" x14ac:dyDescent="0.3">
      <c r="A25" s="35">
        <v>22</v>
      </c>
      <c r="B25" s="2" t="s">
        <v>98</v>
      </c>
      <c r="C25" s="2" t="s">
        <v>17</v>
      </c>
      <c r="D25" s="2" t="s">
        <v>99</v>
      </c>
      <c r="E25" s="53" t="s">
        <v>39</v>
      </c>
      <c r="F25" s="1"/>
      <c r="G25" s="45"/>
      <c r="H25" s="53" t="s">
        <v>39</v>
      </c>
    </row>
    <row r="26" spans="1:8" x14ac:dyDescent="0.3">
      <c r="A26" s="35">
        <v>23</v>
      </c>
      <c r="B26" s="2" t="s">
        <v>101</v>
      </c>
      <c r="C26" s="2" t="s">
        <v>84</v>
      </c>
      <c r="D26" s="2" t="s">
        <v>102</v>
      </c>
      <c r="E26" s="53" t="s">
        <v>31</v>
      </c>
      <c r="F26" s="1"/>
      <c r="G26" s="45"/>
      <c r="H26" s="53" t="s">
        <v>31</v>
      </c>
    </row>
    <row r="27" spans="1:8" x14ac:dyDescent="0.3">
      <c r="A27" s="35">
        <v>24</v>
      </c>
      <c r="B27" s="2" t="s">
        <v>104</v>
      </c>
      <c r="C27" s="2" t="s">
        <v>105</v>
      </c>
      <c r="D27" s="2" t="s">
        <v>106</v>
      </c>
      <c r="E27" s="53" t="s">
        <v>107</v>
      </c>
      <c r="F27" s="39"/>
      <c r="G27" s="44"/>
      <c r="H27" s="53" t="s">
        <v>107</v>
      </c>
    </row>
    <row r="28" spans="1:8" x14ac:dyDescent="0.3">
      <c r="A28" s="35">
        <v>25</v>
      </c>
      <c r="B28" s="10" t="s">
        <v>108</v>
      </c>
      <c r="C28" s="10" t="s">
        <v>109</v>
      </c>
      <c r="D28" s="2" t="s">
        <v>110</v>
      </c>
      <c r="E28" s="53" t="s">
        <v>39</v>
      </c>
      <c r="F28" s="50"/>
      <c r="G28" s="47"/>
      <c r="H28" s="53" t="s">
        <v>39</v>
      </c>
    </row>
    <row r="29" spans="1:8" x14ac:dyDescent="0.3">
      <c r="A29" s="35">
        <v>26</v>
      </c>
      <c r="B29" s="2" t="s">
        <v>112</v>
      </c>
      <c r="C29" s="2" t="s">
        <v>29</v>
      </c>
      <c r="D29" s="2" t="s">
        <v>113</v>
      </c>
      <c r="E29" s="53" t="s">
        <v>12</v>
      </c>
      <c r="F29" s="1"/>
      <c r="G29" s="45"/>
      <c r="H29" s="53" t="s">
        <v>12</v>
      </c>
    </row>
    <row r="30" spans="1:8" x14ac:dyDescent="0.3">
      <c r="A30" s="35">
        <v>27</v>
      </c>
      <c r="B30" s="2" t="s">
        <v>115</v>
      </c>
      <c r="C30" s="2" t="s">
        <v>73</v>
      </c>
      <c r="D30" s="2" t="s">
        <v>70</v>
      </c>
      <c r="E30" s="53" t="s">
        <v>39</v>
      </c>
      <c r="F30" s="50"/>
      <c r="G30" s="47"/>
      <c r="H30" s="53" t="s">
        <v>39</v>
      </c>
    </row>
    <row r="31" spans="1:8" x14ac:dyDescent="0.3">
      <c r="A31" s="35">
        <v>28</v>
      </c>
      <c r="B31" s="2" t="s">
        <v>116</v>
      </c>
      <c r="C31" s="2" t="s">
        <v>59</v>
      </c>
      <c r="D31" s="2" t="s">
        <v>113</v>
      </c>
      <c r="E31" s="53" t="s">
        <v>24</v>
      </c>
      <c r="F31" s="1"/>
      <c r="G31" s="45"/>
      <c r="H31" s="53" t="s">
        <v>24</v>
      </c>
    </row>
    <row r="32" spans="1:8" ht="15" thickBot="1" x14ac:dyDescent="0.35">
      <c r="A32" s="36">
        <v>29</v>
      </c>
      <c r="B32" s="30" t="s">
        <v>118</v>
      </c>
      <c r="C32" s="30" t="s">
        <v>119</v>
      </c>
      <c r="D32" s="2" t="s">
        <v>120</v>
      </c>
      <c r="E32" s="54" t="s">
        <v>19</v>
      </c>
      <c r="F32" s="37"/>
      <c r="G32" s="47"/>
      <c r="H32" s="54" t="s">
        <v>19</v>
      </c>
    </row>
    <row r="33" spans="5:7" x14ac:dyDescent="0.3">
      <c r="E33" s="51"/>
      <c r="G33" s="51"/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M117"/>
  <sheetViews>
    <sheetView zoomScale="70" zoomScaleNormal="70" workbookViewId="0">
      <selection activeCell="N8" sqref="N8"/>
    </sheetView>
  </sheetViews>
  <sheetFormatPr defaultRowHeight="14.4" x14ac:dyDescent="0.3"/>
  <cols>
    <col min="1" max="1" width="5.77734375" customWidth="1"/>
    <col min="2" max="2" width="15.44140625" customWidth="1"/>
    <col min="3" max="3" width="14.33203125" customWidth="1"/>
    <col min="4" max="4" width="12.109375" customWidth="1"/>
    <col min="5" max="5" width="25.33203125" customWidth="1"/>
    <col min="8" max="8" width="11.5546875" customWidth="1"/>
    <col min="9" max="9" width="16.6640625" customWidth="1"/>
    <col min="10" max="10" width="13.88671875" customWidth="1"/>
    <col min="11" max="11" width="10.88671875" customWidth="1"/>
    <col min="12" max="12" width="14.109375" customWidth="1"/>
  </cols>
  <sheetData>
    <row r="1" spans="1:12" ht="26.4" x14ac:dyDescent="0.3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147</v>
      </c>
      <c r="G1" s="16" t="s">
        <v>151</v>
      </c>
      <c r="H1" s="16" t="s">
        <v>152</v>
      </c>
      <c r="I1" s="16" t="s">
        <v>153</v>
      </c>
      <c r="J1" s="16" t="s">
        <v>154</v>
      </c>
      <c r="K1" s="16" t="s">
        <v>155</v>
      </c>
      <c r="L1" s="16" t="s">
        <v>156</v>
      </c>
    </row>
    <row r="2" spans="1:12" x14ac:dyDescent="0.3">
      <c r="B2" t="s">
        <v>158</v>
      </c>
      <c r="F2" t="s">
        <v>160</v>
      </c>
      <c r="G2" t="s">
        <v>161</v>
      </c>
    </row>
    <row r="3" spans="1:12" x14ac:dyDescent="0.3">
      <c r="B3" t="s">
        <v>159</v>
      </c>
      <c r="F3" t="s">
        <v>160</v>
      </c>
      <c r="G3" t="s">
        <v>161</v>
      </c>
    </row>
    <row r="8" spans="1:12" ht="39" customHeight="1" x14ac:dyDescent="0.3">
      <c r="A8" s="16" t="s">
        <v>1</v>
      </c>
      <c r="B8" s="16" t="s">
        <v>2</v>
      </c>
      <c r="C8" s="16" t="s">
        <v>3</v>
      </c>
      <c r="D8" s="16" t="s">
        <v>4</v>
      </c>
      <c r="E8" s="16" t="s">
        <v>5</v>
      </c>
      <c r="F8" s="16" t="s">
        <v>147</v>
      </c>
      <c r="G8" s="16" t="s">
        <v>151</v>
      </c>
      <c r="H8" s="16" t="s">
        <v>152</v>
      </c>
      <c r="I8" s="16" t="s">
        <v>153</v>
      </c>
      <c r="J8" s="16" t="s">
        <v>154</v>
      </c>
      <c r="K8" s="16" t="s">
        <v>155</v>
      </c>
      <c r="L8" s="16" t="s">
        <v>156</v>
      </c>
    </row>
    <row r="9" spans="1:12" x14ac:dyDescent="0.3">
      <c r="A9" s="74">
        <v>1</v>
      </c>
      <c r="B9" s="1" t="s">
        <v>9</v>
      </c>
      <c r="C9" s="1" t="s">
        <v>10</v>
      </c>
      <c r="D9" s="1" t="s">
        <v>11</v>
      </c>
      <c r="E9" s="1" t="s">
        <v>157</v>
      </c>
      <c r="F9" s="1">
        <v>23</v>
      </c>
      <c r="G9" s="73">
        <v>340000</v>
      </c>
      <c r="H9" s="73">
        <f>IF(F9&gt;15,G9*0.15,IF(F9&gt;10,G9*0.1,IF(F9&gt;5,G9*0.05,0)))</f>
        <v>51000</v>
      </c>
      <c r="I9" s="73">
        <f>G9*0.5</f>
        <v>170000</v>
      </c>
      <c r="J9" s="73">
        <f>(G9+H9+I9)*0.11</f>
        <v>61710</v>
      </c>
      <c r="K9" s="73">
        <f>(G9+H9-I9)*0.02</f>
        <v>4420</v>
      </c>
      <c r="L9" s="73">
        <f>G9+H9+I9-J9-K9</f>
        <v>494870</v>
      </c>
    </row>
    <row r="10" spans="1:12" x14ac:dyDescent="0.3">
      <c r="A10" s="74">
        <v>2</v>
      </c>
      <c r="B10" s="2" t="s">
        <v>16</v>
      </c>
      <c r="C10" s="2" t="s">
        <v>17</v>
      </c>
      <c r="D10" s="2" t="s">
        <v>18</v>
      </c>
      <c r="E10" s="1" t="s">
        <v>19</v>
      </c>
      <c r="F10" s="1">
        <v>2</v>
      </c>
      <c r="G10" s="1">
        <v>125000</v>
      </c>
      <c r="H10" s="73">
        <f t="shared" ref="H10:H28" si="0">IF(F10&gt;15,G10*0.15,IF(F10&gt;10,G10*0.1,IF(F10&gt;5,G10*0.05,0)))</f>
        <v>0</v>
      </c>
      <c r="I10" s="73">
        <f t="shared" ref="I10:I28" si="1">G10*0.5</f>
        <v>62500</v>
      </c>
      <c r="J10" s="73">
        <f t="shared" ref="J10:J28" si="2">(G10+H10+I10)*0.11</f>
        <v>20625</v>
      </c>
      <c r="K10" s="73">
        <f t="shared" ref="K10:K20" si="3">(G10+H10-I10)*0.02</f>
        <v>1250</v>
      </c>
      <c r="L10" s="73">
        <f t="shared" ref="L10:L28" si="4">G10+H10+I10-J10-K10</f>
        <v>165625</v>
      </c>
    </row>
    <row r="11" spans="1:12" hidden="1" x14ac:dyDescent="0.3">
      <c r="A11" s="55">
        <v>3</v>
      </c>
      <c r="B11" s="6" t="s">
        <v>21</v>
      </c>
      <c r="C11" s="6" t="s">
        <v>22</v>
      </c>
      <c r="D11" s="6" t="s">
        <v>23</v>
      </c>
      <c r="E11" s="52" t="s">
        <v>24</v>
      </c>
      <c r="F11" s="50">
        <v>13</v>
      </c>
      <c r="G11">
        <v>250000</v>
      </c>
      <c r="H11" s="56">
        <f t="shared" si="0"/>
        <v>25000</v>
      </c>
      <c r="I11" s="56">
        <f t="shared" si="1"/>
        <v>125000</v>
      </c>
      <c r="J11" s="56">
        <f t="shared" si="2"/>
        <v>44000</v>
      </c>
      <c r="K11" s="56">
        <f t="shared" si="3"/>
        <v>3000</v>
      </c>
      <c r="L11" s="56">
        <f t="shared" si="4"/>
        <v>353000</v>
      </c>
    </row>
    <row r="12" spans="1:12" hidden="1" x14ac:dyDescent="0.3">
      <c r="A12" s="55">
        <v>4</v>
      </c>
      <c r="B12" s="2" t="s">
        <v>28</v>
      </c>
      <c r="C12" s="2" t="s">
        <v>29</v>
      </c>
      <c r="D12" s="2" t="s">
        <v>30</v>
      </c>
      <c r="E12" s="53" t="s">
        <v>31</v>
      </c>
      <c r="F12" s="1">
        <v>9</v>
      </c>
      <c r="G12">
        <v>200000</v>
      </c>
      <c r="H12" s="56">
        <f t="shared" si="0"/>
        <v>10000</v>
      </c>
      <c r="I12" s="56">
        <f t="shared" si="1"/>
        <v>100000</v>
      </c>
      <c r="J12" s="56">
        <f t="shared" si="2"/>
        <v>34100</v>
      </c>
      <c r="K12" s="56">
        <f t="shared" si="3"/>
        <v>2200</v>
      </c>
      <c r="L12" s="56">
        <f t="shared" si="4"/>
        <v>273700</v>
      </c>
    </row>
    <row r="13" spans="1:12" hidden="1" x14ac:dyDescent="0.3">
      <c r="A13" s="55">
        <v>5</v>
      </c>
      <c r="B13" s="2" t="s">
        <v>33</v>
      </c>
      <c r="C13" s="2" t="s">
        <v>34</v>
      </c>
      <c r="D13" s="2" t="s">
        <v>35</v>
      </c>
      <c r="E13" s="53" t="s">
        <v>31</v>
      </c>
      <c r="F13" s="39">
        <v>32</v>
      </c>
      <c r="G13">
        <v>420000</v>
      </c>
      <c r="H13" s="56">
        <f t="shared" si="0"/>
        <v>63000</v>
      </c>
      <c r="I13" s="56">
        <f t="shared" si="1"/>
        <v>210000</v>
      </c>
      <c r="J13" s="56">
        <f t="shared" si="2"/>
        <v>76230</v>
      </c>
      <c r="K13" s="56">
        <f t="shared" si="3"/>
        <v>5460</v>
      </c>
      <c r="L13" s="56">
        <f t="shared" si="4"/>
        <v>611310</v>
      </c>
    </row>
    <row r="14" spans="1:12" hidden="1" x14ac:dyDescent="0.3">
      <c r="A14" s="55">
        <v>6</v>
      </c>
      <c r="B14" s="2" t="s">
        <v>37</v>
      </c>
      <c r="C14" s="2" t="s">
        <v>17</v>
      </c>
      <c r="D14" s="2" t="s">
        <v>38</v>
      </c>
      <c r="E14" s="53" t="s">
        <v>39</v>
      </c>
      <c r="F14" s="50">
        <v>7</v>
      </c>
      <c r="G14">
        <v>200000</v>
      </c>
      <c r="H14" s="56">
        <f t="shared" si="0"/>
        <v>10000</v>
      </c>
      <c r="I14" s="56">
        <f t="shared" si="1"/>
        <v>100000</v>
      </c>
      <c r="J14" s="56">
        <f t="shared" si="2"/>
        <v>34100</v>
      </c>
      <c r="K14" s="56">
        <f t="shared" si="3"/>
        <v>2200</v>
      </c>
      <c r="L14" s="56">
        <f t="shared" si="4"/>
        <v>273700</v>
      </c>
    </row>
    <row r="15" spans="1:12" hidden="1" x14ac:dyDescent="0.3">
      <c r="A15" s="55">
        <v>7</v>
      </c>
      <c r="B15" s="2" t="s">
        <v>41</v>
      </c>
      <c r="C15" s="2" t="s">
        <v>42</v>
      </c>
      <c r="D15" s="2" t="s">
        <v>43</v>
      </c>
      <c r="E15" s="53" t="s">
        <v>19</v>
      </c>
      <c r="F15" s="19">
        <v>2</v>
      </c>
      <c r="G15">
        <v>125000</v>
      </c>
      <c r="H15" s="56">
        <f t="shared" si="0"/>
        <v>0</v>
      </c>
      <c r="I15" s="56">
        <f t="shared" si="1"/>
        <v>62500</v>
      </c>
      <c r="J15" s="56">
        <f t="shared" si="2"/>
        <v>20625</v>
      </c>
      <c r="K15" s="56">
        <f t="shared" si="3"/>
        <v>1250</v>
      </c>
      <c r="L15" s="56">
        <f t="shared" si="4"/>
        <v>165625</v>
      </c>
    </row>
    <row r="16" spans="1:12" hidden="1" x14ac:dyDescent="0.3">
      <c r="A16" s="55">
        <v>8</v>
      </c>
      <c r="B16" s="2" t="s">
        <v>47</v>
      </c>
      <c r="C16" s="2" t="s">
        <v>48</v>
      </c>
      <c r="D16" s="2" t="s">
        <v>49</v>
      </c>
      <c r="E16" s="53" t="s">
        <v>24</v>
      </c>
      <c r="F16" s="1">
        <v>4</v>
      </c>
      <c r="G16">
        <v>150000</v>
      </c>
      <c r="H16" s="56">
        <f t="shared" si="0"/>
        <v>0</v>
      </c>
      <c r="I16" s="56">
        <f t="shared" si="1"/>
        <v>75000</v>
      </c>
      <c r="J16" s="56">
        <f t="shared" si="2"/>
        <v>24750</v>
      </c>
      <c r="K16" s="56">
        <f t="shared" si="3"/>
        <v>1500</v>
      </c>
      <c r="L16" s="56">
        <f t="shared" si="4"/>
        <v>198750</v>
      </c>
    </row>
    <row r="17" spans="1:12" hidden="1" x14ac:dyDescent="0.3">
      <c r="A17" s="55">
        <v>9</v>
      </c>
      <c r="B17" s="2" t="s">
        <v>51</v>
      </c>
      <c r="C17" s="2" t="s">
        <v>52</v>
      </c>
      <c r="D17" s="2" t="s">
        <v>18</v>
      </c>
      <c r="E17" s="53" t="s">
        <v>31</v>
      </c>
      <c r="F17" s="39">
        <v>5</v>
      </c>
      <c r="G17">
        <v>160000</v>
      </c>
      <c r="H17" s="56">
        <f t="shared" si="0"/>
        <v>0</v>
      </c>
      <c r="I17" s="56">
        <f t="shared" si="1"/>
        <v>80000</v>
      </c>
      <c r="J17" s="56">
        <f t="shared" si="2"/>
        <v>26400</v>
      </c>
      <c r="K17" s="56">
        <f t="shared" si="3"/>
        <v>1600</v>
      </c>
      <c r="L17" s="56">
        <f t="shared" si="4"/>
        <v>212000</v>
      </c>
    </row>
    <row r="18" spans="1:12" hidden="1" x14ac:dyDescent="0.3">
      <c r="A18" s="55">
        <v>10</v>
      </c>
      <c r="B18" s="2" t="s">
        <v>54</v>
      </c>
      <c r="C18" s="2" t="s">
        <v>55</v>
      </c>
      <c r="D18" s="2" t="s">
        <v>18</v>
      </c>
      <c r="E18" s="53" t="s">
        <v>56</v>
      </c>
      <c r="F18" s="50">
        <v>11</v>
      </c>
      <c r="G18">
        <v>280000</v>
      </c>
      <c r="H18" s="56">
        <f t="shared" si="0"/>
        <v>28000</v>
      </c>
      <c r="I18" s="56">
        <f t="shared" si="1"/>
        <v>140000</v>
      </c>
      <c r="J18" s="56">
        <f t="shared" si="2"/>
        <v>49280</v>
      </c>
      <c r="K18" s="56">
        <f t="shared" si="3"/>
        <v>3360</v>
      </c>
      <c r="L18" s="56">
        <f t="shared" si="4"/>
        <v>395360</v>
      </c>
    </row>
    <row r="19" spans="1:12" hidden="1" x14ac:dyDescent="0.3">
      <c r="A19" s="55">
        <v>11</v>
      </c>
      <c r="B19" s="2" t="s">
        <v>58</v>
      </c>
      <c r="C19" s="2" t="s">
        <v>59</v>
      </c>
      <c r="D19" s="2" t="s">
        <v>35</v>
      </c>
      <c r="E19" s="53" t="s">
        <v>19</v>
      </c>
      <c r="F19" s="19">
        <v>6</v>
      </c>
      <c r="G19">
        <v>180000</v>
      </c>
      <c r="H19" s="56">
        <f t="shared" si="0"/>
        <v>9000</v>
      </c>
      <c r="I19" s="56">
        <f t="shared" si="1"/>
        <v>90000</v>
      </c>
      <c r="J19" s="56">
        <f t="shared" si="2"/>
        <v>30690</v>
      </c>
      <c r="K19" s="56">
        <f t="shared" si="3"/>
        <v>1980</v>
      </c>
      <c r="L19" s="56">
        <f t="shared" si="4"/>
        <v>246330</v>
      </c>
    </row>
    <row r="20" spans="1:12" hidden="1" x14ac:dyDescent="0.3">
      <c r="A20" s="55">
        <v>12</v>
      </c>
      <c r="B20" s="10" t="s">
        <v>62</v>
      </c>
      <c r="C20" s="10" t="s">
        <v>48</v>
      </c>
      <c r="D20" s="10" t="s">
        <v>63</v>
      </c>
      <c r="E20" s="77" t="s">
        <v>19</v>
      </c>
      <c r="F20" s="19">
        <v>2</v>
      </c>
      <c r="G20">
        <v>125000</v>
      </c>
      <c r="H20" s="56">
        <f t="shared" si="0"/>
        <v>0</v>
      </c>
      <c r="I20" s="56">
        <f t="shared" si="1"/>
        <v>62500</v>
      </c>
      <c r="J20" s="56">
        <f t="shared" si="2"/>
        <v>20625</v>
      </c>
      <c r="K20" s="56">
        <f t="shared" si="3"/>
        <v>1250</v>
      </c>
      <c r="L20" s="56">
        <f t="shared" si="4"/>
        <v>165625</v>
      </c>
    </row>
    <row r="21" spans="1:12" x14ac:dyDescent="0.3">
      <c r="A21" s="74">
        <v>13</v>
      </c>
      <c r="B21" s="2" t="s">
        <v>65</v>
      </c>
      <c r="C21" s="2" t="s">
        <v>66</v>
      </c>
      <c r="D21" s="2" t="s">
        <v>43</v>
      </c>
      <c r="E21" s="1" t="s">
        <v>24</v>
      </c>
      <c r="F21" s="1">
        <v>7</v>
      </c>
      <c r="G21" s="1">
        <v>200000</v>
      </c>
      <c r="H21" s="73">
        <f t="shared" si="0"/>
        <v>10000</v>
      </c>
      <c r="I21" s="73">
        <f t="shared" si="1"/>
        <v>100000</v>
      </c>
      <c r="J21" s="73">
        <f t="shared" si="2"/>
        <v>34100</v>
      </c>
      <c r="K21" s="73">
        <f t="shared" ref="K21:K28" si="5">(G21+H21-I21)*0.02</f>
        <v>2200</v>
      </c>
      <c r="L21" s="73">
        <f t="shared" si="4"/>
        <v>273700</v>
      </c>
    </row>
    <row r="22" spans="1:12" x14ac:dyDescent="0.3">
      <c r="A22" s="74">
        <v>14</v>
      </c>
      <c r="B22" s="2" t="s">
        <v>68</v>
      </c>
      <c r="C22" s="2" t="s">
        <v>69</v>
      </c>
      <c r="D22" s="2" t="s">
        <v>70</v>
      </c>
      <c r="E22" s="1" t="s">
        <v>39</v>
      </c>
      <c r="F22" s="1">
        <v>14</v>
      </c>
      <c r="G22" s="1">
        <v>210000</v>
      </c>
      <c r="H22" s="73">
        <f t="shared" si="0"/>
        <v>21000</v>
      </c>
      <c r="I22" s="73">
        <f t="shared" si="1"/>
        <v>105000</v>
      </c>
      <c r="J22" s="73">
        <f t="shared" si="2"/>
        <v>36960</v>
      </c>
      <c r="K22" s="73">
        <f t="shared" si="5"/>
        <v>2520</v>
      </c>
      <c r="L22" s="73">
        <f t="shared" si="4"/>
        <v>296520</v>
      </c>
    </row>
    <row r="23" spans="1:12" x14ac:dyDescent="0.3">
      <c r="A23" s="72">
        <v>15</v>
      </c>
      <c r="B23" s="2" t="s">
        <v>72</v>
      </c>
      <c r="C23" s="2" t="s">
        <v>73</v>
      </c>
      <c r="D23" s="2" t="s">
        <v>74</v>
      </c>
      <c r="E23" s="1" t="s">
        <v>31</v>
      </c>
      <c r="F23" s="1">
        <v>11</v>
      </c>
      <c r="G23" s="1">
        <v>180000</v>
      </c>
      <c r="H23" s="73">
        <f t="shared" si="0"/>
        <v>18000</v>
      </c>
      <c r="I23" s="73">
        <f t="shared" si="1"/>
        <v>90000</v>
      </c>
      <c r="J23" s="73">
        <f t="shared" si="2"/>
        <v>31680</v>
      </c>
      <c r="K23" s="73">
        <f t="shared" si="5"/>
        <v>2160</v>
      </c>
      <c r="L23" s="73">
        <f t="shared" si="4"/>
        <v>254160</v>
      </c>
    </row>
    <row r="24" spans="1:12" x14ac:dyDescent="0.3">
      <c r="A24" s="72">
        <v>16</v>
      </c>
      <c r="B24" s="2" t="s">
        <v>138</v>
      </c>
      <c r="C24" s="2" t="s">
        <v>48</v>
      </c>
      <c r="D24" s="2" t="s">
        <v>11</v>
      </c>
      <c r="E24" s="1" t="s">
        <v>77</v>
      </c>
      <c r="F24" s="1">
        <v>25</v>
      </c>
      <c r="G24" s="1">
        <v>290000</v>
      </c>
      <c r="H24" s="73">
        <f t="shared" si="0"/>
        <v>43500</v>
      </c>
      <c r="I24" s="73">
        <f t="shared" si="1"/>
        <v>145000</v>
      </c>
      <c r="J24" s="73">
        <f t="shared" si="2"/>
        <v>52635</v>
      </c>
      <c r="K24" s="73">
        <f t="shared" si="5"/>
        <v>3770</v>
      </c>
      <c r="L24" s="73">
        <f t="shared" si="4"/>
        <v>422095</v>
      </c>
    </row>
    <row r="25" spans="1:12" x14ac:dyDescent="0.3">
      <c r="A25" s="72">
        <v>17</v>
      </c>
      <c r="B25" s="2" t="s">
        <v>79</v>
      </c>
      <c r="C25" s="2" t="s">
        <v>22</v>
      </c>
      <c r="D25" s="2" t="s">
        <v>80</v>
      </c>
      <c r="E25" s="1" t="s">
        <v>81</v>
      </c>
      <c r="F25" s="1">
        <v>16</v>
      </c>
      <c r="G25" s="1">
        <v>360000</v>
      </c>
      <c r="H25" s="73">
        <f t="shared" si="0"/>
        <v>54000</v>
      </c>
      <c r="I25" s="73">
        <f t="shared" si="1"/>
        <v>180000</v>
      </c>
      <c r="J25" s="73">
        <f t="shared" si="2"/>
        <v>65340</v>
      </c>
      <c r="K25" s="73">
        <f t="shared" si="5"/>
        <v>4680</v>
      </c>
      <c r="L25" s="73">
        <f t="shared" si="4"/>
        <v>523980</v>
      </c>
    </row>
    <row r="26" spans="1:12" x14ac:dyDescent="0.3">
      <c r="A26" s="72">
        <v>18</v>
      </c>
      <c r="B26" s="2" t="s">
        <v>83</v>
      </c>
      <c r="C26" s="2" t="s">
        <v>84</v>
      </c>
      <c r="D26" s="2" t="s">
        <v>85</v>
      </c>
      <c r="E26" s="1" t="s">
        <v>24</v>
      </c>
      <c r="F26" s="1">
        <v>2</v>
      </c>
      <c r="G26" s="1">
        <v>210000</v>
      </c>
      <c r="H26" s="73">
        <f t="shared" si="0"/>
        <v>0</v>
      </c>
      <c r="I26" s="73">
        <f t="shared" si="1"/>
        <v>105000</v>
      </c>
      <c r="J26" s="73">
        <f t="shared" si="2"/>
        <v>34650</v>
      </c>
      <c r="K26" s="73">
        <f t="shared" si="5"/>
        <v>2100</v>
      </c>
      <c r="L26" s="73">
        <f t="shared" si="4"/>
        <v>278250</v>
      </c>
    </row>
    <row r="27" spans="1:12" x14ac:dyDescent="0.3">
      <c r="A27" s="72">
        <v>19</v>
      </c>
      <c r="B27" s="2" t="s">
        <v>87</v>
      </c>
      <c r="C27" s="2" t="s">
        <v>88</v>
      </c>
      <c r="D27" s="2" t="s">
        <v>89</v>
      </c>
      <c r="E27" s="1" t="s">
        <v>39</v>
      </c>
      <c r="F27" s="1">
        <v>25</v>
      </c>
      <c r="G27" s="1">
        <v>280000</v>
      </c>
      <c r="H27" s="73">
        <f t="shared" si="0"/>
        <v>42000</v>
      </c>
      <c r="I27" s="73">
        <f t="shared" si="1"/>
        <v>140000</v>
      </c>
      <c r="J27" s="73">
        <f t="shared" si="2"/>
        <v>50820</v>
      </c>
      <c r="K27" s="73">
        <f t="shared" si="5"/>
        <v>3640</v>
      </c>
      <c r="L27" s="73">
        <f t="shared" si="4"/>
        <v>407540</v>
      </c>
    </row>
    <row r="28" spans="1:12" hidden="1" x14ac:dyDescent="0.3">
      <c r="A28" s="38">
        <v>20</v>
      </c>
      <c r="B28" s="6" t="s">
        <v>91</v>
      </c>
      <c r="C28" s="6" t="s">
        <v>92</v>
      </c>
      <c r="D28" s="6" t="s">
        <v>93</v>
      </c>
      <c r="E28" s="52" t="s">
        <v>39</v>
      </c>
      <c r="F28" s="50">
        <v>3</v>
      </c>
      <c r="G28">
        <v>150000</v>
      </c>
      <c r="H28" s="56">
        <f t="shared" si="0"/>
        <v>0</v>
      </c>
      <c r="I28" s="56">
        <f t="shared" si="1"/>
        <v>75000</v>
      </c>
      <c r="J28" s="56">
        <f t="shared" si="2"/>
        <v>24750</v>
      </c>
      <c r="K28" s="56">
        <f t="shared" si="5"/>
        <v>1500</v>
      </c>
      <c r="L28" s="56">
        <f t="shared" si="4"/>
        <v>198750</v>
      </c>
    </row>
    <row r="31" spans="1:12" x14ac:dyDescent="0.3">
      <c r="A31" t="s">
        <v>163</v>
      </c>
    </row>
    <row r="32" spans="1:12" ht="26.4" x14ac:dyDescent="0.3">
      <c r="A32" s="16" t="s">
        <v>1</v>
      </c>
      <c r="B32" s="16" t="s">
        <v>2</v>
      </c>
      <c r="C32" s="16" t="s">
        <v>3</v>
      </c>
      <c r="D32" s="16" t="s">
        <v>4</v>
      </c>
      <c r="E32" s="16" t="s">
        <v>5</v>
      </c>
      <c r="F32" s="16" t="s">
        <v>147</v>
      </c>
      <c r="G32" s="16" t="s">
        <v>151</v>
      </c>
      <c r="H32" s="16" t="s">
        <v>152</v>
      </c>
      <c r="I32" s="16" t="s">
        <v>153</v>
      </c>
      <c r="J32" s="16" t="s">
        <v>154</v>
      </c>
      <c r="K32" s="16" t="s">
        <v>155</v>
      </c>
      <c r="L32" s="16" t="s">
        <v>156</v>
      </c>
    </row>
    <row r="33" spans="1:12" x14ac:dyDescent="0.3">
      <c r="A33" s="74">
        <v>1</v>
      </c>
      <c r="B33" s="1" t="s">
        <v>9</v>
      </c>
      <c r="C33" s="1" t="s">
        <v>10</v>
      </c>
      <c r="D33" s="1" t="s">
        <v>11</v>
      </c>
      <c r="E33" s="1" t="s">
        <v>157</v>
      </c>
      <c r="F33" s="1">
        <v>23</v>
      </c>
      <c r="G33" s="73">
        <v>340000</v>
      </c>
      <c r="H33" s="73">
        <v>51000</v>
      </c>
      <c r="I33" s="73">
        <v>170000</v>
      </c>
      <c r="J33" s="73">
        <v>61710</v>
      </c>
      <c r="K33" s="73">
        <v>4420</v>
      </c>
      <c r="L33" s="73">
        <v>494870</v>
      </c>
    </row>
    <row r="34" spans="1:12" x14ac:dyDescent="0.3">
      <c r="A34" s="74">
        <v>2</v>
      </c>
      <c r="B34" s="2" t="s">
        <v>16</v>
      </c>
      <c r="C34" s="2" t="s">
        <v>17</v>
      </c>
      <c r="D34" s="2" t="s">
        <v>18</v>
      </c>
      <c r="E34" s="1" t="s">
        <v>19</v>
      </c>
      <c r="F34" s="1">
        <v>2</v>
      </c>
      <c r="G34" s="1">
        <v>125000</v>
      </c>
      <c r="H34" s="73">
        <v>0</v>
      </c>
      <c r="I34" s="73">
        <v>62500</v>
      </c>
      <c r="J34" s="73">
        <v>20625</v>
      </c>
      <c r="K34" s="73">
        <v>1250</v>
      </c>
      <c r="L34" s="73">
        <v>165625</v>
      </c>
    </row>
    <row r="35" spans="1:12" x14ac:dyDescent="0.3">
      <c r="A35" s="74">
        <v>7</v>
      </c>
      <c r="B35" s="2" t="s">
        <v>41</v>
      </c>
      <c r="C35" s="2" t="s">
        <v>42</v>
      </c>
      <c r="D35" s="2" t="s">
        <v>43</v>
      </c>
      <c r="E35" s="1" t="s">
        <v>19</v>
      </c>
      <c r="F35" s="1">
        <v>2</v>
      </c>
      <c r="G35" s="1">
        <v>125000</v>
      </c>
      <c r="H35" s="73">
        <v>0</v>
      </c>
      <c r="I35" s="73">
        <v>62500</v>
      </c>
      <c r="J35" s="73">
        <v>20625</v>
      </c>
      <c r="K35" s="73">
        <v>1250</v>
      </c>
      <c r="L35" s="73">
        <v>165625</v>
      </c>
    </row>
    <row r="36" spans="1:12" x14ac:dyDescent="0.3">
      <c r="A36" s="74">
        <v>11</v>
      </c>
      <c r="B36" s="2" t="s">
        <v>58</v>
      </c>
      <c r="C36" s="2" t="s">
        <v>59</v>
      </c>
      <c r="D36" s="2" t="s">
        <v>35</v>
      </c>
      <c r="E36" s="1" t="s">
        <v>19</v>
      </c>
      <c r="F36" s="1">
        <v>6</v>
      </c>
      <c r="G36" s="1">
        <v>180000</v>
      </c>
      <c r="H36" s="73">
        <v>9000</v>
      </c>
      <c r="I36" s="73">
        <v>90000</v>
      </c>
      <c r="J36" s="73">
        <v>30690</v>
      </c>
      <c r="K36" s="73">
        <v>1980</v>
      </c>
      <c r="L36" s="73">
        <v>246330</v>
      </c>
    </row>
    <row r="37" spans="1:12" x14ac:dyDescent="0.3">
      <c r="A37" s="74">
        <v>12</v>
      </c>
      <c r="B37" s="2" t="s">
        <v>62</v>
      </c>
      <c r="C37" s="2" t="s">
        <v>48</v>
      </c>
      <c r="D37" s="2" t="s">
        <v>63</v>
      </c>
      <c r="E37" s="1" t="s">
        <v>19</v>
      </c>
      <c r="F37" s="1">
        <v>2</v>
      </c>
      <c r="G37" s="1">
        <v>125000</v>
      </c>
      <c r="H37" s="73">
        <v>0</v>
      </c>
      <c r="I37" s="73">
        <v>62500</v>
      </c>
      <c r="J37" s="73">
        <v>20625</v>
      </c>
      <c r="K37" s="73">
        <v>1250</v>
      </c>
      <c r="L37" s="73">
        <v>165625</v>
      </c>
    </row>
    <row r="38" spans="1:12" x14ac:dyDescent="0.3">
      <c r="A38" s="72">
        <v>17</v>
      </c>
      <c r="B38" s="2" t="s">
        <v>79</v>
      </c>
      <c r="C38" s="2" t="s">
        <v>22</v>
      </c>
      <c r="D38" s="2" t="s">
        <v>80</v>
      </c>
      <c r="E38" s="1" t="s">
        <v>81</v>
      </c>
      <c r="F38" s="1">
        <v>16</v>
      </c>
      <c r="G38" s="1">
        <v>360000</v>
      </c>
      <c r="H38" s="73">
        <v>54000</v>
      </c>
      <c r="I38" s="73">
        <v>180000</v>
      </c>
      <c r="J38" s="73">
        <v>65340</v>
      </c>
      <c r="K38" s="73">
        <v>4680</v>
      </c>
      <c r="L38" s="73">
        <v>523980</v>
      </c>
    </row>
    <row r="40" spans="1:12" x14ac:dyDescent="0.3">
      <c r="A40" t="s">
        <v>162</v>
      </c>
    </row>
    <row r="41" spans="1:12" ht="26.4" x14ac:dyDescent="0.3">
      <c r="A41" s="16" t="s">
        <v>1</v>
      </c>
      <c r="B41" s="16" t="s">
        <v>2</v>
      </c>
      <c r="C41" s="16" t="s">
        <v>3</v>
      </c>
      <c r="D41" s="16" t="s">
        <v>4</v>
      </c>
      <c r="E41" s="16" t="s">
        <v>5</v>
      </c>
      <c r="F41" s="16" t="s">
        <v>147</v>
      </c>
      <c r="G41" s="16" t="s">
        <v>151</v>
      </c>
      <c r="H41" s="16" t="s">
        <v>152</v>
      </c>
      <c r="I41" s="16" t="s">
        <v>153</v>
      </c>
      <c r="J41" s="16" t="s">
        <v>154</v>
      </c>
      <c r="K41" s="16" t="s">
        <v>155</v>
      </c>
      <c r="L41" s="16" t="s">
        <v>156</v>
      </c>
    </row>
    <row r="42" spans="1:12" x14ac:dyDescent="0.3">
      <c r="A42" s="74">
        <v>1</v>
      </c>
      <c r="B42" s="1" t="s">
        <v>9</v>
      </c>
      <c r="C42" s="1" t="s">
        <v>10</v>
      </c>
      <c r="D42" s="1" t="s">
        <v>11</v>
      </c>
      <c r="E42" s="1" t="s">
        <v>157</v>
      </c>
      <c r="F42" s="1">
        <v>23</v>
      </c>
      <c r="G42" s="73">
        <v>340000</v>
      </c>
      <c r="H42" s="73">
        <v>51000</v>
      </c>
      <c r="I42" s="73">
        <v>170000</v>
      </c>
      <c r="J42" s="73">
        <v>61710</v>
      </c>
      <c r="K42" s="73">
        <v>4420</v>
      </c>
      <c r="L42" s="73">
        <v>494870</v>
      </c>
    </row>
    <row r="43" spans="1:12" x14ac:dyDescent="0.3">
      <c r="A43" s="74">
        <v>5</v>
      </c>
      <c r="B43" s="2" t="s">
        <v>33</v>
      </c>
      <c r="C43" s="2" t="s">
        <v>34</v>
      </c>
      <c r="D43" s="2" t="s">
        <v>35</v>
      </c>
      <c r="E43" s="1" t="s">
        <v>31</v>
      </c>
      <c r="F43" s="1">
        <v>32</v>
      </c>
      <c r="G43" s="1">
        <v>420000</v>
      </c>
      <c r="H43" s="73">
        <v>63000</v>
      </c>
      <c r="I43" s="73">
        <v>210000</v>
      </c>
      <c r="J43" s="73">
        <v>76230</v>
      </c>
      <c r="K43" s="73">
        <v>5460</v>
      </c>
      <c r="L43" s="73">
        <v>611310</v>
      </c>
    </row>
    <row r="46" spans="1:12" x14ac:dyDescent="0.3">
      <c r="A46" t="s">
        <v>168</v>
      </c>
    </row>
    <row r="47" spans="1:12" ht="26.4" x14ac:dyDescent="0.3">
      <c r="A47" s="16" t="s">
        <v>1</v>
      </c>
      <c r="B47" s="16" t="s">
        <v>2</v>
      </c>
      <c r="C47" s="16" t="s">
        <v>3</v>
      </c>
      <c r="D47" s="16" t="s">
        <v>4</v>
      </c>
      <c r="E47" s="16" t="s">
        <v>5</v>
      </c>
      <c r="F47" s="16" t="s">
        <v>147</v>
      </c>
      <c r="G47" s="16" t="s">
        <v>151</v>
      </c>
      <c r="H47" s="16" t="s">
        <v>152</v>
      </c>
      <c r="I47" s="16" t="s">
        <v>153</v>
      </c>
      <c r="J47" s="16" t="s">
        <v>154</v>
      </c>
      <c r="K47" s="16" t="s">
        <v>155</v>
      </c>
      <c r="L47" s="16" t="s">
        <v>156</v>
      </c>
    </row>
    <row r="48" spans="1:12" x14ac:dyDescent="0.3">
      <c r="A48" s="72">
        <v>20</v>
      </c>
      <c r="B48" s="2" t="s">
        <v>91</v>
      </c>
      <c r="C48" s="2" t="s">
        <v>92</v>
      </c>
      <c r="D48" s="2" t="s">
        <v>93</v>
      </c>
      <c r="E48" s="1" t="s">
        <v>39</v>
      </c>
      <c r="F48" s="1">
        <v>3</v>
      </c>
      <c r="G48" s="1">
        <v>150000</v>
      </c>
      <c r="H48" s="73">
        <f t="shared" ref="H48:H67" si="6">IF(F48&gt;15,G48*0.15,IF(F48&gt;10,G48*0.1,IF(F48&gt;5,G48*0.05,0)))</f>
        <v>0</v>
      </c>
      <c r="I48" s="73">
        <f t="shared" ref="I48:I67" si="7">G48*0.5</f>
        <v>75000</v>
      </c>
      <c r="J48" s="73">
        <f t="shared" ref="J48:J67" si="8">(G48+H48+I48)*0.11</f>
        <v>24750</v>
      </c>
      <c r="K48" s="73">
        <f t="shared" ref="K48:K67" si="9">(G48+H48-I48)*0.02</f>
        <v>1500</v>
      </c>
      <c r="L48" s="73">
        <f t="shared" ref="L48:L67" si="10">G48+H48+I48-J48-K48</f>
        <v>198750</v>
      </c>
    </row>
    <row r="49" spans="1:12" x14ac:dyDescent="0.3">
      <c r="A49" s="74">
        <v>6</v>
      </c>
      <c r="B49" s="2" t="s">
        <v>37</v>
      </c>
      <c r="C49" s="2" t="s">
        <v>17</v>
      </c>
      <c r="D49" s="2" t="s">
        <v>38</v>
      </c>
      <c r="E49" s="1" t="s">
        <v>39</v>
      </c>
      <c r="F49" s="1">
        <v>7</v>
      </c>
      <c r="G49" s="1">
        <v>200000</v>
      </c>
      <c r="H49" s="73">
        <f t="shared" si="6"/>
        <v>10000</v>
      </c>
      <c r="I49" s="73">
        <f t="shared" si="7"/>
        <v>100000</v>
      </c>
      <c r="J49" s="73">
        <f t="shared" si="8"/>
        <v>34100</v>
      </c>
      <c r="K49" s="73">
        <f t="shared" si="9"/>
        <v>2200</v>
      </c>
      <c r="L49" s="73">
        <f t="shared" si="10"/>
        <v>273700</v>
      </c>
    </row>
    <row r="50" spans="1:12" x14ac:dyDescent="0.3">
      <c r="A50" s="74">
        <v>14</v>
      </c>
      <c r="B50" s="2" t="s">
        <v>68</v>
      </c>
      <c r="C50" s="2" t="s">
        <v>69</v>
      </c>
      <c r="D50" s="2" t="s">
        <v>70</v>
      </c>
      <c r="E50" s="1" t="s">
        <v>39</v>
      </c>
      <c r="F50" s="1">
        <v>14</v>
      </c>
      <c r="G50" s="1">
        <v>210000</v>
      </c>
      <c r="H50" s="73">
        <f t="shared" si="6"/>
        <v>21000</v>
      </c>
      <c r="I50" s="73">
        <f t="shared" si="7"/>
        <v>105000</v>
      </c>
      <c r="J50" s="73">
        <f t="shared" si="8"/>
        <v>36960</v>
      </c>
      <c r="K50" s="73">
        <f t="shared" si="9"/>
        <v>2520</v>
      </c>
      <c r="L50" s="73">
        <f t="shared" si="10"/>
        <v>296520</v>
      </c>
    </row>
    <row r="51" spans="1:12" x14ac:dyDescent="0.3">
      <c r="A51" s="72">
        <v>19</v>
      </c>
      <c r="B51" s="2" t="s">
        <v>87</v>
      </c>
      <c r="C51" s="2" t="s">
        <v>88</v>
      </c>
      <c r="D51" s="2" t="s">
        <v>89</v>
      </c>
      <c r="E51" s="1" t="s">
        <v>39</v>
      </c>
      <c r="F51" s="1">
        <v>25</v>
      </c>
      <c r="G51" s="1">
        <v>280000</v>
      </c>
      <c r="H51" s="73">
        <f t="shared" si="6"/>
        <v>42000</v>
      </c>
      <c r="I51" s="73">
        <f t="shared" si="7"/>
        <v>140000</v>
      </c>
      <c r="J51" s="73">
        <f t="shared" si="8"/>
        <v>50820</v>
      </c>
      <c r="K51" s="73">
        <f t="shared" si="9"/>
        <v>3640</v>
      </c>
      <c r="L51" s="73">
        <f t="shared" si="10"/>
        <v>407540</v>
      </c>
    </row>
    <row r="52" spans="1:12" x14ac:dyDescent="0.3">
      <c r="A52" s="72">
        <v>17</v>
      </c>
      <c r="B52" s="2" t="s">
        <v>79</v>
      </c>
      <c r="C52" s="2" t="s">
        <v>22</v>
      </c>
      <c r="D52" s="2" t="s">
        <v>80</v>
      </c>
      <c r="E52" s="1" t="s">
        <v>81</v>
      </c>
      <c r="F52" s="1">
        <v>16</v>
      </c>
      <c r="G52" s="1">
        <v>360000</v>
      </c>
      <c r="H52" s="73">
        <f t="shared" si="6"/>
        <v>54000</v>
      </c>
      <c r="I52" s="73">
        <f t="shared" si="7"/>
        <v>180000</v>
      </c>
      <c r="J52" s="73">
        <f t="shared" si="8"/>
        <v>65340</v>
      </c>
      <c r="K52" s="73">
        <f t="shared" si="9"/>
        <v>4680</v>
      </c>
      <c r="L52" s="73">
        <f t="shared" si="10"/>
        <v>523980</v>
      </c>
    </row>
    <row r="53" spans="1:12" x14ac:dyDescent="0.3">
      <c r="A53" s="74">
        <v>2</v>
      </c>
      <c r="B53" s="2" t="s">
        <v>16</v>
      </c>
      <c r="C53" s="2" t="s">
        <v>17</v>
      </c>
      <c r="D53" s="2" t="s">
        <v>18</v>
      </c>
      <c r="E53" s="1" t="s">
        <v>19</v>
      </c>
      <c r="F53" s="1">
        <v>2</v>
      </c>
      <c r="G53" s="1">
        <v>125000</v>
      </c>
      <c r="H53" s="73">
        <f t="shared" si="6"/>
        <v>0</v>
      </c>
      <c r="I53" s="73">
        <f t="shared" si="7"/>
        <v>62500</v>
      </c>
      <c r="J53" s="73">
        <f t="shared" si="8"/>
        <v>20625</v>
      </c>
      <c r="K53" s="73">
        <f t="shared" si="9"/>
        <v>1250</v>
      </c>
      <c r="L53" s="73">
        <f t="shared" si="10"/>
        <v>165625</v>
      </c>
    </row>
    <row r="54" spans="1:12" x14ac:dyDescent="0.3">
      <c r="A54" s="74">
        <v>7</v>
      </c>
      <c r="B54" s="2" t="s">
        <v>41</v>
      </c>
      <c r="C54" s="2" t="s">
        <v>42</v>
      </c>
      <c r="D54" s="2" t="s">
        <v>43</v>
      </c>
      <c r="E54" s="1" t="s">
        <v>19</v>
      </c>
      <c r="F54" s="1">
        <v>2</v>
      </c>
      <c r="G54" s="1">
        <v>125000</v>
      </c>
      <c r="H54" s="73">
        <f t="shared" si="6"/>
        <v>0</v>
      </c>
      <c r="I54" s="73">
        <f t="shared" si="7"/>
        <v>62500</v>
      </c>
      <c r="J54" s="73">
        <f t="shared" si="8"/>
        <v>20625</v>
      </c>
      <c r="K54" s="73">
        <f t="shared" si="9"/>
        <v>1250</v>
      </c>
      <c r="L54" s="73">
        <f t="shared" si="10"/>
        <v>165625</v>
      </c>
    </row>
    <row r="55" spans="1:12" x14ac:dyDescent="0.3">
      <c r="A55" s="74">
        <v>12</v>
      </c>
      <c r="B55" s="2" t="s">
        <v>62</v>
      </c>
      <c r="C55" s="2" t="s">
        <v>48</v>
      </c>
      <c r="D55" s="2" t="s">
        <v>63</v>
      </c>
      <c r="E55" s="1" t="s">
        <v>19</v>
      </c>
      <c r="F55" s="1">
        <v>2</v>
      </c>
      <c r="G55" s="1">
        <v>125000</v>
      </c>
      <c r="H55" s="73">
        <f t="shared" si="6"/>
        <v>0</v>
      </c>
      <c r="I55" s="73">
        <f t="shared" si="7"/>
        <v>62500</v>
      </c>
      <c r="J55" s="73">
        <f t="shared" si="8"/>
        <v>20625</v>
      </c>
      <c r="K55" s="73">
        <f t="shared" si="9"/>
        <v>1250</v>
      </c>
      <c r="L55" s="73">
        <f t="shared" si="10"/>
        <v>165625</v>
      </c>
    </row>
    <row r="56" spans="1:12" x14ac:dyDescent="0.3">
      <c r="A56" s="74">
        <v>11</v>
      </c>
      <c r="B56" s="2" t="s">
        <v>58</v>
      </c>
      <c r="C56" s="2" t="s">
        <v>59</v>
      </c>
      <c r="D56" s="2" t="s">
        <v>35</v>
      </c>
      <c r="E56" s="1" t="s">
        <v>19</v>
      </c>
      <c r="F56" s="1">
        <v>6</v>
      </c>
      <c r="G56" s="1">
        <v>180000</v>
      </c>
      <c r="H56" s="73">
        <f t="shared" si="6"/>
        <v>9000</v>
      </c>
      <c r="I56" s="73">
        <f t="shared" si="7"/>
        <v>90000</v>
      </c>
      <c r="J56" s="73">
        <f t="shared" si="8"/>
        <v>30690</v>
      </c>
      <c r="K56" s="73">
        <f t="shared" si="9"/>
        <v>1980</v>
      </c>
      <c r="L56" s="73">
        <f t="shared" si="10"/>
        <v>246330</v>
      </c>
    </row>
    <row r="57" spans="1:12" x14ac:dyDescent="0.3">
      <c r="A57" s="74">
        <v>10</v>
      </c>
      <c r="B57" s="2" t="s">
        <v>54</v>
      </c>
      <c r="C57" s="2" t="s">
        <v>55</v>
      </c>
      <c r="D57" s="2" t="s">
        <v>18</v>
      </c>
      <c r="E57" s="1" t="s">
        <v>56</v>
      </c>
      <c r="F57" s="1">
        <v>11</v>
      </c>
      <c r="G57" s="1">
        <v>280000</v>
      </c>
      <c r="H57" s="73">
        <f t="shared" si="6"/>
        <v>28000</v>
      </c>
      <c r="I57" s="73">
        <f t="shared" si="7"/>
        <v>140000</v>
      </c>
      <c r="J57" s="73">
        <f t="shared" si="8"/>
        <v>49280</v>
      </c>
      <c r="K57" s="73">
        <f t="shared" si="9"/>
        <v>3360</v>
      </c>
      <c r="L57" s="73">
        <f t="shared" si="10"/>
        <v>395360</v>
      </c>
    </row>
    <row r="58" spans="1:12" x14ac:dyDescent="0.3">
      <c r="A58" s="74">
        <v>9</v>
      </c>
      <c r="B58" s="2" t="s">
        <v>51</v>
      </c>
      <c r="C58" s="2" t="s">
        <v>52</v>
      </c>
      <c r="D58" s="2" t="s">
        <v>18</v>
      </c>
      <c r="E58" s="1" t="s">
        <v>31</v>
      </c>
      <c r="F58" s="1">
        <v>5</v>
      </c>
      <c r="G58" s="1">
        <v>160000</v>
      </c>
      <c r="H58" s="73">
        <f t="shared" si="6"/>
        <v>0</v>
      </c>
      <c r="I58" s="73">
        <f t="shared" si="7"/>
        <v>80000</v>
      </c>
      <c r="J58" s="73">
        <f t="shared" si="8"/>
        <v>26400</v>
      </c>
      <c r="K58" s="73">
        <f t="shared" si="9"/>
        <v>1600</v>
      </c>
      <c r="L58" s="73">
        <f t="shared" si="10"/>
        <v>212000</v>
      </c>
    </row>
    <row r="59" spans="1:12" x14ac:dyDescent="0.3">
      <c r="A59" s="72">
        <v>15</v>
      </c>
      <c r="B59" s="2" t="s">
        <v>72</v>
      </c>
      <c r="C59" s="2" t="s">
        <v>73</v>
      </c>
      <c r="D59" s="2" t="s">
        <v>74</v>
      </c>
      <c r="E59" s="1" t="s">
        <v>31</v>
      </c>
      <c r="F59" s="1">
        <v>11</v>
      </c>
      <c r="G59" s="1">
        <v>180000</v>
      </c>
      <c r="H59" s="73">
        <f t="shared" si="6"/>
        <v>18000</v>
      </c>
      <c r="I59" s="73">
        <f t="shared" si="7"/>
        <v>90000</v>
      </c>
      <c r="J59" s="73">
        <f t="shared" si="8"/>
        <v>31680</v>
      </c>
      <c r="K59" s="73">
        <f t="shared" si="9"/>
        <v>2160</v>
      </c>
      <c r="L59" s="73">
        <f t="shared" si="10"/>
        <v>254160</v>
      </c>
    </row>
    <row r="60" spans="1:12" x14ac:dyDescent="0.3">
      <c r="A60" s="74">
        <v>4</v>
      </c>
      <c r="B60" s="2" t="s">
        <v>28</v>
      </c>
      <c r="C60" s="2" t="s">
        <v>29</v>
      </c>
      <c r="D60" s="2" t="s">
        <v>30</v>
      </c>
      <c r="E60" s="1" t="s">
        <v>31</v>
      </c>
      <c r="F60" s="1">
        <v>9</v>
      </c>
      <c r="G60" s="1">
        <v>200000</v>
      </c>
      <c r="H60" s="73">
        <f t="shared" si="6"/>
        <v>10000</v>
      </c>
      <c r="I60" s="73">
        <f t="shared" si="7"/>
        <v>100000</v>
      </c>
      <c r="J60" s="73">
        <f t="shared" si="8"/>
        <v>34100</v>
      </c>
      <c r="K60" s="73">
        <f t="shared" si="9"/>
        <v>2200</v>
      </c>
      <c r="L60" s="73">
        <f t="shared" si="10"/>
        <v>273700</v>
      </c>
    </row>
    <row r="61" spans="1:12" x14ac:dyDescent="0.3">
      <c r="A61" s="74">
        <v>5</v>
      </c>
      <c r="B61" s="2" t="s">
        <v>33</v>
      </c>
      <c r="C61" s="2" t="s">
        <v>34</v>
      </c>
      <c r="D61" s="2" t="s">
        <v>35</v>
      </c>
      <c r="E61" s="1" t="s">
        <v>31</v>
      </c>
      <c r="F61" s="1">
        <v>32</v>
      </c>
      <c r="G61" s="1">
        <v>420000</v>
      </c>
      <c r="H61" s="73">
        <f t="shared" si="6"/>
        <v>63000</v>
      </c>
      <c r="I61" s="73">
        <f t="shared" si="7"/>
        <v>210000</v>
      </c>
      <c r="J61" s="73">
        <f t="shared" si="8"/>
        <v>76230</v>
      </c>
      <c r="K61" s="73">
        <f t="shared" si="9"/>
        <v>5460</v>
      </c>
      <c r="L61" s="73">
        <f t="shared" si="10"/>
        <v>611310</v>
      </c>
    </row>
    <row r="62" spans="1:12" x14ac:dyDescent="0.3">
      <c r="A62" s="74">
        <v>1</v>
      </c>
      <c r="B62" s="1" t="s">
        <v>9</v>
      </c>
      <c r="C62" s="1" t="s">
        <v>10</v>
      </c>
      <c r="D62" s="1" t="s">
        <v>11</v>
      </c>
      <c r="E62" s="1" t="s">
        <v>157</v>
      </c>
      <c r="F62" s="1">
        <v>23</v>
      </c>
      <c r="G62" s="73">
        <v>340000</v>
      </c>
      <c r="H62" s="73">
        <f t="shared" si="6"/>
        <v>51000</v>
      </c>
      <c r="I62" s="73">
        <f t="shared" si="7"/>
        <v>170000</v>
      </c>
      <c r="J62" s="73">
        <f t="shared" si="8"/>
        <v>61710</v>
      </c>
      <c r="K62" s="73">
        <f t="shared" si="9"/>
        <v>4420</v>
      </c>
      <c r="L62" s="73">
        <f t="shared" si="10"/>
        <v>494870</v>
      </c>
    </row>
    <row r="63" spans="1:12" x14ac:dyDescent="0.3">
      <c r="A63" s="74">
        <v>8</v>
      </c>
      <c r="B63" s="2" t="s">
        <v>47</v>
      </c>
      <c r="C63" s="2" t="s">
        <v>48</v>
      </c>
      <c r="D63" s="2" t="s">
        <v>49</v>
      </c>
      <c r="E63" s="1" t="s">
        <v>24</v>
      </c>
      <c r="F63" s="1">
        <v>4</v>
      </c>
      <c r="G63" s="1">
        <v>150000</v>
      </c>
      <c r="H63" s="73">
        <f t="shared" si="6"/>
        <v>0</v>
      </c>
      <c r="I63" s="73">
        <f t="shared" si="7"/>
        <v>75000</v>
      </c>
      <c r="J63" s="73">
        <f t="shared" si="8"/>
        <v>24750</v>
      </c>
      <c r="K63" s="73">
        <f t="shared" si="9"/>
        <v>1500</v>
      </c>
      <c r="L63" s="73">
        <f t="shared" si="10"/>
        <v>198750</v>
      </c>
    </row>
    <row r="64" spans="1:12" x14ac:dyDescent="0.3">
      <c r="A64" s="74">
        <v>13</v>
      </c>
      <c r="B64" s="2" t="s">
        <v>65</v>
      </c>
      <c r="C64" s="2" t="s">
        <v>66</v>
      </c>
      <c r="D64" s="2" t="s">
        <v>43</v>
      </c>
      <c r="E64" s="1" t="s">
        <v>24</v>
      </c>
      <c r="F64" s="1">
        <v>7</v>
      </c>
      <c r="G64" s="1">
        <v>200000</v>
      </c>
      <c r="H64" s="73">
        <f t="shared" si="6"/>
        <v>10000</v>
      </c>
      <c r="I64" s="73">
        <f t="shared" si="7"/>
        <v>100000</v>
      </c>
      <c r="J64" s="73">
        <f t="shared" si="8"/>
        <v>34100</v>
      </c>
      <c r="K64" s="73">
        <f t="shared" si="9"/>
        <v>2200</v>
      </c>
      <c r="L64" s="73">
        <f t="shared" si="10"/>
        <v>273700</v>
      </c>
    </row>
    <row r="65" spans="1:13" x14ac:dyDescent="0.3">
      <c r="A65" s="72">
        <v>18</v>
      </c>
      <c r="B65" s="2" t="s">
        <v>83</v>
      </c>
      <c r="C65" s="2" t="s">
        <v>84</v>
      </c>
      <c r="D65" s="2" t="s">
        <v>85</v>
      </c>
      <c r="E65" s="1" t="s">
        <v>24</v>
      </c>
      <c r="F65" s="1">
        <v>2</v>
      </c>
      <c r="G65" s="1">
        <v>210000</v>
      </c>
      <c r="H65" s="73">
        <f t="shared" si="6"/>
        <v>0</v>
      </c>
      <c r="I65" s="73">
        <f t="shared" si="7"/>
        <v>105000</v>
      </c>
      <c r="J65" s="73">
        <f t="shared" si="8"/>
        <v>34650</v>
      </c>
      <c r="K65" s="73">
        <f t="shared" si="9"/>
        <v>2100</v>
      </c>
      <c r="L65" s="73">
        <f t="shared" si="10"/>
        <v>278250</v>
      </c>
    </row>
    <row r="66" spans="1:13" x14ac:dyDescent="0.3">
      <c r="A66" s="74">
        <v>3</v>
      </c>
      <c r="B66" s="2" t="s">
        <v>21</v>
      </c>
      <c r="C66" s="2" t="s">
        <v>22</v>
      </c>
      <c r="D66" s="2" t="s">
        <v>23</v>
      </c>
      <c r="E66" s="1" t="s">
        <v>24</v>
      </c>
      <c r="F66" s="1">
        <v>13</v>
      </c>
      <c r="G66" s="1">
        <v>250000</v>
      </c>
      <c r="H66" s="73">
        <f t="shared" si="6"/>
        <v>25000</v>
      </c>
      <c r="I66" s="73">
        <f t="shared" si="7"/>
        <v>125000</v>
      </c>
      <c r="J66" s="73">
        <f t="shared" si="8"/>
        <v>44000</v>
      </c>
      <c r="K66" s="73">
        <f t="shared" si="9"/>
        <v>3000</v>
      </c>
      <c r="L66" s="73">
        <f t="shared" si="10"/>
        <v>353000</v>
      </c>
    </row>
    <row r="67" spans="1:13" x14ac:dyDescent="0.3">
      <c r="A67" s="72">
        <v>16</v>
      </c>
      <c r="B67" s="2" t="s">
        <v>138</v>
      </c>
      <c r="C67" s="2" t="s">
        <v>48</v>
      </c>
      <c r="D67" s="2" t="s">
        <v>11</v>
      </c>
      <c r="E67" s="1" t="s">
        <v>77</v>
      </c>
      <c r="F67" s="1">
        <v>25</v>
      </c>
      <c r="G67" s="1">
        <v>290000</v>
      </c>
      <c r="H67" s="73">
        <f t="shared" si="6"/>
        <v>43500</v>
      </c>
      <c r="I67" s="73">
        <f t="shared" si="7"/>
        <v>145000</v>
      </c>
      <c r="J67" s="73">
        <f t="shared" si="8"/>
        <v>52635</v>
      </c>
      <c r="K67" s="73">
        <f t="shared" si="9"/>
        <v>3770</v>
      </c>
      <c r="L67" s="73">
        <f t="shared" si="10"/>
        <v>422095</v>
      </c>
    </row>
    <row r="70" spans="1:13" x14ac:dyDescent="0.3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9"/>
    </row>
    <row r="71" spans="1:13" x14ac:dyDescent="0.3">
      <c r="A71" s="60"/>
      <c r="B71" s="59"/>
      <c r="C71" s="59"/>
      <c r="D71" s="59"/>
      <c r="E71" s="59"/>
      <c r="F71" s="59"/>
      <c r="G71" s="61"/>
      <c r="H71" s="61"/>
      <c r="I71" s="61"/>
      <c r="J71" s="61"/>
      <c r="K71" s="61"/>
      <c r="L71" s="61"/>
      <c r="M71" s="59"/>
    </row>
    <row r="72" spans="1:13" x14ac:dyDescent="0.3">
      <c r="A72" s="60"/>
      <c r="B72" s="59"/>
      <c r="C72" s="59"/>
      <c r="D72" s="59"/>
      <c r="E72" s="62"/>
      <c r="F72" s="59"/>
      <c r="G72" s="61"/>
      <c r="H72" s="61"/>
      <c r="I72" s="61"/>
      <c r="J72" s="61"/>
      <c r="K72" s="61"/>
      <c r="L72" s="61"/>
      <c r="M72" s="59"/>
    </row>
    <row r="73" spans="1:13" x14ac:dyDescent="0.3">
      <c r="A73" s="60" t="s">
        <v>178</v>
      </c>
      <c r="B73" s="63"/>
      <c r="C73" s="63"/>
      <c r="D73" s="63"/>
      <c r="E73" s="59"/>
      <c r="F73" s="59"/>
      <c r="G73" s="59"/>
      <c r="H73" s="61"/>
      <c r="I73" s="61"/>
      <c r="J73" s="61"/>
      <c r="K73" s="61"/>
      <c r="L73" s="61"/>
      <c r="M73" s="59"/>
    </row>
    <row r="74" spans="1:13" ht="26.4" x14ac:dyDescent="0.3">
      <c r="A74" s="16" t="s">
        <v>1</v>
      </c>
      <c r="B74" s="16" t="s">
        <v>2</v>
      </c>
      <c r="C74" s="16" t="s">
        <v>3</v>
      </c>
      <c r="D74" s="16" t="s">
        <v>4</v>
      </c>
      <c r="E74" s="16" t="s">
        <v>5</v>
      </c>
      <c r="F74" s="16" t="s">
        <v>147</v>
      </c>
      <c r="G74" s="16" t="s">
        <v>151</v>
      </c>
      <c r="H74" s="16" t="s">
        <v>152</v>
      </c>
      <c r="I74" s="16" t="s">
        <v>153</v>
      </c>
      <c r="J74" s="16" t="s">
        <v>154</v>
      </c>
      <c r="K74" s="16" t="s">
        <v>155</v>
      </c>
      <c r="L74" s="16" t="s">
        <v>156</v>
      </c>
      <c r="M74" s="75"/>
    </row>
    <row r="75" spans="1:13" x14ac:dyDescent="0.3">
      <c r="A75" s="74">
        <v>6</v>
      </c>
      <c r="B75" s="2" t="s">
        <v>37</v>
      </c>
      <c r="C75" s="2" t="s">
        <v>17</v>
      </c>
      <c r="D75" s="2" t="s">
        <v>38</v>
      </c>
      <c r="E75" s="1" t="s">
        <v>39</v>
      </c>
      <c r="F75" s="1">
        <v>7</v>
      </c>
      <c r="G75" s="1">
        <v>200000</v>
      </c>
      <c r="H75" s="73">
        <f>IF(F75&gt;15,G75*0.15,IF(F75&gt;10,G75*0.1,IF(F75&gt;5,G75*0.05,0)))</f>
        <v>10000</v>
      </c>
      <c r="I75" s="73">
        <f>G75*0.5</f>
        <v>100000</v>
      </c>
      <c r="J75" s="73">
        <f>(G75+H75+I75)*0.11</f>
        <v>34100</v>
      </c>
      <c r="K75" s="73">
        <f>(G75+H75-I75)*0.02</f>
        <v>2200</v>
      </c>
      <c r="L75" s="73">
        <f>G75+H75+I75-J75-K75</f>
        <v>273700</v>
      </c>
      <c r="M75" s="75"/>
    </row>
    <row r="76" spans="1:13" x14ac:dyDescent="0.3">
      <c r="A76" s="74">
        <v>14</v>
      </c>
      <c r="B76" s="2" t="s">
        <v>68</v>
      </c>
      <c r="C76" s="2" t="s">
        <v>69</v>
      </c>
      <c r="D76" s="2" t="s">
        <v>70</v>
      </c>
      <c r="E76" s="1" t="s">
        <v>39</v>
      </c>
      <c r="F76" s="1">
        <v>14</v>
      </c>
      <c r="G76" s="1">
        <v>210000</v>
      </c>
      <c r="H76" s="73">
        <f>IF(F76&gt;15,G76*0.15,IF(F76&gt;10,G76*0.1,IF(F76&gt;5,G76*0.05,0)))</f>
        <v>21000</v>
      </c>
      <c r="I76" s="73">
        <f>G76*0.5</f>
        <v>105000</v>
      </c>
      <c r="J76" s="73">
        <f>(G76+H76+I76)*0.11</f>
        <v>36960</v>
      </c>
      <c r="K76" s="73">
        <f>(G76+H76-I76)*0.02</f>
        <v>2520</v>
      </c>
      <c r="L76" s="73">
        <f>G76+H76+I76-J76-K76</f>
        <v>296520</v>
      </c>
      <c r="M76" s="75"/>
    </row>
    <row r="77" spans="1:13" x14ac:dyDescent="0.3">
      <c r="A77" s="72">
        <v>19</v>
      </c>
      <c r="B77" s="2" t="s">
        <v>87</v>
      </c>
      <c r="C77" s="2" t="s">
        <v>88</v>
      </c>
      <c r="D77" s="2" t="s">
        <v>89</v>
      </c>
      <c r="E77" s="1" t="s">
        <v>39</v>
      </c>
      <c r="F77" s="1">
        <v>25</v>
      </c>
      <c r="G77" s="1">
        <v>280000</v>
      </c>
      <c r="H77" s="73">
        <f>IF(F77&gt;15,G77*0.15,IF(F77&gt;10,G77*0.1,IF(F77&gt;5,G77*0.05,0)))</f>
        <v>42000</v>
      </c>
      <c r="I77" s="73">
        <f>G77*0.5</f>
        <v>140000</v>
      </c>
      <c r="J77" s="73">
        <f>(G77+H77+I77)*0.11</f>
        <v>50820</v>
      </c>
      <c r="K77" s="73">
        <f>(G77+H77-I77)*0.02</f>
        <v>3640</v>
      </c>
      <c r="L77" s="73">
        <f>G77+H77+I77-J77-K77</f>
        <v>407540</v>
      </c>
      <c r="M77" s="75"/>
    </row>
    <row r="78" spans="1:13" x14ac:dyDescent="0.3">
      <c r="A78" s="72">
        <v>20</v>
      </c>
      <c r="B78" s="2" t="s">
        <v>91</v>
      </c>
      <c r="C78" s="2" t="s">
        <v>92</v>
      </c>
      <c r="D78" s="2" t="s">
        <v>93</v>
      </c>
      <c r="E78" s="1" t="s">
        <v>39</v>
      </c>
      <c r="F78" s="1">
        <v>3</v>
      </c>
      <c r="G78" s="1">
        <v>150000</v>
      </c>
      <c r="H78" s="73">
        <f>IF(F78&gt;15,G78*0.15,IF(F78&gt;10,G78*0.1,IF(F78&gt;5,G78*0.05,0)))</f>
        <v>0</v>
      </c>
      <c r="I78" s="73">
        <f>G78*0.5</f>
        <v>75000</v>
      </c>
      <c r="J78" s="73">
        <f>(G78+H78+I78)*0.11</f>
        <v>24750</v>
      </c>
      <c r="K78" s="73">
        <f>(G78+H78-I78)*0.02</f>
        <v>1500</v>
      </c>
      <c r="L78" s="73">
        <f>G78+H78+I78-J78-K78</f>
        <v>198750</v>
      </c>
      <c r="M78" s="75"/>
    </row>
    <row r="79" spans="1:13" x14ac:dyDescent="0.3">
      <c r="A79" s="72"/>
      <c r="B79" s="2"/>
      <c r="C79" s="2"/>
      <c r="D79" s="2"/>
      <c r="E79" s="76" t="s">
        <v>173</v>
      </c>
      <c r="F79" s="1">
        <f>SUBTOTAL(1,F75:F78)</f>
        <v>12.25</v>
      </c>
      <c r="G79" s="1"/>
      <c r="H79" s="73"/>
      <c r="I79" s="73"/>
      <c r="J79" s="73"/>
      <c r="K79" s="73"/>
      <c r="L79" s="73"/>
      <c r="M79" s="75"/>
    </row>
    <row r="80" spans="1:13" x14ac:dyDescent="0.3">
      <c r="A80" s="72">
        <v>17</v>
      </c>
      <c r="B80" s="2" t="s">
        <v>79</v>
      </c>
      <c r="C80" s="2" t="s">
        <v>22</v>
      </c>
      <c r="D80" s="2" t="s">
        <v>80</v>
      </c>
      <c r="E80" s="1" t="s">
        <v>81</v>
      </c>
      <c r="F80" s="1">
        <v>16</v>
      </c>
      <c r="G80" s="1">
        <v>360000</v>
      </c>
      <c r="H80" s="73">
        <f>IF(F80&gt;15,G80*0.15,IF(F80&gt;10,G80*0.1,IF(F80&gt;5,G80*0.05,0)))</f>
        <v>54000</v>
      </c>
      <c r="I80" s="73">
        <f>G80*0.5</f>
        <v>180000</v>
      </c>
      <c r="J80" s="73">
        <f>(G80+H80+I80)*0.11</f>
        <v>65340</v>
      </c>
      <c r="K80" s="73">
        <f>(G80+H80-I80)*0.02</f>
        <v>4680</v>
      </c>
      <c r="L80" s="73">
        <f>G80+H80+I80-J80-K80</f>
        <v>523980</v>
      </c>
      <c r="M80" s="75"/>
    </row>
    <row r="81" spans="1:13" x14ac:dyDescent="0.3">
      <c r="A81" s="72"/>
      <c r="B81" s="2"/>
      <c r="C81" s="2"/>
      <c r="D81" s="2"/>
      <c r="E81" s="76" t="s">
        <v>176</v>
      </c>
      <c r="F81" s="1">
        <f>SUBTOTAL(1,F80:F80)</f>
        <v>16</v>
      </c>
      <c r="G81" s="1"/>
      <c r="H81" s="73"/>
      <c r="I81" s="73"/>
      <c r="J81" s="73"/>
      <c r="K81" s="73"/>
      <c r="L81" s="73"/>
      <c r="M81" s="75"/>
    </row>
    <row r="82" spans="1:13" x14ac:dyDescent="0.3">
      <c r="A82" s="74">
        <v>2</v>
      </c>
      <c r="B82" s="2" t="s">
        <v>16</v>
      </c>
      <c r="C82" s="2" t="s">
        <v>17</v>
      </c>
      <c r="D82" s="2" t="s">
        <v>18</v>
      </c>
      <c r="E82" s="1" t="s">
        <v>19</v>
      </c>
      <c r="F82" s="1">
        <v>2</v>
      </c>
      <c r="G82" s="1">
        <v>125000</v>
      </c>
      <c r="H82" s="73">
        <f>IF(F82&gt;15,G82*0.15,IF(F82&gt;10,G82*0.1,IF(F82&gt;5,G82*0.05,0)))</f>
        <v>0</v>
      </c>
      <c r="I82" s="73">
        <f>G82*0.5</f>
        <v>62500</v>
      </c>
      <c r="J82" s="73">
        <f>(G82+H82+I82)*0.11</f>
        <v>20625</v>
      </c>
      <c r="K82" s="73">
        <f>(G82+H82-I82)*0.02</f>
        <v>1250</v>
      </c>
      <c r="L82" s="73">
        <f>G82+H82+I82-J82-K82</f>
        <v>165625</v>
      </c>
      <c r="M82" s="75"/>
    </row>
    <row r="83" spans="1:13" x14ac:dyDescent="0.3">
      <c r="A83" s="74">
        <v>7</v>
      </c>
      <c r="B83" s="2" t="s">
        <v>41</v>
      </c>
      <c r="C83" s="2" t="s">
        <v>42</v>
      </c>
      <c r="D83" s="2" t="s">
        <v>43</v>
      </c>
      <c r="E83" s="1" t="s">
        <v>19</v>
      </c>
      <c r="F83" s="1">
        <v>2</v>
      </c>
      <c r="G83" s="1">
        <v>125000</v>
      </c>
      <c r="H83" s="73">
        <f>IF(F83&gt;15,G83*0.15,IF(F83&gt;10,G83*0.1,IF(F83&gt;5,G83*0.05,0)))</f>
        <v>0</v>
      </c>
      <c r="I83" s="73">
        <f>G83*0.5</f>
        <v>62500</v>
      </c>
      <c r="J83" s="73">
        <f>(G83+H83+I83)*0.11</f>
        <v>20625</v>
      </c>
      <c r="K83" s="73">
        <f>(G83+H83-I83)*0.02</f>
        <v>1250</v>
      </c>
      <c r="L83" s="73">
        <f>G83+H83+I83-J83-K83</f>
        <v>165625</v>
      </c>
      <c r="M83" s="75"/>
    </row>
    <row r="84" spans="1:13" x14ac:dyDescent="0.3">
      <c r="A84" s="74">
        <v>11</v>
      </c>
      <c r="B84" s="2" t="s">
        <v>58</v>
      </c>
      <c r="C84" s="2" t="s">
        <v>59</v>
      </c>
      <c r="D84" s="2" t="s">
        <v>35</v>
      </c>
      <c r="E84" s="1" t="s">
        <v>19</v>
      </c>
      <c r="F84" s="1">
        <v>6</v>
      </c>
      <c r="G84" s="1">
        <v>180000</v>
      </c>
      <c r="H84" s="73">
        <f>IF(F84&gt;15,G84*0.15,IF(F84&gt;10,G84*0.1,IF(F84&gt;5,G84*0.05,0)))</f>
        <v>9000</v>
      </c>
      <c r="I84" s="73">
        <f>G84*0.5</f>
        <v>90000</v>
      </c>
      <c r="J84" s="73">
        <f>(G84+H84+I84)*0.11</f>
        <v>30690</v>
      </c>
      <c r="K84" s="73">
        <f>(G84+H84-I84)*0.02</f>
        <v>1980</v>
      </c>
      <c r="L84" s="73">
        <f>G84+H84+I84-J84-K84</f>
        <v>246330</v>
      </c>
      <c r="M84" s="75"/>
    </row>
    <row r="85" spans="1:13" x14ac:dyDescent="0.3">
      <c r="A85" s="74">
        <v>12</v>
      </c>
      <c r="B85" s="2" t="s">
        <v>62</v>
      </c>
      <c r="C85" s="2" t="s">
        <v>48</v>
      </c>
      <c r="D85" s="2" t="s">
        <v>63</v>
      </c>
      <c r="E85" s="1" t="s">
        <v>19</v>
      </c>
      <c r="F85" s="1">
        <v>2</v>
      </c>
      <c r="G85" s="1">
        <v>125000</v>
      </c>
      <c r="H85" s="73">
        <f>IF(F85&gt;15,G85*0.15,IF(F85&gt;10,G85*0.1,IF(F85&gt;5,G85*0.05,0)))</f>
        <v>0</v>
      </c>
      <c r="I85" s="73">
        <f>G85*0.5</f>
        <v>62500</v>
      </c>
      <c r="J85" s="73">
        <f>(G85+H85+I85)*0.11</f>
        <v>20625</v>
      </c>
      <c r="K85" s="73">
        <f>(G85+H85-I85)*0.02</f>
        <v>1250</v>
      </c>
      <c r="L85" s="73">
        <f>G85+H85+I85-J85-K85</f>
        <v>165625</v>
      </c>
      <c r="M85" s="75"/>
    </row>
    <row r="86" spans="1:13" x14ac:dyDescent="0.3">
      <c r="A86" s="74"/>
      <c r="B86" s="2"/>
      <c r="C86" s="2"/>
      <c r="D86" s="2"/>
      <c r="E86" s="76" t="s">
        <v>170</v>
      </c>
      <c r="F86" s="1">
        <f>SUBTOTAL(1,F82:F85)</f>
        <v>3</v>
      </c>
      <c r="G86" s="1"/>
      <c r="H86" s="73"/>
      <c r="I86" s="73"/>
      <c r="J86" s="73"/>
      <c r="K86" s="73"/>
      <c r="L86" s="73"/>
      <c r="M86" s="75"/>
    </row>
    <row r="87" spans="1:13" x14ac:dyDescent="0.3">
      <c r="A87" s="74">
        <v>10</v>
      </c>
      <c r="B87" s="2" t="s">
        <v>54</v>
      </c>
      <c r="C87" s="2" t="s">
        <v>55</v>
      </c>
      <c r="D87" s="2" t="s">
        <v>18</v>
      </c>
      <c r="E87" s="1" t="s">
        <v>56</v>
      </c>
      <c r="F87" s="1">
        <v>11</v>
      </c>
      <c r="G87" s="1">
        <v>280000</v>
      </c>
      <c r="H87" s="73">
        <f>IF(F87&gt;15,G87*0.15,IF(F87&gt;10,G87*0.1,IF(F87&gt;5,G87*0.05,0)))</f>
        <v>28000</v>
      </c>
      <c r="I87" s="73">
        <f>G87*0.5</f>
        <v>140000</v>
      </c>
      <c r="J87" s="73">
        <f>(G87+H87+I87)*0.11</f>
        <v>49280</v>
      </c>
      <c r="K87" s="73">
        <f>(G87+H87-I87)*0.02</f>
        <v>3360</v>
      </c>
      <c r="L87" s="73">
        <f>G87+H87+I87-J87-K87</f>
        <v>395360</v>
      </c>
      <c r="M87" s="75"/>
    </row>
    <row r="88" spans="1:13" x14ac:dyDescent="0.3">
      <c r="A88" s="74"/>
      <c r="B88" s="2"/>
      <c r="C88" s="2"/>
      <c r="D88" s="2"/>
      <c r="E88" s="76" t="s">
        <v>174</v>
      </c>
      <c r="F88" s="1">
        <f>SUBTOTAL(1,F87:F87)</f>
        <v>11</v>
      </c>
      <c r="G88" s="1"/>
      <c r="H88" s="73"/>
      <c r="I88" s="73"/>
      <c r="J88" s="73"/>
      <c r="K88" s="73"/>
      <c r="L88" s="73"/>
      <c r="M88" s="75"/>
    </row>
    <row r="89" spans="1:13" x14ac:dyDescent="0.3">
      <c r="A89" s="74">
        <v>4</v>
      </c>
      <c r="B89" s="2" t="s">
        <v>28</v>
      </c>
      <c r="C89" s="2" t="s">
        <v>29</v>
      </c>
      <c r="D89" s="2" t="s">
        <v>30</v>
      </c>
      <c r="E89" s="1" t="s">
        <v>31</v>
      </c>
      <c r="F89" s="1">
        <v>9</v>
      </c>
      <c r="G89" s="1">
        <v>200000</v>
      </c>
      <c r="H89" s="73">
        <f>IF(F89&gt;15,G89*0.15,IF(F89&gt;10,G89*0.1,IF(F89&gt;5,G89*0.05,0)))</f>
        <v>10000</v>
      </c>
      <c r="I89" s="73">
        <f>G89*0.5</f>
        <v>100000</v>
      </c>
      <c r="J89" s="73">
        <f>(G89+H89+I89)*0.11</f>
        <v>34100</v>
      </c>
      <c r="K89" s="73">
        <f>(G89+H89-I89)*0.02</f>
        <v>2200</v>
      </c>
      <c r="L89" s="73">
        <f>G89+H89+I89-J89-K89</f>
        <v>273700</v>
      </c>
      <c r="M89" s="75"/>
    </row>
    <row r="90" spans="1:13" x14ac:dyDescent="0.3">
      <c r="A90" s="74">
        <v>5</v>
      </c>
      <c r="B90" s="2" t="s">
        <v>33</v>
      </c>
      <c r="C90" s="2" t="s">
        <v>34</v>
      </c>
      <c r="D90" s="2" t="s">
        <v>35</v>
      </c>
      <c r="E90" s="1" t="s">
        <v>31</v>
      </c>
      <c r="F90" s="1">
        <v>32</v>
      </c>
      <c r="G90" s="1">
        <v>420000</v>
      </c>
      <c r="H90" s="73">
        <f>IF(F90&gt;15,G90*0.15,IF(F90&gt;10,G90*0.1,IF(F90&gt;5,G90*0.05,0)))</f>
        <v>63000</v>
      </c>
      <c r="I90" s="73">
        <f>G90*0.5</f>
        <v>210000</v>
      </c>
      <c r="J90" s="73">
        <f>(G90+H90+I90)*0.11</f>
        <v>76230</v>
      </c>
      <c r="K90" s="73">
        <f>(G90+H90-I90)*0.02</f>
        <v>5460</v>
      </c>
      <c r="L90" s="73">
        <f>G90+H90+I90-J90-K90</f>
        <v>611310</v>
      </c>
      <c r="M90" s="75"/>
    </row>
    <row r="91" spans="1:13" x14ac:dyDescent="0.3">
      <c r="A91" s="74">
        <v>9</v>
      </c>
      <c r="B91" s="2" t="s">
        <v>51</v>
      </c>
      <c r="C91" s="2" t="s">
        <v>52</v>
      </c>
      <c r="D91" s="2" t="s">
        <v>18</v>
      </c>
      <c r="E91" s="1" t="s">
        <v>31</v>
      </c>
      <c r="F91" s="1">
        <v>5</v>
      </c>
      <c r="G91" s="1">
        <v>160000</v>
      </c>
      <c r="H91" s="73">
        <f>IF(F91&gt;15,G91*0.15,IF(F91&gt;10,G91*0.1,IF(F91&gt;5,G91*0.05,0)))</f>
        <v>0</v>
      </c>
      <c r="I91" s="73">
        <f>G91*0.5</f>
        <v>80000</v>
      </c>
      <c r="J91" s="73">
        <f>(G91+H91+I91)*0.11</f>
        <v>26400</v>
      </c>
      <c r="K91" s="73">
        <f>(G91+H91-I91)*0.02</f>
        <v>1600</v>
      </c>
      <c r="L91" s="73">
        <f>G91+H91+I91-J91-K91</f>
        <v>212000</v>
      </c>
      <c r="M91" s="75"/>
    </row>
    <row r="92" spans="1:13" x14ac:dyDescent="0.3">
      <c r="A92" s="72">
        <v>15</v>
      </c>
      <c r="B92" s="2" t="s">
        <v>72</v>
      </c>
      <c r="C92" s="2" t="s">
        <v>73</v>
      </c>
      <c r="D92" s="2" t="s">
        <v>74</v>
      </c>
      <c r="E92" s="1" t="s">
        <v>31</v>
      </c>
      <c r="F92" s="1">
        <v>11</v>
      </c>
      <c r="G92" s="1">
        <v>180000</v>
      </c>
      <c r="H92" s="73">
        <f>IF(F92&gt;15,G92*0.15,IF(F92&gt;10,G92*0.1,IF(F92&gt;5,G92*0.05,0)))</f>
        <v>18000</v>
      </c>
      <c r="I92" s="73">
        <f>G92*0.5</f>
        <v>90000</v>
      </c>
      <c r="J92" s="73">
        <f>(G92+H92+I92)*0.11</f>
        <v>31680</v>
      </c>
      <c r="K92" s="73">
        <f>(G92+H92-I92)*0.02</f>
        <v>2160</v>
      </c>
      <c r="L92" s="73">
        <f>G92+H92+I92-J92-K92</f>
        <v>254160</v>
      </c>
      <c r="M92" s="75"/>
    </row>
    <row r="93" spans="1:13" x14ac:dyDescent="0.3">
      <c r="A93" s="72"/>
      <c r="B93" s="2"/>
      <c r="C93" s="2"/>
      <c r="D93" s="2"/>
      <c r="E93" s="76" t="s">
        <v>172</v>
      </c>
      <c r="F93" s="1">
        <f>SUBTOTAL(1,F89:F92)</f>
        <v>14.25</v>
      </c>
      <c r="G93" s="1"/>
      <c r="H93" s="73"/>
      <c r="I93" s="73"/>
      <c r="J93" s="73"/>
      <c r="K93" s="73"/>
      <c r="L93" s="73"/>
      <c r="M93" s="75"/>
    </row>
    <row r="94" spans="1:13" x14ac:dyDescent="0.3">
      <c r="A94" s="74">
        <v>1</v>
      </c>
      <c r="B94" s="1" t="s">
        <v>9</v>
      </c>
      <c r="C94" s="1" t="s">
        <v>10</v>
      </c>
      <c r="D94" s="1" t="s">
        <v>11</v>
      </c>
      <c r="E94" s="1" t="s">
        <v>157</v>
      </c>
      <c r="F94" s="1">
        <v>23</v>
      </c>
      <c r="G94" s="73">
        <v>340000</v>
      </c>
      <c r="H94" s="73">
        <f>IF(F94&gt;15,G94*0.15,IF(F94&gt;10,G94*0.1,IF(F94&gt;5,G94*0.05,0)))</f>
        <v>51000</v>
      </c>
      <c r="I94" s="73">
        <f>G94*0.5</f>
        <v>170000</v>
      </c>
      <c r="J94" s="73">
        <f>(G94+H94+I94)*0.11</f>
        <v>61710</v>
      </c>
      <c r="K94" s="73">
        <f>(G94+H94-I94)*0.02</f>
        <v>4420</v>
      </c>
      <c r="L94" s="73">
        <f>G94+H94+I94-J94-K94</f>
        <v>494870</v>
      </c>
      <c r="M94" s="75"/>
    </row>
    <row r="95" spans="1:13" x14ac:dyDescent="0.3">
      <c r="A95" s="74"/>
      <c r="B95" s="1"/>
      <c r="C95" s="1"/>
      <c r="D95" s="1"/>
      <c r="E95" s="76" t="s">
        <v>169</v>
      </c>
      <c r="F95" s="1">
        <f>SUBTOTAL(1,F94:F94)</f>
        <v>23</v>
      </c>
      <c r="G95" s="73"/>
      <c r="H95" s="73"/>
      <c r="I95" s="73"/>
      <c r="J95" s="73"/>
      <c r="K95" s="73"/>
      <c r="L95" s="73"/>
      <c r="M95" s="75"/>
    </row>
    <row r="96" spans="1:13" x14ac:dyDescent="0.3">
      <c r="A96" s="74">
        <v>3</v>
      </c>
      <c r="B96" s="2" t="s">
        <v>21</v>
      </c>
      <c r="C96" s="2" t="s">
        <v>22</v>
      </c>
      <c r="D96" s="2" t="s">
        <v>23</v>
      </c>
      <c r="E96" s="1" t="s">
        <v>24</v>
      </c>
      <c r="F96" s="1">
        <v>13</v>
      </c>
      <c r="G96" s="1">
        <v>250000</v>
      </c>
      <c r="H96" s="73">
        <f>IF(F96&gt;15,G96*0.15,IF(F96&gt;10,G96*0.1,IF(F96&gt;5,G96*0.05,0)))</f>
        <v>25000</v>
      </c>
      <c r="I96" s="73">
        <f>G96*0.5</f>
        <v>125000</v>
      </c>
      <c r="J96" s="73">
        <f>(G96+H96+I96)*0.11</f>
        <v>44000</v>
      </c>
      <c r="K96" s="73">
        <f>(G96+H96-I96)*0.02</f>
        <v>3000</v>
      </c>
      <c r="L96" s="73">
        <f>G96+H96+I96-J96-K96</f>
        <v>353000</v>
      </c>
      <c r="M96" s="75"/>
    </row>
    <row r="97" spans="1:13" x14ac:dyDescent="0.3">
      <c r="A97" s="74">
        <v>8</v>
      </c>
      <c r="B97" s="2" t="s">
        <v>47</v>
      </c>
      <c r="C97" s="2" t="s">
        <v>48</v>
      </c>
      <c r="D97" s="2" t="s">
        <v>49</v>
      </c>
      <c r="E97" s="1" t="s">
        <v>24</v>
      </c>
      <c r="F97" s="1">
        <v>4</v>
      </c>
      <c r="G97" s="1">
        <v>150000</v>
      </c>
      <c r="H97" s="73">
        <f>IF(F97&gt;15,G97*0.15,IF(F97&gt;10,G97*0.1,IF(F97&gt;5,G97*0.05,0)))</f>
        <v>0</v>
      </c>
      <c r="I97" s="73">
        <f>G97*0.5</f>
        <v>75000</v>
      </c>
      <c r="J97" s="73">
        <f>(G97+H97+I97)*0.11</f>
        <v>24750</v>
      </c>
      <c r="K97" s="73">
        <f>(G97+H97-I97)*0.02</f>
        <v>1500</v>
      </c>
      <c r="L97" s="73">
        <f>G97+H97+I97-J97-K97</f>
        <v>198750</v>
      </c>
      <c r="M97" s="75"/>
    </row>
    <row r="98" spans="1:13" x14ac:dyDescent="0.3">
      <c r="A98" s="74">
        <v>13</v>
      </c>
      <c r="B98" s="2" t="s">
        <v>65</v>
      </c>
      <c r="C98" s="2" t="s">
        <v>66</v>
      </c>
      <c r="D98" s="2" t="s">
        <v>43</v>
      </c>
      <c r="E98" s="1" t="s">
        <v>24</v>
      </c>
      <c r="F98" s="1">
        <v>7</v>
      </c>
      <c r="G98" s="1">
        <v>200000</v>
      </c>
      <c r="H98" s="73">
        <f>IF(F98&gt;15,G98*0.15,IF(F98&gt;10,G98*0.1,IF(F98&gt;5,G98*0.05,0)))</f>
        <v>10000</v>
      </c>
      <c r="I98" s="73">
        <f>G98*0.5</f>
        <v>100000</v>
      </c>
      <c r="J98" s="73">
        <f>(G98+H98+I98)*0.11</f>
        <v>34100</v>
      </c>
      <c r="K98" s="73">
        <f>(G98+H98-I98)*0.02</f>
        <v>2200</v>
      </c>
      <c r="L98" s="73">
        <f>G98+H98+I98-J98-K98</f>
        <v>273700</v>
      </c>
      <c r="M98" s="75"/>
    </row>
    <row r="99" spans="1:13" x14ac:dyDescent="0.3">
      <c r="A99" s="72">
        <v>18</v>
      </c>
      <c r="B99" s="2" t="s">
        <v>83</v>
      </c>
      <c r="C99" s="2" t="s">
        <v>84</v>
      </c>
      <c r="D99" s="2" t="s">
        <v>85</v>
      </c>
      <c r="E99" s="1" t="s">
        <v>24</v>
      </c>
      <c r="F99" s="1">
        <v>2</v>
      </c>
      <c r="G99" s="1">
        <v>210000</v>
      </c>
      <c r="H99" s="73">
        <f>IF(F99&gt;15,G99*0.15,IF(F99&gt;10,G99*0.1,IF(F99&gt;5,G99*0.05,0)))</f>
        <v>0</v>
      </c>
      <c r="I99" s="73">
        <f>G99*0.5</f>
        <v>105000</v>
      </c>
      <c r="J99" s="73">
        <f>(G99+H99+I99)*0.11</f>
        <v>34650</v>
      </c>
      <c r="K99" s="73">
        <f>(G99+H99-I99)*0.02</f>
        <v>2100</v>
      </c>
      <c r="L99" s="73">
        <f>G99+H99+I99-J99-K99</f>
        <v>278250</v>
      </c>
      <c r="M99" s="75"/>
    </row>
    <row r="100" spans="1:13" x14ac:dyDescent="0.3">
      <c r="A100" s="72"/>
      <c r="B100" s="2"/>
      <c r="C100" s="2"/>
      <c r="D100" s="2"/>
      <c r="E100" s="76" t="s">
        <v>171</v>
      </c>
      <c r="F100" s="1">
        <f>SUBTOTAL(1,F96:F99)</f>
        <v>6.5</v>
      </c>
      <c r="G100" s="1"/>
      <c r="H100" s="73"/>
      <c r="I100" s="73"/>
      <c r="J100" s="73"/>
      <c r="K100" s="73"/>
      <c r="L100" s="73"/>
      <c r="M100" s="75"/>
    </row>
    <row r="101" spans="1:13" x14ac:dyDescent="0.3">
      <c r="A101" s="72">
        <v>16</v>
      </c>
      <c r="B101" s="2" t="s">
        <v>138</v>
      </c>
      <c r="C101" s="2" t="s">
        <v>48</v>
      </c>
      <c r="D101" s="2" t="s">
        <v>11</v>
      </c>
      <c r="E101" s="1" t="s">
        <v>77</v>
      </c>
      <c r="F101" s="1">
        <v>25</v>
      </c>
      <c r="G101" s="1">
        <v>290000</v>
      </c>
      <c r="H101" s="73">
        <f>IF(F101&gt;15,G101*0.15,IF(F101&gt;10,G101*0.1,IF(F101&gt;5,G101*0.05,0)))</f>
        <v>43500</v>
      </c>
      <c r="I101" s="73">
        <f>G101*0.5</f>
        <v>145000</v>
      </c>
      <c r="J101" s="73">
        <f>(G101+H101+I101)*0.11</f>
        <v>52635</v>
      </c>
      <c r="K101" s="73">
        <f>(G101+H101-I101)*0.02</f>
        <v>3770</v>
      </c>
      <c r="L101" s="73">
        <f>G101+H101+I101-J101-K101</f>
        <v>422095</v>
      </c>
      <c r="M101" s="75"/>
    </row>
    <row r="102" spans="1:13" x14ac:dyDescent="0.3">
      <c r="A102" s="20"/>
      <c r="B102" s="14"/>
      <c r="C102" s="14"/>
      <c r="D102" s="14"/>
      <c r="E102" s="57" t="s">
        <v>175</v>
      </c>
      <c r="F102" s="21">
        <f>SUBTOTAL(1,F101:F101)</f>
        <v>25</v>
      </c>
      <c r="H102" s="56"/>
      <c r="I102" s="56"/>
      <c r="J102" s="56"/>
      <c r="K102" s="56"/>
      <c r="L102" s="56"/>
      <c r="M102" s="59"/>
    </row>
    <row r="103" spans="1:13" x14ac:dyDescent="0.3">
      <c r="A103" s="20"/>
      <c r="B103" s="14"/>
      <c r="C103" s="14"/>
      <c r="D103" s="14"/>
      <c r="E103" s="57" t="s">
        <v>177</v>
      </c>
      <c r="F103" s="21">
        <f>SUBTOTAL(1,F75:F101)</f>
        <v>10.95</v>
      </c>
      <c r="H103" s="56"/>
      <c r="I103" s="56"/>
      <c r="J103" s="56"/>
      <c r="K103" s="56"/>
      <c r="L103" s="56"/>
      <c r="M103" s="59"/>
    </row>
    <row r="104" spans="1:13" x14ac:dyDescent="0.3">
      <c r="A104" s="60"/>
      <c r="B104" s="63"/>
      <c r="C104" s="63"/>
      <c r="D104" s="63"/>
      <c r="E104" s="59"/>
      <c r="F104" s="59"/>
      <c r="G104" s="59"/>
      <c r="H104" s="61"/>
      <c r="I104" s="61"/>
      <c r="J104" s="61"/>
      <c r="K104" s="61"/>
      <c r="L104" s="61"/>
      <c r="M104" s="59"/>
    </row>
    <row r="105" spans="1:13" x14ac:dyDescent="0.3">
      <c r="A105" s="60"/>
      <c r="B105" s="63"/>
      <c r="C105" s="63"/>
      <c r="D105" s="63"/>
      <c r="E105" s="62"/>
      <c r="F105" s="59"/>
      <c r="G105" s="59"/>
      <c r="H105" s="61"/>
      <c r="I105" s="61"/>
      <c r="J105" s="61"/>
      <c r="K105" s="61"/>
      <c r="L105" s="61"/>
      <c r="M105" s="59"/>
    </row>
    <row r="106" spans="1:13" x14ac:dyDescent="0.3">
      <c r="A106" s="64"/>
      <c r="B106" s="63"/>
      <c r="C106" s="63"/>
      <c r="D106" s="63"/>
      <c r="E106" s="59"/>
      <c r="F106" s="59"/>
      <c r="G106" s="59"/>
      <c r="H106" s="61"/>
      <c r="I106" s="61"/>
      <c r="J106" s="61"/>
      <c r="K106" s="61"/>
      <c r="L106" s="61"/>
      <c r="M106" s="59"/>
    </row>
    <row r="107" spans="1:13" x14ac:dyDescent="0.3">
      <c r="A107" s="64"/>
      <c r="B107" s="63"/>
      <c r="C107" s="63"/>
      <c r="D107" s="63"/>
      <c r="E107" s="62"/>
      <c r="F107" s="59"/>
      <c r="G107" s="59"/>
      <c r="H107" s="61"/>
      <c r="I107" s="61"/>
      <c r="J107" s="61"/>
      <c r="K107" s="61"/>
      <c r="L107" s="61"/>
      <c r="M107" s="59"/>
    </row>
    <row r="108" spans="1:13" x14ac:dyDescent="0.3">
      <c r="A108" s="64"/>
      <c r="B108" s="63"/>
      <c r="C108" s="63"/>
      <c r="D108" s="63"/>
      <c r="E108" s="59"/>
      <c r="F108" s="59"/>
      <c r="G108" s="59"/>
      <c r="H108" s="61"/>
      <c r="I108" s="61"/>
      <c r="J108" s="61"/>
      <c r="K108" s="61"/>
      <c r="L108" s="61"/>
      <c r="M108" s="59"/>
    </row>
    <row r="109" spans="1:13" x14ac:dyDescent="0.3">
      <c r="A109" s="64"/>
      <c r="B109" s="63"/>
      <c r="C109" s="63"/>
      <c r="D109" s="63"/>
      <c r="E109" s="62"/>
      <c r="F109" s="59"/>
      <c r="G109" s="59"/>
      <c r="H109" s="61"/>
      <c r="I109" s="61"/>
      <c r="J109" s="61"/>
      <c r="K109" s="61"/>
      <c r="L109" s="61"/>
      <c r="M109" s="59"/>
    </row>
    <row r="110" spans="1:13" x14ac:dyDescent="0.3">
      <c r="A110" s="64"/>
      <c r="B110" s="63"/>
      <c r="C110" s="63"/>
      <c r="D110" s="63"/>
      <c r="E110" s="59"/>
      <c r="F110" s="59"/>
      <c r="G110" s="59"/>
      <c r="H110" s="61"/>
      <c r="I110" s="61"/>
      <c r="J110" s="61"/>
      <c r="K110" s="61"/>
      <c r="L110" s="61"/>
      <c r="M110" s="59"/>
    </row>
    <row r="111" spans="1:13" x14ac:dyDescent="0.3">
      <c r="A111" s="64"/>
      <c r="B111" s="63"/>
      <c r="C111" s="63"/>
      <c r="D111" s="63"/>
      <c r="E111" s="62"/>
      <c r="F111" s="59"/>
      <c r="G111" s="59"/>
      <c r="H111" s="61"/>
      <c r="I111" s="61"/>
      <c r="J111" s="61"/>
      <c r="K111" s="61"/>
      <c r="L111" s="61"/>
      <c r="M111" s="59"/>
    </row>
    <row r="112" spans="1:13" x14ac:dyDescent="0.3">
      <c r="A112" s="64"/>
      <c r="B112" s="63"/>
      <c r="C112" s="63"/>
      <c r="D112" s="63"/>
      <c r="E112" s="59"/>
      <c r="F112" s="59"/>
      <c r="G112" s="59"/>
      <c r="H112" s="61"/>
      <c r="I112" s="61"/>
      <c r="J112" s="61"/>
      <c r="K112" s="61"/>
      <c r="L112" s="61"/>
      <c r="M112" s="59"/>
    </row>
    <row r="113" spans="1:13" x14ac:dyDescent="0.3">
      <c r="A113" s="64"/>
      <c r="B113" s="63"/>
      <c r="C113" s="63"/>
      <c r="D113" s="63"/>
      <c r="E113" s="62"/>
      <c r="F113" s="59"/>
      <c r="G113" s="59"/>
      <c r="H113" s="61"/>
      <c r="I113" s="61"/>
      <c r="J113" s="61"/>
      <c r="K113" s="61"/>
      <c r="L113" s="61"/>
      <c r="M113" s="59"/>
    </row>
    <row r="114" spans="1:13" x14ac:dyDescent="0.3">
      <c r="A114" s="64"/>
      <c r="B114" s="63"/>
      <c r="C114" s="63"/>
      <c r="D114" s="63"/>
      <c r="E114" s="59"/>
      <c r="F114" s="59"/>
      <c r="G114" s="59"/>
      <c r="H114" s="61"/>
      <c r="I114" s="61"/>
      <c r="J114" s="61"/>
      <c r="K114" s="61"/>
      <c r="L114" s="61"/>
      <c r="M114" s="59"/>
    </row>
    <row r="115" spans="1:13" x14ac:dyDescent="0.3">
      <c r="A115" s="64"/>
      <c r="B115" s="63"/>
      <c r="C115" s="63"/>
      <c r="D115" s="63"/>
      <c r="E115" s="59"/>
      <c r="F115" s="59"/>
      <c r="G115" s="59"/>
      <c r="H115" s="61"/>
      <c r="I115" s="61"/>
      <c r="J115" s="61"/>
      <c r="K115" s="61"/>
      <c r="L115" s="61"/>
      <c r="M115" s="59"/>
    </row>
    <row r="116" spans="1:13" x14ac:dyDescent="0.3">
      <c r="A116" s="20"/>
      <c r="B116" s="14"/>
      <c r="C116" s="14"/>
      <c r="D116" s="14"/>
      <c r="E116" s="57"/>
      <c r="F116" s="21"/>
      <c r="H116" s="56"/>
      <c r="I116" s="56"/>
      <c r="J116" s="56"/>
      <c r="K116" s="56"/>
      <c r="L116" s="56"/>
    </row>
    <row r="117" spans="1:13" x14ac:dyDescent="0.3">
      <c r="A117" s="20"/>
      <c r="B117" s="14"/>
      <c r="C117" s="14"/>
      <c r="D117" s="14"/>
      <c r="E117" s="57"/>
      <c r="F117" s="21"/>
      <c r="H117" s="56"/>
      <c r="I117" s="56"/>
      <c r="J117" s="56"/>
      <c r="K117" s="56"/>
      <c r="L117" s="56"/>
    </row>
  </sheetData>
  <autoFilter ref="A8:L28">
    <filterColumn colId="1">
      <customFilters>
        <customFilter val="аб*"/>
        <customFilter val="ба*"/>
      </customFilters>
    </filterColumn>
  </autoFilter>
  <sortState ref="A75:L94">
    <sortCondition ref="E75:E94"/>
  </sortState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L21"/>
  <sheetViews>
    <sheetView workbookViewId="0">
      <selection activeCell="N2" sqref="N2"/>
    </sheetView>
  </sheetViews>
  <sheetFormatPr defaultRowHeight="14.4" x14ac:dyDescent="0.3"/>
  <sheetData>
    <row r="1" spans="1:12" ht="52.8" x14ac:dyDescent="0.3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147</v>
      </c>
      <c r="G1" s="16" t="s">
        <v>151</v>
      </c>
      <c r="H1" s="16" t="s">
        <v>152</v>
      </c>
      <c r="I1" s="16" t="s">
        <v>153</v>
      </c>
      <c r="J1" s="16" t="s">
        <v>154</v>
      </c>
      <c r="K1" s="16" t="s">
        <v>155</v>
      </c>
      <c r="L1" s="16" t="s">
        <v>156</v>
      </c>
    </row>
    <row r="2" spans="1:12" x14ac:dyDescent="0.3">
      <c r="A2" s="74">
        <v>1</v>
      </c>
      <c r="B2" s="1" t="s">
        <v>9</v>
      </c>
      <c r="C2" s="1" t="s">
        <v>10</v>
      </c>
      <c r="D2" s="1" t="s">
        <v>11</v>
      </c>
      <c r="E2" s="1" t="s">
        <v>157</v>
      </c>
      <c r="F2" s="1">
        <v>23</v>
      </c>
      <c r="G2" s="73">
        <v>340000</v>
      </c>
      <c r="H2" s="73">
        <f>IF(F2&gt;15,G2*0.15,IF(F2&gt;10,G2*0.1,IF(F2&gt;5,G2*0.05,0)))</f>
        <v>51000</v>
      </c>
      <c r="I2" s="73">
        <f>G2*0.5</f>
        <v>170000</v>
      </c>
      <c r="J2" s="73">
        <f>(G2+H2+I2)*0.11</f>
        <v>61710</v>
      </c>
      <c r="K2" s="73">
        <f>(G2+H2-I2)*0.02</f>
        <v>4420</v>
      </c>
      <c r="L2" s="73">
        <f>G2+H2+I2-J2-K2</f>
        <v>494870</v>
      </c>
    </row>
    <row r="3" spans="1:12" x14ac:dyDescent="0.3">
      <c r="A3" s="74">
        <v>2</v>
      </c>
      <c r="B3" s="2" t="s">
        <v>16</v>
      </c>
      <c r="C3" s="2" t="s">
        <v>17</v>
      </c>
      <c r="D3" s="2" t="s">
        <v>18</v>
      </c>
      <c r="E3" s="1" t="s">
        <v>19</v>
      </c>
      <c r="F3" s="1">
        <v>2</v>
      </c>
      <c r="G3" s="1">
        <v>125000</v>
      </c>
      <c r="H3" s="73">
        <f t="shared" ref="H3:H21" si="0">IF(F3&gt;15,G3*0.15,IF(F3&gt;10,G3*0.1,IF(F3&gt;5,G3*0.05,0)))</f>
        <v>0</v>
      </c>
      <c r="I3" s="73">
        <f t="shared" ref="I3:I21" si="1">G3*0.5</f>
        <v>62500</v>
      </c>
      <c r="J3" s="73">
        <f t="shared" ref="J3:J21" si="2">(G3+H3+I3)*0.11</f>
        <v>20625</v>
      </c>
      <c r="K3" s="73">
        <f t="shared" ref="K3:K21" si="3">(G3+H3-I3)*0.02</f>
        <v>1250</v>
      </c>
      <c r="L3" s="73">
        <f t="shared" ref="L3:L21" si="4">G3+H3+I3-J3-K3</f>
        <v>165625</v>
      </c>
    </row>
    <row r="4" spans="1:12" x14ac:dyDescent="0.3">
      <c r="A4" s="74">
        <v>3</v>
      </c>
      <c r="B4" s="2" t="s">
        <v>21</v>
      </c>
      <c r="C4" s="2" t="s">
        <v>22</v>
      </c>
      <c r="D4" s="2" t="s">
        <v>23</v>
      </c>
      <c r="E4" s="1" t="s">
        <v>24</v>
      </c>
      <c r="F4" s="1">
        <v>13</v>
      </c>
      <c r="G4" s="1">
        <v>250000</v>
      </c>
      <c r="H4" s="73">
        <f t="shared" si="0"/>
        <v>25000</v>
      </c>
      <c r="I4" s="73">
        <f t="shared" si="1"/>
        <v>125000</v>
      </c>
      <c r="J4" s="73">
        <f t="shared" si="2"/>
        <v>44000</v>
      </c>
      <c r="K4" s="73">
        <f t="shared" si="3"/>
        <v>3000</v>
      </c>
      <c r="L4" s="73">
        <f t="shared" si="4"/>
        <v>353000</v>
      </c>
    </row>
    <row r="5" spans="1:12" x14ac:dyDescent="0.3">
      <c r="A5" s="74">
        <v>4</v>
      </c>
      <c r="B5" s="2" t="s">
        <v>28</v>
      </c>
      <c r="C5" s="2" t="s">
        <v>29</v>
      </c>
      <c r="D5" s="2" t="s">
        <v>30</v>
      </c>
      <c r="E5" s="1" t="s">
        <v>31</v>
      </c>
      <c r="F5" s="1">
        <v>9</v>
      </c>
      <c r="G5" s="1">
        <v>200000</v>
      </c>
      <c r="H5" s="73">
        <f t="shared" si="0"/>
        <v>10000</v>
      </c>
      <c r="I5" s="73">
        <f t="shared" si="1"/>
        <v>100000</v>
      </c>
      <c r="J5" s="73">
        <f t="shared" si="2"/>
        <v>34100</v>
      </c>
      <c r="K5" s="73">
        <f t="shared" si="3"/>
        <v>2200</v>
      </c>
      <c r="L5" s="73">
        <f t="shared" si="4"/>
        <v>273700</v>
      </c>
    </row>
    <row r="6" spans="1:12" x14ac:dyDescent="0.3">
      <c r="A6" s="74">
        <v>5</v>
      </c>
      <c r="B6" s="2" t="s">
        <v>33</v>
      </c>
      <c r="C6" s="2" t="s">
        <v>34</v>
      </c>
      <c r="D6" s="2" t="s">
        <v>35</v>
      </c>
      <c r="E6" s="1" t="s">
        <v>31</v>
      </c>
      <c r="F6" s="1">
        <v>32</v>
      </c>
      <c r="G6" s="1">
        <v>420000</v>
      </c>
      <c r="H6" s="73">
        <f t="shared" si="0"/>
        <v>63000</v>
      </c>
      <c r="I6" s="73">
        <f t="shared" si="1"/>
        <v>210000</v>
      </c>
      <c r="J6" s="73">
        <f t="shared" si="2"/>
        <v>76230</v>
      </c>
      <c r="K6" s="73">
        <f t="shared" si="3"/>
        <v>5460</v>
      </c>
      <c r="L6" s="73">
        <f t="shared" si="4"/>
        <v>611310</v>
      </c>
    </row>
    <row r="7" spans="1:12" x14ac:dyDescent="0.3">
      <c r="A7" s="74">
        <v>6</v>
      </c>
      <c r="B7" s="2" t="s">
        <v>37</v>
      </c>
      <c r="C7" s="2" t="s">
        <v>17</v>
      </c>
      <c r="D7" s="2" t="s">
        <v>38</v>
      </c>
      <c r="E7" s="1" t="s">
        <v>39</v>
      </c>
      <c r="F7" s="1">
        <v>7</v>
      </c>
      <c r="G7" s="1">
        <v>200000</v>
      </c>
      <c r="H7" s="73">
        <f t="shared" si="0"/>
        <v>10000</v>
      </c>
      <c r="I7" s="73">
        <f t="shared" si="1"/>
        <v>100000</v>
      </c>
      <c r="J7" s="73">
        <f t="shared" si="2"/>
        <v>34100</v>
      </c>
      <c r="K7" s="73">
        <f t="shared" si="3"/>
        <v>2200</v>
      </c>
      <c r="L7" s="73">
        <f t="shared" si="4"/>
        <v>273700</v>
      </c>
    </row>
    <row r="8" spans="1:12" x14ac:dyDescent="0.3">
      <c r="A8" s="74">
        <v>7</v>
      </c>
      <c r="B8" s="2" t="s">
        <v>41</v>
      </c>
      <c r="C8" s="2" t="s">
        <v>42</v>
      </c>
      <c r="D8" s="2" t="s">
        <v>43</v>
      </c>
      <c r="E8" s="1" t="s">
        <v>19</v>
      </c>
      <c r="F8" s="1">
        <v>2</v>
      </c>
      <c r="G8" s="1">
        <v>125000</v>
      </c>
      <c r="H8" s="73">
        <f t="shared" si="0"/>
        <v>0</v>
      </c>
      <c r="I8" s="73">
        <f t="shared" si="1"/>
        <v>62500</v>
      </c>
      <c r="J8" s="73">
        <f t="shared" si="2"/>
        <v>20625</v>
      </c>
      <c r="K8" s="73">
        <f t="shared" si="3"/>
        <v>1250</v>
      </c>
      <c r="L8" s="73">
        <f t="shared" si="4"/>
        <v>165625</v>
      </c>
    </row>
    <row r="9" spans="1:12" x14ac:dyDescent="0.3">
      <c r="A9" s="74">
        <v>8</v>
      </c>
      <c r="B9" s="2" t="s">
        <v>47</v>
      </c>
      <c r="C9" s="2" t="s">
        <v>48</v>
      </c>
      <c r="D9" s="2" t="s">
        <v>49</v>
      </c>
      <c r="E9" s="1" t="s">
        <v>24</v>
      </c>
      <c r="F9" s="1">
        <v>4</v>
      </c>
      <c r="G9" s="1">
        <v>150000</v>
      </c>
      <c r="H9" s="73">
        <f t="shared" si="0"/>
        <v>0</v>
      </c>
      <c r="I9" s="73">
        <f t="shared" si="1"/>
        <v>75000</v>
      </c>
      <c r="J9" s="73">
        <f t="shared" si="2"/>
        <v>24750</v>
      </c>
      <c r="K9" s="73">
        <f t="shared" si="3"/>
        <v>1500</v>
      </c>
      <c r="L9" s="73">
        <f t="shared" si="4"/>
        <v>198750</v>
      </c>
    </row>
    <row r="10" spans="1:12" x14ac:dyDescent="0.3">
      <c r="A10" s="74">
        <v>9</v>
      </c>
      <c r="B10" s="2" t="s">
        <v>51</v>
      </c>
      <c r="C10" s="2" t="s">
        <v>52</v>
      </c>
      <c r="D10" s="2" t="s">
        <v>18</v>
      </c>
      <c r="E10" s="1" t="s">
        <v>31</v>
      </c>
      <c r="F10" s="1">
        <v>5</v>
      </c>
      <c r="G10" s="1">
        <v>160000</v>
      </c>
      <c r="H10" s="73">
        <f t="shared" si="0"/>
        <v>0</v>
      </c>
      <c r="I10" s="73">
        <f t="shared" si="1"/>
        <v>80000</v>
      </c>
      <c r="J10" s="73">
        <f t="shared" si="2"/>
        <v>26400</v>
      </c>
      <c r="K10" s="73">
        <f t="shared" si="3"/>
        <v>1600</v>
      </c>
      <c r="L10" s="73">
        <f t="shared" si="4"/>
        <v>212000</v>
      </c>
    </row>
    <row r="11" spans="1:12" x14ac:dyDescent="0.3">
      <c r="A11" s="74">
        <v>10</v>
      </c>
      <c r="B11" s="2" t="s">
        <v>54</v>
      </c>
      <c r="C11" s="2" t="s">
        <v>55</v>
      </c>
      <c r="D11" s="2" t="s">
        <v>18</v>
      </c>
      <c r="E11" s="1" t="s">
        <v>56</v>
      </c>
      <c r="F11" s="1">
        <v>11</v>
      </c>
      <c r="G11" s="1">
        <v>280000</v>
      </c>
      <c r="H11" s="73">
        <f t="shared" si="0"/>
        <v>28000</v>
      </c>
      <c r="I11" s="73">
        <f t="shared" si="1"/>
        <v>140000</v>
      </c>
      <c r="J11" s="73">
        <f t="shared" si="2"/>
        <v>49280</v>
      </c>
      <c r="K11" s="73">
        <f t="shared" si="3"/>
        <v>3360</v>
      </c>
      <c r="L11" s="73">
        <f t="shared" si="4"/>
        <v>395360</v>
      </c>
    </row>
    <row r="12" spans="1:12" x14ac:dyDescent="0.3">
      <c r="A12" s="74">
        <v>11</v>
      </c>
      <c r="B12" s="2" t="s">
        <v>58</v>
      </c>
      <c r="C12" s="2" t="s">
        <v>59</v>
      </c>
      <c r="D12" s="2" t="s">
        <v>35</v>
      </c>
      <c r="E12" s="1" t="s">
        <v>19</v>
      </c>
      <c r="F12" s="1">
        <v>6</v>
      </c>
      <c r="G12" s="1">
        <v>180000</v>
      </c>
      <c r="H12" s="73">
        <f t="shared" si="0"/>
        <v>9000</v>
      </c>
      <c r="I12" s="73">
        <f t="shared" si="1"/>
        <v>90000</v>
      </c>
      <c r="J12" s="73">
        <f t="shared" si="2"/>
        <v>30690</v>
      </c>
      <c r="K12" s="73">
        <f t="shared" si="3"/>
        <v>1980</v>
      </c>
      <c r="L12" s="73">
        <f t="shared" si="4"/>
        <v>246330</v>
      </c>
    </row>
    <row r="13" spans="1:12" x14ac:dyDescent="0.3">
      <c r="A13" s="74">
        <v>12</v>
      </c>
      <c r="B13" s="2" t="s">
        <v>62</v>
      </c>
      <c r="C13" s="2" t="s">
        <v>48</v>
      </c>
      <c r="D13" s="2" t="s">
        <v>63</v>
      </c>
      <c r="E13" s="1" t="s">
        <v>19</v>
      </c>
      <c r="F13" s="1">
        <v>2</v>
      </c>
      <c r="G13" s="1">
        <v>125000</v>
      </c>
      <c r="H13" s="73">
        <f t="shared" si="0"/>
        <v>0</v>
      </c>
      <c r="I13" s="73">
        <f t="shared" si="1"/>
        <v>62500</v>
      </c>
      <c r="J13" s="73">
        <f t="shared" si="2"/>
        <v>20625</v>
      </c>
      <c r="K13" s="73">
        <f t="shared" si="3"/>
        <v>1250</v>
      </c>
      <c r="L13" s="73">
        <f t="shared" si="4"/>
        <v>165625</v>
      </c>
    </row>
    <row r="14" spans="1:12" x14ac:dyDescent="0.3">
      <c r="A14" s="74">
        <v>13</v>
      </c>
      <c r="B14" s="2" t="s">
        <v>65</v>
      </c>
      <c r="C14" s="2" t="s">
        <v>66</v>
      </c>
      <c r="D14" s="2" t="s">
        <v>43</v>
      </c>
      <c r="E14" s="1" t="s">
        <v>24</v>
      </c>
      <c r="F14" s="1">
        <v>7</v>
      </c>
      <c r="G14" s="1">
        <v>200000</v>
      </c>
      <c r="H14" s="73">
        <f t="shared" si="0"/>
        <v>10000</v>
      </c>
      <c r="I14" s="73">
        <f t="shared" si="1"/>
        <v>100000</v>
      </c>
      <c r="J14" s="73">
        <f t="shared" si="2"/>
        <v>34100</v>
      </c>
      <c r="K14" s="73">
        <f t="shared" si="3"/>
        <v>2200</v>
      </c>
      <c r="L14" s="73">
        <f t="shared" si="4"/>
        <v>273700</v>
      </c>
    </row>
    <row r="15" spans="1:12" x14ac:dyDescent="0.3">
      <c r="A15" s="74">
        <v>14</v>
      </c>
      <c r="B15" s="2" t="s">
        <v>68</v>
      </c>
      <c r="C15" s="2" t="s">
        <v>69</v>
      </c>
      <c r="D15" s="2" t="s">
        <v>70</v>
      </c>
      <c r="E15" s="1" t="s">
        <v>39</v>
      </c>
      <c r="F15" s="1">
        <v>14</v>
      </c>
      <c r="G15" s="1">
        <v>210000</v>
      </c>
      <c r="H15" s="73">
        <f t="shared" si="0"/>
        <v>21000</v>
      </c>
      <c r="I15" s="73">
        <f t="shared" si="1"/>
        <v>105000</v>
      </c>
      <c r="J15" s="73">
        <f t="shared" si="2"/>
        <v>36960</v>
      </c>
      <c r="K15" s="73">
        <f t="shared" si="3"/>
        <v>2520</v>
      </c>
      <c r="L15" s="73">
        <f t="shared" si="4"/>
        <v>296520</v>
      </c>
    </row>
    <row r="16" spans="1:12" x14ac:dyDescent="0.3">
      <c r="A16" s="72">
        <v>15</v>
      </c>
      <c r="B16" s="2" t="s">
        <v>72</v>
      </c>
      <c r="C16" s="2" t="s">
        <v>73</v>
      </c>
      <c r="D16" s="2" t="s">
        <v>74</v>
      </c>
      <c r="E16" s="1" t="s">
        <v>31</v>
      </c>
      <c r="F16" s="1">
        <v>11</v>
      </c>
      <c r="G16" s="1">
        <v>180000</v>
      </c>
      <c r="H16" s="73">
        <f t="shared" si="0"/>
        <v>18000</v>
      </c>
      <c r="I16" s="73">
        <f t="shared" si="1"/>
        <v>90000</v>
      </c>
      <c r="J16" s="73">
        <f t="shared" si="2"/>
        <v>31680</v>
      </c>
      <c r="K16" s="73">
        <f t="shared" si="3"/>
        <v>2160</v>
      </c>
      <c r="L16" s="73">
        <f t="shared" si="4"/>
        <v>254160</v>
      </c>
    </row>
    <row r="17" spans="1:12" x14ac:dyDescent="0.3">
      <c r="A17" s="72">
        <v>16</v>
      </c>
      <c r="B17" s="2" t="s">
        <v>138</v>
      </c>
      <c r="C17" s="2" t="s">
        <v>48</v>
      </c>
      <c r="D17" s="2" t="s">
        <v>11</v>
      </c>
      <c r="E17" s="1" t="s">
        <v>77</v>
      </c>
      <c r="F17" s="1">
        <v>25</v>
      </c>
      <c r="G17" s="1">
        <v>290000</v>
      </c>
      <c r="H17" s="73">
        <f t="shared" si="0"/>
        <v>43500</v>
      </c>
      <c r="I17" s="73">
        <f t="shared" si="1"/>
        <v>145000</v>
      </c>
      <c r="J17" s="73">
        <f t="shared" si="2"/>
        <v>52635</v>
      </c>
      <c r="K17" s="73">
        <f t="shared" si="3"/>
        <v>3770</v>
      </c>
      <c r="L17" s="73">
        <f t="shared" si="4"/>
        <v>422095</v>
      </c>
    </row>
    <row r="18" spans="1:12" x14ac:dyDescent="0.3">
      <c r="A18" s="72">
        <v>17</v>
      </c>
      <c r="B18" s="2" t="s">
        <v>79</v>
      </c>
      <c r="C18" s="2" t="s">
        <v>22</v>
      </c>
      <c r="D18" s="2" t="s">
        <v>80</v>
      </c>
      <c r="E18" s="1" t="s">
        <v>81</v>
      </c>
      <c r="F18" s="1">
        <v>16</v>
      </c>
      <c r="G18" s="1">
        <v>360000</v>
      </c>
      <c r="H18" s="73">
        <f t="shared" si="0"/>
        <v>54000</v>
      </c>
      <c r="I18" s="73">
        <f t="shared" si="1"/>
        <v>180000</v>
      </c>
      <c r="J18" s="73">
        <f t="shared" si="2"/>
        <v>65340</v>
      </c>
      <c r="K18" s="73">
        <f t="shared" si="3"/>
        <v>4680</v>
      </c>
      <c r="L18" s="73">
        <f t="shared" si="4"/>
        <v>523980</v>
      </c>
    </row>
    <row r="19" spans="1:12" x14ac:dyDescent="0.3">
      <c r="A19" s="72">
        <v>18</v>
      </c>
      <c r="B19" s="2" t="s">
        <v>83</v>
      </c>
      <c r="C19" s="2" t="s">
        <v>84</v>
      </c>
      <c r="D19" s="2" t="s">
        <v>85</v>
      </c>
      <c r="E19" s="1" t="s">
        <v>24</v>
      </c>
      <c r="F19" s="1">
        <v>2</v>
      </c>
      <c r="G19" s="1">
        <v>210000</v>
      </c>
      <c r="H19" s="73">
        <f t="shared" si="0"/>
        <v>0</v>
      </c>
      <c r="I19" s="73">
        <f t="shared" si="1"/>
        <v>105000</v>
      </c>
      <c r="J19" s="73">
        <f t="shared" si="2"/>
        <v>34650</v>
      </c>
      <c r="K19" s="73">
        <f t="shared" si="3"/>
        <v>2100</v>
      </c>
      <c r="L19" s="73">
        <f t="shared" si="4"/>
        <v>278250</v>
      </c>
    </row>
    <row r="20" spans="1:12" x14ac:dyDescent="0.3">
      <c r="A20" s="72">
        <v>19</v>
      </c>
      <c r="B20" s="2" t="s">
        <v>87</v>
      </c>
      <c r="C20" s="2" t="s">
        <v>88</v>
      </c>
      <c r="D20" s="2" t="s">
        <v>89</v>
      </c>
      <c r="E20" s="1" t="s">
        <v>39</v>
      </c>
      <c r="F20" s="1">
        <v>25</v>
      </c>
      <c r="G20" s="1">
        <v>280000</v>
      </c>
      <c r="H20" s="73">
        <f t="shared" si="0"/>
        <v>42000</v>
      </c>
      <c r="I20" s="73">
        <f t="shared" si="1"/>
        <v>140000</v>
      </c>
      <c r="J20" s="73">
        <f t="shared" si="2"/>
        <v>50820</v>
      </c>
      <c r="K20" s="73">
        <f t="shared" si="3"/>
        <v>3640</v>
      </c>
      <c r="L20" s="73">
        <f t="shared" si="4"/>
        <v>407540</v>
      </c>
    </row>
    <row r="21" spans="1:12" x14ac:dyDescent="0.3">
      <c r="A21" s="72">
        <v>20</v>
      </c>
      <c r="B21" s="2" t="s">
        <v>91</v>
      </c>
      <c r="C21" s="2" t="s">
        <v>92</v>
      </c>
      <c r="D21" s="2" t="s">
        <v>93</v>
      </c>
      <c r="E21" s="1" t="s">
        <v>39</v>
      </c>
      <c r="F21" s="1">
        <v>3</v>
      </c>
      <c r="G21" s="1">
        <v>150000</v>
      </c>
      <c r="H21" s="73">
        <f t="shared" si="0"/>
        <v>0</v>
      </c>
      <c r="I21" s="73">
        <f t="shared" si="1"/>
        <v>75000</v>
      </c>
      <c r="J21" s="73">
        <f t="shared" si="2"/>
        <v>24750</v>
      </c>
      <c r="K21" s="73">
        <f t="shared" si="3"/>
        <v>1500</v>
      </c>
      <c r="L21" s="73">
        <f t="shared" si="4"/>
        <v>198750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A42" sqref="A42"/>
    </sheetView>
  </sheetViews>
  <sheetFormatPr defaultRowHeight="14.4" x14ac:dyDescent="0.3"/>
  <cols>
    <col min="1" max="1" width="16.33203125" customWidth="1"/>
    <col min="2" max="2" width="19.88671875" customWidth="1"/>
    <col min="3" max="3" width="26.44140625" customWidth="1"/>
    <col min="4" max="4" width="40" customWidth="1"/>
  </cols>
  <sheetData>
    <row r="1" spans="1:4" x14ac:dyDescent="0.3">
      <c r="A1" s="65" t="s">
        <v>183</v>
      </c>
    </row>
    <row r="3" spans="1:4" x14ac:dyDescent="0.3">
      <c r="A3" s="67" t="s">
        <v>179</v>
      </c>
      <c r="B3" s="67" t="s">
        <v>180</v>
      </c>
      <c r="C3" s="67" t="s">
        <v>181</v>
      </c>
      <c r="D3" s="67" t="s">
        <v>182</v>
      </c>
    </row>
    <row r="4" spans="1:4" x14ac:dyDescent="0.3">
      <c r="A4" s="68">
        <v>1</v>
      </c>
      <c r="B4" s="68">
        <v>24.5</v>
      </c>
      <c r="C4" s="68">
        <v>3.2</v>
      </c>
      <c r="D4" s="68">
        <v>2.2999999999999998</v>
      </c>
    </row>
    <row r="5" spans="1:4" x14ac:dyDescent="0.3">
      <c r="A5" s="68">
        <v>2</v>
      </c>
      <c r="B5" s="68">
        <v>37.4</v>
      </c>
      <c r="C5" s="68">
        <v>4.0999999999999996</v>
      </c>
      <c r="D5" s="68">
        <v>1.7</v>
      </c>
    </row>
    <row r="6" spans="1:4" x14ac:dyDescent="0.3">
      <c r="A6" s="68">
        <v>3</v>
      </c>
      <c r="B6" s="68">
        <v>45.4</v>
      </c>
      <c r="C6" s="68">
        <v>2.2000000000000002</v>
      </c>
      <c r="D6" s="68">
        <v>0.9</v>
      </c>
    </row>
    <row r="7" spans="1:4" x14ac:dyDescent="0.3">
      <c r="A7" s="68">
        <v>4</v>
      </c>
      <c r="B7" s="68">
        <v>46.7</v>
      </c>
      <c r="C7" s="68">
        <v>1.6</v>
      </c>
      <c r="D7" s="68">
        <v>2</v>
      </c>
    </row>
    <row r="8" spans="1:4" x14ac:dyDescent="0.3">
      <c r="A8" s="68">
        <v>5</v>
      </c>
      <c r="B8" s="68">
        <v>50.1</v>
      </c>
      <c r="C8" s="68">
        <v>4.4000000000000004</v>
      </c>
      <c r="D8" s="68">
        <v>2.7</v>
      </c>
    </row>
    <row r="9" spans="1:4" x14ac:dyDescent="0.3">
      <c r="A9" s="68">
        <v>6</v>
      </c>
      <c r="B9" s="68">
        <v>51.3</v>
      </c>
      <c r="C9" s="68">
        <v>10.5</v>
      </c>
      <c r="D9" s="68">
        <v>3.7</v>
      </c>
    </row>
    <row r="10" spans="1:4" x14ac:dyDescent="0.3">
      <c r="A10" s="68">
        <v>7</v>
      </c>
      <c r="B10" s="68">
        <v>55</v>
      </c>
      <c r="C10" s="68">
        <v>2.6</v>
      </c>
      <c r="D10" s="68">
        <v>1</v>
      </c>
    </row>
    <row r="11" spans="1:4" x14ac:dyDescent="0.3">
      <c r="A11" s="68">
        <v>8</v>
      </c>
      <c r="B11" s="68">
        <v>66.5</v>
      </c>
      <c r="C11" s="68">
        <v>5.7</v>
      </c>
      <c r="D11" s="68">
        <v>2</v>
      </c>
    </row>
    <row r="12" spans="1:4" x14ac:dyDescent="0.3">
      <c r="A12" s="68">
        <v>9</v>
      </c>
      <c r="B12" s="68">
        <v>68.3</v>
      </c>
      <c r="C12" s="68">
        <v>9.5</v>
      </c>
      <c r="D12" s="68">
        <v>2.1</v>
      </c>
    </row>
    <row r="13" spans="1:4" x14ac:dyDescent="0.3">
      <c r="A13" s="68">
        <v>10</v>
      </c>
      <c r="B13" s="68">
        <v>70.8</v>
      </c>
      <c r="C13" s="68">
        <v>5</v>
      </c>
      <c r="D13" s="68">
        <v>1.6</v>
      </c>
    </row>
    <row r="15" spans="1:4" x14ac:dyDescent="0.3">
      <c r="A15" s="65" t="s">
        <v>184</v>
      </c>
    </row>
    <row r="17" spans="1:4" x14ac:dyDescent="0.3">
      <c r="A17" s="67" t="s">
        <v>179</v>
      </c>
      <c r="B17" s="67" t="s">
        <v>180</v>
      </c>
      <c r="C17" s="67" t="s">
        <v>181</v>
      </c>
      <c r="D17" s="67" t="s">
        <v>182</v>
      </c>
    </row>
    <row r="18" spans="1:4" x14ac:dyDescent="0.3">
      <c r="A18" s="68">
        <v>1</v>
      </c>
      <c r="B18" s="68">
        <v>86.1</v>
      </c>
      <c r="C18" s="68">
        <v>2.8</v>
      </c>
      <c r="D18" s="68">
        <v>2</v>
      </c>
    </row>
    <row r="19" spans="1:4" x14ac:dyDescent="0.3">
      <c r="A19" s="68">
        <v>2</v>
      </c>
      <c r="B19" s="68">
        <v>98.9</v>
      </c>
      <c r="C19" s="68">
        <v>8.1</v>
      </c>
      <c r="D19" s="68">
        <v>2.2999999999999998</v>
      </c>
    </row>
    <row r="20" spans="1:4" x14ac:dyDescent="0.3">
      <c r="A20" s="68">
        <v>3</v>
      </c>
      <c r="B20" s="68">
        <v>99.1</v>
      </c>
      <c r="C20" s="68">
        <v>8</v>
      </c>
      <c r="D20" s="68">
        <v>1.5</v>
      </c>
    </row>
    <row r="21" spans="1:4" x14ac:dyDescent="0.3">
      <c r="A21" s="68">
        <v>4</v>
      </c>
      <c r="B21" s="68">
        <v>111.9</v>
      </c>
      <c r="C21" s="68">
        <v>6.2</v>
      </c>
      <c r="D21" s="68">
        <v>2.8</v>
      </c>
    </row>
    <row r="22" spans="1:4" x14ac:dyDescent="0.3">
      <c r="A22" s="68">
        <v>5</v>
      </c>
      <c r="B22" s="68">
        <v>122.6</v>
      </c>
      <c r="C22" s="68">
        <v>10.6</v>
      </c>
      <c r="D22" s="68">
        <v>4.2</v>
      </c>
    </row>
    <row r="23" spans="1:4" x14ac:dyDescent="0.3">
      <c r="A23" s="68">
        <v>6</v>
      </c>
      <c r="B23" s="68">
        <v>166.9</v>
      </c>
      <c r="C23" s="68">
        <v>6.3</v>
      </c>
      <c r="D23" s="68">
        <v>2.6</v>
      </c>
    </row>
    <row r="24" spans="1:4" x14ac:dyDescent="0.3">
      <c r="A24" s="68">
        <v>7</v>
      </c>
      <c r="B24" s="68">
        <v>171.6</v>
      </c>
      <c r="C24" s="68">
        <v>6.1</v>
      </c>
      <c r="D24" s="68">
        <v>2.2000000000000002</v>
      </c>
    </row>
    <row r="25" spans="1:4" x14ac:dyDescent="0.3">
      <c r="A25" s="68">
        <v>8</v>
      </c>
      <c r="B25" s="68">
        <v>173.8</v>
      </c>
      <c r="C25" s="68">
        <v>9.8000000000000007</v>
      </c>
      <c r="D25" s="68">
        <v>3.5</v>
      </c>
    </row>
    <row r="26" spans="1:4" x14ac:dyDescent="0.3">
      <c r="A26" s="68">
        <v>9</v>
      </c>
      <c r="B26" s="68">
        <v>177.5</v>
      </c>
      <c r="C26" s="68">
        <v>9.6</v>
      </c>
      <c r="D26" s="68">
        <v>8.5</v>
      </c>
    </row>
    <row r="27" spans="1:4" x14ac:dyDescent="0.3">
      <c r="A27" s="68">
        <v>10</v>
      </c>
      <c r="B27" s="68">
        <v>177.8</v>
      </c>
      <c r="C27" s="68">
        <v>13.3</v>
      </c>
      <c r="D27" s="68">
        <v>4.2</v>
      </c>
    </row>
    <row r="29" spans="1:4" x14ac:dyDescent="0.3">
      <c r="A29" s="67"/>
      <c r="B29" s="67" t="s">
        <v>180</v>
      </c>
      <c r="C29" s="67" t="s">
        <v>181</v>
      </c>
      <c r="D29" s="67" t="s">
        <v>182</v>
      </c>
    </row>
    <row r="30" spans="1:4" x14ac:dyDescent="0.3">
      <c r="A30" s="67">
        <v>1</v>
      </c>
      <c r="B30" s="67">
        <v>110.6</v>
      </c>
      <c r="C30" s="67">
        <v>6</v>
      </c>
      <c r="D30" s="67">
        <v>4.3</v>
      </c>
    </row>
    <row r="31" spans="1:4" x14ac:dyDescent="0.3">
      <c r="A31" s="67">
        <v>2</v>
      </c>
      <c r="B31" s="67">
        <v>136.30000000000001</v>
      </c>
      <c r="C31" s="67">
        <v>12.2</v>
      </c>
      <c r="D31" s="67">
        <v>4</v>
      </c>
    </row>
    <row r="32" spans="1:4" x14ac:dyDescent="0.3">
      <c r="A32" s="67">
        <v>3</v>
      </c>
      <c r="B32" s="67">
        <v>144.5</v>
      </c>
      <c r="C32" s="67">
        <v>10.199999999999999</v>
      </c>
      <c r="D32" s="67">
        <v>2.4</v>
      </c>
    </row>
    <row r="33" spans="1:4" x14ac:dyDescent="0.3">
      <c r="A33" s="67">
        <v>4</v>
      </c>
      <c r="B33" s="67">
        <v>158.60000000000002</v>
      </c>
      <c r="C33" s="67">
        <v>7.8000000000000007</v>
      </c>
      <c r="D33" s="67">
        <v>4.8</v>
      </c>
    </row>
    <row r="34" spans="1:4" x14ac:dyDescent="0.3">
      <c r="A34" s="67">
        <v>5</v>
      </c>
      <c r="B34" s="67">
        <v>172.7</v>
      </c>
      <c r="C34" s="67">
        <v>15</v>
      </c>
      <c r="D34" s="67">
        <v>6.9</v>
      </c>
    </row>
    <row r="35" spans="1:4" x14ac:dyDescent="0.3">
      <c r="A35" s="67">
        <v>6</v>
      </c>
      <c r="B35" s="67">
        <v>218.2</v>
      </c>
      <c r="C35" s="67">
        <v>16.8</v>
      </c>
      <c r="D35" s="67">
        <v>6.3000000000000007</v>
      </c>
    </row>
    <row r="36" spans="1:4" x14ac:dyDescent="0.3">
      <c r="A36" s="67">
        <v>7</v>
      </c>
      <c r="B36" s="67">
        <v>226.6</v>
      </c>
      <c r="C36" s="67">
        <v>8.6999999999999993</v>
      </c>
      <c r="D36" s="67">
        <v>3.2</v>
      </c>
    </row>
    <row r="37" spans="1:4" x14ac:dyDescent="0.3">
      <c r="A37" s="67">
        <v>8</v>
      </c>
      <c r="B37" s="67">
        <v>240.3</v>
      </c>
      <c r="C37" s="67">
        <v>15.5</v>
      </c>
      <c r="D37" s="67">
        <v>5.5</v>
      </c>
    </row>
    <row r="38" spans="1:4" x14ac:dyDescent="0.3">
      <c r="A38" s="67">
        <v>9</v>
      </c>
      <c r="B38" s="67">
        <v>245.8</v>
      </c>
      <c r="C38" s="67">
        <v>19.100000000000001</v>
      </c>
      <c r="D38" s="67">
        <v>10.6</v>
      </c>
    </row>
    <row r="39" spans="1:4" x14ac:dyDescent="0.3">
      <c r="A39" s="67">
        <v>10</v>
      </c>
      <c r="B39" s="67">
        <v>248.60000000000002</v>
      </c>
      <c r="C39" s="67">
        <v>18.3</v>
      </c>
      <c r="D39" s="67">
        <v>5.8000000000000007</v>
      </c>
    </row>
    <row r="40" spans="1:4" x14ac:dyDescent="0.3">
      <c r="A40" t="s">
        <v>185</v>
      </c>
    </row>
  </sheetData>
  <dataConsolidate topLabels="1">
    <dataRefs count="2">
      <dataRef ref="A3:D13" sheet="Консолидация" r:id="rId1"/>
      <dataRef ref="A17:D27" sheet="Консолидация" r:id="rId2"/>
    </dataRefs>
  </dataConsolidate>
  <pageMargins left="0.7" right="0.7" top="0.75" bottom="0.75" header="0.3" footer="0.3"/>
  <pageSetup paperSize="9" orientation="portrait" horizontalDpi="4294967293" verticalDpi="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4" sqref="A1:B14"/>
    </sheetView>
  </sheetViews>
  <sheetFormatPr defaultRowHeight="14.4" x14ac:dyDescent="0.3"/>
  <cols>
    <col min="1" max="1" width="17.88671875" customWidth="1"/>
    <col min="2" max="2" width="26.6640625" customWidth="1"/>
  </cols>
  <sheetData>
    <row r="1" spans="1:2" ht="45.6" customHeight="1" x14ac:dyDescent="0.3">
      <c r="A1" s="71" t="s">
        <v>186</v>
      </c>
      <c r="B1" s="71"/>
    </row>
    <row r="2" spans="1:2" x14ac:dyDescent="0.3">
      <c r="A2" s="67" t="s">
        <v>187</v>
      </c>
      <c r="B2" s="67" t="s">
        <v>188</v>
      </c>
    </row>
    <row r="3" spans="1:2" x14ac:dyDescent="0.3">
      <c r="A3" s="66" t="s">
        <v>189</v>
      </c>
      <c r="B3" s="68">
        <v>114</v>
      </c>
    </row>
    <row r="4" spans="1:2" x14ac:dyDescent="0.3">
      <c r="A4" s="66" t="s">
        <v>190</v>
      </c>
      <c r="B4" s="68">
        <v>107.9</v>
      </c>
    </row>
    <row r="5" spans="1:2" x14ac:dyDescent="0.3">
      <c r="A5" s="66" t="s">
        <v>191</v>
      </c>
      <c r="B5" s="68">
        <v>122.6</v>
      </c>
    </row>
    <row r="6" spans="1:2" x14ac:dyDescent="0.3">
      <c r="A6" s="66" t="s">
        <v>192</v>
      </c>
      <c r="B6" s="68">
        <v>121.5</v>
      </c>
    </row>
    <row r="7" spans="1:2" x14ac:dyDescent="0.3">
      <c r="A7" s="66" t="s">
        <v>193</v>
      </c>
      <c r="B7" s="68">
        <v>119.6</v>
      </c>
    </row>
    <row r="8" spans="1:2" x14ac:dyDescent="0.3">
      <c r="A8" s="66" t="s">
        <v>194</v>
      </c>
      <c r="B8" s="68">
        <v>115.1</v>
      </c>
    </row>
    <row r="9" spans="1:2" x14ac:dyDescent="0.3">
      <c r="A9" s="66" t="s">
        <v>195</v>
      </c>
      <c r="B9" s="68">
        <v>114.4</v>
      </c>
    </row>
    <row r="10" spans="1:2" x14ac:dyDescent="0.3">
      <c r="A10" s="66" t="s">
        <v>196</v>
      </c>
      <c r="B10" s="68">
        <v>111.2</v>
      </c>
    </row>
    <row r="11" spans="1:2" x14ac:dyDescent="0.3">
      <c r="A11" s="66" t="s">
        <v>197</v>
      </c>
      <c r="B11" s="68">
        <v>108.1</v>
      </c>
    </row>
    <row r="12" spans="1:2" x14ac:dyDescent="0.3">
      <c r="A12" s="66" t="s">
        <v>198</v>
      </c>
      <c r="B12" s="68">
        <v>110.8</v>
      </c>
    </row>
    <row r="13" spans="1:2" x14ac:dyDescent="0.3">
      <c r="A13" s="66" t="s">
        <v>199</v>
      </c>
      <c r="B13" s="68">
        <v>100</v>
      </c>
    </row>
    <row r="14" spans="1:2" x14ac:dyDescent="0.3">
      <c r="A14" s="66" t="s">
        <v>200</v>
      </c>
      <c r="B14" s="68">
        <v>100.4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4" sqref="B14"/>
    </sheetView>
  </sheetViews>
  <sheetFormatPr defaultRowHeight="14.4" x14ac:dyDescent="0.3"/>
  <cols>
    <col min="1" max="1" width="18.21875" customWidth="1"/>
    <col min="2" max="2" width="25.5546875" customWidth="1"/>
  </cols>
  <sheetData>
    <row r="1" spans="1:2" ht="43.8" customHeight="1" x14ac:dyDescent="0.3">
      <c r="A1" s="71" t="s">
        <v>201</v>
      </c>
      <c r="B1" s="71"/>
    </row>
    <row r="2" spans="1:2" x14ac:dyDescent="0.3">
      <c r="A2" s="67" t="s">
        <v>187</v>
      </c>
      <c r="B2" s="67" t="s">
        <v>188</v>
      </c>
    </row>
    <row r="3" spans="1:2" x14ac:dyDescent="0.3">
      <c r="A3" s="66" t="s">
        <v>189</v>
      </c>
      <c r="B3" s="68">
        <v>91.5</v>
      </c>
    </row>
    <row r="4" spans="1:2" x14ac:dyDescent="0.3">
      <c r="A4" s="66" t="s">
        <v>190</v>
      </c>
      <c r="B4" s="68">
        <v>83.1</v>
      </c>
    </row>
    <row r="5" spans="1:2" x14ac:dyDescent="0.3">
      <c r="A5" s="66" t="s">
        <v>191</v>
      </c>
      <c r="B5" s="68">
        <v>92.8</v>
      </c>
    </row>
    <row r="6" spans="1:2" x14ac:dyDescent="0.3">
      <c r="A6" s="66" t="s">
        <v>192</v>
      </c>
      <c r="B6" s="68">
        <v>91.7</v>
      </c>
    </row>
    <row r="7" spans="1:2" x14ac:dyDescent="0.3">
      <c r="A7" s="66" t="s">
        <v>193</v>
      </c>
      <c r="B7" s="68">
        <v>88.7</v>
      </c>
    </row>
    <row r="8" spans="1:2" x14ac:dyDescent="0.3">
      <c r="A8" s="66" t="s">
        <v>194</v>
      </c>
      <c r="B8" s="68">
        <v>86.8</v>
      </c>
    </row>
    <row r="9" spans="1:2" x14ac:dyDescent="0.3">
      <c r="A9" s="66" t="s">
        <v>195</v>
      </c>
      <c r="B9" s="68">
        <v>84.7</v>
      </c>
    </row>
    <row r="10" spans="1:2" x14ac:dyDescent="0.3">
      <c r="A10" s="66" t="s">
        <v>196</v>
      </c>
      <c r="B10" s="68">
        <v>87.9</v>
      </c>
    </row>
    <row r="11" spans="1:2" x14ac:dyDescent="0.3">
      <c r="A11" s="66" t="s">
        <v>197</v>
      </c>
      <c r="B11" s="68">
        <v>85.3</v>
      </c>
    </row>
    <row r="12" spans="1:2" x14ac:dyDescent="0.3">
      <c r="A12" s="66" t="s">
        <v>198</v>
      </c>
      <c r="B12" s="68">
        <v>89.6</v>
      </c>
    </row>
    <row r="13" spans="1:2" x14ac:dyDescent="0.3">
      <c r="A13" s="66" t="s">
        <v>199</v>
      </c>
      <c r="B13" s="68">
        <v>85.6</v>
      </c>
    </row>
    <row r="14" spans="1:2" x14ac:dyDescent="0.3">
      <c r="A14" s="66" t="s">
        <v>200</v>
      </c>
      <c r="B14" s="68">
        <v>86.3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C39" sqref="C39"/>
    </sheetView>
  </sheetViews>
  <sheetFormatPr defaultRowHeight="14.4" outlineLevelRow="1" x14ac:dyDescent="0.3"/>
  <cols>
    <col min="1" max="1" width="2.21875" customWidth="1"/>
    <col min="2" max="2" width="12" customWidth="1"/>
    <col min="3" max="3" width="24.44140625" customWidth="1"/>
  </cols>
  <sheetData>
    <row r="1" spans="1:5" x14ac:dyDescent="0.3">
      <c r="C1" t="s">
        <v>188</v>
      </c>
    </row>
    <row r="2" spans="1:5" hidden="1" outlineLevel="1" x14ac:dyDescent="0.3">
      <c r="B2" t="s">
        <v>202</v>
      </c>
      <c r="C2">
        <f>'Табл 1'!$B$3</f>
        <v>114</v>
      </c>
    </row>
    <row r="3" spans="1:5" hidden="1" outlineLevel="1" x14ac:dyDescent="0.3">
      <c r="B3" t="s">
        <v>202</v>
      </c>
      <c r="C3">
        <f>'Табл 2'!$B$3</f>
        <v>91.5</v>
      </c>
    </row>
    <row r="4" spans="1:5" collapsed="1" x14ac:dyDescent="0.3">
      <c r="A4" t="s">
        <v>189</v>
      </c>
      <c r="C4">
        <f>AVERAGE(C2:C3)</f>
        <v>102.75</v>
      </c>
      <c r="E4" t="s">
        <v>203</v>
      </c>
    </row>
    <row r="5" spans="1:5" hidden="1" outlineLevel="1" x14ac:dyDescent="0.3">
      <c r="B5" t="s">
        <v>202</v>
      </c>
      <c r="C5">
        <f>'Табл 1'!$B$4</f>
        <v>107.9</v>
      </c>
    </row>
    <row r="6" spans="1:5" hidden="1" outlineLevel="1" x14ac:dyDescent="0.3">
      <c r="B6" t="s">
        <v>202</v>
      </c>
      <c r="C6">
        <f>'Табл 2'!$B$4</f>
        <v>83.1</v>
      </c>
    </row>
    <row r="7" spans="1:5" collapsed="1" x14ac:dyDescent="0.3">
      <c r="A7" t="s">
        <v>190</v>
      </c>
      <c r="C7">
        <f>AVERAGE(C5:C6)</f>
        <v>95.5</v>
      </c>
    </row>
    <row r="8" spans="1:5" hidden="1" outlineLevel="1" x14ac:dyDescent="0.3">
      <c r="B8" t="s">
        <v>202</v>
      </c>
      <c r="C8">
        <f>'Табл 1'!$B$5</f>
        <v>122.6</v>
      </c>
    </row>
    <row r="9" spans="1:5" hidden="1" outlineLevel="1" x14ac:dyDescent="0.3">
      <c r="B9" t="s">
        <v>202</v>
      </c>
      <c r="C9">
        <f>'Табл 2'!$B$5</f>
        <v>92.8</v>
      </c>
    </row>
    <row r="10" spans="1:5" collapsed="1" x14ac:dyDescent="0.3">
      <c r="A10" t="s">
        <v>191</v>
      </c>
      <c r="C10">
        <f>AVERAGE(C8:C9)</f>
        <v>107.69999999999999</v>
      </c>
    </row>
    <row r="11" spans="1:5" outlineLevel="1" x14ac:dyDescent="0.3">
      <c r="B11" t="s">
        <v>202</v>
      </c>
      <c r="C11">
        <f>'Табл 1'!$B$6</f>
        <v>121.5</v>
      </c>
    </row>
    <row r="12" spans="1:5" outlineLevel="1" x14ac:dyDescent="0.3">
      <c r="B12" t="s">
        <v>202</v>
      </c>
      <c r="C12">
        <f>'Табл 2'!$B$6</f>
        <v>91.7</v>
      </c>
    </row>
    <row r="13" spans="1:5" x14ac:dyDescent="0.3">
      <c r="A13" t="s">
        <v>192</v>
      </c>
      <c r="C13">
        <f>AVERAGE(C11:C12)</f>
        <v>106.6</v>
      </c>
    </row>
    <row r="14" spans="1:5" outlineLevel="1" x14ac:dyDescent="0.3">
      <c r="B14" t="s">
        <v>202</v>
      </c>
      <c r="C14">
        <f>'Табл 1'!$B$7</f>
        <v>119.6</v>
      </c>
    </row>
    <row r="15" spans="1:5" outlineLevel="1" x14ac:dyDescent="0.3">
      <c r="B15" t="s">
        <v>202</v>
      </c>
      <c r="C15">
        <f>'Табл 2'!$B$7</f>
        <v>88.7</v>
      </c>
    </row>
    <row r="16" spans="1:5" x14ac:dyDescent="0.3">
      <c r="A16" t="s">
        <v>193</v>
      </c>
      <c r="C16">
        <f>AVERAGE(C14:C15)</f>
        <v>104.15</v>
      </c>
    </row>
    <row r="17" spans="1:3" hidden="1" outlineLevel="1" x14ac:dyDescent="0.3">
      <c r="B17" t="s">
        <v>202</v>
      </c>
      <c r="C17">
        <f>'Табл 1'!$B$8</f>
        <v>115.1</v>
      </c>
    </row>
    <row r="18" spans="1:3" hidden="1" outlineLevel="1" x14ac:dyDescent="0.3">
      <c r="B18" t="s">
        <v>202</v>
      </c>
      <c r="C18">
        <f>'Табл 2'!$B$8</f>
        <v>86.8</v>
      </c>
    </row>
    <row r="19" spans="1:3" ht="13.8" customHeight="1" collapsed="1" x14ac:dyDescent="0.3">
      <c r="A19" t="s">
        <v>194</v>
      </c>
      <c r="C19">
        <f>AVERAGE(C17:C18)</f>
        <v>100.94999999999999</v>
      </c>
    </row>
    <row r="20" spans="1:3" hidden="1" outlineLevel="1" x14ac:dyDescent="0.3">
      <c r="B20" t="s">
        <v>202</v>
      </c>
      <c r="C20">
        <f>'Табл 1'!$B$9</f>
        <v>114.4</v>
      </c>
    </row>
    <row r="21" spans="1:3" ht="3.6" hidden="1" customHeight="1" outlineLevel="1" x14ac:dyDescent="0.3">
      <c r="B21" t="s">
        <v>202</v>
      </c>
      <c r="C21">
        <f>'Табл 2'!$B$9</f>
        <v>84.7</v>
      </c>
    </row>
    <row r="22" spans="1:3" collapsed="1" x14ac:dyDescent="0.3">
      <c r="A22" t="s">
        <v>195</v>
      </c>
      <c r="C22">
        <f>AVERAGE(C20:C21)</f>
        <v>99.550000000000011</v>
      </c>
    </row>
    <row r="23" spans="1:3" hidden="1" outlineLevel="1" x14ac:dyDescent="0.3">
      <c r="B23" t="s">
        <v>202</v>
      </c>
      <c r="C23">
        <f>'Табл 1'!$B$10</f>
        <v>111.2</v>
      </c>
    </row>
    <row r="24" spans="1:3" hidden="1" outlineLevel="1" x14ac:dyDescent="0.3">
      <c r="B24" t="s">
        <v>202</v>
      </c>
      <c r="C24">
        <f>'Табл 2'!$B$10</f>
        <v>87.9</v>
      </c>
    </row>
    <row r="25" spans="1:3" collapsed="1" x14ac:dyDescent="0.3">
      <c r="A25" t="s">
        <v>196</v>
      </c>
      <c r="C25">
        <f>AVERAGE(C23:C24)</f>
        <v>99.550000000000011</v>
      </c>
    </row>
    <row r="26" spans="1:3" hidden="1" outlineLevel="1" x14ac:dyDescent="0.3">
      <c r="B26" t="s">
        <v>202</v>
      </c>
      <c r="C26">
        <f>'Табл 1'!$B$11</f>
        <v>108.1</v>
      </c>
    </row>
    <row r="27" spans="1:3" hidden="1" outlineLevel="1" x14ac:dyDescent="0.3">
      <c r="B27" t="s">
        <v>202</v>
      </c>
      <c r="C27">
        <f>'Табл 2'!$B$11</f>
        <v>85.3</v>
      </c>
    </row>
    <row r="28" spans="1:3" collapsed="1" x14ac:dyDescent="0.3">
      <c r="A28" t="s">
        <v>197</v>
      </c>
      <c r="C28">
        <f>AVERAGE(C26:C27)</f>
        <v>96.699999999999989</v>
      </c>
    </row>
    <row r="29" spans="1:3" hidden="1" outlineLevel="1" x14ac:dyDescent="0.3">
      <c r="B29" t="s">
        <v>202</v>
      </c>
      <c r="C29">
        <f>'Табл 1'!$B$12</f>
        <v>110.8</v>
      </c>
    </row>
    <row r="30" spans="1:3" hidden="1" outlineLevel="1" x14ac:dyDescent="0.3">
      <c r="B30" t="s">
        <v>202</v>
      </c>
      <c r="C30">
        <f>'Табл 2'!$B$12</f>
        <v>89.6</v>
      </c>
    </row>
    <row r="31" spans="1:3" collapsed="1" x14ac:dyDescent="0.3">
      <c r="A31" t="s">
        <v>198</v>
      </c>
      <c r="C31">
        <f>AVERAGE(C29:C30)</f>
        <v>100.19999999999999</v>
      </c>
    </row>
    <row r="32" spans="1:3" hidden="1" outlineLevel="1" x14ac:dyDescent="0.3">
      <c r="B32" t="s">
        <v>202</v>
      </c>
      <c r="C32">
        <f>'Табл 1'!$B$13</f>
        <v>100</v>
      </c>
    </row>
    <row r="33" spans="1:3" hidden="1" outlineLevel="1" x14ac:dyDescent="0.3">
      <c r="B33" t="s">
        <v>202</v>
      </c>
      <c r="C33">
        <f>'Табл 2'!$B$13</f>
        <v>85.6</v>
      </c>
    </row>
    <row r="34" spans="1:3" collapsed="1" x14ac:dyDescent="0.3">
      <c r="A34" t="s">
        <v>199</v>
      </c>
      <c r="C34">
        <f>AVERAGE(C32:C33)</f>
        <v>92.8</v>
      </c>
    </row>
    <row r="35" spans="1:3" hidden="1" outlineLevel="1" x14ac:dyDescent="0.3">
      <c r="B35" t="s">
        <v>202</v>
      </c>
      <c r="C35">
        <f>'Табл 1'!$B$14</f>
        <v>100.4</v>
      </c>
    </row>
    <row r="36" spans="1:3" hidden="1" outlineLevel="1" x14ac:dyDescent="0.3">
      <c r="B36" t="s">
        <v>202</v>
      </c>
      <c r="C36">
        <f>'Табл 2'!$B$14</f>
        <v>86.3</v>
      </c>
    </row>
    <row r="37" spans="1:3" collapsed="1" x14ac:dyDescent="0.3">
      <c r="A37" t="s">
        <v>200</v>
      </c>
      <c r="C37">
        <f>AVERAGE(C35:C36)</f>
        <v>93.35</v>
      </c>
    </row>
  </sheetData>
  <dataConsolidate function="average" topLabels="1" link="1">
    <dataRefs count="2">
      <dataRef ref="A2:B14" sheet="Табл 1" r:id="rId1"/>
      <dataRef ref="A2:B14" sheet="Табл 2" r:id="rId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2</vt:i4>
      </vt:variant>
    </vt:vector>
  </HeadingPairs>
  <TitlesOfParts>
    <vt:vector size="11" baseType="lpstr">
      <vt:lpstr>Адресно-телефонный справочник</vt:lpstr>
      <vt:lpstr>Служебная информация</vt:lpstr>
      <vt:lpstr>Личные сведения</vt:lpstr>
      <vt:lpstr>Зарплата</vt:lpstr>
      <vt:lpstr>ЗП (сохр)</vt:lpstr>
      <vt:lpstr>Консолидация</vt:lpstr>
      <vt:lpstr>Табл 1</vt:lpstr>
      <vt:lpstr>Табл 2</vt:lpstr>
      <vt:lpstr>Итоговая</vt:lpstr>
      <vt:lpstr>Зарплата!Извлечь</vt:lpstr>
      <vt:lpstr>Зарплата!Критерии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2019-02-10T18:02:11Z</dcterms:modified>
</cp:coreProperties>
</file>