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rver\data\ПГУ\"/>
    </mc:Choice>
  </mc:AlternateContent>
  <bookViews>
    <workbookView xWindow="0" yWindow="0" windowWidth="14370" windowHeight="6915"/>
  </bookViews>
  <sheets>
    <sheet name="Баллы" sheetId="1" r:id="rId1"/>
    <sheet name="Итог" sheetId="2" r:id="rId2"/>
    <sheet name="Логарифм" sheetId="3" r:id="rId3"/>
    <sheet name="Логарифмическая функция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B5" i="2"/>
  <c r="I3" i="1" l="1"/>
  <c r="I4" i="1"/>
  <c r="I5" i="1"/>
  <c r="I6" i="1"/>
  <c r="B4" i="2" s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  <c r="G14" i="1"/>
  <c r="H14" i="1"/>
  <c r="F14" i="1"/>
  <c r="G13" i="1"/>
  <c r="H13" i="1"/>
  <c r="F13" i="1"/>
  <c r="G12" i="1"/>
  <c r="H12" i="1"/>
  <c r="F12" i="1"/>
  <c r="B3" i="2" l="1"/>
  <c r="B2" i="2"/>
</calcChain>
</file>

<file path=xl/sharedStrings.xml><?xml version="1.0" encoding="utf-8"?>
<sst xmlns="http://schemas.openxmlformats.org/spreadsheetml/2006/main" count="52" uniqueCount="50">
  <si>
    <t>Яблонский</t>
  </si>
  <si>
    <t>Яковлев</t>
  </si>
  <si>
    <t>Ясюк</t>
  </si>
  <si>
    <t>Янов</t>
  </si>
  <si>
    <t>Явик</t>
  </si>
  <si>
    <t>Ясонский</t>
  </si>
  <si>
    <t>Ярмаг</t>
  </si>
  <si>
    <t>Яцарь</t>
  </si>
  <si>
    <t>Андрей</t>
  </si>
  <si>
    <t>Сергеевич</t>
  </si>
  <si>
    <t>Федорович</t>
  </si>
  <si>
    <t>Иван</t>
  </si>
  <si>
    <t>Сергей</t>
  </si>
  <si>
    <t>Николаевич</t>
  </si>
  <si>
    <t>Пётр</t>
  </si>
  <si>
    <t>Андреевич</t>
  </si>
  <si>
    <t>Александр</t>
  </si>
  <si>
    <t>Ян</t>
  </si>
  <si>
    <t>Виниаминович</t>
  </si>
  <si>
    <t xml:space="preserve">Анна </t>
  </si>
  <si>
    <t>Антоновна</t>
  </si>
  <si>
    <t>Евгений</t>
  </si>
  <si>
    <t>Янович</t>
  </si>
  <si>
    <t>Яфинова</t>
  </si>
  <si>
    <t>Вероника</t>
  </si>
  <si>
    <t>Александровна</t>
  </si>
  <si>
    <t>№ п/п</t>
  </si>
  <si>
    <t>Фамилия</t>
  </si>
  <si>
    <t>Имя</t>
  </si>
  <si>
    <t>Отчество</t>
  </si>
  <si>
    <t>Атестат 50 - 100 баллов</t>
  </si>
  <si>
    <t>Предмет 1 50-100 баллов</t>
  </si>
  <si>
    <t>Предмет 2 50-100 баллов</t>
  </si>
  <si>
    <t>Предмет 3 50-100 баллов</t>
  </si>
  <si>
    <t>Всего баллов</t>
  </si>
  <si>
    <t>Средний балл</t>
  </si>
  <si>
    <t>Царь</t>
  </si>
  <si>
    <t>Евгеньевич</t>
  </si>
  <si>
    <t>Минимальный балл по предметам</t>
  </si>
  <si>
    <t>Средний балл по предметам</t>
  </si>
  <si>
    <t>Максимальный балл по предметам</t>
  </si>
  <si>
    <t>Кол-во баллов</t>
  </si>
  <si>
    <t>Кол-во студентов</t>
  </si>
  <si>
    <t>&lt;150</t>
  </si>
  <si>
    <t>150-250</t>
  </si>
  <si>
    <t>&gt;250</t>
  </si>
  <si>
    <t>Всего студентов</t>
  </si>
  <si>
    <t>x</t>
  </si>
  <si>
    <t>y(x)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</si>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</sst>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1" fontId="0" fillId="0" borderId="3" xfId="0" applyNumberFormat="1" applyBorder="1"/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" fontId="0" fillId="0" borderId="2" xfId="0" applyNumberFormat="1" applyBorder="1"/>
    <xf numFmtId="2" fontId="0" fillId="0" borderId="0" xfId="0" applyNumberFormat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b="1" i="0" u="sng">
                <a:solidFill>
                  <a:schemeClr val="bg1"/>
                </a:solidFill>
              </a:rPr>
              <a:t>Средний балл</a:t>
            </a:r>
          </a:p>
        </c:rich>
      </c:tx>
      <c:layout/>
      <c:overlay val="0"/>
      <c:spPr>
        <a:noFill/>
        <a:ln>
          <a:noFill/>
        </a:ln>
        <a:effectLst>
          <a:outerShdw dist="50800" sx="1000" sy="1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Баллы!$B$2:$B$11</c:f>
              <c:strCache>
                <c:ptCount val="10"/>
                <c:pt idx="0">
                  <c:v>Яблонский</c:v>
                </c:pt>
                <c:pt idx="1">
                  <c:v>Яковлев</c:v>
                </c:pt>
                <c:pt idx="2">
                  <c:v>Ясюк</c:v>
                </c:pt>
                <c:pt idx="3">
                  <c:v>Янов</c:v>
                </c:pt>
                <c:pt idx="4">
                  <c:v>Явик</c:v>
                </c:pt>
                <c:pt idx="5">
                  <c:v>Ясонский</c:v>
                </c:pt>
                <c:pt idx="6">
                  <c:v>Ярмаг</c:v>
                </c:pt>
                <c:pt idx="7">
                  <c:v>Яцарь</c:v>
                </c:pt>
                <c:pt idx="8">
                  <c:v>Яфинова</c:v>
                </c:pt>
                <c:pt idx="9">
                  <c:v>Яковлев</c:v>
                </c:pt>
              </c:strCache>
            </c:strRef>
          </c:cat>
          <c:val>
            <c:numRef>
              <c:f>Баллы!$J$2:$J$11</c:f>
              <c:numCache>
                <c:formatCode>0</c:formatCode>
                <c:ptCount val="10"/>
                <c:pt idx="0">
                  <c:v>84.666666666666671</c:v>
                </c:pt>
                <c:pt idx="1">
                  <c:v>63.666666666666664</c:v>
                </c:pt>
                <c:pt idx="2">
                  <c:v>71.333333333333329</c:v>
                </c:pt>
                <c:pt idx="3">
                  <c:v>60</c:v>
                </c:pt>
                <c:pt idx="4">
                  <c:v>28.666666666666668</c:v>
                </c:pt>
                <c:pt idx="5">
                  <c:v>84.666666666666671</c:v>
                </c:pt>
                <c:pt idx="6">
                  <c:v>67.333333333333329</c:v>
                </c:pt>
                <c:pt idx="7">
                  <c:v>49</c:v>
                </c:pt>
                <c:pt idx="8">
                  <c:v>41</c:v>
                </c:pt>
                <c:pt idx="9">
                  <c:v>66.333333333333329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19448"/>
        <c:axId val="637720232"/>
      </c:barChart>
      <c:catAx>
        <c:axId val="6377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20232"/>
        <c:crosses val="autoZero"/>
        <c:auto val="1"/>
        <c:lblAlgn val="ctr"/>
        <c:lblOffset val="100"/>
        <c:noMultiLvlLbl val="0"/>
      </c:catAx>
      <c:valAx>
        <c:axId val="6377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2">
                    <a:lumMod val="75000"/>
                  </a:schemeClr>
                </a:solidFill>
              </a:rPr>
              <a:t>Общая сумма баллов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Итог!$B$2:$B$4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Логарифм!$B$1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Логарифм!$A$2:$A$11</c:f>
              <c:numCache>
                <c:formatCode>0.00</c:formatCode>
                <c:ptCount val="10"/>
                <c:pt idx="0">
                  <c:v>0.01</c:v>
                </c:pt>
                <c:pt idx="1">
                  <c:v>0.21</c:v>
                </c:pt>
                <c:pt idx="2">
                  <c:v>0.61</c:v>
                </c:pt>
                <c:pt idx="3">
                  <c:v>0.81</c:v>
                </c:pt>
                <c:pt idx="4">
                  <c:v>1.01</c:v>
                </c:pt>
                <c:pt idx="5">
                  <c:v>1.21</c:v>
                </c:pt>
                <c:pt idx="6">
                  <c:v>1.41</c:v>
                </c:pt>
                <c:pt idx="7">
                  <c:v>1.61</c:v>
                </c:pt>
                <c:pt idx="8">
                  <c:v>1.81</c:v>
                </c:pt>
                <c:pt idx="9">
                  <c:v>2.0099999999999998</c:v>
                </c:pt>
              </c:numCache>
            </c:numRef>
          </c:xVal>
          <c:yVal>
            <c:numRef>
              <c:f>Логарифм!$B$2:$B$11</c:f>
              <c:numCache>
                <c:formatCode>General</c:formatCode>
                <c:ptCount val="10"/>
                <c:pt idx="0">
                  <c:v>-6.6438561897747244</c:v>
                </c:pt>
                <c:pt idx="1">
                  <c:v>-2.2515387669959646</c:v>
                </c:pt>
                <c:pt idx="2">
                  <c:v>-0.71311885221183846</c:v>
                </c:pt>
                <c:pt idx="3">
                  <c:v>-0.30400618689009989</c:v>
                </c:pt>
                <c:pt idx="4">
                  <c:v>1.4355292977070055E-2</c:v>
                </c:pt>
                <c:pt idx="5">
                  <c:v>0.27500704749986982</c:v>
                </c:pt>
                <c:pt idx="6">
                  <c:v>0.49569516262406882</c:v>
                </c:pt>
                <c:pt idx="7">
                  <c:v>0.68706068833989242</c:v>
                </c:pt>
                <c:pt idx="8">
                  <c:v>0.85598969730848073</c:v>
                </c:pt>
                <c:pt idx="9">
                  <c:v>1.0071955014042038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Логарифм!$C$1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Логарифм!$A$2:$A$11</c:f>
              <c:numCache>
                <c:formatCode>0.00</c:formatCode>
                <c:ptCount val="10"/>
                <c:pt idx="0">
                  <c:v>0.01</c:v>
                </c:pt>
                <c:pt idx="1">
                  <c:v>0.21</c:v>
                </c:pt>
                <c:pt idx="2">
                  <c:v>0.61</c:v>
                </c:pt>
                <c:pt idx="3">
                  <c:v>0.81</c:v>
                </c:pt>
                <c:pt idx="4">
                  <c:v>1.01</c:v>
                </c:pt>
                <c:pt idx="5">
                  <c:v>1.21</c:v>
                </c:pt>
                <c:pt idx="6">
                  <c:v>1.41</c:v>
                </c:pt>
                <c:pt idx="7">
                  <c:v>1.61</c:v>
                </c:pt>
                <c:pt idx="8">
                  <c:v>1.81</c:v>
                </c:pt>
                <c:pt idx="9">
                  <c:v>2.0099999999999998</c:v>
                </c:pt>
              </c:numCache>
            </c:numRef>
          </c:xVal>
          <c:yVal>
            <c:numRef>
              <c:f>Логарифм!$C$2:$C$11</c:f>
              <c:numCache>
                <c:formatCode>General</c:formatCode>
                <c:ptCount val="10"/>
                <c:pt idx="0">
                  <c:v>-2.9299470414358537</c:v>
                </c:pt>
                <c:pt idx="1">
                  <c:v>-0.15870329227443211</c:v>
                </c:pt>
                <c:pt idx="2">
                  <c:v>0.81193160544973897</c:v>
                </c:pt>
                <c:pt idx="3">
                  <c:v>1.0700529585641456</c:v>
                </c:pt>
                <c:pt idx="4">
                  <c:v>1.2709166886033836</c:v>
                </c:pt>
                <c:pt idx="5">
                  <c:v>1.4353696358524217</c:v>
                </c:pt>
                <c:pt idx="6">
                  <c:v>1.5746083339438819</c:v>
                </c:pt>
                <c:pt idx="7">
                  <c:v>1.695346537925839</c:v>
                </c:pt>
                <c:pt idx="8">
                  <c:v>1.801928875925461</c:v>
                </c:pt>
                <c:pt idx="9">
                  <c:v>1.8973291166421493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15136"/>
        <c:axId val="637725720"/>
      </c:scatterChart>
      <c:valAx>
        <c:axId val="637715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25720"/>
        <c:crosses val="autoZero"/>
        <c:crossBetween val="midCat"/>
      </c:valAx>
      <c:valAx>
        <c:axId val="637725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151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Логарифм!$B$1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Логарифм!$A$2:$A$11</c:f>
              <c:numCache>
                <c:formatCode>0.00</c:formatCode>
                <c:ptCount val="10"/>
                <c:pt idx="0">
                  <c:v>0.01</c:v>
                </c:pt>
                <c:pt idx="1">
                  <c:v>0.21</c:v>
                </c:pt>
                <c:pt idx="2">
                  <c:v>0.61</c:v>
                </c:pt>
                <c:pt idx="3">
                  <c:v>0.81</c:v>
                </c:pt>
                <c:pt idx="4">
                  <c:v>1.01</c:v>
                </c:pt>
                <c:pt idx="5">
                  <c:v>1.21</c:v>
                </c:pt>
                <c:pt idx="6">
                  <c:v>1.41</c:v>
                </c:pt>
                <c:pt idx="7">
                  <c:v>1.61</c:v>
                </c:pt>
                <c:pt idx="8">
                  <c:v>1.81</c:v>
                </c:pt>
                <c:pt idx="9">
                  <c:v>2.0099999999999998</c:v>
                </c:pt>
              </c:numCache>
            </c:numRef>
          </c:xVal>
          <c:yVal>
            <c:numRef>
              <c:f>Логарифм!$B$2:$B$11</c:f>
              <c:numCache>
                <c:formatCode>General</c:formatCode>
                <c:ptCount val="10"/>
                <c:pt idx="0">
                  <c:v>-6.6438561897747244</c:v>
                </c:pt>
                <c:pt idx="1">
                  <c:v>-2.2515387669959646</c:v>
                </c:pt>
                <c:pt idx="2">
                  <c:v>-0.71311885221183846</c:v>
                </c:pt>
                <c:pt idx="3">
                  <c:v>-0.30400618689009989</c:v>
                </c:pt>
                <c:pt idx="4">
                  <c:v>1.4355292977070055E-2</c:v>
                </c:pt>
                <c:pt idx="5">
                  <c:v>0.27500704749986982</c:v>
                </c:pt>
                <c:pt idx="6">
                  <c:v>0.49569516262406882</c:v>
                </c:pt>
                <c:pt idx="7">
                  <c:v>0.68706068833989242</c:v>
                </c:pt>
                <c:pt idx="8">
                  <c:v>0.85598969730848073</c:v>
                </c:pt>
                <c:pt idx="9">
                  <c:v>1.0071955014042038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26112"/>
        <c:axId val="459217016"/>
      </c:scatterChart>
      <c:valAx>
        <c:axId val="6377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217016"/>
        <c:crosses val="autoZero"/>
        <c:crossBetween val="midCat"/>
      </c:valAx>
      <c:valAx>
        <c:axId val="4592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16</xdr:row>
      <xdr:rowOff>109536</xdr:rowOff>
    </xdr:from>
    <xdr:to>
      <xdr:col>10</xdr:col>
      <xdr:colOff>42863</xdr:colOff>
      <xdr:row>34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0</xdr:row>
      <xdr:rowOff>261936</xdr:rowOff>
    </xdr:from>
    <xdr:to>
      <xdr:col>11</xdr:col>
      <xdr:colOff>19050</xdr:colOff>
      <xdr:row>18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2</xdr:row>
      <xdr:rowOff>109536</xdr:rowOff>
    </xdr:from>
    <xdr:to>
      <xdr:col>11</xdr:col>
      <xdr:colOff>247650</xdr:colOff>
      <xdr:row>20</xdr:row>
      <xdr:rowOff>114299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</xdr:row>
      <xdr:rowOff>76200</xdr:rowOff>
    </xdr:from>
    <xdr:to>
      <xdr:col>8</xdr:col>
      <xdr:colOff>342900</xdr:colOff>
      <xdr:row>17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9" sqref="L9"/>
    </sheetView>
  </sheetViews>
  <sheetFormatPr defaultRowHeight="15" x14ac:dyDescent="0.25"/>
  <cols>
    <col min="1" max="1" width="5.875" bestFit="1" customWidth="1"/>
    <col min="2" max="3" width="9.5" bestFit="1" customWidth="1"/>
    <col min="4" max="4" width="13.375" bestFit="1" customWidth="1"/>
    <col min="5" max="5" width="7.25" bestFit="1" customWidth="1"/>
    <col min="6" max="6" width="10.875" customWidth="1"/>
    <col min="7" max="7" width="10.375" customWidth="1"/>
    <col min="8" max="8" width="10.25" customWidth="1"/>
    <col min="9" max="9" width="6.625" bestFit="1" customWidth="1"/>
    <col min="10" max="10" width="7.875" bestFit="1" customWidth="1"/>
  </cols>
  <sheetData>
    <row r="1" spans="1:10" ht="52.5" customHeight="1" thickBot="1" x14ac:dyDescent="0.3">
      <c r="A1" s="9" t="s">
        <v>26</v>
      </c>
      <c r="B1" s="8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</row>
    <row r="2" spans="1:10" x14ac:dyDescent="0.25">
      <c r="A2" s="6">
        <v>1</v>
      </c>
      <c r="B2" s="4" t="s">
        <v>0</v>
      </c>
      <c r="C2" s="2" t="s">
        <v>8</v>
      </c>
      <c r="D2" s="2" t="s">
        <v>9</v>
      </c>
      <c r="E2" s="2">
        <v>98</v>
      </c>
      <c r="F2" s="2">
        <v>84</v>
      </c>
      <c r="G2" s="2">
        <v>91</v>
      </c>
      <c r="H2" s="2">
        <v>79</v>
      </c>
      <c r="I2" s="2">
        <f>SUM(E2:H2)</f>
        <v>352</v>
      </c>
      <c r="J2" s="14">
        <f>AVERAGE(F2:H2)</f>
        <v>84.666666666666671</v>
      </c>
    </row>
    <row r="3" spans="1:10" x14ac:dyDescent="0.25">
      <c r="A3" s="7">
        <v>2</v>
      </c>
      <c r="B3" s="5" t="s">
        <v>1</v>
      </c>
      <c r="C3" s="1" t="s">
        <v>11</v>
      </c>
      <c r="D3" s="1" t="s">
        <v>10</v>
      </c>
      <c r="E3" s="1">
        <v>65</v>
      </c>
      <c r="F3" s="1">
        <v>48</v>
      </c>
      <c r="G3" s="1">
        <v>48</v>
      </c>
      <c r="H3" s="1">
        <v>95</v>
      </c>
      <c r="I3" s="2">
        <f t="shared" ref="I3:I11" si="0">SUM(E3:H3)</f>
        <v>256</v>
      </c>
      <c r="J3" s="14">
        <f t="shared" ref="J3:J11" si="1">AVERAGE(F3:H3)</f>
        <v>63.666666666666664</v>
      </c>
    </row>
    <row r="4" spans="1:10" x14ac:dyDescent="0.25">
      <c r="A4" s="7">
        <v>3</v>
      </c>
      <c r="B4" s="5" t="s">
        <v>2</v>
      </c>
      <c r="C4" s="1" t="s">
        <v>12</v>
      </c>
      <c r="D4" s="1" t="s">
        <v>13</v>
      </c>
      <c r="E4" s="1">
        <v>85</v>
      </c>
      <c r="F4" s="1">
        <v>91</v>
      </c>
      <c r="G4" s="1">
        <v>55</v>
      </c>
      <c r="H4" s="1">
        <v>68</v>
      </c>
      <c r="I4" s="2">
        <f t="shared" si="0"/>
        <v>299</v>
      </c>
      <c r="J4" s="14">
        <f t="shared" si="1"/>
        <v>71.333333333333329</v>
      </c>
    </row>
    <row r="5" spans="1:10" x14ac:dyDescent="0.25">
      <c r="A5" s="7">
        <v>4</v>
      </c>
      <c r="B5" s="5" t="s">
        <v>3</v>
      </c>
      <c r="C5" s="1" t="s">
        <v>14</v>
      </c>
      <c r="D5" s="1" t="s">
        <v>15</v>
      </c>
      <c r="E5" s="1">
        <v>94</v>
      </c>
      <c r="F5" s="1">
        <v>68</v>
      </c>
      <c r="G5" s="1">
        <v>67</v>
      </c>
      <c r="H5" s="1">
        <v>45</v>
      </c>
      <c r="I5" s="2">
        <f t="shared" si="0"/>
        <v>274</v>
      </c>
      <c r="J5" s="14">
        <f t="shared" si="1"/>
        <v>60</v>
      </c>
    </row>
    <row r="6" spans="1:10" x14ac:dyDescent="0.25">
      <c r="A6" s="7">
        <v>5</v>
      </c>
      <c r="B6" s="5" t="s">
        <v>4</v>
      </c>
      <c r="C6" s="1" t="s">
        <v>16</v>
      </c>
      <c r="D6" s="1" t="s">
        <v>9</v>
      </c>
      <c r="E6" s="1">
        <v>55</v>
      </c>
      <c r="F6" s="1">
        <v>22</v>
      </c>
      <c r="G6" s="1">
        <v>29</v>
      </c>
      <c r="H6" s="1">
        <v>35</v>
      </c>
      <c r="I6" s="2">
        <f t="shared" si="0"/>
        <v>141</v>
      </c>
      <c r="J6" s="14">
        <f t="shared" si="1"/>
        <v>28.666666666666668</v>
      </c>
    </row>
    <row r="7" spans="1:10" x14ac:dyDescent="0.25">
      <c r="A7" s="7">
        <v>6</v>
      </c>
      <c r="B7" s="5" t="s">
        <v>5</v>
      </c>
      <c r="C7" s="1" t="s">
        <v>17</v>
      </c>
      <c r="D7" s="1" t="s">
        <v>18</v>
      </c>
      <c r="E7" s="1">
        <v>48</v>
      </c>
      <c r="F7" s="1">
        <v>84</v>
      </c>
      <c r="G7" s="1">
        <v>86</v>
      </c>
      <c r="H7" s="1">
        <v>84</v>
      </c>
      <c r="I7" s="2">
        <f t="shared" si="0"/>
        <v>302</v>
      </c>
      <c r="J7" s="14">
        <f t="shared" si="1"/>
        <v>84.666666666666671</v>
      </c>
    </row>
    <row r="8" spans="1:10" x14ac:dyDescent="0.25">
      <c r="A8" s="7">
        <v>7</v>
      </c>
      <c r="B8" s="5" t="s">
        <v>6</v>
      </c>
      <c r="C8" s="1" t="s">
        <v>19</v>
      </c>
      <c r="D8" s="1" t="s">
        <v>20</v>
      </c>
      <c r="E8" s="1">
        <v>68</v>
      </c>
      <c r="F8" s="1">
        <v>67</v>
      </c>
      <c r="G8" s="1">
        <v>67</v>
      </c>
      <c r="H8" s="1">
        <v>68</v>
      </c>
      <c r="I8" s="2">
        <f t="shared" si="0"/>
        <v>270</v>
      </c>
      <c r="J8" s="14">
        <f t="shared" si="1"/>
        <v>67.333333333333329</v>
      </c>
    </row>
    <row r="9" spans="1:10" x14ac:dyDescent="0.25">
      <c r="A9" s="7">
        <v>8</v>
      </c>
      <c r="B9" s="5" t="s">
        <v>7</v>
      </c>
      <c r="C9" s="1" t="s">
        <v>21</v>
      </c>
      <c r="D9" s="1" t="s">
        <v>22</v>
      </c>
      <c r="E9" s="1">
        <v>76</v>
      </c>
      <c r="F9" s="1">
        <v>55</v>
      </c>
      <c r="G9" s="1">
        <v>48</v>
      </c>
      <c r="H9" s="1">
        <v>44</v>
      </c>
      <c r="I9" s="2">
        <f t="shared" si="0"/>
        <v>223</v>
      </c>
      <c r="J9" s="14">
        <f t="shared" si="1"/>
        <v>49</v>
      </c>
    </row>
    <row r="10" spans="1:10" x14ac:dyDescent="0.25">
      <c r="A10" s="7">
        <v>9</v>
      </c>
      <c r="B10" s="5" t="s">
        <v>23</v>
      </c>
      <c r="C10" s="1" t="s">
        <v>24</v>
      </c>
      <c r="D10" s="1" t="s">
        <v>25</v>
      </c>
      <c r="E10" s="1">
        <v>45</v>
      </c>
      <c r="F10" s="1">
        <v>43</v>
      </c>
      <c r="G10" s="1">
        <v>22</v>
      </c>
      <c r="H10" s="1">
        <v>58</v>
      </c>
      <c r="I10" s="2">
        <f t="shared" si="0"/>
        <v>168</v>
      </c>
      <c r="J10" s="14">
        <f t="shared" si="1"/>
        <v>41</v>
      </c>
    </row>
    <row r="11" spans="1:10" ht="15.75" thickBot="1" x14ac:dyDescent="0.3">
      <c r="A11" s="10">
        <v>10</v>
      </c>
      <c r="B11" s="11" t="s">
        <v>1</v>
      </c>
      <c r="C11" s="12" t="s">
        <v>36</v>
      </c>
      <c r="D11" s="12" t="s">
        <v>37</v>
      </c>
      <c r="E11" s="12">
        <v>95</v>
      </c>
      <c r="F11" s="12">
        <v>49</v>
      </c>
      <c r="G11" s="12">
        <v>83</v>
      </c>
      <c r="H11" s="12">
        <v>67</v>
      </c>
      <c r="I11" s="12">
        <f t="shared" si="0"/>
        <v>294</v>
      </c>
      <c r="J11" s="19">
        <f t="shared" si="1"/>
        <v>66.333333333333329</v>
      </c>
    </row>
    <row r="12" spans="1:10" x14ac:dyDescent="0.25">
      <c r="A12" s="21" t="s">
        <v>38</v>
      </c>
      <c r="B12" s="21"/>
      <c r="C12" s="21"/>
      <c r="D12" s="21"/>
      <c r="E12" s="21"/>
      <c r="F12" s="2">
        <f>MIN(F2:F11)</f>
        <v>22</v>
      </c>
      <c r="G12" s="2">
        <f>MIN(G2:G11)</f>
        <v>22</v>
      </c>
      <c r="H12" s="2">
        <f>MIN(H2:H11)</f>
        <v>35</v>
      </c>
      <c r="I12" s="2"/>
      <c r="J12" s="2"/>
    </row>
    <row r="13" spans="1:10" x14ac:dyDescent="0.25">
      <c r="A13" s="22" t="s">
        <v>39</v>
      </c>
      <c r="B13" s="22"/>
      <c r="C13" s="22"/>
      <c r="D13" s="22"/>
      <c r="E13" s="22"/>
      <c r="F13" s="1">
        <f>AVERAGE(F2:F11)</f>
        <v>61.1</v>
      </c>
      <c r="G13" s="1">
        <f>AVERAGE(G2:G11)</f>
        <v>59.6</v>
      </c>
      <c r="H13" s="1">
        <f>AVERAGE(H2:H11)</f>
        <v>64.3</v>
      </c>
      <c r="I13" s="1"/>
      <c r="J13" s="1"/>
    </row>
    <row r="14" spans="1:10" x14ac:dyDescent="0.25">
      <c r="A14" s="22" t="s">
        <v>40</v>
      </c>
      <c r="B14" s="22"/>
      <c r="C14" s="22"/>
      <c r="D14" s="22"/>
      <c r="E14" s="22"/>
      <c r="F14" s="1">
        <f>MAX(F2:F11)</f>
        <v>91</v>
      </c>
      <c r="G14" s="1">
        <f>MAX(G2:G11)</f>
        <v>91</v>
      </c>
      <c r="H14" s="1">
        <f>MAX(H2:H11)</f>
        <v>95</v>
      </c>
      <c r="I14" s="1"/>
      <c r="J14" s="1"/>
    </row>
  </sheetData>
  <mergeCells count="3">
    <mergeCell ref="A12:E12"/>
    <mergeCell ref="A13:E13"/>
    <mergeCell ref="A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24" sqref="J24"/>
    </sheetView>
  </sheetViews>
  <sheetFormatPr defaultRowHeight="15" x14ac:dyDescent="0.25"/>
  <cols>
    <col min="1" max="1" width="11.125" customWidth="1"/>
  </cols>
  <sheetData>
    <row r="1" spans="1:2" ht="30.75" thickBot="1" x14ac:dyDescent="0.3">
      <c r="A1" s="18" t="s">
        <v>41</v>
      </c>
      <c r="B1" s="17" t="s">
        <v>42</v>
      </c>
    </row>
    <row r="2" spans="1:2" ht="15.75" thickBot="1" x14ac:dyDescent="0.3">
      <c r="A2" s="13" t="s">
        <v>43</v>
      </c>
      <c r="B2" s="4">
        <f>COUNTIF(Баллы!I2:I11, "&lt;=150")</f>
        <v>1</v>
      </c>
    </row>
    <row r="3" spans="1:2" ht="15.75" thickBot="1" x14ac:dyDescent="0.3">
      <c r="A3" s="13" t="s">
        <v>44</v>
      </c>
      <c r="B3" s="5">
        <f>COUNTIF(Баллы!I2:I11,"&gt;=150")- COUNTIF(Баллы!I2:I11,"&gt;250")</f>
        <v>2</v>
      </c>
    </row>
    <row r="4" spans="1:2" ht="15.75" thickBot="1" x14ac:dyDescent="0.3">
      <c r="A4" s="13" t="s">
        <v>45</v>
      </c>
      <c r="B4" s="5">
        <f>COUNTIF(Баллы!I2:I11, "&gt;=250")</f>
        <v>7</v>
      </c>
    </row>
    <row r="5" spans="1:2" ht="30.75" thickBot="1" x14ac:dyDescent="0.3">
      <c r="A5" s="16" t="s">
        <v>46</v>
      </c>
      <c r="B5" s="15">
        <f>SUM(B2:B4)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29" sqref="J29"/>
    </sheetView>
  </sheetViews>
  <sheetFormatPr defaultRowHeight="15" x14ac:dyDescent="0.25"/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s="20">
        <v>0.01</v>
      </c>
      <c r="B2">
        <f>LOG(A2,2)</f>
        <v>-6.6438561897747244</v>
      </c>
      <c r="C2">
        <f>LOG(4*A2,3)</f>
        <v>-2.9299470414358537</v>
      </c>
    </row>
    <row r="3" spans="1:3" x14ac:dyDescent="0.25">
      <c r="A3" s="20">
        <v>0.21</v>
      </c>
      <c r="B3">
        <f t="shared" ref="B3:B11" si="0">LOG(A3,2)</f>
        <v>-2.2515387669959646</v>
      </c>
      <c r="C3">
        <f t="shared" ref="C3:C11" si="1">LOG(4*A3,3)</f>
        <v>-0.15870329227443211</v>
      </c>
    </row>
    <row r="4" spans="1:3" x14ac:dyDescent="0.25">
      <c r="A4" s="20">
        <v>0.61</v>
      </c>
      <c r="B4">
        <f t="shared" si="0"/>
        <v>-0.71311885221183846</v>
      </c>
      <c r="C4">
        <f t="shared" si="1"/>
        <v>0.81193160544973897</v>
      </c>
    </row>
    <row r="5" spans="1:3" x14ac:dyDescent="0.25">
      <c r="A5" s="20">
        <v>0.81</v>
      </c>
      <c r="B5">
        <f t="shared" si="0"/>
        <v>-0.30400618689009989</v>
      </c>
      <c r="C5">
        <f t="shared" si="1"/>
        <v>1.0700529585641456</v>
      </c>
    </row>
    <row r="6" spans="1:3" x14ac:dyDescent="0.25">
      <c r="A6" s="20">
        <v>1.01</v>
      </c>
      <c r="B6">
        <f t="shared" si="0"/>
        <v>1.4355292977070055E-2</v>
      </c>
      <c r="C6">
        <f t="shared" si="1"/>
        <v>1.2709166886033836</v>
      </c>
    </row>
    <row r="7" spans="1:3" x14ac:dyDescent="0.25">
      <c r="A7" s="20">
        <v>1.21</v>
      </c>
      <c r="B7">
        <f t="shared" si="0"/>
        <v>0.27500704749986982</v>
      </c>
      <c r="C7">
        <f t="shared" si="1"/>
        <v>1.4353696358524217</v>
      </c>
    </row>
    <row r="8" spans="1:3" x14ac:dyDescent="0.25">
      <c r="A8" s="20">
        <v>1.41</v>
      </c>
      <c r="B8">
        <f t="shared" si="0"/>
        <v>0.49569516262406882</v>
      </c>
      <c r="C8">
        <f t="shared" si="1"/>
        <v>1.5746083339438819</v>
      </c>
    </row>
    <row r="9" spans="1:3" x14ac:dyDescent="0.25">
      <c r="A9" s="20">
        <v>1.61</v>
      </c>
      <c r="B9">
        <f t="shared" si="0"/>
        <v>0.68706068833989242</v>
      </c>
      <c r="C9">
        <f t="shared" si="1"/>
        <v>1.695346537925839</v>
      </c>
    </row>
    <row r="10" spans="1:3" x14ac:dyDescent="0.25">
      <c r="A10" s="20">
        <v>1.81</v>
      </c>
      <c r="B10">
        <f t="shared" si="0"/>
        <v>0.85598969730848073</v>
      </c>
      <c r="C10">
        <f t="shared" si="1"/>
        <v>1.801928875925461</v>
      </c>
    </row>
    <row r="11" spans="1:3" x14ac:dyDescent="0.25">
      <c r="A11" s="20">
        <v>2.0099999999999998</v>
      </c>
      <c r="B11">
        <f t="shared" si="0"/>
        <v>1.0071955014042038</v>
      </c>
      <c r="C11">
        <f t="shared" si="1"/>
        <v>1.8973291166421493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Баллы</vt:lpstr>
      <vt:lpstr>Итог</vt:lpstr>
      <vt:lpstr>Логарифм</vt:lpstr>
      <vt:lpstr>Логарифмическая функция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Яблонский</dc:creator>
  <cp:lastModifiedBy>Андрей Яблонский</cp:lastModifiedBy>
  <dcterms:created xsi:type="dcterms:W3CDTF">2016-10-04T06:25:16Z</dcterms:created>
  <dcterms:modified xsi:type="dcterms:W3CDTF">2016-10-04T07:49:20Z</dcterms:modified>
</cp:coreProperties>
</file>