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_projects\pes_report\pes-nippes-data-cleaning\excel_graphs\"/>
    </mc:Choice>
  </mc:AlternateContent>
  <xr:revisionPtr revIDLastSave="0" documentId="13_ncr:1_{633F9BA8-F4AF-441B-A65A-477170DD33FA}" xr6:coauthVersionLast="47" xr6:coauthVersionMax="47" xr10:uidLastSave="{00000000-0000-0000-0000-000000000000}"/>
  <bookViews>
    <workbookView xWindow="-120" yWindow="-120" windowWidth="20730" windowHeight="11040" tabRatio="850" firstSheet="9" activeTab="14" xr2:uid="{54DD5910-9903-4B13-BEAA-F5776CAFEE66}"/>
  </bookViews>
  <sheets>
    <sheet name="Sex" sheetId="1" r:id="rId1"/>
    <sheet name="Ed Level" sheetId="3" r:id="rId2"/>
    <sheet name="Age structure" sheetId="2" r:id="rId3"/>
    <sheet name="Source of income" sheetId="5" r:id="rId4"/>
    <sheet name="Knowledge about environment" sheetId="6" r:id="rId5"/>
    <sheet name="Climate Change - questions" sheetId="7" r:id="rId6"/>
    <sheet name="What are mangroves" sheetId="8" r:id="rId7"/>
    <sheet name="Are mangro in danger" sheetId="9" r:id="rId8"/>
    <sheet name="Believe mangrove in danger" sheetId="10" r:id="rId9"/>
    <sheet name="What can protect mangroves" sheetId="11" r:id="rId10"/>
    <sheet name="Law on mangroves" sheetId="12" r:id="rId11"/>
    <sheet name="What does the law says" sheetId="13" r:id="rId12"/>
    <sheet name="Students attitudes" sheetId="14" r:id="rId13"/>
    <sheet name="farmers attitudes" sheetId="15" r:id="rId14"/>
    <sheet name="Fishers attitudes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6" l="1"/>
  <c r="F38" i="16"/>
  <c r="F36" i="16"/>
  <c r="D37" i="16"/>
  <c r="D38" i="16"/>
  <c r="D36" i="16"/>
  <c r="F22" i="16"/>
  <c r="F23" i="16"/>
  <c r="F21" i="16"/>
  <c r="D22" i="16"/>
  <c r="D23" i="16"/>
  <c r="D21" i="16"/>
  <c r="F6" i="16"/>
  <c r="F7" i="16"/>
  <c r="F5" i="16"/>
  <c r="D6" i="16"/>
  <c r="D7" i="16"/>
  <c r="D5" i="16"/>
  <c r="G50" i="15"/>
  <c r="G51" i="15"/>
  <c r="G49" i="15"/>
  <c r="E50" i="15"/>
  <c r="E51" i="15"/>
  <c r="E49" i="15"/>
  <c r="G36" i="15"/>
  <c r="G37" i="15"/>
  <c r="G35" i="15"/>
  <c r="E36" i="15"/>
  <c r="E37" i="15"/>
  <c r="E35" i="15"/>
  <c r="G22" i="15"/>
  <c r="G23" i="15"/>
  <c r="G21" i="15"/>
  <c r="E22" i="15"/>
  <c r="E23" i="15"/>
  <c r="E21" i="15"/>
  <c r="G7" i="15"/>
  <c r="G8" i="15"/>
  <c r="G6" i="15"/>
  <c r="E7" i="15"/>
  <c r="E8" i="15"/>
  <c r="E6" i="15"/>
  <c r="F31" i="14"/>
  <c r="F32" i="14"/>
  <c r="F33" i="14"/>
  <c r="F34" i="14"/>
  <c r="F35" i="14"/>
  <c r="F30" i="14"/>
  <c r="D31" i="14"/>
  <c r="D32" i="14"/>
  <c r="D33" i="14"/>
  <c r="D34" i="14"/>
  <c r="D35" i="14"/>
  <c r="D30" i="14"/>
  <c r="F15" i="14"/>
  <c r="F16" i="14"/>
  <c r="F17" i="14"/>
  <c r="F18" i="14"/>
  <c r="F19" i="14"/>
  <c r="F20" i="14"/>
  <c r="F14" i="14"/>
  <c r="D15" i="14"/>
  <c r="D16" i="14"/>
  <c r="D17" i="14"/>
  <c r="D18" i="14"/>
  <c r="D19" i="14"/>
  <c r="D20" i="14"/>
  <c r="D14" i="14"/>
  <c r="F6" i="14"/>
  <c r="F7" i="14"/>
  <c r="F5" i="14"/>
  <c r="D6" i="14"/>
  <c r="D7" i="14"/>
  <c r="D5" i="14"/>
  <c r="F33" i="13"/>
  <c r="F34" i="13"/>
  <c r="F35" i="13"/>
  <c r="F36" i="13"/>
  <c r="F32" i="13"/>
  <c r="D33" i="13"/>
  <c r="D34" i="13"/>
  <c r="D35" i="13"/>
  <c r="D36" i="13"/>
  <c r="D32" i="13"/>
  <c r="F17" i="13"/>
  <c r="F18" i="13"/>
  <c r="F19" i="13"/>
  <c r="F20" i="13"/>
  <c r="F16" i="13"/>
  <c r="D17" i="13"/>
  <c r="D18" i="13"/>
  <c r="D19" i="13"/>
  <c r="D20" i="13"/>
  <c r="D16" i="13"/>
  <c r="F5" i="13"/>
  <c r="F6" i="13"/>
  <c r="F7" i="13"/>
  <c r="F8" i="13"/>
  <c r="F4" i="13"/>
  <c r="D5" i="13"/>
  <c r="D6" i="13"/>
  <c r="D7" i="13"/>
  <c r="D8" i="13"/>
  <c r="D4" i="13"/>
  <c r="F29" i="12"/>
  <c r="F30" i="12"/>
  <c r="F31" i="12"/>
  <c r="F32" i="12"/>
  <c r="F28" i="12"/>
  <c r="D29" i="12"/>
  <c r="D30" i="12"/>
  <c r="D31" i="12"/>
  <c r="D32" i="12"/>
  <c r="D28" i="12"/>
  <c r="F15" i="12"/>
  <c r="F16" i="12"/>
  <c r="F17" i="12"/>
  <c r="F18" i="12"/>
  <c r="F14" i="12"/>
  <c r="D15" i="12"/>
  <c r="D16" i="12"/>
  <c r="D17" i="12"/>
  <c r="D18" i="12"/>
  <c r="D14" i="12"/>
  <c r="F5" i="12"/>
  <c r="F6" i="12"/>
  <c r="F7" i="12"/>
  <c r="F8" i="12"/>
  <c r="F4" i="12"/>
  <c r="D5" i="12"/>
  <c r="D6" i="12"/>
  <c r="D7" i="12"/>
  <c r="D8" i="12"/>
  <c r="D4" i="12"/>
  <c r="F35" i="11"/>
  <c r="F36" i="11"/>
  <c r="F37" i="11"/>
  <c r="F38" i="11"/>
  <c r="F39" i="11"/>
  <c r="F40" i="11"/>
  <c r="F41" i="11"/>
  <c r="F42" i="11"/>
  <c r="F43" i="11"/>
  <c r="F44" i="11"/>
  <c r="F34" i="11"/>
  <c r="D35" i="11"/>
  <c r="D36" i="11"/>
  <c r="D37" i="11"/>
  <c r="D38" i="11"/>
  <c r="D39" i="11"/>
  <c r="D40" i="11"/>
  <c r="D41" i="11"/>
  <c r="D42" i="11"/>
  <c r="D43" i="11"/>
  <c r="D44" i="11"/>
  <c r="D34" i="11"/>
  <c r="F20" i="11"/>
  <c r="F21" i="11"/>
  <c r="F22" i="11"/>
  <c r="F23" i="11"/>
  <c r="F24" i="11"/>
  <c r="F25" i="11"/>
  <c r="F26" i="11"/>
  <c r="F27" i="11"/>
  <c r="F28" i="11"/>
  <c r="F29" i="11"/>
  <c r="F19" i="11"/>
  <c r="D20" i="11"/>
  <c r="D21" i="11"/>
  <c r="D22" i="11"/>
  <c r="D23" i="11"/>
  <c r="D24" i="11"/>
  <c r="D25" i="11"/>
  <c r="D26" i="11"/>
  <c r="D27" i="11"/>
  <c r="D28" i="11"/>
  <c r="D29" i="11"/>
  <c r="D19" i="11"/>
  <c r="F6" i="11"/>
  <c r="F7" i="11"/>
  <c r="F8" i="11"/>
  <c r="F9" i="11"/>
  <c r="F10" i="11"/>
  <c r="F11" i="11"/>
  <c r="F12" i="11"/>
  <c r="F5" i="11"/>
  <c r="D6" i="11"/>
  <c r="D7" i="11"/>
  <c r="D8" i="11"/>
  <c r="D9" i="11"/>
  <c r="D10" i="11"/>
  <c r="D11" i="11"/>
  <c r="D12" i="11"/>
  <c r="D5" i="11"/>
  <c r="F33" i="10"/>
  <c r="F34" i="10"/>
  <c r="F35" i="10"/>
  <c r="F36" i="10"/>
  <c r="F37" i="10"/>
  <c r="F38" i="10"/>
  <c r="F39" i="10"/>
  <c r="F32" i="10"/>
  <c r="D33" i="10"/>
  <c r="D34" i="10"/>
  <c r="D35" i="10"/>
  <c r="D36" i="10"/>
  <c r="D37" i="10"/>
  <c r="D38" i="10"/>
  <c r="D39" i="10"/>
  <c r="D32" i="10"/>
  <c r="F19" i="10"/>
  <c r="F20" i="10"/>
  <c r="F21" i="10"/>
  <c r="F22" i="10"/>
  <c r="F23" i="10"/>
  <c r="F24" i="10"/>
  <c r="F25" i="10"/>
  <c r="F18" i="10"/>
  <c r="D19" i="10"/>
  <c r="D20" i="10"/>
  <c r="D21" i="10"/>
  <c r="D22" i="10"/>
  <c r="D23" i="10"/>
  <c r="D24" i="10"/>
  <c r="D25" i="10"/>
  <c r="D18" i="10"/>
  <c r="F5" i="10"/>
  <c r="F6" i="10"/>
  <c r="F7" i="10"/>
  <c r="F8" i="10"/>
  <c r="F9" i="10"/>
  <c r="F10" i="10"/>
  <c r="F11" i="10"/>
  <c r="F4" i="10"/>
  <c r="D5" i="10"/>
  <c r="D6" i="10"/>
  <c r="D7" i="10"/>
  <c r="D8" i="10"/>
  <c r="D9" i="10"/>
  <c r="D10" i="10"/>
  <c r="D11" i="10"/>
  <c r="D4" i="10"/>
  <c r="F24" i="9"/>
  <c r="F25" i="9"/>
  <c r="F23" i="9"/>
  <c r="D24" i="9"/>
  <c r="D25" i="9"/>
  <c r="D23" i="9"/>
  <c r="F14" i="9"/>
  <c r="F15" i="9"/>
  <c r="F13" i="9"/>
  <c r="D14" i="9"/>
  <c r="D15" i="9"/>
  <c r="D13" i="9"/>
  <c r="F5" i="9"/>
  <c r="F6" i="9"/>
  <c r="F4" i="9"/>
  <c r="D5" i="9"/>
  <c r="D6" i="9"/>
  <c r="D4" i="9"/>
  <c r="D22" i="8"/>
  <c r="D23" i="8"/>
  <c r="D24" i="8"/>
  <c r="D21" i="8"/>
  <c r="F22" i="8"/>
  <c r="F23" i="8"/>
  <c r="F24" i="8"/>
  <c r="F21" i="8"/>
  <c r="D13" i="8"/>
  <c r="D14" i="8"/>
  <c r="D15" i="8"/>
  <c r="D12" i="8"/>
  <c r="F13" i="8"/>
  <c r="F14" i="8"/>
  <c r="F15" i="8"/>
  <c r="F12" i="8"/>
  <c r="F5" i="8"/>
  <c r="F6" i="8"/>
  <c r="F7" i="8"/>
  <c r="F4" i="8"/>
  <c r="D5" i="8"/>
  <c r="D6" i="8"/>
  <c r="D7" i="8"/>
  <c r="D4" i="8"/>
  <c r="D52" i="7"/>
  <c r="D53" i="7"/>
  <c r="D54" i="7"/>
  <c r="D55" i="7"/>
  <c r="D56" i="7"/>
  <c r="D57" i="7"/>
  <c r="D51" i="7"/>
  <c r="F52" i="7"/>
  <c r="F53" i="7"/>
  <c r="F54" i="7"/>
  <c r="F55" i="7"/>
  <c r="F56" i="7"/>
  <c r="F57" i="7"/>
  <c r="F51" i="7"/>
  <c r="F37" i="7"/>
  <c r="F38" i="7"/>
  <c r="F39" i="7"/>
  <c r="F40" i="7"/>
  <c r="F41" i="7"/>
  <c r="F42" i="7"/>
  <c r="F43" i="7"/>
  <c r="F44" i="7"/>
  <c r="F45" i="7"/>
  <c r="F36" i="7"/>
  <c r="D37" i="7"/>
  <c r="D38" i="7"/>
  <c r="D39" i="7"/>
  <c r="D40" i="7"/>
  <c r="D41" i="7"/>
  <c r="D42" i="7"/>
  <c r="D43" i="7"/>
  <c r="D44" i="7"/>
  <c r="D45" i="7"/>
  <c r="D36" i="7"/>
  <c r="D26" i="7"/>
  <c r="D27" i="7"/>
  <c r="D28" i="7"/>
  <c r="D29" i="7"/>
  <c r="D30" i="7"/>
  <c r="D31" i="7"/>
  <c r="D25" i="7"/>
  <c r="F26" i="7"/>
  <c r="F27" i="7"/>
  <c r="F28" i="7"/>
  <c r="F29" i="7"/>
  <c r="F30" i="7"/>
  <c r="F31" i="7"/>
  <c r="F25" i="7"/>
  <c r="F15" i="7"/>
  <c r="F16" i="7"/>
  <c r="F17" i="7"/>
  <c r="F18" i="7"/>
  <c r="F14" i="7"/>
  <c r="D15" i="7"/>
  <c r="D16" i="7"/>
  <c r="D17" i="7"/>
  <c r="D18" i="7"/>
  <c r="D14" i="7"/>
  <c r="F5" i="7"/>
  <c r="F6" i="7"/>
  <c r="F7" i="7"/>
  <c r="F8" i="7"/>
  <c r="F4" i="7"/>
  <c r="D5" i="7"/>
  <c r="D6" i="7"/>
  <c r="D7" i="7"/>
  <c r="D8" i="7"/>
  <c r="D4" i="7"/>
  <c r="K4" i="6"/>
  <c r="K5" i="6"/>
  <c r="K6" i="6"/>
  <c r="K7" i="6"/>
  <c r="K8" i="6"/>
  <c r="K9" i="6"/>
  <c r="K3" i="6"/>
  <c r="M4" i="6"/>
  <c r="M5" i="6"/>
  <c r="M6" i="6"/>
  <c r="M7" i="6"/>
  <c r="M8" i="6"/>
  <c r="M9" i="6"/>
  <c r="M3" i="6"/>
  <c r="J9" i="6"/>
  <c r="D4" i="6"/>
  <c r="D5" i="6"/>
  <c r="D6" i="6"/>
  <c r="D7" i="6"/>
  <c r="D8" i="6"/>
  <c r="D9" i="6"/>
  <c r="D10" i="6"/>
  <c r="D11" i="6"/>
  <c r="D3" i="6"/>
  <c r="F4" i="6"/>
  <c r="F5" i="6"/>
  <c r="F6" i="6"/>
  <c r="F7" i="6"/>
  <c r="F8" i="6"/>
  <c r="F9" i="6"/>
  <c r="F10" i="6"/>
  <c r="F11" i="6"/>
  <c r="F3" i="6"/>
  <c r="M11" i="5"/>
  <c r="K11" i="5"/>
  <c r="M10" i="5"/>
  <c r="K10" i="5"/>
  <c r="M9" i="5"/>
  <c r="K9" i="5"/>
  <c r="M8" i="5"/>
  <c r="K8" i="5"/>
  <c r="M7" i="5"/>
  <c r="K7" i="5"/>
  <c r="M6" i="5"/>
  <c r="K6" i="5"/>
  <c r="M5" i="5"/>
  <c r="K5" i="5"/>
  <c r="F6" i="5"/>
  <c r="F7" i="5"/>
  <c r="F8" i="5"/>
  <c r="F9" i="5"/>
  <c r="F10" i="5"/>
  <c r="F11" i="5"/>
  <c r="F5" i="5"/>
  <c r="D6" i="5"/>
  <c r="D7" i="5"/>
  <c r="D8" i="5"/>
  <c r="D9" i="5"/>
  <c r="D10" i="5"/>
  <c r="D11" i="5"/>
  <c r="D5" i="5"/>
  <c r="F5" i="3"/>
  <c r="F6" i="3"/>
  <c r="F7" i="3"/>
  <c r="F8" i="3"/>
  <c r="F4" i="3"/>
  <c r="D5" i="3"/>
  <c r="D6" i="3"/>
  <c r="D7" i="3"/>
  <c r="D8" i="3"/>
  <c r="D4" i="3"/>
  <c r="R6" i="3"/>
  <c r="R7" i="3"/>
  <c r="Q7" i="3"/>
  <c r="R5" i="3" s="1"/>
  <c r="O7" i="3"/>
  <c r="P5" i="3" s="1"/>
  <c r="K6" i="3"/>
  <c r="L6" i="3" s="1"/>
  <c r="I6" i="3"/>
  <c r="J5" i="3" s="1"/>
  <c r="E8" i="3"/>
  <c r="C8" i="3"/>
  <c r="L5" i="3" l="1"/>
  <c r="P4" i="3"/>
  <c r="P7" i="3"/>
  <c r="P6" i="3"/>
  <c r="J4" i="3"/>
  <c r="L4" i="3"/>
  <c r="R4" i="3"/>
  <c r="J6" i="3"/>
  <c r="D8" i="2" l="1"/>
  <c r="E8" i="2"/>
  <c r="F8" i="2"/>
  <c r="J8" i="2"/>
  <c r="I8" i="2"/>
  <c r="C8" i="2"/>
  <c r="I7" i="1"/>
  <c r="J7" i="1"/>
</calcChain>
</file>

<file path=xl/sharedStrings.xml><?xml version="1.0" encoding="utf-8"?>
<sst xmlns="http://schemas.openxmlformats.org/spreadsheetml/2006/main" count="518" uniqueCount="186">
  <si>
    <t>Respondents</t>
  </si>
  <si>
    <t>Gender</t>
  </si>
  <si>
    <t>Students</t>
  </si>
  <si>
    <t>Fishers</t>
  </si>
  <si>
    <t>Farmers</t>
  </si>
  <si>
    <t>Total</t>
  </si>
  <si>
    <t>% Female</t>
  </si>
  <si>
    <t>% Male</t>
  </si>
  <si>
    <t>Baseline</t>
  </si>
  <si>
    <t>Endline</t>
  </si>
  <si>
    <t>71.2 (37)</t>
  </si>
  <si>
    <t>28.8 (15)</t>
  </si>
  <si>
    <t>58.6 (92)</t>
  </si>
  <si>
    <t>41.4 (65)</t>
  </si>
  <si>
    <t>% No expression</t>
  </si>
  <si>
    <t>4.55 (2)</t>
  </si>
  <si>
    <t>95.45 (42)</t>
  </si>
  <si>
    <t>2.4 (1)</t>
  </si>
  <si>
    <t>95.2 (40)</t>
  </si>
  <si>
    <t>18.92 (21)</t>
  </si>
  <si>
    <t>80.18 (89)</t>
  </si>
  <si>
    <t>0.9 (1)</t>
  </si>
  <si>
    <t>36.5 (19)</t>
  </si>
  <si>
    <t>57.7 (30)</t>
  </si>
  <si>
    <t>5.7 (3)</t>
  </si>
  <si>
    <t>36.9 (115)</t>
  </si>
  <si>
    <t>62.8 (196)</t>
  </si>
  <si>
    <t>0.3 (1)</t>
  </si>
  <si>
    <t>39.04 (57)</t>
  </si>
  <si>
    <t>58.2 (85)</t>
  </si>
  <si>
    <t>2.7 (4)</t>
  </si>
  <si>
    <t>From 12 to 15</t>
  </si>
  <si>
    <t>From 15 to 20</t>
  </si>
  <si>
    <t>Greater than 20</t>
  </si>
  <si>
    <t>Less than 12</t>
  </si>
  <si>
    <t>Responses</t>
  </si>
  <si>
    <t>Male</t>
  </si>
  <si>
    <t>Female</t>
  </si>
  <si>
    <t>Response</t>
  </si>
  <si>
    <t>None</t>
  </si>
  <si>
    <t>Primary school</t>
  </si>
  <si>
    <t>High school</t>
  </si>
  <si>
    <t>University</t>
  </si>
  <si>
    <t>Education level</t>
  </si>
  <si>
    <t>Secondary school</t>
  </si>
  <si>
    <t>Baseline (%)</t>
  </si>
  <si>
    <t>Endline (%)</t>
  </si>
  <si>
    <t>Education levels</t>
  </si>
  <si>
    <t>Agriculture</t>
  </si>
  <si>
    <t>Animal breeding</t>
  </si>
  <si>
    <t>Business</t>
  </si>
  <si>
    <t>Charcoal with woods of other trees</t>
  </si>
  <si>
    <t>Mason</t>
  </si>
  <si>
    <t>Charcoal with mangrove Woods</t>
  </si>
  <si>
    <t>Sources of income</t>
  </si>
  <si>
    <t>Fishing</t>
  </si>
  <si>
    <t>Source of income (Farmers)</t>
  </si>
  <si>
    <t>Source of income (Fishers)</t>
  </si>
  <si>
    <t>Don't know</t>
  </si>
  <si>
    <t>Spaces where people live</t>
  </si>
  <si>
    <t>Schools and classooms</t>
  </si>
  <si>
    <t>Spaces where there are trees</t>
  </si>
  <si>
    <t>Other</t>
  </si>
  <si>
    <t>Spaces where live the animals</t>
  </si>
  <si>
    <t>Rivers, water springs</t>
  </si>
  <si>
    <t>The sea</t>
  </si>
  <si>
    <t>The environment must be clean</t>
  </si>
  <si>
    <t>We must not throw garbages in the mangroves, in the streets, in the rivers and at the sea</t>
  </si>
  <si>
    <t>We must plant trees, mostly in the mountains</t>
  </si>
  <si>
    <t>We must protect the trees</t>
  </si>
  <si>
    <t>Increase in the temperature of the atmosphere due to the emission of heating gases from human activities</t>
  </si>
  <si>
    <t>When the crops give nothing to harvest</t>
  </si>
  <si>
    <t>N</t>
  </si>
  <si>
    <t>CO2</t>
  </si>
  <si>
    <t>Oxygen</t>
  </si>
  <si>
    <t>What is climate change?</t>
  </si>
  <si>
    <t>Main heating gaz you know?</t>
  </si>
  <si>
    <t>Increase in the earth temperature</t>
  </si>
  <si>
    <t>It causes flooding</t>
  </si>
  <si>
    <t>It occasions diseases for human being and animals</t>
  </si>
  <si>
    <t>It causes drought</t>
  </si>
  <si>
    <t>There are more hurricane and they become more violent</t>
  </si>
  <si>
    <t>Increase in the sea saltiness</t>
  </si>
  <si>
    <t>Deforestation</t>
  </si>
  <si>
    <t>Vehicles that run with fossil energies</t>
  </si>
  <si>
    <t>The industries</t>
  </si>
  <si>
    <t>Increase in animal breeding and use of fertilizers</t>
  </si>
  <si>
    <t>What produces heating gaz?</t>
  </si>
  <si>
    <t>It can cause issues in crops and in animal breeding</t>
  </si>
  <si>
    <t>Plant trees to stock the excess of CO2</t>
  </si>
  <si>
    <t>Reduce the amount of CO2 we are emitting into the atmosphere</t>
  </si>
  <si>
    <t>Manage garbage, recycle them</t>
  </si>
  <si>
    <t>What can we do to adapt to climate change?</t>
  </si>
  <si>
    <t>Consume local products</t>
  </si>
  <si>
    <t>Baseline (N=45)</t>
  </si>
  <si>
    <t>Endline (N=40)</t>
  </si>
  <si>
    <t>Endline (N=39)</t>
  </si>
  <si>
    <t>A tree that produces mangoes</t>
  </si>
  <si>
    <t>A tree that grows in forest by the sea</t>
  </si>
  <si>
    <t>Baseline (N=157)</t>
  </si>
  <si>
    <t>Endline (N=50)</t>
  </si>
  <si>
    <t>Endline (N=41)</t>
  </si>
  <si>
    <t>Baseline (N=44)</t>
  </si>
  <si>
    <t>What are mangroves according to the fishers?</t>
  </si>
  <si>
    <t>What are mangroves according to the students?</t>
  </si>
  <si>
    <t>What are mangroves according to the farmers?</t>
  </si>
  <si>
    <t>Endline (N=42)</t>
  </si>
  <si>
    <t>Baseline (N=109)</t>
  </si>
  <si>
    <t>No</t>
  </si>
  <si>
    <t>Yes</t>
  </si>
  <si>
    <t>Baseline (N=66)</t>
  </si>
  <si>
    <t>Are mangroves in danger - Students?</t>
  </si>
  <si>
    <t>Are mangroves in danger - Fishers?</t>
  </si>
  <si>
    <t>Baseline (N=42)</t>
  </si>
  <si>
    <t>Are mangroves in danger - Farmers?</t>
  </si>
  <si>
    <t>Baseline (N=89)</t>
  </si>
  <si>
    <t>Community over-exploitation of mangroves</t>
  </si>
  <si>
    <t>Urbanization of mangrove areas</t>
  </si>
  <si>
    <t>Mangroves become a dumping ground for garbage</t>
  </si>
  <si>
    <t>Decrease in the sea level</t>
  </si>
  <si>
    <t>Continuous deposition of sediments in mangroves</t>
  </si>
  <si>
    <t>Absence of government/no control of mangroves exploitation</t>
  </si>
  <si>
    <t>Baseline (N=27)</t>
  </si>
  <si>
    <t>Endline (N=30)</t>
  </si>
  <si>
    <t>Why do you believe the mangroves are in danger - Students?</t>
  </si>
  <si>
    <t>Why do you believe the mangroves are in danger - Fishers?</t>
  </si>
  <si>
    <t>Baseline (N=30)</t>
  </si>
  <si>
    <t>Endline (N=36)</t>
  </si>
  <si>
    <t>Why do you believe the mangroves are in danger - Farmers?</t>
  </si>
  <si>
    <t>Endline (N=26)</t>
  </si>
  <si>
    <t>Baseline (N=65)</t>
  </si>
  <si>
    <t>Educate and sensitize the population on how to exploit mangroves</t>
  </si>
  <si>
    <t>Plant more mangroves</t>
  </si>
  <si>
    <t>Organize a management committee</t>
  </si>
  <si>
    <t>Soil conservation in the mountains</t>
  </si>
  <si>
    <t>Elaborate a plan with community management</t>
  </si>
  <si>
    <t>Enforce law to protect the mangroves</t>
  </si>
  <si>
    <t>Baseline (N=31)</t>
  </si>
  <si>
    <t>What can be done to protect the mangroves according to you? - Students</t>
  </si>
  <si>
    <t>Valorize mangroves forest with tourism</t>
  </si>
  <si>
    <t>Use mangroves areas for bee keeping</t>
  </si>
  <si>
    <t>Use of fishing tools that are more durable</t>
  </si>
  <si>
    <t>What can be done to protect the mangroves according to you? - Farmers</t>
  </si>
  <si>
    <t>What can be done to protect the mangroves according to you? - Fishing</t>
  </si>
  <si>
    <t>Baseline (N=69)</t>
  </si>
  <si>
    <t>Mangroves Decree (2013)</t>
  </si>
  <si>
    <t>Environment Decree (2005)</t>
  </si>
  <si>
    <t>Baseline (N=20)</t>
  </si>
  <si>
    <t>Endline (N=12)</t>
  </si>
  <si>
    <t>What text of law about the environment do you know? - Students</t>
  </si>
  <si>
    <t>What text of law about the environment do you know? - Fishers</t>
  </si>
  <si>
    <t>Baseline (N=16)</t>
  </si>
  <si>
    <t>Endline (N=20)</t>
  </si>
  <si>
    <t>What text of law about the environment do you know? - Farmers</t>
  </si>
  <si>
    <t>Baseline (N=24)</t>
  </si>
  <si>
    <t>Don't cut them</t>
  </si>
  <si>
    <t>Do not throw garbage in the mangroves</t>
  </si>
  <si>
    <t>What does the law about the environment and mangrove protection say? - Students</t>
  </si>
  <si>
    <t>response</t>
  </si>
  <si>
    <t>frequency</t>
  </si>
  <si>
    <t>What does the law about the environment and mangrove protection say? - Fishers</t>
  </si>
  <si>
    <t>What does the law about the environment and mangrove protection say? - Farmers</t>
  </si>
  <si>
    <t>Endline (N=25)</t>
  </si>
  <si>
    <t>Endline (N=13)</t>
  </si>
  <si>
    <t>Baseline (N=28)</t>
  </si>
  <si>
    <t>Endline (N=52)</t>
  </si>
  <si>
    <t>Are you willing to sensitize your parents on how to protect the environment? - Students</t>
  </si>
  <si>
    <t>Endline (N=51)</t>
  </si>
  <si>
    <t>What would you do with a plastic water bag or bottle after drinking it if there is no trash bin nearby? - Students</t>
  </si>
  <si>
    <t>Put it in my pocket or bag to throw it later in a trash bin</t>
  </si>
  <si>
    <t>Put it in my pocket or bag to throw it later</t>
  </si>
  <si>
    <t>Throw it at the roadside</t>
  </si>
  <si>
    <t>Throw it on a pile of rubbish</t>
  </si>
  <si>
    <t>Just kick as a ball with my feet along the way</t>
  </si>
  <si>
    <t>Put it in my bag and put it in a trash bin at home</t>
  </si>
  <si>
    <t>Throw it bellow the car</t>
  </si>
  <si>
    <t>Put it in my pocket or my bag and throw it in a trash bin on the road</t>
  </si>
  <si>
    <t>Throw it on the ground</t>
  </si>
  <si>
    <t>What would you do with a plastic water bag or bottle after drinking it in a car? - Students</t>
  </si>
  <si>
    <t>Are you willing to be trained to protect the mangroves? - Farmers</t>
  </si>
  <si>
    <t>Baseline (N=110)</t>
  </si>
  <si>
    <t>Are you willing to change your agricultural practices to protect the mangroves? - Farmers</t>
  </si>
  <si>
    <t>Are you willing to adopt new culture like Moringa to protect the soil against erosion? - Farmers</t>
  </si>
  <si>
    <t>Are you willing to be trained to better protect mangroves? - Fishers</t>
  </si>
  <si>
    <t>Are you willing to be trained in mangroves nursery? - Fishers</t>
  </si>
  <si>
    <t>Are you willing to learn new fishing technics? - Fishers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</si>
</sst>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6C6463"/>
      <name val="Gill Sans MT"/>
      <family val="2"/>
    </font>
    <font>
      <sz val="12"/>
      <color rgb="FF6C6463"/>
      <name val="Gill Sans MT"/>
      <family val="2"/>
    </font>
    <font>
      <b/>
      <sz val="12"/>
      <color theme="1"/>
      <name val="Gill Sans M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 tint="0.249977111117893"/>
      <name val="Segoe UI"/>
      <family val="2"/>
    </font>
    <font>
      <sz val="10"/>
      <color theme="1"/>
      <name val="Var(--jp-code-font-family)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6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right" vertical="center"/>
    </xf>
    <xf numFmtId="0" fontId="0" fillId="0" borderId="8" xfId="0" applyBorder="1"/>
    <xf numFmtId="0" fontId="2" fillId="0" borderId="8" xfId="0" applyFont="1" applyBorder="1"/>
    <xf numFmtId="0" fontId="6" fillId="4" borderId="8" xfId="0" applyFont="1" applyFill="1" applyBorder="1" applyAlignment="1">
      <alignment horizontal="right" vertical="center"/>
    </xf>
    <xf numFmtId="0" fontId="0" fillId="0" borderId="8" xfId="0" applyBorder="1" applyAlignment="1"/>
    <xf numFmtId="0" fontId="2" fillId="0" borderId="8" xfId="0" applyFont="1" applyBorder="1" applyAlignment="1"/>
    <xf numFmtId="0" fontId="2" fillId="0" borderId="8" xfId="0" applyFont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right" vertical="center" wrapText="1"/>
    </xf>
    <xf numFmtId="0" fontId="7" fillId="4" borderId="8" xfId="0" applyFont="1" applyFill="1" applyBorder="1" applyAlignment="1">
      <alignment horizontal="right" vertical="center" wrapText="1"/>
    </xf>
    <xf numFmtId="0" fontId="0" fillId="0" borderId="8" xfId="0" applyBorder="1" applyAlignment="1">
      <alignment wrapText="1"/>
    </xf>
    <xf numFmtId="0" fontId="2" fillId="0" borderId="0" xfId="0" applyFont="1" applyBorder="1" applyAlignment="1">
      <alignment horizontal="center"/>
    </xf>
    <xf numFmtId="9" fontId="7" fillId="4" borderId="8" xfId="1" applyFont="1" applyFill="1" applyBorder="1" applyAlignment="1">
      <alignment horizontal="right" vertical="center"/>
    </xf>
    <xf numFmtId="9" fontId="0" fillId="0" borderId="8" xfId="1" applyFont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2" xfId="0" applyBorder="1" applyAlignment="1"/>
    <xf numFmtId="9" fontId="7" fillId="4" borderId="8" xfId="1" applyFont="1" applyFill="1" applyBorder="1" applyAlignment="1">
      <alignment horizontal="right" vertical="center" wrapText="1"/>
    </xf>
    <xf numFmtId="9" fontId="0" fillId="0" borderId="8" xfId="1" applyFont="1" applyBorder="1"/>
    <xf numFmtId="9" fontId="6" fillId="4" borderId="8" xfId="1" applyFont="1" applyFill="1" applyBorder="1" applyAlignment="1">
      <alignment horizontal="right" vertical="center" wrapText="1"/>
    </xf>
    <xf numFmtId="9" fontId="2" fillId="0" borderId="8" xfId="1" applyFont="1" applyBorder="1"/>
    <xf numFmtId="0" fontId="0" fillId="0" borderId="14" xfId="0" applyBorder="1" applyAlignment="1">
      <alignment wrapText="1"/>
    </xf>
    <xf numFmtId="9" fontId="6" fillId="4" borderId="8" xfId="1" applyFont="1" applyFill="1" applyBorder="1" applyAlignment="1">
      <alignment horizontal="right" vertical="center"/>
    </xf>
    <xf numFmtId="9" fontId="2" fillId="0" borderId="8" xfId="1" applyFont="1" applyBorder="1" applyAlignment="1"/>
    <xf numFmtId="9" fontId="0" fillId="0" borderId="8" xfId="1" applyFont="1" applyBorder="1" applyAlignment="1">
      <alignment vertical="center"/>
    </xf>
    <xf numFmtId="0" fontId="10" fillId="4" borderId="8" xfId="0" applyFont="1" applyFill="1" applyBorder="1" applyAlignment="1">
      <alignment horizontal="right" vertical="center"/>
    </xf>
    <xf numFmtId="0" fontId="10" fillId="4" borderId="8" xfId="0" applyFont="1" applyFill="1" applyBorder="1" applyAlignment="1">
      <alignment horizontal="right" vertical="center" wrapText="1"/>
    </xf>
    <xf numFmtId="0" fontId="10" fillId="0" borderId="8" xfId="0" applyFont="1" applyBorder="1"/>
    <xf numFmtId="0" fontId="11" fillId="4" borderId="8" xfId="0" applyFont="1" applyFill="1" applyBorder="1" applyAlignment="1">
      <alignment horizontal="right" vertical="center" wrapText="1"/>
    </xf>
    <xf numFmtId="0" fontId="11" fillId="0" borderId="8" xfId="0" applyFont="1" applyBorder="1"/>
    <xf numFmtId="9" fontId="11" fillId="0" borderId="8" xfId="1" applyFont="1" applyBorder="1"/>
    <xf numFmtId="0" fontId="11" fillId="0" borderId="8" xfId="0" applyFont="1" applyFill="1" applyBorder="1"/>
    <xf numFmtId="0" fontId="0" fillId="0" borderId="8" xfId="0" applyFill="1" applyBorder="1" applyAlignment="1"/>
    <xf numFmtId="0" fontId="0" fillId="0" borderId="8" xfId="0" applyFill="1" applyBorder="1"/>
    <xf numFmtId="0" fontId="9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right"/>
    </xf>
    <xf numFmtId="9" fontId="0" fillId="0" borderId="8" xfId="1" applyFont="1" applyBorder="1" applyAlignment="1">
      <alignment horizontal="right"/>
    </xf>
    <xf numFmtId="0" fontId="0" fillId="0" borderId="8" xfId="0" applyBorder="1" applyAlignment="1">
      <alignment horizontal="right" wrapText="1"/>
    </xf>
    <xf numFmtId="0" fontId="6" fillId="4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right" wrapText="1"/>
    </xf>
    <xf numFmtId="0" fontId="0" fillId="0" borderId="8" xfId="0" applyBorder="1" applyAlignment="1">
      <alignment vertical="center"/>
    </xf>
    <xf numFmtId="0" fontId="7" fillId="4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9" fontId="0" fillId="0" borderId="8" xfId="0" applyNumberFormat="1" applyBorder="1"/>
    <xf numFmtId="9" fontId="2" fillId="0" borderId="8" xfId="0" applyNumberFormat="1" applyFont="1" applyBorder="1"/>
    <xf numFmtId="0" fontId="0" fillId="0" borderId="0" xfId="0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left"/>
    </xf>
    <xf numFmtId="9" fontId="0" fillId="0" borderId="8" xfId="1" applyFont="1" applyBorder="1" applyAlignment="1">
      <alignment wrapText="1"/>
    </xf>
    <xf numFmtId="0" fontId="0" fillId="0" borderId="9" xfId="0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Fishers'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Level'!$P$3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Level'!$N$4:$N$6</c:f>
              <c:strCache>
                <c:ptCount val="3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</c:strCache>
            </c:strRef>
          </c:cat>
          <c:val>
            <c:numRef>
              <c:f>'Ed Level'!$P$4:$P$6</c:f>
              <c:numCache>
                <c:formatCode>0%</c:formatCode>
                <c:ptCount val="3"/>
                <c:pt idx="0">
                  <c:v>0.27272727272727271</c:v>
                </c:pt>
                <c:pt idx="1">
                  <c:v>0.56818181818181823</c:v>
                </c:pt>
                <c:pt idx="2">
                  <c:v>0.15909090909090909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225-B237-C48A33DD4BE3}"/>
            </c:ext>
          </c:extLst>
        </c:ser>
        <c:ser>
          <c:idx val="1"/>
          <c:order val="1"/>
          <c:tx>
            <c:strRef>
              <c:f>'Ed Level'!$R$3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Level'!$N$4:$N$6</c:f>
              <c:strCache>
                <c:ptCount val="3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</c:strCache>
            </c:strRef>
          </c:cat>
          <c:val>
            <c:numRef>
              <c:f>'Ed Level'!$R$4:$R$6</c:f>
              <c:numCache>
                <c:formatCode>0%</c:formatCode>
                <c:ptCount val="3"/>
                <c:pt idx="0">
                  <c:v>0.19047619047619047</c:v>
                </c:pt>
                <c:pt idx="1">
                  <c:v>0.6428571428571429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0-4225-B237-C48A33DD4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70767"/>
        <c:axId val="2071183"/>
      </c:barChart>
      <c:catAx>
        <c:axId val="20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83"/>
        <c:crosses val="autoZero"/>
        <c:auto val="1"/>
        <c:lblAlgn val="ctr"/>
        <c:lblOffset val="100"/>
        <c:noMultiLvlLbl val="0"/>
      </c:catAx>
      <c:valAx>
        <c:axId val="20711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7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Main heating gaz you know?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questions'!$D$13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CO2</c:v>
                </c:pt>
                <c:pt idx="3">
                  <c:v>Oxygen</c:v>
                </c:pt>
              </c:strCache>
            </c:strRef>
          </c:cat>
          <c:val>
            <c:numRef>
              <c:f>'Climate Change - questions'!$D$14:$D$17</c:f>
              <c:numCache>
                <c:formatCode>0%</c:formatCode>
                <c:ptCount val="4"/>
                <c:pt idx="0">
                  <c:v>0.1702127659574468</c:v>
                </c:pt>
                <c:pt idx="1">
                  <c:v>0.57446808510638303</c:v>
                </c:pt>
                <c:pt idx="2">
                  <c:v>0.27659574468085107</c:v>
                </c:pt>
                <c:pt idx="3">
                  <c:v>0.10638297872340426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8-432E-BA30-6009B6D8A2D4}"/>
            </c:ext>
          </c:extLst>
        </c:ser>
        <c:ser>
          <c:idx val="1"/>
          <c:order val="1"/>
          <c:tx>
            <c:strRef>
              <c:f>'Climate Change - questions'!$F$13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CO2</c:v>
                </c:pt>
                <c:pt idx="3">
                  <c:v>Oxygen</c:v>
                </c:pt>
              </c:strCache>
            </c:strRef>
          </c:cat>
          <c:val>
            <c:numRef>
              <c:f>'Climate Change - questions'!$F$14:$F$17</c:f>
              <c:numCache>
                <c:formatCode>0%</c:formatCode>
                <c:ptCount val="4"/>
                <c:pt idx="0">
                  <c:v>5.2631578947368418E-2</c:v>
                </c:pt>
                <c:pt idx="1">
                  <c:v>0.42105263157894735</c:v>
                </c:pt>
                <c:pt idx="2">
                  <c:v>0.55263157894736847</c:v>
                </c:pt>
                <c:pt idx="3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8-432E-BA30-6009B6D8A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68761600"/>
        <c:axId val="468765344"/>
      </c:barChart>
      <c:catAx>
        <c:axId val="4687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65344"/>
        <c:crosses val="autoZero"/>
        <c:auto val="1"/>
        <c:lblAlgn val="ctr"/>
        <c:lblOffset val="100"/>
        <c:noMultiLvlLbl val="0"/>
      </c:catAx>
      <c:valAx>
        <c:axId val="468765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687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produces heating gaz?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questions'!$D$24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questions'!$B$25:$B$30</c:f>
              <c:strCache>
                <c:ptCount val="6"/>
                <c:pt idx="0">
                  <c:v>Don't know</c:v>
                </c:pt>
                <c:pt idx="1">
                  <c:v>Other</c:v>
                </c:pt>
                <c:pt idx="2">
                  <c:v>Deforestation</c:v>
                </c:pt>
                <c:pt idx="3">
                  <c:v>Vehicles that run with fossil energies</c:v>
                </c:pt>
                <c:pt idx="4">
                  <c:v>Increase in animal breeding and use of fertilizers</c:v>
                </c:pt>
                <c:pt idx="5">
                  <c:v>The industries</c:v>
                </c:pt>
              </c:strCache>
            </c:strRef>
          </c:cat>
          <c:val>
            <c:numRef>
              <c:f>'Climate Change - questions'!$D$25:$D$30</c:f>
              <c:numCache>
                <c:formatCode>0%</c:formatCode>
                <c:ptCount val="6"/>
                <c:pt idx="0">
                  <c:v>0.53658536585365857</c:v>
                </c:pt>
                <c:pt idx="1">
                  <c:v>0.31707317073170732</c:v>
                </c:pt>
                <c:pt idx="2">
                  <c:v>9.7560975609756101E-2</c:v>
                </c:pt>
                <c:pt idx="3">
                  <c:v>7.3170731707317069E-2</c:v>
                </c:pt>
                <c:pt idx="4">
                  <c:v>0</c:v>
                </c:pt>
                <c:pt idx="5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1-4DB6-9134-C86E956A8A05}"/>
            </c:ext>
          </c:extLst>
        </c:ser>
        <c:ser>
          <c:idx val="1"/>
          <c:order val="1"/>
          <c:tx>
            <c:strRef>
              <c:f>'Climate Change - questions'!$F$24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questions'!$B$25:$B$30</c:f>
              <c:strCache>
                <c:ptCount val="6"/>
                <c:pt idx="0">
                  <c:v>Don't know</c:v>
                </c:pt>
                <c:pt idx="1">
                  <c:v>Other</c:v>
                </c:pt>
                <c:pt idx="2">
                  <c:v>Deforestation</c:v>
                </c:pt>
                <c:pt idx="3">
                  <c:v>Vehicles that run with fossil energies</c:v>
                </c:pt>
                <c:pt idx="4">
                  <c:v>Increase in animal breeding and use of fertilizers</c:v>
                </c:pt>
                <c:pt idx="5">
                  <c:v>The industries</c:v>
                </c:pt>
              </c:strCache>
            </c:strRef>
          </c:cat>
          <c:val>
            <c:numRef>
              <c:f>'Climate Change - questions'!$F$25:$F$30</c:f>
              <c:numCache>
                <c:formatCode>0%</c:formatCode>
                <c:ptCount val="6"/>
                <c:pt idx="0">
                  <c:v>0.46153846153846156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0.10256410256410256</c:v>
                </c:pt>
                <c:pt idx="4">
                  <c:v>7.6923076923076927E-2</c:v>
                </c:pt>
                <c:pt idx="5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1-4DB6-9134-C86E956A8A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90240816"/>
        <c:axId val="690235408"/>
      </c:barChart>
      <c:catAx>
        <c:axId val="6902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35408"/>
        <c:crosses val="autoZero"/>
        <c:auto val="1"/>
        <c:lblAlgn val="ctr"/>
        <c:lblOffset val="100"/>
        <c:noMultiLvlLbl val="0"/>
      </c:catAx>
      <c:valAx>
        <c:axId val="6902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the consequencies of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questions'!$D$35</c:f>
              <c:strCache>
                <c:ptCount val="1"/>
                <c:pt idx="0">
                  <c:v>Baseline (N=45)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questions'!$B$36:$B$44</c:f>
              <c:strCache>
                <c:ptCount val="9"/>
                <c:pt idx="0">
                  <c:v>Increase in the earth temperature</c:v>
                </c:pt>
                <c:pt idx="1">
                  <c:v>It causes flooding</c:v>
                </c:pt>
                <c:pt idx="2">
                  <c:v>Don't know</c:v>
                </c:pt>
                <c:pt idx="3">
                  <c:v>Other</c:v>
                </c:pt>
                <c:pt idx="4">
                  <c:v>It occasions diseases for human being and animals</c:v>
                </c:pt>
                <c:pt idx="5">
                  <c:v>It causes drought</c:v>
                </c:pt>
                <c:pt idx="6">
                  <c:v>There are more hurricane and they become more violent</c:v>
                </c:pt>
                <c:pt idx="7">
                  <c:v>Increase in the sea saltiness</c:v>
                </c:pt>
                <c:pt idx="8">
                  <c:v>It can cause issues in crops and in animal breeding</c:v>
                </c:pt>
              </c:strCache>
            </c:strRef>
          </c:cat>
          <c:val>
            <c:numRef>
              <c:f>'Climate Change - questions'!$D$36:$D$44</c:f>
              <c:numCache>
                <c:formatCode>0%</c:formatCode>
                <c:ptCount val="9"/>
                <c:pt idx="0">
                  <c:v>0.24444444444444444</c:v>
                </c:pt>
                <c:pt idx="1">
                  <c:v>6.6666666666666666E-2</c:v>
                </c:pt>
                <c:pt idx="2">
                  <c:v>0.4</c:v>
                </c:pt>
                <c:pt idx="3">
                  <c:v>0.31111111111111112</c:v>
                </c:pt>
                <c:pt idx="4">
                  <c:v>0.17777777777777778</c:v>
                </c:pt>
                <c:pt idx="5">
                  <c:v>8.8888888888888892E-2</c:v>
                </c:pt>
                <c:pt idx="6">
                  <c:v>2.2222222222222223E-2</c:v>
                </c:pt>
                <c:pt idx="7">
                  <c:v>2.2222222222222223E-2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C-44CD-88F2-18AAA57C68E8}"/>
            </c:ext>
          </c:extLst>
        </c:ser>
        <c:ser>
          <c:idx val="1"/>
          <c:order val="1"/>
          <c:tx>
            <c:strRef>
              <c:f>'Climate Change - questions'!$F$35</c:f>
              <c:strCache>
                <c:ptCount val="1"/>
                <c:pt idx="0">
                  <c:v>Endline (N=39)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questions'!$B$36:$B$44</c:f>
              <c:strCache>
                <c:ptCount val="9"/>
                <c:pt idx="0">
                  <c:v>Increase in the earth temperature</c:v>
                </c:pt>
                <c:pt idx="1">
                  <c:v>It causes flooding</c:v>
                </c:pt>
                <c:pt idx="2">
                  <c:v>Don't know</c:v>
                </c:pt>
                <c:pt idx="3">
                  <c:v>Other</c:v>
                </c:pt>
                <c:pt idx="4">
                  <c:v>It occasions diseases for human being and animals</c:v>
                </c:pt>
                <c:pt idx="5">
                  <c:v>It causes drought</c:v>
                </c:pt>
                <c:pt idx="6">
                  <c:v>There are more hurricane and they become more violent</c:v>
                </c:pt>
                <c:pt idx="7">
                  <c:v>Increase in the sea saltiness</c:v>
                </c:pt>
                <c:pt idx="8">
                  <c:v>It can cause issues in crops and in animal breeding</c:v>
                </c:pt>
              </c:strCache>
            </c:strRef>
          </c:cat>
          <c:val>
            <c:numRef>
              <c:f>'Climate Change - questions'!$F$36:$F$44</c:f>
              <c:numCache>
                <c:formatCode>0%</c:formatCode>
                <c:ptCount val="9"/>
                <c:pt idx="0">
                  <c:v>0.25641025641025639</c:v>
                </c:pt>
                <c:pt idx="1">
                  <c:v>0.12820512820512819</c:v>
                </c:pt>
                <c:pt idx="2">
                  <c:v>0.41025641025641024</c:v>
                </c:pt>
                <c:pt idx="3">
                  <c:v>2.564102564102564E-2</c:v>
                </c:pt>
                <c:pt idx="4">
                  <c:v>0.10256410256410256</c:v>
                </c:pt>
                <c:pt idx="5">
                  <c:v>0.12820512820512819</c:v>
                </c:pt>
                <c:pt idx="6">
                  <c:v>0.12820512820512819</c:v>
                </c:pt>
                <c:pt idx="7">
                  <c:v>7.6923076923076927E-2</c:v>
                </c:pt>
                <c:pt idx="8">
                  <c:v>0.17948717948717949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C-44CD-88F2-18AAA57C6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26255"/>
        <c:axId val="1173210863"/>
      </c:barChart>
      <c:catAx>
        <c:axId val="11732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10863"/>
        <c:crosses val="autoZero"/>
        <c:auto val="1"/>
        <c:lblAlgn val="ctr"/>
        <c:lblOffset val="100"/>
        <c:noMultiLvlLbl val="0"/>
      </c:catAx>
      <c:valAx>
        <c:axId val="11732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we do to adapt to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questions'!$D$50</c:f>
              <c:strCache>
                <c:ptCount val="1"/>
                <c:pt idx="0">
                  <c:v>Baseline (N=45)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questions'!$B$51:$B$56</c:f>
              <c:strCache>
                <c:ptCount val="6"/>
                <c:pt idx="0">
                  <c:v>Other</c:v>
                </c:pt>
                <c:pt idx="1">
                  <c:v>Plant trees to stock the excess of CO2</c:v>
                </c:pt>
                <c:pt idx="2">
                  <c:v>Don't know</c:v>
                </c:pt>
                <c:pt idx="3">
                  <c:v>Reduce the amount of CO2 we are emitting into the atmosphere</c:v>
                </c:pt>
                <c:pt idx="4">
                  <c:v>Manage garbage, recycle them</c:v>
                </c:pt>
                <c:pt idx="5">
                  <c:v>Consume local products</c:v>
                </c:pt>
              </c:strCache>
            </c:strRef>
          </c:cat>
          <c:val>
            <c:numRef>
              <c:f>'Climate Change - questions'!$D$51:$D$56</c:f>
              <c:numCache>
                <c:formatCode>0%</c:formatCode>
                <c:ptCount val="6"/>
                <c:pt idx="0">
                  <c:v>0.35555555555555557</c:v>
                </c:pt>
                <c:pt idx="1">
                  <c:v>0.33333333333333331</c:v>
                </c:pt>
                <c:pt idx="2">
                  <c:v>0.35555555555555557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469D-A51F-9EABC217D0AF}"/>
            </c:ext>
          </c:extLst>
        </c:ser>
        <c:ser>
          <c:idx val="1"/>
          <c:order val="1"/>
          <c:tx>
            <c:strRef>
              <c:f>'Climate Change - questions'!$F$50</c:f>
              <c:strCache>
                <c:ptCount val="1"/>
                <c:pt idx="0">
                  <c:v>Endline (N=40)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questions'!$B$51:$B$56</c:f>
              <c:strCache>
                <c:ptCount val="6"/>
                <c:pt idx="0">
                  <c:v>Other</c:v>
                </c:pt>
                <c:pt idx="1">
                  <c:v>Plant trees to stock the excess of CO2</c:v>
                </c:pt>
                <c:pt idx="2">
                  <c:v>Don't know</c:v>
                </c:pt>
                <c:pt idx="3">
                  <c:v>Reduce the amount of CO2 we are emitting into the atmosphere</c:v>
                </c:pt>
                <c:pt idx="4">
                  <c:v>Manage garbage, recycle them</c:v>
                </c:pt>
                <c:pt idx="5">
                  <c:v>Consume local products</c:v>
                </c:pt>
              </c:strCache>
            </c:strRef>
          </c:cat>
          <c:val>
            <c:numRef>
              <c:f>'Climate Change - questions'!$F$51:$F$56</c:f>
              <c:numCache>
                <c:formatCode>0%</c:formatCode>
                <c:ptCount val="6"/>
                <c:pt idx="0">
                  <c:v>2.5000000000000001E-2</c:v>
                </c:pt>
                <c:pt idx="1">
                  <c:v>0.4</c:v>
                </c:pt>
                <c:pt idx="2">
                  <c:v>0.57499999999999996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469D-A51F-9EABC217D0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04959"/>
        <c:axId val="458502463"/>
      </c:barChart>
      <c:catAx>
        <c:axId val="45850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2463"/>
        <c:crosses val="autoZero"/>
        <c:auto val="1"/>
        <c:lblAlgn val="ctr"/>
        <c:lblOffset val="100"/>
        <c:noMultiLvlLbl val="0"/>
      </c:catAx>
      <c:valAx>
        <c:axId val="458502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mangroves'!$D$3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mangroves'!$B$4:$B$6</c:f>
              <c:strCache>
                <c:ptCount val="3"/>
                <c:pt idx="0">
                  <c:v>Don't know</c:v>
                </c:pt>
                <c:pt idx="1">
                  <c:v>A tree that produces mangoes</c:v>
                </c:pt>
                <c:pt idx="2">
                  <c:v>A tree that grows in forest by the sea</c:v>
                </c:pt>
              </c:strCache>
            </c:strRef>
          </c:cat>
          <c:val>
            <c:numRef>
              <c:f>'What are mangroves'!$D$4:$D$6</c:f>
              <c:numCache>
                <c:formatCode>0%</c:formatCode>
                <c:ptCount val="3"/>
                <c:pt idx="0">
                  <c:v>0.56050955414012738</c:v>
                </c:pt>
                <c:pt idx="1">
                  <c:v>6.3694267515923567E-2</c:v>
                </c:pt>
                <c:pt idx="2">
                  <c:v>0.37579617834394907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44F-B62E-C11D3F30731C}"/>
            </c:ext>
          </c:extLst>
        </c:ser>
        <c:ser>
          <c:idx val="1"/>
          <c:order val="1"/>
          <c:tx>
            <c:strRef>
              <c:f>'What are mangroves'!$F$3</c:f>
              <c:strCache>
                <c:ptCount val="1"/>
                <c:pt idx="0">
                  <c:v>Endline (N=50)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mangroves'!$B$4:$B$6</c:f>
              <c:strCache>
                <c:ptCount val="3"/>
                <c:pt idx="0">
                  <c:v>Don't know</c:v>
                </c:pt>
                <c:pt idx="1">
                  <c:v>A tree that produces mangoes</c:v>
                </c:pt>
                <c:pt idx="2">
                  <c:v>A tree that grows in forest by the sea</c:v>
                </c:pt>
              </c:strCache>
            </c:strRef>
          </c:cat>
          <c:val>
            <c:numRef>
              <c:f>'What are mangroves'!$F$4:$F$6</c:f>
              <c:numCache>
                <c:formatCode>0%</c:formatCode>
                <c:ptCount val="3"/>
                <c:pt idx="0">
                  <c:v>0.16</c:v>
                </c:pt>
                <c:pt idx="1">
                  <c:v>0.02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B-444F-B62E-C11D3F307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41567"/>
        <c:axId val="458522431"/>
      </c:barChart>
      <c:catAx>
        <c:axId val="4585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22431"/>
        <c:crosses val="autoZero"/>
        <c:auto val="1"/>
        <c:lblAlgn val="ctr"/>
        <c:lblOffset val="100"/>
        <c:noMultiLvlLbl val="0"/>
      </c:catAx>
      <c:valAx>
        <c:axId val="458522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the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mangroves'!$D$11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mangroves'!$B$12:$B$14</c:f>
              <c:strCache>
                <c:ptCount val="3"/>
                <c:pt idx="0">
                  <c:v>A tree that grows in forest by the sea</c:v>
                </c:pt>
                <c:pt idx="1">
                  <c:v>A tree that produces mangoes</c:v>
                </c:pt>
                <c:pt idx="2">
                  <c:v>Don't know</c:v>
                </c:pt>
              </c:strCache>
            </c:strRef>
          </c:cat>
          <c:val>
            <c:numRef>
              <c:f>'What are mangroves'!$D$12:$D$14</c:f>
              <c:numCache>
                <c:formatCode>0%</c:formatCode>
                <c:ptCount val="3"/>
                <c:pt idx="0">
                  <c:v>0.95454545454545459</c:v>
                </c:pt>
                <c:pt idx="1">
                  <c:v>0</c:v>
                </c:pt>
                <c:pt idx="2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2-4E56-B564-8765F5E72804}"/>
            </c:ext>
          </c:extLst>
        </c:ser>
        <c:ser>
          <c:idx val="1"/>
          <c:order val="1"/>
          <c:tx>
            <c:strRef>
              <c:f>'What are mangroves'!$F$11</c:f>
              <c:strCache>
                <c:ptCount val="1"/>
                <c:pt idx="0">
                  <c:v>Endline (N=41)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mangroves'!$B$12:$B$14</c:f>
              <c:strCache>
                <c:ptCount val="3"/>
                <c:pt idx="0">
                  <c:v>A tree that grows in forest by the sea</c:v>
                </c:pt>
                <c:pt idx="1">
                  <c:v>A tree that produces mangoes</c:v>
                </c:pt>
                <c:pt idx="2">
                  <c:v>Don't know</c:v>
                </c:pt>
              </c:strCache>
            </c:strRef>
          </c:cat>
          <c:val>
            <c:numRef>
              <c:f>'What are mangroves'!$F$12:$F$14</c:f>
              <c:numCache>
                <c:formatCode>0%</c:formatCode>
                <c:ptCount val="3"/>
                <c:pt idx="0">
                  <c:v>0.90243902439024393</c:v>
                </c:pt>
                <c:pt idx="1">
                  <c:v>2.4390243902439025E-2</c:v>
                </c:pt>
                <c:pt idx="2">
                  <c:v>7.3170731707317069E-2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2-4E56-B564-8765F5E72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25423"/>
        <c:axId val="1173231247"/>
      </c:barChart>
      <c:catAx>
        <c:axId val="11732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31247"/>
        <c:crosses val="autoZero"/>
        <c:auto val="1"/>
        <c:lblAlgn val="ctr"/>
        <c:lblOffset val="100"/>
        <c:noMultiLvlLbl val="0"/>
      </c:catAx>
      <c:valAx>
        <c:axId val="11732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the farmers?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mangroves'!$D$20</c:f>
              <c:strCache>
                <c:ptCount val="1"/>
                <c:pt idx="0">
                  <c:v>Baseline (N=109)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mangroves'!$B$21:$B$23</c:f>
              <c:strCache>
                <c:ptCount val="3"/>
                <c:pt idx="0">
                  <c:v>A tree that grows in forest by the sea</c:v>
                </c:pt>
                <c:pt idx="1">
                  <c:v>Don't know</c:v>
                </c:pt>
                <c:pt idx="2">
                  <c:v>None</c:v>
                </c:pt>
              </c:strCache>
            </c:strRef>
          </c:cat>
          <c:val>
            <c:numRef>
              <c:f>'What are mangroves'!$D$21:$D$23</c:f>
              <c:numCache>
                <c:formatCode>0%</c:formatCode>
                <c:ptCount val="3"/>
                <c:pt idx="0">
                  <c:v>0.77981651376146788</c:v>
                </c:pt>
                <c:pt idx="1">
                  <c:v>0.22018348623853212</c:v>
                </c:pt>
                <c:pt idx="2">
                  <c:v>1.834862385321101E-2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7-47D4-9ED8-98FDE2D56BE1}"/>
            </c:ext>
          </c:extLst>
        </c:ser>
        <c:ser>
          <c:idx val="1"/>
          <c:order val="1"/>
          <c:tx>
            <c:strRef>
              <c:f>'What are mangroves'!$F$20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mangroves'!$B$21:$B$23</c:f>
              <c:strCache>
                <c:ptCount val="3"/>
                <c:pt idx="0">
                  <c:v>A tree that grows in forest by the sea</c:v>
                </c:pt>
                <c:pt idx="1">
                  <c:v>Don't know</c:v>
                </c:pt>
                <c:pt idx="2">
                  <c:v>None</c:v>
                </c:pt>
              </c:strCache>
            </c:strRef>
          </c:cat>
          <c:val>
            <c:numRef>
              <c:f>'What are mangroves'!$F$21:$F$23</c:f>
              <c:numCache>
                <c:formatCode>0%</c:formatCode>
                <c:ptCount val="3"/>
                <c:pt idx="0">
                  <c:v>0.7142857142857143</c:v>
                </c:pt>
                <c:pt idx="1">
                  <c:v>0.2857142857142857</c:v>
                </c:pt>
                <c:pt idx="2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7-47D4-9ED8-98FDE2D56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31663"/>
        <c:axId val="1173220431"/>
      </c:barChart>
      <c:catAx>
        <c:axId val="11732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0431"/>
        <c:crosses val="autoZero"/>
        <c:auto val="1"/>
        <c:lblAlgn val="ctr"/>
        <c:lblOffset val="100"/>
        <c:noMultiLvlLbl val="0"/>
      </c:catAx>
      <c:valAx>
        <c:axId val="1173220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32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Students?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danger'!$D$3</c:f>
              <c:strCache>
                <c:ptCount val="1"/>
                <c:pt idx="0">
                  <c:v>Baseline (N=66)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 mangro in danger'!$B$4:$B$5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'Are mangro in danger'!$D$4:$D$5</c:f>
              <c:numCache>
                <c:formatCode>0%</c:formatCode>
                <c:ptCount val="2"/>
                <c:pt idx="0">
                  <c:v>0.62121212121212122</c:v>
                </c:pt>
                <c:pt idx="1">
                  <c:v>0.37878787878787878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FFB-89CB-3EBBB5A24BB4}"/>
            </c:ext>
          </c:extLst>
        </c:ser>
        <c:ser>
          <c:idx val="1"/>
          <c:order val="1"/>
          <c:tx>
            <c:strRef>
              <c:f>'Are mangro in danger'!$F$3</c:f>
              <c:strCache>
                <c:ptCount val="1"/>
                <c:pt idx="0">
                  <c:v>Endline (N=39)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 mangro in danger'!$B$4:$B$5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'Are mangro in danger'!$F$4:$F$5</c:f>
              <c:numCache>
                <c:formatCode>0%</c:formatCode>
                <c:ptCount val="2"/>
                <c:pt idx="0">
                  <c:v>0.20512820512820512</c:v>
                </c:pt>
                <c:pt idx="1">
                  <c:v>0.79487179487179482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FFB-89CB-3EBBB5A24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93731311"/>
        <c:axId val="893732143"/>
      </c:barChart>
      <c:catAx>
        <c:axId val="8937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32143"/>
        <c:crosses val="autoZero"/>
        <c:auto val="1"/>
        <c:lblAlgn val="ctr"/>
        <c:lblOffset val="100"/>
        <c:noMultiLvlLbl val="0"/>
      </c:catAx>
      <c:valAx>
        <c:axId val="8937321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37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danger'!$B$13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danger'!$D$12,'Are mangro in danger'!$F$12)</c:f>
              <c:strCache>
                <c:ptCount val="2"/>
                <c:pt idx="0">
                  <c:v>Baseline (N=42)</c:v>
                </c:pt>
                <c:pt idx="1">
                  <c:v>Endline (N=41)</c:v>
                </c:pt>
              </c:strCache>
            </c:strRef>
          </c:cat>
          <c:val>
            <c:numRef>
              <c:f>('Are mangro in danger'!$D$13,'Are mangro in danger'!$F$13)</c:f>
              <c:numCache>
                <c:formatCode>0%</c:formatCode>
                <c:ptCount val="2"/>
                <c:pt idx="0">
                  <c:v>0.2857142857142857</c:v>
                </c:pt>
                <c:pt idx="1">
                  <c:v>0.12195121951219512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1-4746-8D63-5CB2B92E76F3}"/>
            </c:ext>
          </c:extLst>
        </c:ser>
        <c:ser>
          <c:idx val="1"/>
          <c:order val="1"/>
          <c:tx>
            <c:strRef>
              <c:f>'Are mangro in danger'!$B$14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danger'!$D$12,'Are mangro in danger'!$F$12)</c:f>
              <c:strCache>
                <c:ptCount val="2"/>
                <c:pt idx="0">
                  <c:v>Baseline (N=42)</c:v>
                </c:pt>
                <c:pt idx="1">
                  <c:v>Endline (N=41)</c:v>
                </c:pt>
              </c:strCache>
            </c:strRef>
          </c:cat>
          <c:val>
            <c:numRef>
              <c:f>('Are mangro in danger'!$D$14,'Are mangro in danger'!$F$14)</c:f>
              <c:numCache>
                <c:formatCode>0%</c:formatCode>
                <c:ptCount val="2"/>
                <c:pt idx="0">
                  <c:v>0.7142857142857143</c:v>
                </c:pt>
                <c:pt idx="1">
                  <c:v>0.87804878048780488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1-4746-8D63-5CB2B92E7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495807"/>
        <c:axId val="458492479"/>
      </c:barChart>
      <c:catAx>
        <c:axId val="4584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2479"/>
        <c:crosses val="autoZero"/>
        <c:auto val="1"/>
        <c:lblAlgn val="ctr"/>
        <c:lblOffset val="100"/>
        <c:noMultiLvlLbl val="0"/>
      </c:catAx>
      <c:valAx>
        <c:axId val="458492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4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Farmers?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danger'!$D$22,'Are mangro in danger'!$F$22)</c:f>
              <c:strCache>
                <c:ptCount val="2"/>
                <c:pt idx="0">
                  <c:v>Baseline (N=89)</c:v>
                </c:pt>
                <c:pt idx="1">
                  <c:v>Endline (N=39)</c:v>
                </c:pt>
              </c:strCache>
            </c:strRef>
          </c:cat>
          <c:val>
            <c:numRef>
              <c:f>('Are mangro in danger'!$D$23,'Are mangro in danger'!$F$23)</c:f>
              <c:numCache>
                <c:formatCode>0%</c:formatCode>
                <c:ptCount val="2"/>
                <c:pt idx="0">
                  <c:v>0.30337078651685395</c:v>
                </c:pt>
                <c:pt idx="1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9-429B-8D7C-B8676A18B0D7}"/>
            </c:ext>
          </c:extLst>
        </c:ser>
        <c:ser>
          <c:idx val="1"/>
          <c:order val="1"/>
          <c:tx>
            <c:strRef>
              <c:f>'Are mangro in danger'!$B$24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danger'!$D$22,'Are mangro in danger'!$F$22)</c:f>
              <c:strCache>
                <c:ptCount val="2"/>
                <c:pt idx="0">
                  <c:v>Baseline (N=89)</c:v>
                </c:pt>
                <c:pt idx="1">
                  <c:v>Endline (N=39)</c:v>
                </c:pt>
              </c:strCache>
            </c:strRef>
          </c:cat>
          <c:val>
            <c:numRef>
              <c:f>('Are mangro in danger'!$D$24,'Are mangro in danger'!$F$24)</c:f>
              <c:numCache>
                <c:formatCode>0%</c:formatCode>
                <c:ptCount val="2"/>
                <c:pt idx="0">
                  <c:v>0.6966292134831461</c:v>
                </c:pt>
                <c:pt idx="1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9-429B-8D7C-B8676A18B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54879"/>
        <c:axId val="458555711"/>
      </c:barChart>
      <c:catAx>
        <c:axId val="45855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55711"/>
        <c:crosses val="autoZero"/>
        <c:auto val="1"/>
        <c:lblAlgn val="ctr"/>
        <c:lblOffset val="100"/>
        <c:noMultiLvlLbl val="0"/>
      </c:catAx>
      <c:valAx>
        <c:axId val="4585557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Level'!$J$3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Level'!$H$4:$H$5</c:f>
              <c:strCache>
                <c:ptCount val="2"/>
                <c:pt idx="0">
                  <c:v>Primary school</c:v>
                </c:pt>
                <c:pt idx="1">
                  <c:v>Secondary school</c:v>
                </c:pt>
              </c:strCache>
            </c:strRef>
          </c:cat>
          <c:val>
            <c:numRef>
              <c:f>'Ed Level'!$J$4:$J$5</c:f>
              <c:numCache>
                <c:formatCode>0%</c:formatCode>
                <c:ptCount val="2"/>
                <c:pt idx="0">
                  <c:v>0.63694267515923564</c:v>
                </c:pt>
                <c:pt idx="1">
                  <c:v>0.36305732484076431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B-4D98-97A8-601C5A267ED6}"/>
            </c:ext>
          </c:extLst>
        </c:ser>
        <c:ser>
          <c:idx val="1"/>
          <c:order val="1"/>
          <c:tx>
            <c:strRef>
              <c:f>'Ed Level'!$L$3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Level'!$H$4:$H$5</c:f>
              <c:strCache>
                <c:ptCount val="2"/>
                <c:pt idx="0">
                  <c:v>Primary school</c:v>
                </c:pt>
                <c:pt idx="1">
                  <c:v>Secondary school</c:v>
                </c:pt>
              </c:strCache>
            </c:strRef>
          </c:cat>
          <c:val>
            <c:numRef>
              <c:f>'Ed Level'!$L$4:$L$5</c:f>
              <c:numCache>
                <c:formatCode>0%</c:formatCode>
                <c:ptCount val="2"/>
                <c:pt idx="0">
                  <c:v>0.59615384615384615</c:v>
                </c:pt>
                <c:pt idx="1">
                  <c:v>0.40384615384615385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B-4D98-97A8-601C5A267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8827872"/>
        <c:axId val="678827456"/>
      </c:barChart>
      <c:catAx>
        <c:axId val="6788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7456"/>
        <c:crosses val="autoZero"/>
        <c:auto val="1"/>
        <c:lblAlgn val="ctr"/>
        <c:lblOffset val="100"/>
        <c:noMultiLvlLbl val="0"/>
      </c:catAx>
      <c:valAx>
        <c:axId val="6788274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788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Why do you believe the mangroves are in danger - Students?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danger'!$D$3</c:f>
              <c:strCache>
                <c:ptCount val="1"/>
                <c:pt idx="0">
                  <c:v>Baseline (N=27)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'Believe mangrove in danger'!$B$4:$B$10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danger'!$D$4:$D$10</c:f>
              <c:numCache>
                <c:formatCode>0%</c:formatCode>
                <c:ptCount val="7"/>
                <c:pt idx="0">
                  <c:v>0.22222222222222221</c:v>
                </c:pt>
                <c:pt idx="1">
                  <c:v>0.70370370370370372</c:v>
                </c:pt>
                <c:pt idx="2">
                  <c:v>0.29629629629629628</c:v>
                </c:pt>
                <c:pt idx="3">
                  <c:v>0.14814814814814814</c:v>
                </c:pt>
                <c:pt idx="4">
                  <c:v>7.407407407407407E-2</c:v>
                </c:pt>
                <c:pt idx="5">
                  <c:v>7.407407407407407E-2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5-4498-8BCA-0AFC1F4FA0CF}"/>
            </c:ext>
          </c:extLst>
        </c:ser>
        <c:ser>
          <c:idx val="1"/>
          <c:order val="1"/>
          <c:tx>
            <c:strRef>
              <c:f>'Believe mangrove in danger'!$F$3</c:f>
              <c:strCache>
                <c:ptCount val="1"/>
                <c:pt idx="0">
                  <c:v>Endline (N=30)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'Believe mangrove in danger'!$B$4:$B$10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danger'!$F$4:$F$10</c:f>
              <c:numCache>
                <c:formatCode>0%</c:formatCode>
                <c:ptCount val="7"/>
                <c:pt idx="0">
                  <c:v>0</c:v>
                </c:pt>
                <c:pt idx="1">
                  <c:v>0.53333333333333333</c:v>
                </c:pt>
                <c:pt idx="2">
                  <c:v>3.3333333333333333E-2</c:v>
                </c:pt>
                <c:pt idx="3">
                  <c:v>0.13333333333333333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5-4498-8BCA-0AFC1F4F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535327"/>
        <c:axId val="458517023"/>
      </c:barChart>
      <c:catAx>
        <c:axId val="4585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7023"/>
        <c:crosses val="autoZero"/>
        <c:auto val="1"/>
        <c:lblAlgn val="ctr"/>
        <c:lblOffset val="100"/>
        <c:noMultiLvlLbl val="0"/>
      </c:catAx>
      <c:valAx>
        <c:axId val="4585170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Why do you believe the mangroves are in danger -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danger'!$D$17</c:f>
              <c:strCache>
                <c:ptCount val="1"/>
                <c:pt idx="0">
                  <c:v>Baseline (N=30)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danger'!$B$18:$B$24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danger'!$D$18:$D$24</c:f>
              <c:numCache>
                <c:formatCode>0%</c:formatCode>
                <c:ptCount val="7"/>
                <c:pt idx="0">
                  <c:v>0.23333333333333334</c:v>
                </c:pt>
                <c:pt idx="1">
                  <c:v>0.9</c:v>
                </c:pt>
                <c:pt idx="2">
                  <c:v>0.1</c:v>
                </c:pt>
                <c:pt idx="3">
                  <c:v>6.6666666666666666E-2</c:v>
                </c:pt>
                <c:pt idx="4">
                  <c:v>0.16666666666666666</c:v>
                </c:pt>
                <c:pt idx="5">
                  <c:v>0.1</c:v>
                </c:pt>
                <c:pt idx="6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C1F-B78F-AE60439FEA47}"/>
            </c:ext>
          </c:extLst>
        </c:ser>
        <c:ser>
          <c:idx val="1"/>
          <c:order val="1"/>
          <c:tx>
            <c:strRef>
              <c:f>'Believe mangrove in danger'!$F$17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danger'!$B$18:$B$24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danger'!$F$18:$F$24</c:f>
              <c:numCache>
                <c:formatCode>0%</c:formatCode>
                <c:ptCount val="7"/>
                <c:pt idx="0">
                  <c:v>2.7777777777777776E-2</c:v>
                </c:pt>
                <c:pt idx="1">
                  <c:v>0.5</c:v>
                </c:pt>
                <c:pt idx="2">
                  <c:v>0.27777777777777779</c:v>
                </c:pt>
                <c:pt idx="3">
                  <c:v>0.16666666666666666</c:v>
                </c:pt>
                <c:pt idx="4">
                  <c:v>0.3611111111111111</c:v>
                </c:pt>
                <c:pt idx="5">
                  <c:v>0.3888888888888889</c:v>
                </c:pt>
                <c:pt idx="6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6-4C1F-B78F-AE60439FEA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18271"/>
        <c:axId val="458531583"/>
      </c:barChart>
      <c:catAx>
        <c:axId val="45851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31583"/>
        <c:crosses val="autoZero"/>
        <c:auto val="1"/>
        <c:lblAlgn val="ctr"/>
        <c:lblOffset val="100"/>
        <c:noMultiLvlLbl val="0"/>
      </c:catAx>
      <c:valAx>
        <c:axId val="458531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1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Why do you believe the mangroves are in danger - Farmers?</a:t>
            </a:r>
          </a:p>
        </c:rich>
      </c:tx>
      <c:layout>
        <c:manualLayout>
          <c:xMode val="edge"/>
          <c:yMode val="edge"/>
          <c:x val="0.20803276978564417"/>
          <c:y val="2.0278831268680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danger'!$D$31</c:f>
              <c:strCache>
                <c:ptCount val="1"/>
                <c:pt idx="0">
                  <c:v>Baseline (N=65)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danger'!$B$32:$B$38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danger'!$D$32:$D$38</c:f>
              <c:numCache>
                <c:formatCode>0%</c:formatCode>
                <c:ptCount val="7"/>
                <c:pt idx="0">
                  <c:v>6.1538461538461542E-2</c:v>
                </c:pt>
                <c:pt idx="1">
                  <c:v>0.8</c:v>
                </c:pt>
                <c:pt idx="2">
                  <c:v>0.15384615384615385</c:v>
                </c:pt>
                <c:pt idx="3">
                  <c:v>3.0769230769230771E-2</c:v>
                </c:pt>
                <c:pt idx="4">
                  <c:v>7.6923076923076927E-2</c:v>
                </c:pt>
                <c:pt idx="5">
                  <c:v>9.2307692307692313E-2</c:v>
                </c:pt>
                <c:pt idx="6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2-4F27-A7BB-8DC0281EEBB8}"/>
            </c:ext>
          </c:extLst>
        </c:ser>
        <c:ser>
          <c:idx val="1"/>
          <c:order val="1"/>
          <c:tx>
            <c:strRef>
              <c:f>'Believe mangrove in danger'!$F$31</c:f>
              <c:strCache>
                <c:ptCount val="1"/>
                <c:pt idx="0">
                  <c:v>Endline (N=26)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danger'!$B$32:$B$38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danger'!$F$32:$F$38</c:f>
              <c:numCache>
                <c:formatCode>0%</c:formatCode>
                <c:ptCount val="7"/>
                <c:pt idx="0">
                  <c:v>3.8461538461538464E-2</c:v>
                </c:pt>
                <c:pt idx="1">
                  <c:v>0.84615384615384615</c:v>
                </c:pt>
                <c:pt idx="2">
                  <c:v>0.23076923076923078</c:v>
                </c:pt>
                <c:pt idx="3">
                  <c:v>0.11538461538461539</c:v>
                </c:pt>
                <c:pt idx="4">
                  <c:v>0.30769230769230771</c:v>
                </c:pt>
                <c:pt idx="5">
                  <c:v>0.38461538461538464</c:v>
                </c:pt>
                <c:pt idx="6">
                  <c:v>0.42307692307692307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2-4F27-A7BB-8DC0281EE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42645056"/>
        <c:axId val="642635488"/>
      </c:barChart>
      <c:catAx>
        <c:axId val="6426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35488"/>
        <c:crosses val="autoZero"/>
        <c:auto val="1"/>
        <c:lblAlgn val="ctr"/>
        <c:lblOffset val="100"/>
        <c:noMultiLvlLbl val="0"/>
      </c:catAx>
      <c:valAx>
        <c:axId val="6426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mangroves'!$D$4</c:f>
              <c:strCache>
                <c:ptCount val="1"/>
                <c:pt idx="0">
                  <c:v>Baseline (N=31)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mangroves'!$B$5:$B$11</c:f>
              <c:strCache>
                <c:ptCount val="7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Enforce law to protect the mangroves</c:v>
                </c:pt>
              </c:strCache>
            </c:strRef>
          </c:cat>
          <c:val>
            <c:numRef>
              <c:f>'What can protect mangroves'!$D$5:$D$11</c:f>
              <c:numCache>
                <c:formatCode>0%</c:formatCode>
                <c:ptCount val="7"/>
                <c:pt idx="0">
                  <c:v>0.41935483870967744</c:v>
                </c:pt>
                <c:pt idx="1">
                  <c:v>9.6774193548387094E-2</c:v>
                </c:pt>
                <c:pt idx="2">
                  <c:v>0.41935483870967744</c:v>
                </c:pt>
                <c:pt idx="3">
                  <c:v>6.4516129032258063E-2</c:v>
                </c:pt>
                <c:pt idx="4">
                  <c:v>3.2258064516129031E-2</c:v>
                </c:pt>
                <c:pt idx="5">
                  <c:v>3.2258064516129031E-2</c:v>
                </c:pt>
                <c:pt idx="6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4423-A6A6-0506241F0031}"/>
            </c:ext>
          </c:extLst>
        </c:ser>
        <c:ser>
          <c:idx val="1"/>
          <c:order val="1"/>
          <c:tx>
            <c:strRef>
              <c:f>'What can protect mangroves'!$F$4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mangroves'!$B$5:$B$11</c:f>
              <c:strCache>
                <c:ptCount val="7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Enforce law to protect the mangroves</c:v>
                </c:pt>
              </c:strCache>
            </c:strRef>
          </c:cat>
          <c:val>
            <c:numRef>
              <c:f>'What can protect mangroves'!$F$5:$F$11</c:f>
              <c:numCache>
                <c:formatCode>0%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0.1388888888888889</c:v>
                </c:pt>
                <c:pt idx="3">
                  <c:v>0.30555555555555558</c:v>
                </c:pt>
                <c:pt idx="4">
                  <c:v>5.5555555555555552E-2</c:v>
                </c:pt>
                <c:pt idx="5">
                  <c:v>0.41666666666666669</c:v>
                </c:pt>
                <c:pt idx="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A-4423-A6A6-0506241F00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85351280"/>
        <c:axId val="1285345872"/>
      </c:barChart>
      <c:catAx>
        <c:axId val="12853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45872"/>
        <c:crosses val="autoZero"/>
        <c:auto val="1"/>
        <c:lblAlgn val="ctr"/>
        <c:lblOffset val="100"/>
        <c:noMultiLvlLbl val="0"/>
      </c:catAx>
      <c:valAx>
        <c:axId val="12853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Fishing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mangroves'!$D$18</c:f>
              <c:strCache>
                <c:ptCount val="1"/>
                <c:pt idx="0">
                  <c:v>Baseline (N=31)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mangroves'!$B$19:$B$28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mangroves'!$D$19:$D$28</c:f>
              <c:numCache>
                <c:formatCode>0%</c:formatCode>
                <c:ptCount val="10"/>
                <c:pt idx="0">
                  <c:v>0.27027027027027029</c:v>
                </c:pt>
                <c:pt idx="1">
                  <c:v>0.10810810810810811</c:v>
                </c:pt>
                <c:pt idx="2">
                  <c:v>8.1081081081081086E-2</c:v>
                </c:pt>
                <c:pt idx="3">
                  <c:v>0.56756756756756754</c:v>
                </c:pt>
                <c:pt idx="4">
                  <c:v>2.7027027027027029E-2</c:v>
                </c:pt>
                <c:pt idx="5">
                  <c:v>0.32432432432432434</c:v>
                </c:pt>
                <c:pt idx="6">
                  <c:v>2.7027027027027029E-2</c:v>
                </c:pt>
                <c:pt idx="7">
                  <c:v>8.1081081081081086E-2</c:v>
                </c:pt>
                <c:pt idx="8">
                  <c:v>2.7027027027027029E-2</c:v>
                </c:pt>
                <c:pt idx="9">
                  <c:v>0.3783783783783784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4-4A4C-8566-4AE3048F36A7}"/>
            </c:ext>
          </c:extLst>
        </c:ser>
        <c:ser>
          <c:idx val="1"/>
          <c:order val="1"/>
          <c:tx>
            <c:strRef>
              <c:f>'What can protect mangroves'!$F$18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mangroves'!$B$19:$B$28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mangroves'!$F$19:$F$28</c:f>
              <c:numCache>
                <c:formatCode>0%</c:formatCode>
                <c:ptCount val="10"/>
                <c:pt idx="0">
                  <c:v>0.1891891891891892</c:v>
                </c:pt>
                <c:pt idx="1">
                  <c:v>0.29729729729729731</c:v>
                </c:pt>
                <c:pt idx="2">
                  <c:v>0.45945945945945948</c:v>
                </c:pt>
                <c:pt idx="3">
                  <c:v>0.45945945945945948</c:v>
                </c:pt>
                <c:pt idx="4">
                  <c:v>0.29729729729729731</c:v>
                </c:pt>
                <c:pt idx="5">
                  <c:v>0.81081081081081086</c:v>
                </c:pt>
                <c:pt idx="6">
                  <c:v>0.24324324324324326</c:v>
                </c:pt>
                <c:pt idx="7">
                  <c:v>0.29729729729729731</c:v>
                </c:pt>
                <c:pt idx="8">
                  <c:v>8.1081081081081086E-2</c:v>
                </c:pt>
                <c:pt idx="9">
                  <c:v>0.27027027027027029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4-4A4C-8566-4AE3048F36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42644224"/>
        <c:axId val="642644640"/>
      </c:barChart>
      <c:catAx>
        <c:axId val="6426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4640"/>
        <c:crosses val="autoZero"/>
        <c:auto val="1"/>
        <c:lblAlgn val="ctr"/>
        <c:lblOffset val="100"/>
        <c:noMultiLvlLbl val="0"/>
      </c:catAx>
      <c:valAx>
        <c:axId val="642644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426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mangroves'!$D$33</c:f>
              <c:strCache>
                <c:ptCount val="1"/>
                <c:pt idx="0">
                  <c:v>Baseline (N=69)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mangroves'!$B$34:$B$43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mangroves'!$D$34:$D$43</c:f>
              <c:numCache>
                <c:formatCode>0%</c:formatCode>
                <c:ptCount val="10"/>
                <c:pt idx="0">
                  <c:v>0.10144927536231885</c:v>
                </c:pt>
                <c:pt idx="1">
                  <c:v>0.40579710144927539</c:v>
                </c:pt>
                <c:pt idx="2">
                  <c:v>0.20289855072463769</c:v>
                </c:pt>
                <c:pt idx="3">
                  <c:v>0.46376811594202899</c:v>
                </c:pt>
                <c:pt idx="4">
                  <c:v>4.3478260869565216E-2</c:v>
                </c:pt>
                <c:pt idx="5">
                  <c:v>0.21739130434782608</c:v>
                </c:pt>
                <c:pt idx="6">
                  <c:v>7.2463768115942032E-2</c:v>
                </c:pt>
                <c:pt idx="7">
                  <c:v>1.4492753623188406E-2</c:v>
                </c:pt>
                <c:pt idx="8">
                  <c:v>0</c:v>
                </c:pt>
                <c:pt idx="9">
                  <c:v>0.17391304347826086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3-4240-B117-386534C67817}"/>
            </c:ext>
          </c:extLst>
        </c:ser>
        <c:ser>
          <c:idx val="1"/>
          <c:order val="1"/>
          <c:tx>
            <c:strRef>
              <c:f>'What can protect mangroves'!$F$33</c:f>
              <c:strCache>
                <c:ptCount val="1"/>
                <c:pt idx="0">
                  <c:v>Endline (N=30)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mangroves'!$B$34:$B$43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mangroves'!$F$34:$F$43</c:f>
              <c:numCache>
                <c:formatCode>0%</c:formatCode>
                <c:ptCount val="10"/>
                <c:pt idx="0">
                  <c:v>0.23333333333333334</c:v>
                </c:pt>
                <c:pt idx="1">
                  <c:v>0.36666666666666664</c:v>
                </c:pt>
                <c:pt idx="2">
                  <c:v>0.56666666666666665</c:v>
                </c:pt>
                <c:pt idx="3">
                  <c:v>0.56666666666666665</c:v>
                </c:pt>
                <c:pt idx="4">
                  <c:v>0.23333333333333334</c:v>
                </c:pt>
                <c:pt idx="5">
                  <c:v>0.66666666666666663</c:v>
                </c:pt>
                <c:pt idx="6">
                  <c:v>0.36666666666666664</c:v>
                </c:pt>
                <c:pt idx="7">
                  <c:v>0.33333333333333331</c:v>
                </c:pt>
                <c:pt idx="8">
                  <c:v>0</c:v>
                </c:pt>
                <c:pt idx="9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3-4240-B117-386534C67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6240832"/>
        <c:axId val="1176232512"/>
      </c:barChart>
      <c:catAx>
        <c:axId val="11762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32512"/>
        <c:crosses val="autoZero"/>
        <c:auto val="1"/>
        <c:lblAlgn val="ctr"/>
        <c:lblOffset val="100"/>
        <c:noMultiLvlLbl val="0"/>
      </c:catAx>
      <c:valAx>
        <c:axId val="1176232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text of law about the environment do you know?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mangroves'!$D$3</c:f>
              <c:strCache>
                <c:ptCount val="1"/>
                <c:pt idx="0">
                  <c:v>Baseline (N=20)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'Law on mangroves'!$B$4:$B$7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mangroves'!$D$4:$D$7</c:f>
              <c:numCache>
                <c:formatCode>0%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A-41EA-96FC-F004CBA5DF8C}"/>
            </c:ext>
          </c:extLst>
        </c:ser>
        <c:ser>
          <c:idx val="1"/>
          <c:order val="1"/>
          <c:tx>
            <c:strRef>
              <c:f>'Law on mangroves'!$F$3</c:f>
              <c:strCache>
                <c:ptCount val="1"/>
                <c:pt idx="0">
                  <c:v>Endline (N=12)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'Law on mangroves'!$B$4:$B$7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mangroves'!$F$4:$F$7</c:f>
              <c:numCache>
                <c:formatCode>0%</c:formatCode>
                <c:ptCount val="4"/>
                <c:pt idx="0">
                  <c:v>0</c:v>
                </c:pt>
                <c:pt idx="1">
                  <c:v>8.3333333333333329E-2</c:v>
                </c:pt>
                <c:pt idx="2">
                  <c:v>0.58333333333333337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A-41EA-96FC-F004CBA5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32096"/>
        <c:axId val="1176235424"/>
      </c:barChart>
      <c:catAx>
        <c:axId val="11762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35424"/>
        <c:crosses val="autoZero"/>
        <c:auto val="1"/>
        <c:lblAlgn val="ctr"/>
        <c:lblOffset val="100"/>
        <c:noMultiLvlLbl val="0"/>
      </c:catAx>
      <c:valAx>
        <c:axId val="1176235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2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text of law about the environment do you know?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mangroves'!$D$13</c:f>
              <c:strCache>
                <c:ptCount val="1"/>
                <c:pt idx="0">
                  <c:v>Baseline (N=16)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'Law on mangroves'!$B$14:$B$17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mangroves'!$D$14:$D$17</c:f>
              <c:numCache>
                <c:formatCode>0%</c:formatCode>
                <c:ptCount val="4"/>
                <c:pt idx="0">
                  <c:v>0.375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7-4680-BAF6-1C6EC0F21E69}"/>
            </c:ext>
          </c:extLst>
        </c:ser>
        <c:ser>
          <c:idx val="1"/>
          <c:order val="1"/>
          <c:tx>
            <c:strRef>
              <c:f>'Law on mangroves'!$F$13</c:f>
              <c:strCache>
                <c:ptCount val="1"/>
                <c:pt idx="0">
                  <c:v>Endline (N=20)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'Law on mangroves'!$B$14:$B$17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mangroves'!$F$14:$F$17</c:f>
              <c:numCache>
                <c:formatCode>0%</c:formatCode>
                <c:ptCount val="4"/>
                <c:pt idx="0">
                  <c:v>0.05</c:v>
                </c:pt>
                <c:pt idx="1">
                  <c:v>0.5</c:v>
                </c:pt>
                <c:pt idx="2">
                  <c:v>0.45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7-4680-BAF6-1C6EC0F21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93709679"/>
        <c:axId val="893710095"/>
      </c:barChart>
      <c:catAx>
        <c:axId val="8937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10095"/>
        <c:crosses val="autoZero"/>
        <c:auto val="1"/>
        <c:lblAlgn val="ctr"/>
        <c:lblOffset val="100"/>
        <c:noMultiLvlLbl val="0"/>
      </c:catAx>
      <c:valAx>
        <c:axId val="893710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37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text of law about the environment do you know?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mangroves'!$D$27</c:f>
              <c:strCache>
                <c:ptCount val="1"/>
                <c:pt idx="0">
                  <c:v>Baseline (N=24)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'Law on mangroves'!$B$28:$B$31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mangroves'!$D$28:$D$31</c:f>
              <c:numCache>
                <c:formatCode>0%</c:formatCode>
                <c:ptCount val="4"/>
                <c:pt idx="0">
                  <c:v>0.25</c:v>
                </c:pt>
                <c:pt idx="1">
                  <c:v>0.20833333333333334</c:v>
                </c:pt>
                <c:pt idx="2">
                  <c:v>4.1666666666666664E-2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9-4E91-9BDB-0E1715469A36}"/>
            </c:ext>
          </c:extLst>
        </c:ser>
        <c:ser>
          <c:idx val="1"/>
          <c:order val="1"/>
          <c:tx>
            <c:strRef>
              <c:f>'Law on mangroves'!$F$27</c:f>
              <c:strCache>
                <c:ptCount val="1"/>
                <c:pt idx="0">
                  <c:v>Endline (N=12)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'Law on mangroves'!$B$28:$B$31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mangroves'!$F$28:$F$31</c:f>
              <c:numCache>
                <c:formatCode>0%</c:formatCode>
                <c:ptCount val="4"/>
                <c:pt idx="0">
                  <c:v>0.16666666666666666</c:v>
                </c:pt>
                <c:pt idx="1">
                  <c:v>0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9-4E91-9BDB-0E171546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404879"/>
        <c:axId val="1149378671"/>
      </c:barChart>
      <c:catAx>
        <c:axId val="11494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78671"/>
        <c:crosses val="autoZero"/>
        <c:auto val="1"/>
        <c:lblAlgn val="ctr"/>
        <c:lblOffset val="100"/>
        <c:noMultiLvlLbl val="0"/>
      </c:catAx>
      <c:valAx>
        <c:axId val="11493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0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does the law about the environment and mangrove protection say?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does the law says'!$D$3</c:f>
              <c:strCache>
                <c:ptCount val="1"/>
                <c:pt idx="0">
                  <c:v>Baseline (N=24)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says'!$B$4:$B$7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says'!$D$4:$D$7</c:f>
              <c:numCache>
                <c:formatCode>0%</c:formatCode>
                <c:ptCount val="4"/>
                <c:pt idx="0">
                  <c:v>0.125</c:v>
                </c:pt>
                <c:pt idx="1">
                  <c:v>0.875</c:v>
                </c:pt>
                <c:pt idx="2">
                  <c:v>4.1666666666666664E-2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3-487B-AFFA-B09B51BEF448}"/>
            </c:ext>
          </c:extLst>
        </c:ser>
        <c:ser>
          <c:idx val="1"/>
          <c:order val="1"/>
          <c:tx>
            <c:strRef>
              <c:f>'What does the law says'!$F$3</c:f>
              <c:strCache>
                <c:ptCount val="1"/>
                <c:pt idx="0">
                  <c:v>Endline (N=20)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says'!$B$4:$B$7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says'!$F$4:$F$7</c:f>
              <c:numCache>
                <c:formatCode>0%</c:formatCode>
                <c:ptCount val="4"/>
                <c:pt idx="0">
                  <c:v>0.05</c:v>
                </c:pt>
                <c:pt idx="1">
                  <c:v>0.25</c:v>
                </c:pt>
                <c:pt idx="2">
                  <c:v>0.3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3-487B-AFFA-B09B51BEF4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81724672"/>
        <c:axId val="481725088"/>
      </c:barChart>
      <c:catAx>
        <c:axId val="4817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25088"/>
        <c:crosses val="autoZero"/>
        <c:auto val="1"/>
        <c:lblAlgn val="ctr"/>
        <c:lblOffset val="100"/>
        <c:noMultiLvlLbl val="0"/>
      </c:catAx>
      <c:valAx>
        <c:axId val="481725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817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Level'!$D$3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Level'!$B$4:$B$7</c:f>
              <c:strCache>
                <c:ptCount val="4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  <c:pt idx="3">
                  <c:v>University</c:v>
                </c:pt>
              </c:strCache>
            </c:strRef>
          </c:cat>
          <c:val>
            <c:numRef>
              <c:f>'Ed Level'!$D$4:$D$7</c:f>
              <c:numCache>
                <c:formatCode>0%</c:formatCode>
                <c:ptCount val="4"/>
                <c:pt idx="0">
                  <c:v>8.1818181818181818E-2</c:v>
                </c:pt>
                <c:pt idx="1">
                  <c:v>0.53636363636363638</c:v>
                </c:pt>
                <c:pt idx="2">
                  <c:v>0.37272727272727274</c:v>
                </c:pt>
                <c:pt idx="3">
                  <c:v>9.0909090909090905E-3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73-9974-89C32D58A4E1}"/>
            </c:ext>
          </c:extLst>
        </c:ser>
        <c:ser>
          <c:idx val="1"/>
          <c:order val="1"/>
          <c:tx>
            <c:strRef>
              <c:f>'Ed Level'!$F$3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Level'!$B$4:$B$7</c:f>
              <c:strCache>
                <c:ptCount val="4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  <c:pt idx="3">
                  <c:v>University</c:v>
                </c:pt>
              </c:strCache>
            </c:strRef>
          </c:cat>
          <c:val>
            <c:numRef>
              <c:f>'Ed Level'!$F$4:$F$7</c:f>
              <c:numCache>
                <c:formatCode>0%</c:formatCode>
                <c:ptCount val="4"/>
                <c:pt idx="0">
                  <c:v>7.8431372549019607E-2</c:v>
                </c:pt>
                <c:pt idx="1">
                  <c:v>0.39215686274509803</c:v>
                </c:pt>
                <c:pt idx="2">
                  <c:v>0.45098039215686275</c:v>
                </c:pt>
                <c:pt idx="3">
                  <c:v>7.8431372549019607E-2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73-9974-89C32D58A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91855"/>
        <c:axId val="7391023"/>
      </c:barChart>
      <c:catAx>
        <c:axId val="73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23"/>
        <c:crosses val="autoZero"/>
        <c:auto val="1"/>
        <c:lblAlgn val="ctr"/>
        <c:lblOffset val="100"/>
        <c:noMultiLvlLbl val="0"/>
      </c:catAx>
      <c:valAx>
        <c:axId val="73910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does the law about the environment and mangrove protection say?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does the law says'!$D$15</c:f>
              <c:strCache>
                <c:ptCount val="1"/>
                <c:pt idx="0">
                  <c:v>Baseline (N=16)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says'!$B$16:$B$19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says'!$D$16:$D$19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0.125</c:v>
                </c:pt>
                <c:pt idx="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0-4C43-9B47-5109C9633FD7}"/>
            </c:ext>
          </c:extLst>
        </c:ser>
        <c:ser>
          <c:idx val="1"/>
          <c:order val="1"/>
          <c:tx>
            <c:strRef>
              <c:f>'What does the law says'!$F$15</c:f>
              <c:strCache>
                <c:ptCount val="1"/>
                <c:pt idx="0">
                  <c:v>Endline (N=25)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says'!$B$16:$B$19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says'!$F$16:$F$19</c:f>
              <c:numCache>
                <c:formatCode>0%</c:formatCode>
                <c:ptCount val="4"/>
                <c:pt idx="0">
                  <c:v>0.04</c:v>
                </c:pt>
                <c:pt idx="1">
                  <c:v>0.8</c:v>
                </c:pt>
                <c:pt idx="2">
                  <c:v>0.12</c:v>
                </c:pt>
                <c:pt idx="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0-4C43-9B47-5109C9633F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72799776"/>
        <c:axId val="472796448"/>
      </c:barChart>
      <c:catAx>
        <c:axId val="4727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96448"/>
        <c:crosses val="autoZero"/>
        <c:auto val="1"/>
        <c:lblAlgn val="ctr"/>
        <c:lblOffset val="100"/>
        <c:noMultiLvlLbl val="0"/>
      </c:catAx>
      <c:valAx>
        <c:axId val="47279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27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does the law about the environment and mangrove protection say?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does the law says'!$D$31</c:f>
              <c:strCache>
                <c:ptCount val="1"/>
                <c:pt idx="0">
                  <c:v>Baseline (N=28)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says'!$B$32:$B$35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says'!$D$32:$D$35</c:f>
              <c:numCache>
                <c:formatCode>0%</c:formatCode>
                <c:ptCount val="4"/>
                <c:pt idx="0">
                  <c:v>0</c:v>
                </c:pt>
                <c:pt idx="1">
                  <c:v>0.8928571428571429</c:v>
                </c:pt>
                <c:pt idx="2">
                  <c:v>0.21428571428571427</c:v>
                </c:pt>
                <c:pt idx="3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2-4E86-9331-49068F2F6F87}"/>
            </c:ext>
          </c:extLst>
        </c:ser>
        <c:ser>
          <c:idx val="1"/>
          <c:order val="1"/>
          <c:tx>
            <c:strRef>
              <c:f>'What does the law says'!$F$31</c:f>
              <c:strCache>
                <c:ptCount val="1"/>
                <c:pt idx="0">
                  <c:v>Endline (N=13)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says'!$B$32:$B$35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says'!$F$32:$F$35</c:f>
              <c:numCache>
                <c:formatCode>0%</c:formatCode>
                <c:ptCount val="4"/>
                <c:pt idx="0">
                  <c:v>0</c:v>
                </c:pt>
                <c:pt idx="1">
                  <c:v>0.69230769230769229</c:v>
                </c:pt>
                <c:pt idx="2">
                  <c:v>0.30769230769230771</c:v>
                </c:pt>
                <c:pt idx="3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2-4E86-9331-49068F2F6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49381167"/>
        <c:axId val="1149399471"/>
      </c:barChart>
      <c:catAx>
        <c:axId val="11493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99471"/>
        <c:crosses val="autoZero"/>
        <c:auto val="1"/>
        <c:lblAlgn val="ctr"/>
        <c:lblOffset val="100"/>
        <c:noMultiLvlLbl val="0"/>
      </c:catAx>
      <c:valAx>
        <c:axId val="1149399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493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you willing to sensitize your parents on how to protect the environment?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'Students attitudes'!$D$4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'Students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'Students attitudes'!$D$5:$D$6</c:f>
              <c:numCache>
                <c:formatCode>0%</c:formatCode>
                <c:ptCount val="2"/>
                <c:pt idx="0">
                  <c:v>0.99363057324840764</c:v>
                </c:pt>
                <c:pt idx="1">
                  <c:v>6.369426751592357E-3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D-4F80-8CAB-FA733BB055E5}"/>
            </c:ext>
          </c:extLst>
        </c:ser>
        <c:ser>
          <c:idx val="1"/>
          <c:order val="1"/>
          <c:tx>
            <c:strRef>
              <c:f>'Students attitudes'!$F$4</c:f>
              <c:strCache>
                <c:ptCount val="1"/>
                <c:pt idx="0">
                  <c:v>Endline (N=52)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'Students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'Students attitudes'!$F$5:$F$6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D-4F80-8CAB-FA733BB0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390735"/>
        <c:axId val="1149397391"/>
      </c:barChart>
      <c:catAx>
        <c:axId val="11493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97391"/>
        <c:crosses val="autoZero"/>
        <c:auto val="1"/>
        <c:lblAlgn val="ctr"/>
        <c:lblOffset val="100"/>
        <c:noMultiLvlLbl val="0"/>
      </c:catAx>
      <c:valAx>
        <c:axId val="114939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493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would you do with a plastic water bag or bottle after drinking it if there is no trash bin nearby?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'Students attitudes'!$D$13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'Students attitudes'!$B$14:$B$19</c:f>
              <c:strCache>
                <c:ptCount val="6"/>
                <c:pt idx="0">
                  <c:v>Put it in my pocket or bag to throw it later in a trash bin</c:v>
                </c:pt>
                <c:pt idx="1">
                  <c:v>Put it in my pocket or bag to throw it later</c:v>
                </c:pt>
                <c:pt idx="2">
                  <c:v>Throw it at the roadside</c:v>
                </c:pt>
                <c:pt idx="3">
                  <c:v>Throw it on a pile of rubbish</c:v>
                </c:pt>
                <c:pt idx="4">
                  <c:v>Just kick as a ball with my feet along the way</c:v>
                </c:pt>
                <c:pt idx="5">
                  <c:v>Other</c:v>
                </c:pt>
              </c:strCache>
            </c:strRef>
          </c:cat>
          <c:val>
            <c:numRef>
              <c:f>'Students attitudes'!$D$14:$D$19</c:f>
              <c:numCache>
                <c:formatCode>0%</c:formatCode>
                <c:ptCount val="6"/>
                <c:pt idx="0">
                  <c:v>0.82802547770700641</c:v>
                </c:pt>
                <c:pt idx="1">
                  <c:v>0.96815286624203822</c:v>
                </c:pt>
                <c:pt idx="2">
                  <c:v>2.5477707006369428E-2</c:v>
                </c:pt>
                <c:pt idx="3">
                  <c:v>0</c:v>
                </c:pt>
                <c:pt idx="4">
                  <c:v>0</c:v>
                </c:pt>
                <c:pt idx="5">
                  <c:v>3.8216560509554139E-2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F-491D-8AD7-F504C8E9B5E1}"/>
            </c:ext>
          </c:extLst>
        </c:ser>
        <c:ser>
          <c:idx val="1"/>
          <c:order val="1"/>
          <c:tx>
            <c:strRef>
              <c:f>'Students attitudes'!$F$13</c:f>
              <c:strCache>
                <c:ptCount val="1"/>
                <c:pt idx="0">
                  <c:v>Endline (N=51)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'Students attitudes'!$B$14:$B$19</c:f>
              <c:strCache>
                <c:ptCount val="6"/>
                <c:pt idx="0">
                  <c:v>Put it in my pocket or bag to throw it later in a trash bin</c:v>
                </c:pt>
                <c:pt idx="1">
                  <c:v>Put it in my pocket or bag to throw it later</c:v>
                </c:pt>
                <c:pt idx="2">
                  <c:v>Throw it at the roadside</c:v>
                </c:pt>
                <c:pt idx="3">
                  <c:v>Throw it on a pile of rubbish</c:v>
                </c:pt>
                <c:pt idx="4">
                  <c:v>Just kick as a ball with my feet along the way</c:v>
                </c:pt>
                <c:pt idx="5">
                  <c:v>Other</c:v>
                </c:pt>
              </c:strCache>
            </c:strRef>
          </c:cat>
          <c:val>
            <c:numRef>
              <c:f>'Students attitudes'!$F$14:$F$19</c:f>
              <c:numCache>
                <c:formatCode>0%</c:formatCode>
                <c:ptCount val="6"/>
                <c:pt idx="0">
                  <c:v>0.70588235294117652</c:v>
                </c:pt>
                <c:pt idx="1">
                  <c:v>0.96078431372549022</c:v>
                </c:pt>
                <c:pt idx="2">
                  <c:v>0</c:v>
                </c:pt>
                <c:pt idx="3">
                  <c:v>7.8431372549019607E-2</c:v>
                </c:pt>
                <c:pt idx="4">
                  <c:v>1.9607843137254902E-2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F-491D-8AD7-F504C8E9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40416"/>
        <c:axId val="468760352"/>
      </c:barChart>
      <c:catAx>
        <c:axId val="11762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60352"/>
        <c:crosses val="autoZero"/>
        <c:auto val="1"/>
        <c:lblAlgn val="ctr"/>
        <c:lblOffset val="100"/>
        <c:noMultiLvlLbl val="0"/>
      </c:catAx>
      <c:valAx>
        <c:axId val="468760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2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would you do with a plastic water bag or bottle after drinking it in a car?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'Students attitudes'!$D$29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'Students attitudes'!$B$30:$B$34</c:f>
              <c:strCache>
                <c:ptCount val="5"/>
                <c:pt idx="0">
                  <c:v>Put it in my bag and put it in a trash bin at home</c:v>
                </c:pt>
                <c:pt idx="1">
                  <c:v>Throw it bellow the car</c:v>
                </c:pt>
                <c:pt idx="2">
                  <c:v>Put it in my pocket or my bag and throw it in a trash bin on the road</c:v>
                </c:pt>
                <c:pt idx="3">
                  <c:v>Other</c:v>
                </c:pt>
                <c:pt idx="4">
                  <c:v>Throw it on the ground</c:v>
                </c:pt>
              </c:strCache>
            </c:strRef>
          </c:cat>
          <c:val>
            <c:numRef>
              <c:f>'Students attitudes'!$D$30:$D$34</c:f>
              <c:numCache>
                <c:formatCode>0%</c:formatCode>
                <c:ptCount val="5"/>
                <c:pt idx="0">
                  <c:v>0.83439490445859876</c:v>
                </c:pt>
                <c:pt idx="1">
                  <c:v>5.0955414012738856E-2</c:v>
                </c:pt>
                <c:pt idx="2">
                  <c:v>0.54777070063694266</c:v>
                </c:pt>
                <c:pt idx="3">
                  <c:v>3.8216560509554139E-2</c:v>
                </c:pt>
                <c:pt idx="4">
                  <c:v>1.9108280254777069E-2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B-45C5-8EAE-E2CF3A979148}"/>
            </c:ext>
          </c:extLst>
        </c:ser>
        <c:ser>
          <c:idx val="1"/>
          <c:order val="1"/>
          <c:tx>
            <c:strRef>
              <c:f>'Students attitudes'!$F$29</c:f>
              <c:strCache>
                <c:ptCount val="1"/>
                <c:pt idx="0">
                  <c:v>Endline (N=50)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'Students attitudes'!$B$30:$B$34</c:f>
              <c:strCache>
                <c:ptCount val="5"/>
                <c:pt idx="0">
                  <c:v>Put it in my bag and put it in a trash bin at home</c:v>
                </c:pt>
                <c:pt idx="1">
                  <c:v>Throw it bellow the car</c:v>
                </c:pt>
                <c:pt idx="2">
                  <c:v>Put it in my pocket or my bag and throw it in a trash bin on the road</c:v>
                </c:pt>
                <c:pt idx="3">
                  <c:v>Other</c:v>
                </c:pt>
                <c:pt idx="4">
                  <c:v>Throw it on the ground</c:v>
                </c:pt>
              </c:strCache>
            </c:strRef>
          </c:cat>
          <c:val>
            <c:numRef>
              <c:f>'Students attitudes'!$F$30:$F$34</c:f>
              <c:numCache>
                <c:formatCode>0%</c:formatCode>
                <c:ptCount val="5"/>
                <c:pt idx="0">
                  <c:v>0.9</c:v>
                </c:pt>
                <c:pt idx="1">
                  <c:v>0.04</c:v>
                </c:pt>
                <c:pt idx="2">
                  <c:v>0.26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B-45C5-8EAE-E2CF3A979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1326959"/>
        <c:axId val="201328207"/>
      </c:barChart>
      <c:catAx>
        <c:axId val="2013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8207"/>
        <c:crosses val="autoZero"/>
        <c:auto val="1"/>
        <c:lblAlgn val="ctr"/>
        <c:lblOffset val="100"/>
        <c:noMultiLvlLbl val="0"/>
      </c:catAx>
      <c:valAx>
        <c:axId val="2013282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13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be trained to protect the mangroves? - Farmers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attitudes'!$E$5</c:f>
              <c:strCache>
                <c:ptCount val="1"/>
                <c:pt idx="0">
                  <c:v>Baseline (N=109)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attitudes'!$C$6:$C$7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attitudes'!$E$6:$E$7</c:f>
              <c:numCache>
                <c:formatCode>0%</c:formatCode>
                <c:ptCount val="2"/>
                <c:pt idx="0">
                  <c:v>0.98165137614678899</c:v>
                </c:pt>
                <c:pt idx="1">
                  <c:v>1.834862385321101E-2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D-4075-AAEC-56AB1D820681}"/>
            </c:ext>
          </c:extLst>
        </c:ser>
        <c:ser>
          <c:idx val="1"/>
          <c:order val="1"/>
          <c:tx>
            <c:strRef>
              <c:f>'farmers attitudes'!$G$5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attitudes'!$C$6:$C$7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attitudes'!$G$6:$G$7</c:f>
              <c:numCache>
                <c:formatCode>0%</c:formatCode>
                <c:ptCount val="2"/>
                <c:pt idx="0">
                  <c:v>0.97619047619047616</c:v>
                </c:pt>
                <c:pt idx="1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D-4075-AAEC-56AB1D8206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87116944"/>
        <c:axId val="387119856"/>
      </c:barChart>
      <c:catAx>
        <c:axId val="3871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19856"/>
        <c:crosses val="autoZero"/>
        <c:auto val="1"/>
        <c:lblAlgn val="ctr"/>
        <c:lblOffset val="100"/>
        <c:noMultiLvlLbl val="0"/>
      </c:catAx>
      <c:valAx>
        <c:axId val="3871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you willing to be trained to protect the mangroves?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attitudes'!$E$20</c:f>
              <c:strCache>
                <c:ptCount val="1"/>
                <c:pt idx="0">
                  <c:v>Baseline (N=110)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'farmers attitudes'!$C$21:$C$22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attitudes'!$E$21:$E$22</c:f>
              <c:numCache>
                <c:formatCode>0%</c:formatCode>
                <c:ptCount val="2"/>
                <c:pt idx="0">
                  <c:v>0.99090909090909096</c:v>
                </c:pt>
                <c:pt idx="1">
                  <c:v>9.0909090909090905E-3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4BCA-A132-3DD68915FFA8}"/>
            </c:ext>
          </c:extLst>
        </c:ser>
        <c:ser>
          <c:idx val="1"/>
          <c:order val="1"/>
          <c:tx>
            <c:strRef>
              <c:f>'farmers attitudes'!$G$20</c:f>
              <c:strCache>
                <c:ptCount val="1"/>
                <c:pt idx="0">
                  <c:v>Endline (N=50)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'farmers attitudes'!$C$21:$C$22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attitudes'!$G$21:$G$22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C-4BCA-A132-3DD68915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412783"/>
        <c:axId val="1149409871"/>
      </c:barChart>
      <c:catAx>
        <c:axId val="1149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09871"/>
        <c:crosses val="autoZero"/>
        <c:auto val="1"/>
        <c:lblAlgn val="ctr"/>
        <c:lblOffset val="100"/>
        <c:noMultiLvlLbl val="0"/>
      </c:catAx>
      <c:valAx>
        <c:axId val="11494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change your agricultural practices to protect the mangroves?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attitudes'!$E$34</c:f>
              <c:strCache>
                <c:ptCount val="1"/>
                <c:pt idx="0">
                  <c:v>Baseline (N=110)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attitudes'!$C$35:$C$36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attitudes'!$E$35:$E$36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2-45FA-A4D2-579D111CB1D0}"/>
            </c:ext>
          </c:extLst>
        </c:ser>
        <c:ser>
          <c:idx val="1"/>
          <c:order val="1"/>
          <c:tx>
            <c:strRef>
              <c:f>'farmers attitudes'!$G$34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attitudes'!$C$35:$C$36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attitudes'!$G$35:$G$36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2-45FA-A4D2-579D111CB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53451055"/>
        <c:axId val="653451887"/>
      </c:barChart>
      <c:catAx>
        <c:axId val="6534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1887"/>
        <c:crosses val="autoZero"/>
        <c:auto val="1"/>
        <c:lblAlgn val="ctr"/>
        <c:lblOffset val="100"/>
        <c:noMultiLvlLbl val="0"/>
      </c:catAx>
      <c:valAx>
        <c:axId val="6534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adopt new culture like Moringa to protect the soil against erosion?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attitudes'!$E$48</c:f>
              <c:strCache>
                <c:ptCount val="1"/>
                <c:pt idx="0">
                  <c:v>Baseline (N=110)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attitudes'!$C$49:$C$50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attitudes'!$E$49:$E$50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E-4F50-A222-CFC7AF229FAF}"/>
            </c:ext>
          </c:extLst>
        </c:ser>
        <c:ser>
          <c:idx val="1"/>
          <c:order val="1"/>
          <c:tx>
            <c:strRef>
              <c:f>'farmers attitudes'!$G$48</c:f>
              <c:strCache>
                <c:ptCount val="1"/>
                <c:pt idx="0">
                  <c:v>Endline (N=51)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attitudes'!$C$49:$C$50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attitudes'!$G$49:$G$50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E-4F50-A222-CFC7AF229F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87138992"/>
        <c:axId val="387135248"/>
      </c:barChart>
      <c:catAx>
        <c:axId val="3871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5248"/>
        <c:crosses val="autoZero"/>
        <c:auto val="1"/>
        <c:lblAlgn val="ctr"/>
        <c:lblOffset val="100"/>
        <c:noMultiLvlLbl val="0"/>
      </c:catAx>
      <c:valAx>
        <c:axId val="38713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871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be trained to better protect mangroves?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'Fishers attitudes'!$D$4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attitudes'!$D$5:$D$6</c:f>
              <c:numCache>
                <c:formatCode>0%</c:formatCode>
                <c:ptCount val="2"/>
                <c:pt idx="0">
                  <c:v>0.97727272727272729</c:v>
                </c:pt>
                <c:pt idx="1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B-430C-8C8B-2EE254419F0A}"/>
            </c:ext>
          </c:extLst>
        </c:ser>
        <c:ser>
          <c:idx val="1"/>
          <c:order val="1"/>
          <c:tx>
            <c:strRef>
              <c:f>'Fishers attitudes'!$F$4</c:f>
              <c:strCache>
                <c:ptCount val="1"/>
                <c:pt idx="0">
                  <c:v>Endline (N=40)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attitudes'!$F$5:$F$6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B-430C-8C8B-2EE254419F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85362096"/>
        <c:axId val="1285363760"/>
      </c:barChart>
      <c:catAx>
        <c:axId val="12853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63760"/>
        <c:crosses val="autoZero"/>
        <c:auto val="1"/>
        <c:lblAlgn val="ctr"/>
        <c:lblOffset val="100"/>
        <c:noMultiLvlLbl val="0"/>
      </c:catAx>
      <c:valAx>
        <c:axId val="12853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structure'!$B$4</c:f>
              <c:strCache>
                <c:ptCount val="1"/>
                <c:pt idx="0">
                  <c:v>From 12 to 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structure'!$C$2:$F$3</c:f>
              <c:multiLvlStrCache>
                <c:ptCount val="4"/>
                <c:lvl>
                  <c:pt idx="0">
                    <c:v>Baseline</c:v>
                  </c:pt>
                  <c:pt idx="1">
                    <c:v>Endline</c:v>
                  </c:pt>
                  <c:pt idx="2">
                    <c:v>Baseline</c:v>
                  </c:pt>
                  <c:pt idx="3">
                    <c:v>Endline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'Age structure'!$C$4:$F$4</c:f>
              <c:numCache>
                <c:formatCode>General</c:formatCode>
                <c:ptCount val="4"/>
                <c:pt idx="0">
                  <c:v>20</c:v>
                </c:pt>
                <c:pt idx="1">
                  <c:v>7</c:v>
                </c:pt>
                <c:pt idx="2">
                  <c:v>35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49BF-BEA3-C0E48F80F2CD}"/>
            </c:ext>
          </c:extLst>
        </c:ser>
        <c:ser>
          <c:idx val="1"/>
          <c:order val="1"/>
          <c:tx>
            <c:strRef>
              <c:f>'Age structure'!$B$5</c:f>
              <c:strCache>
                <c:ptCount val="1"/>
                <c:pt idx="0">
                  <c:v>From 15 to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structure'!$C$2:$F$3</c:f>
              <c:multiLvlStrCache>
                <c:ptCount val="4"/>
                <c:lvl>
                  <c:pt idx="0">
                    <c:v>Baseline</c:v>
                  </c:pt>
                  <c:pt idx="1">
                    <c:v>Endline</c:v>
                  </c:pt>
                  <c:pt idx="2">
                    <c:v>Baseline</c:v>
                  </c:pt>
                  <c:pt idx="3">
                    <c:v>Endline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'Age structure'!$C$5:$F$5</c:f>
              <c:numCache>
                <c:formatCode>General</c:formatCode>
                <c:ptCount val="4"/>
                <c:pt idx="0">
                  <c:v>33</c:v>
                </c:pt>
                <c:pt idx="1">
                  <c:v>6</c:v>
                </c:pt>
                <c:pt idx="2">
                  <c:v>34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F-49BF-BEA3-C0E48F80F2CD}"/>
            </c:ext>
          </c:extLst>
        </c:ser>
        <c:ser>
          <c:idx val="2"/>
          <c:order val="2"/>
          <c:tx>
            <c:strRef>
              <c:f>'Age structure'!$B$6</c:f>
              <c:strCache>
                <c:ptCount val="1"/>
                <c:pt idx="0">
                  <c:v>Greater than 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structure'!$C$2:$F$3</c:f>
              <c:multiLvlStrCache>
                <c:ptCount val="4"/>
                <c:lvl>
                  <c:pt idx="0">
                    <c:v>Baseline</c:v>
                  </c:pt>
                  <c:pt idx="1">
                    <c:v>Endline</c:v>
                  </c:pt>
                  <c:pt idx="2">
                    <c:v>Baseline</c:v>
                  </c:pt>
                  <c:pt idx="3">
                    <c:v>Endline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'Age structure'!$C$6:$F$6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F-49BF-BEA3-C0E48F80F2CD}"/>
            </c:ext>
          </c:extLst>
        </c:ser>
        <c:ser>
          <c:idx val="3"/>
          <c:order val="3"/>
          <c:tx>
            <c:strRef>
              <c:f>'Age structure'!$B$7</c:f>
              <c:strCache>
                <c:ptCount val="1"/>
                <c:pt idx="0">
                  <c:v>Less than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structure'!$C$2:$F$3</c:f>
              <c:multiLvlStrCache>
                <c:ptCount val="4"/>
                <c:lvl>
                  <c:pt idx="0">
                    <c:v>Baseline</c:v>
                  </c:pt>
                  <c:pt idx="1">
                    <c:v>Endline</c:v>
                  </c:pt>
                  <c:pt idx="2">
                    <c:v>Baseline</c:v>
                  </c:pt>
                  <c:pt idx="3">
                    <c:v>Endline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'Age structure'!$C$7:$F$7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19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F-49BF-BEA3-C0E48F80F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0241232"/>
        <c:axId val="690241648"/>
      </c:barChart>
      <c:catAx>
        <c:axId val="6902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1648"/>
        <c:crosses val="autoZero"/>
        <c:auto val="1"/>
        <c:lblAlgn val="ctr"/>
        <c:lblOffset val="100"/>
        <c:noMultiLvlLbl val="0"/>
      </c:catAx>
      <c:valAx>
        <c:axId val="690241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02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be trained in mangroves nursery?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'Fishers attitudes'!$D$20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attitudes'!$B$21:$B$22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attitudes'!$D$21:$D$22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F-42FE-A82F-60F7984E8405}"/>
            </c:ext>
          </c:extLst>
        </c:ser>
        <c:ser>
          <c:idx val="1"/>
          <c:order val="1"/>
          <c:tx>
            <c:strRef>
              <c:f>'Fishers attitudes'!$F$20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attitudes'!$B$21:$B$22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attitudes'!$F$21:$F$22</c:f>
              <c:numCache>
                <c:formatCode>0%</c:formatCode>
                <c:ptCount val="2"/>
                <c:pt idx="0">
                  <c:v>0.97619047619047616</c:v>
                </c:pt>
                <c:pt idx="1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F-42FE-A82F-60F7984E84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93735471"/>
        <c:axId val="893736303"/>
      </c:barChart>
      <c:catAx>
        <c:axId val="8937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36303"/>
        <c:crosses val="autoZero"/>
        <c:auto val="1"/>
        <c:lblAlgn val="ctr"/>
        <c:lblOffset val="100"/>
        <c:noMultiLvlLbl val="0"/>
      </c:catAx>
      <c:valAx>
        <c:axId val="8937363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373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learn new fishing technics?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'Fishers attitudes'!$D$35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attitudes'!$B$36:$B$37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attitudes'!$D$36:$D$37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0-4074-8DAC-1EF012AFCCBD}"/>
            </c:ext>
          </c:extLst>
        </c:ser>
        <c:ser>
          <c:idx val="1"/>
          <c:order val="1"/>
          <c:tx>
            <c:strRef>
              <c:f>'Fishers attitudes'!$F$35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attitudes'!$B$36:$B$37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attitudes'!$F$36:$F$37</c:f>
              <c:numCache>
                <c:formatCode>0%</c:formatCode>
                <c:ptCount val="2"/>
                <c:pt idx="0">
                  <c:v>0.97619047619047616</c:v>
                </c:pt>
                <c:pt idx="1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0-4074-8DAC-1EF012AFCC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72778144"/>
        <c:axId val="472778976"/>
      </c:barChart>
      <c:catAx>
        <c:axId val="4727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8976"/>
        <c:crosses val="autoZero"/>
        <c:auto val="1"/>
        <c:lblAlgn val="ctr"/>
        <c:lblOffset val="100"/>
        <c:noMultiLvlLbl val="0"/>
      </c:catAx>
      <c:valAx>
        <c:axId val="472778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27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Farmers' sources of income other than farming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of income'!$D$4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 of income'!$B$5:$B$10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Business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income'!$D$5:$D$10</c:f>
              <c:numCache>
                <c:formatCode>0%</c:formatCode>
                <c:ptCount val="6"/>
                <c:pt idx="0">
                  <c:v>0.93693693693693691</c:v>
                </c:pt>
                <c:pt idx="1">
                  <c:v>0.36036036036036034</c:v>
                </c:pt>
                <c:pt idx="2">
                  <c:v>8.1081081081081086E-2</c:v>
                </c:pt>
                <c:pt idx="3">
                  <c:v>8.1081081081081086E-2</c:v>
                </c:pt>
                <c:pt idx="4">
                  <c:v>0.12612612612612611</c:v>
                </c:pt>
                <c:pt idx="5">
                  <c:v>1.8018018018018018E-2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7-42E8-8B45-30E5113C565A}"/>
            </c:ext>
          </c:extLst>
        </c:ser>
        <c:ser>
          <c:idx val="1"/>
          <c:order val="1"/>
          <c:tx>
            <c:strRef>
              <c:f>'Source of income'!$F$4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 of income'!$B$5:$B$10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Business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income'!$F$5:$F$10</c:f>
              <c:numCache>
                <c:formatCode>0%</c:formatCode>
                <c:ptCount val="6"/>
                <c:pt idx="0">
                  <c:v>0.88461538461538458</c:v>
                </c:pt>
                <c:pt idx="1">
                  <c:v>0.42307692307692307</c:v>
                </c:pt>
                <c:pt idx="2">
                  <c:v>0.21153846153846154</c:v>
                </c:pt>
                <c:pt idx="3">
                  <c:v>0.15384615384615385</c:v>
                </c:pt>
                <c:pt idx="4">
                  <c:v>3.8461538461538464E-2</c:v>
                </c:pt>
                <c:pt idx="5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7-42E8-8B45-30E5113C5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433999"/>
        <c:axId val="653444399"/>
      </c:barChart>
      <c:catAx>
        <c:axId val="65343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4399"/>
        <c:crosses val="autoZero"/>
        <c:auto val="1"/>
        <c:lblAlgn val="ctr"/>
        <c:lblOffset val="100"/>
        <c:noMultiLvlLbl val="0"/>
      </c:catAx>
      <c:valAx>
        <c:axId val="6534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Fishers' sources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of income'!$K$4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'Source of income'!$I$5:$I$10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Fishing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income'!$K$5:$K$10</c:f>
              <c:numCache>
                <c:formatCode>0%</c:formatCode>
                <c:ptCount val="6"/>
                <c:pt idx="0">
                  <c:v>0.45454545454545453</c:v>
                </c:pt>
                <c:pt idx="1">
                  <c:v>0.25</c:v>
                </c:pt>
                <c:pt idx="2">
                  <c:v>0.97727272727272729</c:v>
                </c:pt>
                <c:pt idx="3">
                  <c:v>4.5454545454545456E-2</c:v>
                </c:pt>
                <c:pt idx="4">
                  <c:v>0.31818181818181818</c:v>
                </c:pt>
                <c:pt idx="5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0-484F-AFFC-944CEB880042}"/>
            </c:ext>
          </c:extLst>
        </c:ser>
        <c:ser>
          <c:idx val="1"/>
          <c:order val="1"/>
          <c:tx>
            <c:strRef>
              <c:f>'Source of income'!$M$4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'Source of income'!$I$5:$I$10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Fishing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income'!$M$5:$M$10</c:f>
              <c:numCache>
                <c:formatCode>0%</c:formatCode>
                <c:ptCount val="6"/>
                <c:pt idx="0">
                  <c:v>0.2857142857142857</c:v>
                </c:pt>
                <c:pt idx="1">
                  <c:v>0.30952380952380953</c:v>
                </c:pt>
                <c:pt idx="2">
                  <c:v>0.61904761904761907</c:v>
                </c:pt>
                <c:pt idx="3">
                  <c:v>0.11904761904761904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0-484F-AFFC-944CEB880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4971759"/>
        <c:axId val="454971343"/>
      </c:barChart>
      <c:catAx>
        <c:axId val="4549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1343"/>
        <c:crosses val="autoZero"/>
        <c:auto val="1"/>
        <c:lblAlgn val="ctr"/>
        <c:lblOffset val="100"/>
        <c:noMultiLvlLbl val="0"/>
      </c:catAx>
      <c:valAx>
        <c:axId val="45497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497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is environment?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'Knowledge about environment'!$D$2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'Knowledge about environment'!$B$3:$B$10</c:f>
              <c:strCache>
                <c:ptCount val="8"/>
                <c:pt idx="0">
                  <c:v>Don't know</c:v>
                </c:pt>
                <c:pt idx="1">
                  <c:v>Spaces where people live</c:v>
                </c:pt>
                <c:pt idx="2">
                  <c:v>Schools and classooms</c:v>
                </c:pt>
                <c:pt idx="3">
                  <c:v>Spaces where there are trees</c:v>
                </c:pt>
                <c:pt idx="4">
                  <c:v>Other</c:v>
                </c:pt>
                <c:pt idx="5">
                  <c:v>Spaces where live the animals</c:v>
                </c:pt>
                <c:pt idx="6">
                  <c:v>Rivers, water springs</c:v>
                </c:pt>
                <c:pt idx="7">
                  <c:v>The sea</c:v>
                </c:pt>
              </c:strCache>
            </c:strRef>
          </c:cat>
          <c:val>
            <c:numRef>
              <c:f>'Knowledge about environment'!$D$3:$D$10</c:f>
              <c:numCache>
                <c:formatCode>0%</c:formatCode>
                <c:ptCount val="8"/>
                <c:pt idx="0">
                  <c:v>0.12738853503184713</c:v>
                </c:pt>
                <c:pt idx="1">
                  <c:v>0.83439490445859876</c:v>
                </c:pt>
                <c:pt idx="2">
                  <c:v>1.9108280254777069E-2</c:v>
                </c:pt>
                <c:pt idx="3">
                  <c:v>0.1464968152866242</c:v>
                </c:pt>
                <c:pt idx="4">
                  <c:v>3.1847133757961783E-2</c:v>
                </c:pt>
                <c:pt idx="5">
                  <c:v>5.7324840764331211E-2</c:v>
                </c:pt>
                <c:pt idx="6">
                  <c:v>1.9108280254777069E-2</c:v>
                </c:pt>
                <c:pt idx="7">
                  <c:v>6.369426751592357E-3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A-4EB1-8D88-55A49A2A7E33}"/>
            </c:ext>
          </c:extLst>
        </c:ser>
        <c:ser>
          <c:idx val="1"/>
          <c:order val="1"/>
          <c:tx>
            <c:strRef>
              <c:f>'Knowledge about environment'!$F$2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'Knowledge about environment'!$B$3:$B$10</c:f>
              <c:strCache>
                <c:ptCount val="8"/>
                <c:pt idx="0">
                  <c:v>Don't know</c:v>
                </c:pt>
                <c:pt idx="1">
                  <c:v>Spaces where people live</c:v>
                </c:pt>
                <c:pt idx="2">
                  <c:v>Schools and classooms</c:v>
                </c:pt>
                <c:pt idx="3">
                  <c:v>Spaces where there are trees</c:v>
                </c:pt>
                <c:pt idx="4">
                  <c:v>Other</c:v>
                </c:pt>
                <c:pt idx="5">
                  <c:v>Spaces where live the animals</c:v>
                </c:pt>
                <c:pt idx="6">
                  <c:v>Rivers, water springs</c:v>
                </c:pt>
                <c:pt idx="7">
                  <c:v>The sea</c:v>
                </c:pt>
              </c:strCache>
            </c:strRef>
          </c:cat>
          <c:val>
            <c:numRef>
              <c:f>'Knowledge about environment'!$F$3:$F$10</c:f>
              <c:numCache>
                <c:formatCode>0%</c:formatCode>
                <c:ptCount val="8"/>
                <c:pt idx="0">
                  <c:v>0</c:v>
                </c:pt>
                <c:pt idx="1">
                  <c:v>0.84615384615384615</c:v>
                </c:pt>
                <c:pt idx="2">
                  <c:v>7.6923076923076927E-2</c:v>
                </c:pt>
                <c:pt idx="3">
                  <c:v>0.38461538461538464</c:v>
                </c:pt>
                <c:pt idx="4">
                  <c:v>0.17307692307692307</c:v>
                </c:pt>
                <c:pt idx="5">
                  <c:v>0.34615384615384615</c:v>
                </c:pt>
                <c:pt idx="6">
                  <c:v>0.15384615384615385</c:v>
                </c:pt>
                <c:pt idx="7">
                  <c:v>9.6153846153846159E-2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A-4EB1-8D88-55A49A2A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113104"/>
        <c:axId val="634115600"/>
      </c:barChart>
      <c:catAx>
        <c:axId val="6341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15600"/>
        <c:crosses val="autoZero"/>
        <c:auto val="1"/>
        <c:lblAlgn val="ctr"/>
        <c:lblOffset val="100"/>
        <c:noMultiLvlLbl val="0"/>
      </c:catAx>
      <c:valAx>
        <c:axId val="634115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341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How should the environment be for us to be in good health?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'Knowledge about environment'!$K$2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'Knowledge about environment'!$I$3:$I$8</c:f>
              <c:strCache>
                <c:ptCount val="6"/>
                <c:pt idx="0">
                  <c:v>Don't know</c:v>
                </c:pt>
                <c:pt idx="1">
                  <c:v>The environment must be clean</c:v>
                </c:pt>
                <c:pt idx="2">
                  <c:v>We must not throw garbages in the mangroves, in the streets, in the rivers and at the sea</c:v>
                </c:pt>
                <c:pt idx="3">
                  <c:v>We must plant trees, mostly in the mountains</c:v>
                </c:pt>
                <c:pt idx="4">
                  <c:v>Other</c:v>
                </c:pt>
                <c:pt idx="5">
                  <c:v>We must protect the trees</c:v>
                </c:pt>
              </c:strCache>
            </c:strRef>
          </c:cat>
          <c:val>
            <c:numRef>
              <c:f>'Knowledge about environment'!$K$3:$K$8</c:f>
              <c:numCache>
                <c:formatCode>0%</c:formatCode>
                <c:ptCount val="6"/>
                <c:pt idx="0">
                  <c:v>8.9171974522292988E-2</c:v>
                </c:pt>
                <c:pt idx="1">
                  <c:v>0.8152866242038217</c:v>
                </c:pt>
                <c:pt idx="2">
                  <c:v>0.32484076433121017</c:v>
                </c:pt>
                <c:pt idx="3">
                  <c:v>0.18471337579617833</c:v>
                </c:pt>
                <c:pt idx="4">
                  <c:v>0.10191082802547771</c:v>
                </c:pt>
                <c:pt idx="5">
                  <c:v>0.1464968152866242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0-45B5-88E1-0E98861521D9}"/>
            </c:ext>
          </c:extLst>
        </c:ser>
        <c:ser>
          <c:idx val="1"/>
          <c:order val="1"/>
          <c:tx>
            <c:strRef>
              <c:f>'Knowledge about environment'!$M$2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'Knowledge about environment'!$I$3:$I$8</c:f>
              <c:strCache>
                <c:ptCount val="6"/>
                <c:pt idx="0">
                  <c:v>Don't know</c:v>
                </c:pt>
                <c:pt idx="1">
                  <c:v>The environment must be clean</c:v>
                </c:pt>
                <c:pt idx="2">
                  <c:v>We must not throw garbages in the mangroves, in the streets, in the rivers and at the sea</c:v>
                </c:pt>
                <c:pt idx="3">
                  <c:v>We must plant trees, mostly in the mountains</c:v>
                </c:pt>
                <c:pt idx="4">
                  <c:v>Other</c:v>
                </c:pt>
                <c:pt idx="5">
                  <c:v>We must protect the trees</c:v>
                </c:pt>
              </c:strCache>
            </c:strRef>
          </c:cat>
          <c:val>
            <c:numRef>
              <c:f>'Knowledge about environment'!$M$3:$M$8</c:f>
              <c:numCache>
                <c:formatCode>0%</c:formatCode>
                <c:ptCount val="6"/>
                <c:pt idx="0">
                  <c:v>1.9230769230769232E-2</c:v>
                </c:pt>
                <c:pt idx="1">
                  <c:v>0.82692307692307687</c:v>
                </c:pt>
                <c:pt idx="2">
                  <c:v>0.44230769230769229</c:v>
                </c:pt>
                <c:pt idx="3">
                  <c:v>0.34615384615384615</c:v>
                </c:pt>
                <c:pt idx="4">
                  <c:v>7.6923076923076927E-2</c:v>
                </c:pt>
                <c:pt idx="5">
                  <c:v>0.40384615384615385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0-45B5-88E1-0E9886152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53428591"/>
        <c:axId val="653438159"/>
      </c:barChart>
      <c:catAx>
        <c:axId val="65342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38159"/>
        <c:crosses val="autoZero"/>
        <c:auto val="1"/>
        <c:lblAlgn val="ctr"/>
        <c:lblOffset val="100"/>
        <c:noMultiLvlLbl val="0"/>
      </c:catAx>
      <c:valAx>
        <c:axId val="653438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534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is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questions'!$B$4:$B$7</c:f>
              <c:strCache>
                <c:ptCount val="4"/>
                <c:pt idx="0">
                  <c:v>Don't know</c:v>
                </c:pt>
                <c:pt idx="1">
                  <c:v>Increase in the temperature of the atmosphere due to the emission of heating gases from human activities</c:v>
                </c:pt>
                <c:pt idx="2">
                  <c:v>Other</c:v>
                </c:pt>
                <c:pt idx="3">
                  <c:v>When the crops give nothing to harvest</c:v>
                </c:pt>
              </c:strCache>
            </c:strRef>
          </c:cat>
          <c:val>
            <c:numRef>
              <c:f>'Climate Change - questions'!$D$4:$D$7</c:f>
              <c:numCache>
                <c:formatCode>0%</c:formatCode>
                <c:ptCount val="4"/>
                <c:pt idx="0">
                  <c:v>0.31147540983606559</c:v>
                </c:pt>
                <c:pt idx="1">
                  <c:v>0.4098360655737705</c:v>
                </c:pt>
                <c:pt idx="2">
                  <c:v>0.27868852459016391</c:v>
                </c:pt>
                <c:pt idx="3">
                  <c:v>3.2786885245901641E-2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6A5-95B2-17A8AB5DFD54}"/>
            </c:ext>
          </c:extLst>
        </c:ser>
        <c:ser>
          <c:idx val="1"/>
          <c:order val="1"/>
          <c:tx>
            <c:strRef>
              <c:f>'Climate Change - questions'!$F$3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questions'!$B$4:$B$7</c:f>
              <c:strCache>
                <c:ptCount val="4"/>
                <c:pt idx="0">
                  <c:v>Don't know</c:v>
                </c:pt>
                <c:pt idx="1">
                  <c:v>Increase in the temperature of the atmosphere due to the emission of heating gases from human activities</c:v>
                </c:pt>
                <c:pt idx="2">
                  <c:v>Other</c:v>
                </c:pt>
                <c:pt idx="3">
                  <c:v>When the crops give nothing to harvest</c:v>
                </c:pt>
              </c:strCache>
            </c:strRef>
          </c:cat>
          <c:val>
            <c:numRef>
              <c:f>'Climate Change - questions'!$F$4:$F$7</c:f>
              <c:numCache>
                <c:formatCode>0%</c:formatCode>
                <c:ptCount val="4"/>
                <c:pt idx="0">
                  <c:v>0.43478260869565216</c:v>
                </c:pt>
                <c:pt idx="1">
                  <c:v>0.54347826086956519</c:v>
                </c:pt>
                <c:pt idx="2">
                  <c:v>4.3478260869565216E-2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6-46A5-95B2-17A8AB5DF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53438575"/>
        <c:axId val="653419855"/>
      </c:barChart>
      <c:catAx>
        <c:axId val="65343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19855"/>
        <c:crosses val="autoZero"/>
        <c:auto val="1"/>
        <c:lblAlgn val="ctr"/>
        <c:lblOffset val="100"/>
        <c:noMultiLvlLbl val="0"/>
      </c:catAx>
      <c:valAx>
        <c:axId val="653419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5343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309562</xdr:colOff>
      <xdr:row>7</xdr:row>
      <xdr:rowOff>33338</xdr:rowOff>
    </xdr:from>
    <xdr:to>
      <xdr:col>15</xdr:col>
      <xdr:colOff>676274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B7B3A-3A39-529B-6FBD-5CD093893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</xdr:colOff>
      <xdr:row>9</xdr:row>
      <xdr:rowOff>14287</xdr:rowOff>
    </xdr:from>
    <xdr:to>
      <xdr:col>7</xdr:col>
      <xdr:colOff>490537</xdr:colOff>
      <xdr:row>23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A822A-8270-1F85-4F93-3F0C71536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595312</xdr:colOff>
      <xdr:row>9</xdr:row>
      <xdr:rowOff>14287</xdr:rowOff>
    </xdr:from>
    <xdr:to>
      <xdr:col>2</xdr:col>
      <xdr:colOff>1533525</xdr:colOff>
      <xdr:row>22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2C020-3526-4232-EBE8-C2E184754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23812</xdr:rowOff>
    </xdr:from>
    <xdr:to>
      <xdr:col>13</xdr:col>
      <xdr:colOff>523875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405AE-160A-F52C-4E1A-551A3B139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14</xdr:row>
      <xdr:rowOff>52387</xdr:rowOff>
    </xdr:from>
    <xdr:to>
      <xdr:col>13</xdr:col>
      <xdr:colOff>542925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8839B-F245-6A39-8AD8-7AFB43469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29</xdr:row>
      <xdr:rowOff>4762</xdr:rowOff>
    </xdr:from>
    <xdr:to>
      <xdr:col>13</xdr:col>
      <xdr:colOff>533400</xdr:colOff>
      <xdr:row>43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1AA9A-71CB-3730-08F0-7E653AE03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185737</xdr:rowOff>
    </xdr:from>
    <xdr:to>
      <xdr:col>14</xdr:col>
      <xdr:colOff>114300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F542C-4713-F5F6-E79A-AE72E72E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16</xdr:row>
      <xdr:rowOff>23812</xdr:rowOff>
    </xdr:from>
    <xdr:to>
      <xdr:col>14</xdr:col>
      <xdr:colOff>66675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3144E-2633-8FC3-A11B-65912F370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29</xdr:row>
      <xdr:rowOff>119062</xdr:rowOff>
    </xdr:from>
    <xdr:to>
      <xdr:col>14</xdr:col>
      <xdr:colOff>76200</xdr:colOff>
      <xdr:row>42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5514D-2ED9-34BE-E57E-EAFE5DFA1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100012</xdr:rowOff>
    </xdr:from>
    <xdr:to>
      <xdr:col>14</xdr:col>
      <xdr:colOff>114300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EDFDF-8B6B-F5F3-EAC7-69269371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11</xdr:row>
      <xdr:rowOff>109537</xdr:rowOff>
    </xdr:from>
    <xdr:to>
      <xdr:col>15</xdr:col>
      <xdr:colOff>0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6EAA5-4D4E-E2E8-905D-CCC1FC942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28</xdr:row>
      <xdr:rowOff>4762</xdr:rowOff>
    </xdr:from>
    <xdr:to>
      <xdr:col>15</xdr:col>
      <xdr:colOff>409575</xdr:colOff>
      <xdr:row>39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F6469B-AEC6-C40B-286A-627206DF3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71437</xdr:rowOff>
    </xdr:from>
    <xdr:to>
      <xdr:col>15</xdr:col>
      <xdr:colOff>400050</xdr:colOff>
      <xdr:row>14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2F311-347C-4A3E-981E-378994CEE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15</xdr:row>
      <xdr:rowOff>100012</xdr:rowOff>
    </xdr:from>
    <xdr:to>
      <xdr:col>15</xdr:col>
      <xdr:colOff>419100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D77CA-6D75-694A-5AE7-610D1D5D1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29</xdr:row>
      <xdr:rowOff>14287</xdr:rowOff>
    </xdr:from>
    <xdr:to>
      <xdr:col>15</xdr:col>
      <xdr:colOff>257175</xdr:colOff>
      <xdr:row>43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79F55-1F02-FCA2-FFB8-F6F39BF4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44</xdr:row>
      <xdr:rowOff>90487</xdr:rowOff>
    </xdr:from>
    <xdr:to>
      <xdr:col>15</xdr:col>
      <xdr:colOff>285750</xdr:colOff>
      <xdr:row>58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A45C70-15E9-3626-B671-43D9173B7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4762</xdr:rowOff>
    </xdr:from>
    <xdr:to>
      <xdr:col>13</xdr:col>
      <xdr:colOff>438150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0B90D-9758-3474-0C77-0013335FE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18</xdr:row>
      <xdr:rowOff>185737</xdr:rowOff>
    </xdr:from>
    <xdr:to>
      <xdr:col>13</xdr:col>
      <xdr:colOff>409575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59917-AA85-7A7B-82EC-143E0D353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114299</xdr:colOff>
      <xdr:row>31</xdr:row>
      <xdr:rowOff>71437</xdr:rowOff>
    </xdr:from>
    <xdr:to>
      <xdr:col>13</xdr:col>
      <xdr:colOff>409575</xdr:colOff>
      <xdr:row>45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BB683-AAC0-E77F-FA0D-4CDCA413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0</xdr:rowOff>
    </xdr:from>
    <xdr:to>
      <xdr:col>6</xdr:col>
      <xdr:colOff>1</xdr:colOff>
      <xdr:row>23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1CCE3-6C3E-D0A5-4A6F-E1722BABB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12</xdr:row>
      <xdr:rowOff>0</xdr:rowOff>
    </xdr:from>
    <xdr:to>
      <xdr:col>3</xdr:col>
      <xdr:colOff>904875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B6E37-71D4-9621-00EE-FB21867E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0</xdr:row>
      <xdr:rowOff>185737</xdr:rowOff>
    </xdr:from>
    <xdr:to>
      <xdr:col>20</xdr:col>
      <xdr:colOff>442912</xdr:colOff>
      <xdr:row>11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E2557-272C-23CC-4F60-31D1A744E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11</xdr:row>
      <xdr:rowOff>166687</xdr:rowOff>
    </xdr:from>
    <xdr:to>
      <xdr:col>3</xdr:col>
      <xdr:colOff>976312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54603-31CE-28FC-830D-C89CA061D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528637</xdr:colOff>
      <xdr:row>10</xdr:row>
      <xdr:rowOff>71437</xdr:rowOff>
    </xdr:from>
    <xdr:to>
      <xdr:col>11</xdr:col>
      <xdr:colOff>457200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87D78-0F8B-999D-347F-7CB6CE8AD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0</xdr:row>
      <xdr:rowOff>128586</xdr:rowOff>
    </xdr:from>
    <xdr:to>
      <xdr:col>13</xdr:col>
      <xdr:colOff>376237</xdr:colOff>
      <xdr:row>13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4E0A4-1FCE-220F-BC5E-08D84DC2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14</xdr:row>
      <xdr:rowOff>90487</xdr:rowOff>
    </xdr:from>
    <xdr:to>
      <xdr:col>13</xdr:col>
      <xdr:colOff>366712</xdr:colOff>
      <xdr:row>29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2255B-9C88-4714-3506-F0D248911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</xdr:colOff>
      <xdr:row>30</xdr:row>
      <xdr:rowOff>33336</xdr:rowOff>
    </xdr:from>
    <xdr:to>
      <xdr:col>13</xdr:col>
      <xdr:colOff>371475</xdr:colOff>
      <xdr:row>45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B5C5BE-7A01-C011-6408-C2D227D65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80962</xdr:colOff>
      <xdr:row>34</xdr:row>
      <xdr:rowOff>4761</xdr:rowOff>
    </xdr:from>
    <xdr:to>
      <xdr:col>16</xdr:col>
      <xdr:colOff>257175</xdr:colOff>
      <xdr:row>44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15871-FD85-744C-9262-7D569C08C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71437</xdr:colOff>
      <xdr:row>47</xdr:row>
      <xdr:rowOff>176211</xdr:rowOff>
    </xdr:from>
    <xdr:to>
      <xdr:col>13</xdr:col>
      <xdr:colOff>476250</xdr:colOff>
      <xdr:row>57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EB6149-4B91-3F20-B388-52CCA6F1A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1</xdr:row>
      <xdr:rowOff>176212</xdr:rowOff>
    </xdr:from>
    <xdr:to>
      <xdr:col>15</xdr:col>
      <xdr:colOff>195262</xdr:colOff>
      <xdr:row>13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13A8-05A9-1B0C-016C-96209B97C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14</xdr:row>
      <xdr:rowOff>0</xdr:rowOff>
    </xdr:from>
    <xdr:to>
      <xdr:col>15</xdr:col>
      <xdr:colOff>166687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8ABEE-CDFD-12A8-9823-D7BCA493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481012</xdr:colOff>
      <xdr:row>25</xdr:row>
      <xdr:rowOff>166687</xdr:rowOff>
    </xdr:from>
    <xdr:to>
      <xdr:col>15</xdr:col>
      <xdr:colOff>176212</xdr:colOff>
      <xdr:row>40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4D713-CC27-4389-DB26-769217160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</xdr:row>
      <xdr:rowOff>176212</xdr:rowOff>
    </xdr:from>
    <xdr:to>
      <xdr:col>13</xdr:col>
      <xdr:colOff>442912</xdr:colOff>
      <xdr:row>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EC991-3898-53B0-81D0-06D75355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</xdr:colOff>
      <xdr:row>10</xdr:row>
      <xdr:rowOff>185737</xdr:rowOff>
    </xdr:from>
    <xdr:to>
      <xdr:col>13</xdr:col>
      <xdr:colOff>385762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03041-D814-3F51-9C10-C47C86A7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347662</xdr:colOff>
      <xdr:row>20</xdr:row>
      <xdr:rowOff>119062</xdr:rowOff>
    </xdr:from>
    <xdr:to>
      <xdr:col>13</xdr:col>
      <xdr:colOff>95250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8F4E8-012F-E00C-4B96-636F0B63E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2</xdr:row>
      <xdr:rowOff>61912</xdr:rowOff>
    </xdr:from>
    <xdr:to>
      <xdr:col>16</xdr:col>
      <xdr:colOff>257175</xdr:colOff>
      <xdr:row>12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8BF81-DB7B-599C-7324-65F24A7D1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233361</xdr:colOff>
      <xdr:row>14</xdr:row>
      <xdr:rowOff>52387</xdr:rowOff>
    </xdr:from>
    <xdr:to>
      <xdr:col>16</xdr:col>
      <xdr:colOff>438150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9CE74-7F0B-652E-1149-DA0E43676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242886</xdr:colOff>
      <xdr:row>29</xdr:row>
      <xdr:rowOff>100011</xdr:rowOff>
    </xdr:from>
    <xdr:to>
      <xdr:col>17</xdr:col>
      <xdr:colOff>161925</xdr:colOff>
      <xdr:row>45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59EA4-3C50-5414-0A57-292B2887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342901</xdr:colOff>
      <xdr:row>2</xdr:row>
      <xdr:rowOff>180976</xdr:rowOff>
    </xdr:from>
    <xdr:to>
      <xdr:col>14</xdr:col>
      <xdr:colOff>9525</xdr:colOff>
      <xdr:row>11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75403-19BF-B0C1-8F47-238DED02B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16</xdr:row>
      <xdr:rowOff>90487</xdr:rowOff>
    </xdr:from>
    <xdr:to>
      <xdr:col>14</xdr:col>
      <xdr:colOff>47625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5AEBD-5C69-A074-E7BB-22042C2E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32</xdr:row>
      <xdr:rowOff>14286</xdr:rowOff>
    </xdr:from>
    <xdr:to>
      <xdr:col>17</xdr:col>
      <xdr:colOff>533400</xdr:colOff>
      <xdr:row>44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3D271-58BA-3814-6230-0DEA0317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682D-A709-4142-9E1E-094261D7952E}">
  <dimension ref="B1:J7"/>
  <sheetViews>
    <sheetView workbookViewId="0">
      <selection activeCell="M4" sqref="M4"/>
    </sheetView>
  </sheetViews>
  <sheetFormatPr defaultRowHeight="15"/>
  <cols>
    <col min="2" max="2" width="19" customWidth="1"/>
    <col min="3" max="3" width="11.7109375" customWidth="1"/>
    <col min="4" max="4" width="14.140625" customWidth="1"/>
    <col min="5" max="5" width="13" customWidth="1"/>
    <col min="6" max="6" width="13.140625" customWidth="1"/>
    <col min="7" max="7" width="13.85546875" customWidth="1"/>
    <col min="8" max="8" width="12.7109375" customWidth="1"/>
    <col min="9" max="9" width="15.7109375" customWidth="1"/>
    <col min="10" max="10" width="14.5703125" customWidth="1"/>
  </cols>
  <sheetData>
    <row r="1" spans="2:10" s="2" customFormat="1" ht="15.75" thickBot="1"/>
    <row r="2" spans="2:10" s="2" customFormat="1" ht="19.5">
      <c r="B2" s="15" t="s">
        <v>0</v>
      </c>
      <c r="C2" s="75" t="s">
        <v>2</v>
      </c>
      <c r="D2" s="76"/>
      <c r="E2" s="75" t="s">
        <v>3</v>
      </c>
      <c r="F2" s="76"/>
      <c r="G2" s="75" t="s">
        <v>4</v>
      </c>
      <c r="H2" s="76"/>
      <c r="I2" s="75" t="s">
        <v>5</v>
      </c>
      <c r="J2" s="76"/>
    </row>
    <row r="3" spans="2:10" s="2" customFormat="1" ht="20.25" thickBot="1">
      <c r="B3" s="16" t="s">
        <v>1</v>
      </c>
      <c r="C3" s="7" t="s">
        <v>8</v>
      </c>
      <c r="D3" s="8" t="s">
        <v>9</v>
      </c>
      <c r="E3" s="7" t="s">
        <v>8</v>
      </c>
      <c r="F3" s="8" t="s">
        <v>9</v>
      </c>
      <c r="G3" s="7" t="s">
        <v>8</v>
      </c>
      <c r="H3" s="8" t="s">
        <v>9</v>
      </c>
      <c r="I3" s="7" t="s">
        <v>8</v>
      </c>
      <c r="J3" s="10" t="s">
        <v>9</v>
      </c>
    </row>
    <row r="4" spans="2:10" s="2" customFormat="1" ht="20.25" thickBot="1">
      <c r="B4" s="16" t="s">
        <v>6</v>
      </c>
      <c r="C4" s="3" t="s">
        <v>12</v>
      </c>
      <c r="D4" s="9" t="s">
        <v>10</v>
      </c>
      <c r="E4" s="3" t="s">
        <v>15</v>
      </c>
      <c r="F4" s="9" t="s">
        <v>17</v>
      </c>
      <c r="G4" s="3" t="s">
        <v>19</v>
      </c>
      <c r="H4" s="9" t="s">
        <v>22</v>
      </c>
      <c r="I4" s="4" t="s">
        <v>25</v>
      </c>
      <c r="J4" s="12" t="s">
        <v>28</v>
      </c>
    </row>
    <row r="5" spans="2:10" s="2" customFormat="1" ht="20.25" thickBot="1">
      <c r="B5" s="16" t="s">
        <v>7</v>
      </c>
      <c r="C5" s="3" t="s">
        <v>13</v>
      </c>
      <c r="D5" s="9" t="s">
        <v>11</v>
      </c>
      <c r="E5" s="3" t="s">
        <v>16</v>
      </c>
      <c r="F5" s="9" t="s">
        <v>18</v>
      </c>
      <c r="G5" s="3" t="s">
        <v>20</v>
      </c>
      <c r="H5" s="9" t="s">
        <v>23</v>
      </c>
      <c r="I5" s="6" t="s">
        <v>26</v>
      </c>
      <c r="J5" s="13" t="s">
        <v>29</v>
      </c>
    </row>
    <row r="6" spans="2:10" s="2" customFormat="1" ht="20.25" thickBot="1">
      <c r="B6" s="16" t="s">
        <v>14</v>
      </c>
      <c r="C6" s="3">
        <v>0</v>
      </c>
      <c r="D6" s="9">
        <v>0</v>
      </c>
      <c r="E6" s="3">
        <v>0</v>
      </c>
      <c r="F6" s="9" t="s">
        <v>17</v>
      </c>
      <c r="G6" s="3" t="s">
        <v>21</v>
      </c>
      <c r="H6" s="9" t="s">
        <v>24</v>
      </c>
      <c r="I6" s="5" t="s">
        <v>27</v>
      </c>
      <c r="J6" s="14" t="s">
        <v>30</v>
      </c>
    </row>
    <row r="7" spans="2:10" s="2" customFormat="1" ht="20.25" thickBot="1">
      <c r="B7" s="16" t="s">
        <v>5</v>
      </c>
      <c r="C7" s="17">
        <v>157</v>
      </c>
      <c r="D7" s="18">
        <v>52</v>
      </c>
      <c r="E7" s="17">
        <v>44</v>
      </c>
      <c r="F7" s="18">
        <v>42</v>
      </c>
      <c r="G7" s="17">
        <v>111</v>
      </c>
      <c r="H7" s="18">
        <v>52</v>
      </c>
      <c r="I7" s="17">
        <f>C7+E7+G7</f>
        <v>312</v>
      </c>
      <c r="J7" s="11">
        <f>D7+F7+H7</f>
        <v>146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C5EE-3672-460F-9284-3A1F639C235E}">
  <dimension ref="B3:F44"/>
  <sheetViews>
    <sheetView topLeftCell="A27" workbookViewId="0">
      <selection activeCell="F52" sqref="F52"/>
    </sheetView>
  </sheetViews>
  <sheetFormatPr defaultRowHeight="15"/>
  <cols>
    <col min="2" max="2" width="43" style="1" customWidth="1"/>
    <col min="3" max="3" width="25.28515625" customWidth="1"/>
    <col min="4" max="4" width="18.5703125" customWidth="1"/>
    <col min="5" max="5" width="11.5703125" customWidth="1"/>
    <col min="6" max="6" width="17.7109375" customWidth="1"/>
  </cols>
  <sheetData>
    <row r="3" spans="2:6">
      <c r="B3" s="86" t="s">
        <v>138</v>
      </c>
      <c r="C3" s="86"/>
      <c r="D3" s="86"/>
      <c r="E3" s="86"/>
      <c r="F3" s="86"/>
    </row>
    <row r="4" spans="2:6" ht="16.5">
      <c r="B4" s="67" t="s">
        <v>35</v>
      </c>
      <c r="C4" s="26" t="s">
        <v>8</v>
      </c>
      <c r="D4" s="34" t="s">
        <v>137</v>
      </c>
      <c r="E4" s="26" t="s">
        <v>9</v>
      </c>
      <c r="F4" s="26" t="s">
        <v>127</v>
      </c>
    </row>
    <row r="5" spans="2:6" ht="16.5">
      <c r="B5" s="70" t="s">
        <v>62</v>
      </c>
      <c r="C5" s="23">
        <v>13</v>
      </c>
      <c r="D5" s="47">
        <f t="shared" ref="D5:D12" si="0">C5/C$12</f>
        <v>0.41935483870967744</v>
      </c>
      <c r="E5" s="24">
        <v>3</v>
      </c>
      <c r="F5" s="47">
        <f t="shared" ref="F5:F12" si="1">E5/E$12</f>
        <v>8.3333333333333329E-2</v>
      </c>
    </row>
    <row r="6" spans="2:6" ht="33">
      <c r="B6" s="70" t="s">
        <v>131</v>
      </c>
      <c r="C6" s="23">
        <v>3</v>
      </c>
      <c r="D6" s="47">
        <f t="shared" si="0"/>
        <v>9.6774193548387094E-2</v>
      </c>
      <c r="E6" s="24">
        <v>6</v>
      </c>
      <c r="F6" s="47">
        <f t="shared" si="1"/>
        <v>0.16666666666666666</v>
      </c>
    </row>
    <row r="7" spans="2:6" ht="16.5">
      <c r="B7" s="70" t="s">
        <v>132</v>
      </c>
      <c r="C7" s="23">
        <v>13</v>
      </c>
      <c r="D7" s="47">
        <f t="shared" si="0"/>
        <v>0.41935483870967744</v>
      </c>
      <c r="E7" s="24">
        <v>5</v>
      </c>
      <c r="F7" s="47">
        <f t="shared" si="1"/>
        <v>0.1388888888888889</v>
      </c>
    </row>
    <row r="8" spans="2:6" ht="16.5">
      <c r="B8" s="70" t="s">
        <v>133</v>
      </c>
      <c r="C8" s="23">
        <v>2</v>
      </c>
      <c r="D8" s="47">
        <f t="shared" si="0"/>
        <v>6.4516129032258063E-2</v>
      </c>
      <c r="E8" s="24">
        <v>11</v>
      </c>
      <c r="F8" s="47">
        <f t="shared" si="1"/>
        <v>0.30555555555555558</v>
      </c>
    </row>
    <row r="9" spans="2:6" ht="16.5">
      <c r="B9" s="70" t="s">
        <v>134</v>
      </c>
      <c r="C9" s="23">
        <v>1</v>
      </c>
      <c r="D9" s="47">
        <f t="shared" si="0"/>
        <v>3.2258064516129031E-2</v>
      </c>
      <c r="E9" s="24">
        <v>2</v>
      </c>
      <c r="F9" s="47">
        <f t="shared" si="1"/>
        <v>5.5555555555555552E-2</v>
      </c>
    </row>
    <row r="10" spans="2:6" ht="33">
      <c r="B10" s="70" t="s">
        <v>135</v>
      </c>
      <c r="C10" s="23">
        <v>1</v>
      </c>
      <c r="D10" s="47">
        <f t="shared" si="0"/>
        <v>3.2258064516129031E-2</v>
      </c>
      <c r="E10" s="24">
        <v>15</v>
      </c>
      <c r="F10" s="47">
        <f t="shared" si="1"/>
        <v>0.41666666666666669</v>
      </c>
    </row>
    <row r="11" spans="2:6" ht="16.5">
      <c r="B11" s="70" t="s">
        <v>136</v>
      </c>
      <c r="C11" s="23">
        <v>6</v>
      </c>
      <c r="D11" s="47">
        <f t="shared" si="0"/>
        <v>0.19354838709677419</v>
      </c>
      <c r="E11" s="24">
        <v>3</v>
      </c>
      <c r="F11" s="47">
        <f t="shared" si="1"/>
        <v>8.3333333333333329E-2</v>
      </c>
    </row>
    <row r="12" spans="2:6">
      <c r="B12" s="71" t="s">
        <v>72</v>
      </c>
      <c r="C12" s="24">
        <v>31</v>
      </c>
      <c r="D12" s="47">
        <f t="shared" si="0"/>
        <v>1</v>
      </c>
      <c r="E12" s="24">
        <v>36</v>
      </c>
      <c r="F12" s="47">
        <f t="shared" si="1"/>
        <v>1</v>
      </c>
    </row>
    <row r="17" spans="2:6">
      <c r="B17" s="86" t="s">
        <v>143</v>
      </c>
      <c r="C17" s="86"/>
      <c r="D17" s="86"/>
      <c r="E17" s="86"/>
      <c r="F17" s="86"/>
    </row>
    <row r="18" spans="2:6" ht="16.5">
      <c r="B18" s="67" t="s">
        <v>35</v>
      </c>
      <c r="C18" s="26" t="s">
        <v>8</v>
      </c>
      <c r="D18" s="34" t="s">
        <v>137</v>
      </c>
      <c r="E18" s="26" t="s">
        <v>9</v>
      </c>
      <c r="F18" s="26" t="s">
        <v>127</v>
      </c>
    </row>
    <row r="19" spans="2:6" ht="16.5">
      <c r="B19" s="70" t="s">
        <v>62</v>
      </c>
      <c r="C19" s="23">
        <v>10</v>
      </c>
      <c r="D19" s="47">
        <f>C19/C$29</f>
        <v>0.27027027027027029</v>
      </c>
      <c r="E19" s="24">
        <v>7</v>
      </c>
      <c r="F19" s="47">
        <f>E19/E$29</f>
        <v>0.1891891891891892</v>
      </c>
    </row>
    <row r="20" spans="2:6" ht="33">
      <c r="B20" s="70" t="s">
        <v>131</v>
      </c>
      <c r="C20" s="23">
        <v>4</v>
      </c>
      <c r="D20" s="47">
        <f t="shared" ref="D20:D29" si="2">C20/C$29</f>
        <v>0.10810810810810811</v>
      </c>
      <c r="E20" s="24">
        <v>11</v>
      </c>
      <c r="F20" s="47">
        <f t="shared" ref="F20:F29" si="3">E20/E$29</f>
        <v>0.29729729729729731</v>
      </c>
    </row>
    <row r="21" spans="2:6" ht="16.5">
      <c r="B21" s="70" t="s">
        <v>132</v>
      </c>
      <c r="C21" s="23">
        <v>3</v>
      </c>
      <c r="D21" s="47">
        <f t="shared" si="2"/>
        <v>8.1081081081081086E-2</v>
      </c>
      <c r="E21" s="24">
        <v>17</v>
      </c>
      <c r="F21" s="47">
        <f t="shared" si="3"/>
        <v>0.45945945945945948</v>
      </c>
    </row>
    <row r="22" spans="2:6" ht="16.5">
      <c r="B22" s="70" t="s">
        <v>133</v>
      </c>
      <c r="C22" s="23">
        <v>21</v>
      </c>
      <c r="D22" s="47">
        <f t="shared" si="2"/>
        <v>0.56756756756756754</v>
      </c>
      <c r="E22" s="24">
        <v>17</v>
      </c>
      <c r="F22" s="47">
        <f t="shared" si="3"/>
        <v>0.45945945945945948</v>
      </c>
    </row>
    <row r="23" spans="2:6" ht="16.5">
      <c r="B23" s="70" t="s">
        <v>134</v>
      </c>
      <c r="C23" s="23">
        <v>1</v>
      </c>
      <c r="D23" s="47">
        <f t="shared" si="2"/>
        <v>2.7027027027027029E-2</v>
      </c>
      <c r="E23" s="24">
        <v>11</v>
      </c>
      <c r="F23" s="47">
        <f t="shared" si="3"/>
        <v>0.29729729729729731</v>
      </c>
    </row>
    <row r="24" spans="2:6" ht="33">
      <c r="B24" s="70" t="s">
        <v>135</v>
      </c>
      <c r="C24" s="23">
        <v>12</v>
      </c>
      <c r="D24" s="47">
        <f t="shared" si="2"/>
        <v>0.32432432432432434</v>
      </c>
      <c r="E24" s="24">
        <v>30</v>
      </c>
      <c r="F24" s="47">
        <f t="shared" si="3"/>
        <v>0.81081081081081086</v>
      </c>
    </row>
    <row r="25" spans="2:6" ht="16.5">
      <c r="B25" s="70" t="s">
        <v>140</v>
      </c>
      <c r="C25" s="23">
        <v>1</v>
      </c>
      <c r="D25" s="47">
        <f t="shared" si="2"/>
        <v>2.7027027027027029E-2</v>
      </c>
      <c r="E25" s="24">
        <v>9</v>
      </c>
      <c r="F25" s="47">
        <f t="shared" si="3"/>
        <v>0.24324324324324326</v>
      </c>
    </row>
    <row r="26" spans="2:6" ht="16.5">
      <c r="B26" s="70" t="s">
        <v>139</v>
      </c>
      <c r="C26" s="23">
        <v>3</v>
      </c>
      <c r="D26" s="47">
        <f t="shared" si="2"/>
        <v>8.1081081081081086E-2</v>
      </c>
      <c r="E26" s="24">
        <v>11</v>
      </c>
      <c r="F26" s="47">
        <f t="shared" si="3"/>
        <v>0.29729729729729731</v>
      </c>
    </row>
    <row r="27" spans="2:6" ht="16.5">
      <c r="B27" s="70" t="s">
        <v>141</v>
      </c>
      <c r="C27" s="23">
        <v>1</v>
      </c>
      <c r="D27" s="47">
        <f t="shared" si="2"/>
        <v>2.7027027027027029E-2</v>
      </c>
      <c r="E27" s="24">
        <v>3</v>
      </c>
      <c r="F27" s="47">
        <f t="shared" si="3"/>
        <v>8.1081081081081086E-2</v>
      </c>
    </row>
    <row r="28" spans="2:6" ht="16.5">
      <c r="B28" s="70" t="s">
        <v>136</v>
      </c>
      <c r="C28" s="23">
        <v>14</v>
      </c>
      <c r="D28" s="47">
        <f t="shared" si="2"/>
        <v>0.3783783783783784</v>
      </c>
      <c r="E28" s="24">
        <v>10</v>
      </c>
      <c r="F28" s="47">
        <f t="shared" si="3"/>
        <v>0.27027027027027029</v>
      </c>
    </row>
    <row r="29" spans="2:6">
      <c r="B29" s="71" t="s">
        <v>72</v>
      </c>
      <c r="C29" s="24">
        <v>37</v>
      </c>
      <c r="D29" s="47">
        <f t="shared" si="2"/>
        <v>1</v>
      </c>
      <c r="E29" s="24">
        <v>37</v>
      </c>
      <c r="F29" s="47">
        <f t="shared" si="3"/>
        <v>1</v>
      </c>
    </row>
    <row r="30" spans="2:6" ht="19.5" customHeight="1"/>
    <row r="31" spans="2:6" ht="15.75" customHeight="1"/>
    <row r="32" spans="2:6" ht="14.25" customHeight="1">
      <c r="B32" s="86" t="s">
        <v>142</v>
      </c>
      <c r="C32" s="86"/>
      <c r="D32" s="86"/>
      <c r="E32" s="86"/>
      <c r="F32" s="86"/>
    </row>
    <row r="33" spans="2:6" ht="15.75" customHeight="1">
      <c r="B33" s="67" t="s">
        <v>35</v>
      </c>
      <c r="C33" s="26" t="s">
        <v>8</v>
      </c>
      <c r="D33" s="34" t="s">
        <v>144</v>
      </c>
      <c r="E33" s="26" t="s">
        <v>9</v>
      </c>
      <c r="F33" s="26" t="s">
        <v>123</v>
      </c>
    </row>
    <row r="34" spans="2:6" ht="15" customHeight="1">
      <c r="B34" s="70" t="s">
        <v>62</v>
      </c>
      <c r="C34" s="23">
        <v>7</v>
      </c>
      <c r="D34" s="47">
        <f>C34/C$44</f>
        <v>0.10144927536231885</v>
      </c>
      <c r="E34" s="24">
        <v>7</v>
      </c>
      <c r="F34" s="47">
        <f>E34/E$44</f>
        <v>0.23333333333333334</v>
      </c>
    </row>
    <row r="35" spans="2:6" ht="32.25" customHeight="1">
      <c r="B35" s="70" t="s">
        <v>131</v>
      </c>
      <c r="C35" s="23">
        <v>28</v>
      </c>
      <c r="D35" s="47">
        <f t="shared" ref="D35:D44" si="4">C35/C$44</f>
        <v>0.40579710144927539</v>
      </c>
      <c r="E35" s="24">
        <v>11</v>
      </c>
      <c r="F35" s="47">
        <f t="shared" ref="F35:F44" si="5">E35/E$44</f>
        <v>0.36666666666666664</v>
      </c>
    </row>
    <row r="36" spans="2:6" ht="16.5">
      <c r="B36" s="70" t="s">
        <v>132</v>
      </c>
      <c r="C36" s="23">
        <v>14</v>
      </c>
      <c r="D36" s="47">
        <f t="shared" si="4"/>
        <v>0.20289855072463769</v>
      </c>
      <c r="E36" s="24">
        <v>17</v>
      </c>
      <c r="F36" s="47">
        <f t="shared" si="5"/>
        <v>0.56666666666666665</v>
      </c>
    </row>
    <row r="37" spans="2:6" ht="16.5">
      <c r="B37" s="70" t="s">
        <v>133</v>
      </c>
      <c r="C37" s="23">
        <v>32</v>
      </c>
      <c r="D37" s="47">
        <f t="shared" si="4"/>
        <v>0.46376811594202899</v>
      </c>
      <c r="E37" s="24">
        <v>17</v>
      </c>
      <c r="F37" s="47">
        <f t="shared" si="5"/>
        <v>0.56666666666666665</v>
      </c>
    </row>
    <row r="38" spans="2:6" ht="16.5">
      <c r="B38" s="70" t="s">
        <v>134</v>
      </c>
      <c r="C38" s="23">
        <v>3</v>
      </c>
      <c r="D38" s="47">
        <f t="shared" si="4"/>
        <v>4.3478260869565216E-2</v>
      </c>
      <c r="E38" s="24">
        <v>7</v>
      </c>
      <c r="F38" s="47">
        <f t="shared" si="5"/>
        <v>0.23333333333333334</v>
      </c>
    </row>
    <row r="39" spans="2:6" ht="33">
      <c r="B39" s="70" t="s">
        <v>135</v>
      </c>
      <c r="C39" s="23">
        <v>15</v>
      </c>
      <c r="D39" s="47">
        <f t="shared" si="4"/>
        <v>0.21739130434782608</v>
      </c>
      <c r="E39" s="24">
        <v>20</v>
      </c>
      <c r="F39" s="47">
        <f t="shared" si="5"/>
        <v>0.66666666666666663</v>
      </c>
    </row>
    <row r="40" spans="2:6" ht="16.5">
      <c r="B40" s="70" t="s">
        <v>140</v>
      </c>
      <c r="C40" s="23">
        <v>5</v>
      </c>
      <c r="D40" s="47">
        <f t="shared" si="4"/>
        <v>7.2463768115942032E-2</v>
      </c>
      <c r="E40" s="24">
        <v>11</v>
      </c>
      <c r="F40" s="47">
        <f t="shared" si="5"/>
        <v>0.36666666666666664</v>
      </c>
    </row>
    <row r="41" spans="2:6" ht="16.5">
      <c r="B41" s="70" t="s">
        <v>139</v>
      </c>
      <c r="C41" s="23">
        <v>1</v>
      </c>
      <c r="D41" s="47">
        <f t="shared" si="4"/>
        <v>1.4492753623188406E-2</v>
      </c>
      <c r="E41" s="24">
        <v>10</v>
      </c>
      <c r="F41" s="47">
        <f t="shared" si="5"/>
        <v>0.33333333333333331</v>
      </c>
    </row>
    <row r="42" spans="2:6" ht="16.5">
      <c r="B42" s="70" t="s">
        <v>141</v>
      </c>
      <c r="C42" s="23"/>
      <c r="D42" s="47">
        <f t="shared" si="4"/>
        <v>0</v>
      </c>
      <c r="E42" s="24"/>
      <c r="F42" s="47">
        <f t="shared" si="5"/>
        <v>0</v>
      </c>
    </row>
    <row r="43" spans="2:6" ht="16.5">
      <c r="B43" s="70" t="s">
        <v>136</v>
      </c>
      <c r="C43" s="23">
        <v>12</v>
      </c>
      <c r="D43" s="47">
        <f t="shared" si="4"/>
        <v>0.17391304347826086</v>
      </c>
      <c r="E43" s="24">
        <v>11</v>
      </c>
      <c r="F43" s="47">
        <f t="shared" si="5"/>
        <v>0.36666666666666664</v>
      </c>
    </row>
    <row r="44" spans="2:6">
      <c r="B44" s="71" t="s">
        <v>72</v>
      </c>
      <c r="C44" s="24">
        <v>69</v>
      </c>
      <c r="D44" s="47">
        <f t="shared" si="4"/>
        <v>1</v>
      </c>
      <c r="E44" s="24">
        <v>30</v>
      </c>
      <c r="F44" s="47">
        <f t="shared" si="5"/>
        <v>1</v>
      </c>
    </row>
  </sheetData>
  <mergeCells count="3">
    <mergeCell ref="B3:F3"/>
    <mergeCell ref="B17:F17"/>
    <mergeCell ref="B32:F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4B0D-6DC2-4708-84B2-9B17BECEDA9E}">
  <dimension ref="B2:F32"/>
  <sheetViews>
    <sheetView topLeftCell="B26" workbookViewId="0">
      <selection activeCell="B27" sqref="B27:F27"/>
    </sheetView>
  </sheetViews>
  <sheetFormatPr defaultRowHeight="15"/>
  <cols>
    <col min="2" max="2" width="36.140625" customWidth="1"/>
    <col min="3" max="3" width="23" customWidth="1"/>
    <col min="4" max="4" width="20" customWidth="1"/>
    <col min="5" max="5" width="15.7109375" customWidth="1"/>
    <col min="6" max="6" width="23.140625" customWidth="1"/>
  </cols>
  <sheetData>
    <row r="2" spans="2:6">
      <c r="B2" s="88" t="s">
        <v>149</v>
      </c>
      <c r="C2" s="88"/>
      <c r="D2" s="88"/>
      <c r="E2" s="88"/>
      <c r="F2" s="88"/>
    </row>
    <row r="3" spans="2:6" ht="16.5">
      <c r="B3" s="26" t="s">
        <v>35</v>
      </c>
      <c r="C3" s="26" t="s">
        <v>8</v>
      </c>
      <c r="D3" s="26" t="s">
        <v>147</v>
      </c>
      <c r="E3" s="26" t="s">
        <v>9</v>
      </c>
      <c r="F3" s="26" t="s">
        <v>148</v>
      </c>
    </row>
    <row r="4" spans="2:6" ht="16.5">
      <c r="B4" s="23" t="s">
        <v>62</v>
      </c>
      <c r="C4" s="23">
        <v>4</v>
      </c>
      <c r="D4" s="47">
        <f>C4/C$8</f>
        <v>0.2</v>
      </c>
      <c r="E4" s="24">
        <v>0</v>
      </c>
      <c r="F4" s="72">
        <f>E4/E$8</f>
        <v>0</v>
      </c>
    </row>
    <row r="5" spans="2:6" ht="16.5">
      <c r="B5" s="23" t="s">
        <v>58</v>
      </c>
      <c r="C5" s="23">
        <v>10</v>
      </c>
      <c r="D5" s="47">
        <f t="shared" ref="D5:D8" si="0">C5/C$8</f>
        <v>0.5</v>
      </c>
      <c r="E5" s="24">
        <v>1</v>
      </c>
      <c r="F5" s="72">
        <f t="shared" ref="F5:F8" si="1">E5/E$8</f>
        <v>8.3333333333333329E-2</v>
      </c>
    </row>
    <row r="6" spans="2:6" ht="16.5">
      <c r="B6" s="23" t="s">
        <v>145</v>
      </c>
      <c r="C6" s="23">
        <v>2</v>
      </c>
      <c r="D6" s="47">
        <f t="shared" si="0"/>
        <v>0.1</v>
      </c>
      <c r="E6" s="24">
        <v>7</v>
      </c>
      <c r="F6" s="72">
        <f t="shared" si="1"/>
        <v>0.58333333333333337</v>
      </c>
    </row>
    <row r="7" spans="2:6" ht="16.5">
      <c r="B7" s="23" t="s">
        <v>146</v>
      </c>
      <c r="C7" s="23">
        <v>5</v>
      </c>
      <c r="D7" s="47">
        <f t="shared" si="0"/>
        <v>0.25</v>
      </c>
      <c r="E7" s="24">
        <v>4</v>
      </c>
      <c r="F7" s="72">
        <f t="shared" si="1"/>
        <v>0.33333333333333331</v>
      </c>
    </row>
    <row r="8" spans="2:6" ht="16.5">
      <c r="B8" s="26" t="s">
        <v>72</v>
      </c>
      <c r="C8" s="26">
        <v>20</v>
      </c>
      <c r="D8" s="49">
        <f t="shared" si="0"/>
        <v>1</v>
      </c>
      <c r="E8" s="25">
        <v>12</v>
      </c>
      <c r="F8" s="73">
        <f t="shared" si="1"/>
        <v>1</v>
      </c>
    </row>
    <row r="12" spans="2:6">
      <c r="B12" s="88" t="s">
        <v>150</v>
      </c>
      <c r="C12" s="88"/>
      <c r="D12" s="88"/>
      <c r="E12" s="88"/>
      <c r="F12" s="88"/>
    </row>
    <row r="13" spans="2:6" ht="16.5">
      <c r="B13" s="26" t="s">
        <v>35</v>
      </c>
      <c r="C13" s="26" t="s">
        <v>8</v>
      </c>
      <c r="D13" s="26" t="s">
        <v>151</v>
      </c>
      <c r="E13" s="26" t="s">
        <v>9</v>
      </c>
      <c r="F13" s="26" t="s">
        <v>152</v>
      </c>
    </row>
    <row r="14" spans="2:6" ht="16.5">
      <c r="B14" s="23" t="s">
        <v>62</v>
      </c>
      <c r="C14" s="23">
        <v>6</v>
      </c>
      <c r="D14" s="47">
        <f>C14/C$18</f>
        <v>0.375</v>
      </c>
      <c r="E14" s="24">
        <v>1</v>
      </c>
      <c r="F14" s="72">
        <f>E14/E$18</f>
        <v>0.05</v>
      </c>
    </row>
    <row r="15" spans="2:6" ht="16.5">
      <c r="B15" s="23" t="s">
        <v>58</v>
      </c>
      <c r="C15" s="23">
        <v>4</v>
      </c>
      <c r="D15" s="47">
        <f t="shared" ref="D15:D18" si="2">C15/C$18</f>
        <v>0.25</v>
      </c>
      <c r="E15" s="24">
        <v>10</v>
      </c>
      <c r="F15" s="72">
        <f t="shared" ref="F15:F18" si="3">E15/E$18</f>
        <v>0.5</v>
      </c>
    </row>
    <row r="16" spans="2:6" ht="16.5">
      <c r="B16" s="23" t="s">
        <v>145</v>
      </c>
      <c r="C16" s="23">
        <v>4</v>
      </c>
      <c r="D16" s="47">
        <f t="shared" si="2"/>
        <v>0.25</v>
      </c>
      <c r="E16" s="24">
        <v>9</v>
      </c>
      <c r="F16" s="72">
        <f t="shared" si="3"/>
        <v>0.45</v>
      </c>
    </row>
    <row r="17" spans="2:6" ht="16.5">
      <c r="B17" s="23" t="s">
        <v>146</v>
      </c>
      <c r="C17" s="23">
        <v>2</v>
      </c>
      <c r="D17" s="47">
        <f t="shared" si="2"/>
        <v>0.125</v>
      </c>
      <c r="E17" s="24">
        <v>0</v>
      </c>
      <c r="F17" s="72">
        <f t="shared" si="3"/>
        <v>0</v>
      </c>
    </row>
    <row r="18" spans="2:6" ht="16.5">
      <c r="B18" s="26" t="s">
        <v>72</v>
      </c>
      <c r="C18" s="26">
        <v>16</v>
      </c>
      <c r="D18" s="47">
        <f t="shared" si="2"/>
        <v>1</v>
      </c>
      <c r="E18" s="25">
        <v>20</v>
      </c>
      <c r="F18" s="72">
        <f t="shared" si="3"/>
        <v>1</v>
      </c>
    </row>
    <row r="26" spans="2:6">
      <c r="B26" s="88" t="s">
        <v>153</v>
      </c>
      <c r="C26" s="88"/>
      <c r="D26" s="88"/>
      <c r="E26" s="88"/>
      <c r="F26" s="88"/>
    </row>
    <row r="27" spans="2:6" ht="16.5">
      <c r="B27" s="26" t="s">
        <v>35</v>
      </c>
      <c r="C27" s="26" t="s">
        <v>8</v>
      </c>
      <c r="D27" s="26" t="s">
        <v>154</v>
      </c>
      <c r="E27" s="26" t="s">
        <v>9</v>
      </c>
      <c r="F27" s="26" t="s">
        <v>148</v>
      </c>
    </row>
    <row r="28" spans="2:6" ht="16.5">
      <c r="B28" s="23" t="s">
        <v>62</v>
      </c>
      <c r="C28" s="23">
        <v>6</v>
      </c>
      <c r="D28" s="47">
        <f>C28/C$32</f>
        <v>0.25</v>
      </c>
      <c r="E28" s="24">
        <v>2</v>
      </c>
      <c r="F28" s="72">
        <f>E28/E$32</f>
        <v>0.16666666666666666</v>
      </c>
    </row>
    <row r="29" spans="2:6" ht="16.5">
      <c r="B29" s="23" t="s">
        <v>58</v>
      </c>
      <c r="C29" s="23">
        <v>5</v>
      </c>
      <c r="D29" s="47">
        <f t="shared" ref="D29:D32" si="4">C29/C$32</f>
        <v>0.20833333333333334</v>
      </c>
      <c r="E29" s="24">
        <v>0</v>
      </c>
      <c r="F29" s="72">
        <f t="shared" ref="F29:F32" si="5">E29/E$32</f>
        <v>0</v>
      </c>
    </row>
    <row r="30" spans="2:6" ht="16.5">
      <c r="B30" s="23" t="s">
        <v>145</v>
      </c>
      <c r="C30" s="23">
        <v>1</v>
      </c>
      <c r="D30" s="47">
        <f t="shared" si="4"/>
        <v>4.1666666666666664E-2</v>
      </c>
      <c r="E30" s="24">
        <v>8</v>
      </c>
      <c r="F30" s="72">
        <f t="shared" si="5"/>
        <v>0.66666666666666663</v>
      </c>
    </row>
    <row r="31" spans="2:6" ht="16.5">
      <c r="B31" s="23" t="s">
        <v>146</v>
      </c>
      <c r="C31" s="23">
        <v>12</v>
      </c>
      <c r="D31" s="47">
        <f t="shared" si="4"/>
        <v>0.5</v>
      </c>
      <c r="E31" s="24">
        <v>2</v>
      </c>
      <c r="F31" s="72">
        <f t="shared" si="5"/>
        <v>0.16666666666666666</v>
      </c>
    </row>
    <row r="32" spans="2:6" ht="16.5">
      <c r="B32" s="26" t="s">
        <v>72</v>
      </c>
      <c r="C32" s="26">
        <v>24</v>
      </c>
      <c r="D32" s="47">
        <f t="shared" si="4"/>
        <v>1</v>
      </c>
      <c r="E32" s="25">
        <v>12</v>
      </c>
      <c r="F32" s="72">
        <f t="shared" si="5"/>
        <v>1</v>
      </c>
    </row>
  </sheetData>
  <mergeCells count="3">
    <mergeCell ref="B2:F2"/>
    <mergeCell ref="B12:F12"/>
    <mergeCell ref="B26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2812-1B4B-417C-B9AE-02EC851F2B2F}">
  <dimension ref="B2:F36"/>
  <sheetViews>
    <sheetView topLeftCell="A22" workbookViewId="0">
      <selection activeCell="F29" sqref="F29"/>
    </sheetView>
  </sheetViews>
  <sheetFormatPr defaultRowHeight="15"/>
  <cols>
    <col min="2" max="2" width="23.140625" style="74" customWidth="1"/>
    <col min="3" max="3" width="16.42578125" customWidth="1"/>
    <col min="4" max="4" width="22" customWidth="1"/>
    <col min="5" max="5" width="18.7109375" customWidth="1"/>
    <col min="6" max="6" width="18.42578125" customWidth="1"/>
  </cols>
  <sheetData>
    <row r="2" spans="2:6">
      <c r="B2" s="88" t="s">
        <v>157</v>
      </c>
      <c r="C2" s="88"/>
      <c r="D2" s="88"/>
      <c r="E2" s="88"/>
      <c r="F2" s="88"/>
    </row>
    <row r="3" spans="2:6" ht="16.5">
      <c r="B3" s="21" t="s">
        <v>35</v>
      </c>
      <c r="C3" s="26" t="s">
        <v>8</v>
      </c>
      <c r="D3" s="26" t="s">
        <v>154</v>
      </c>
      <c r="E3" s="26" t="s">
        <v>9</v>
      </c>
      <c r="F3" s="26" t="s">
        <v>152</v>
      </c>
    </row>
    <row r="4" spans="2:6" ht="16.5">
      <c r="B4" s="70" t="s">
        <v>62</v>
      </c>
      <c r="C4" s="35">
        <v>3</v>
      </c>
      <c r="D4" s="47">
        <f>C4/C$8</f>
        <v>0.125</v>
      </c>
      <c r="E4" s="24">
        <v>1</v>
      </c>
      <c r="F4" s="47">
        <f>E4/E$8</f>
        <v>0.05</v>
      </c>
    </row>
    <row r="5" spans="2:6" ht="16.5">
      <c r="B5" s="70" t="s">
        <v>155</v>
      </c>
      <c r="C5" s="35">
        <v>21</v>
      </c>
      <c r="D5" s="47">
        <f t="shared" ref="D5:D8" si="0">C5/C$8</f>
        <v>0.875</v>
      </c>
      <c r="E5" s="24">
        <v>5</v>
      </c>
      <c r="F5" s="47">
        <f t="shared" ref="F5:F8" si="1">E5/E$8</f>
        <v>0.25</v>
      </c>
    </row>
    <row r="6" spans="2:6" ht="16.5">
      <c r="B6" s="70" t="s">
        <v>58</v>
      </c>
      <c r="C6" s="35">
        <v>1</v>
      </c>
      <c r="D6" s="47">
        <f t="shared" si="0"/>
        <v>4.1666666666666664E-2</v>
      </c>
      <c r="E6" s="24">
        <v>6</v>
      </c>
      <c r="F6" s="47">
        <f t="shared" si="1"/>
        <v>0.3</v>
      </c>
    </row>
    <row r="7" spans="2:6" ht="33">
      <c r="B7" s="70" t="s">
        <v>156</v>
      </c>
      <c r="C7" s="35">
        <v>3</v>
      </c>
      <c r="D7" s="47">
        <f t="shared" si="0"/>
        <v>0.125</v>
      </c>
      <c r="E7" s="24">
        <v>11</v>
      </c>
      <c r="F7" s="47">
        <f t="shared" si="1"/>
        <v>0.55000000000000004</v>
      </c>
    </row>
    <row r="8" spans="2:6" ht="16.5">
      <c r="B8" s="89" t="s">
        <v>72</v>
      </c>
      <c r="C8" s="35">
        <v>24</v>
      </c>
      <c r="D8" s="47">
        <f t="shared" si="0"/>
        <v>1</v>
      </c>
      <c r="E8" s="62">
        <v>20</v>
      </c>
      <c r="F8" s="47">
        <f t="shared" si="1"/>
        <v>1</v>
      </c>
    </row>
    <row r="14" spans="2:6">
      <c r="B14" s="88" t="s">
        <v>160</v>
      </c>
      <c r="C14" s="88"/>
      <c r="D14" s="88"/>
      <c r="E14" s="88"/>
      <c r="F14" s="88"/>
    </row>
    <row r="15" spans="2:6" ht="16.5">
      <c r="B15" s="21" t="s">
        <v>35</v>
      </c>
      <c r="C15" s="26" t="s">
        <v>8</v>
      </c>
      <c r="D15" s="26" t="s">
        <v>151</v>
      </c>
      <c r="E15" s="26" t="s">
        <v>9</v>
      </c>
      <c r="F15" s="26" t="s">
        <v>162</v>
      </c>
    </row>
    <row r="16" spans="2:6" ht="16.5">
      <c r="B16" s="70" t="s">
        <v>62</v>
      </c>
      <c r="C16" s="35"/>
      <c r="D16" s="47">
        <f>C16/C$20</f>
        <v>0</v>
      </c>
      <c r="E16" s="24">
        <v>1</v>
      </c>
      <c r="F16" s="47">
        <f>E16/E$20</f>
        <v>0.04</v>
      </c>
    </row>
    <row r="17" spans="2:6" ht="16.5">
      <c r="B17" s="70" t="s">
        <v>155</v>
      </c>
      <c r="C17" s="35">
        <v>16</v>
      </c>
      <c r="D17" s="47">
        <f t="shared" ref="D17:D20" si="2">C17/C$20</f>
        <v>1</v>
      </c>
      <c r="E17" s="24">
        <v>20</v>
      </c>
      <c r="F17" s="47">
        <f t="shared" ref="F17:F20" si="3">E17/E$20</f>
        <v>0.8</v>
      </c>
    </row>
    <row r="18" spans="2:6" ht="16.5">
      <c r="B18" s="70" t="s">
        <v>58</v>
      </c>
      <c r="C18" s="35">
        <v>2</v>
      </c>
      <c r="D18" s="47">
        <f t="shared" si="2"/>
        <v>0.125</v>
      </c>
      <c r="E18" s="24">
        <v>3</v>
      </c>
      <c r="F18" s="47">
        <f t="shared" si="3"/>
        <v>0.12</v>
      </c>
    </row>
    <row r="19" spans="2:6" ht="33">
      <c r="B19" s="70" t="s">
        <v>156</v>
      </c>
      <c r="C19" s="35">
        <v>3</v>
      </c>
      <c r="D19" s="47">
        <f t="shared" si="2"/>
        <v>0.1875</v>
      </c>
      <c r="E19" s="24">
        <v>14</v>
      </c>
      <c r="F19" s="47">
        <f t="shared" si="3"/>
        <v>0.56000000000000005</v>
      </c>
    </row>
    <row r="20" spans="2:6" ht="16.5">
      <c r="B20" s="89" t="s">
        <v>72</v>
      </c>
      <c r="C20" s="35">
        <v>16</v>
      </c>
      <c r="D20" s="47">
        <f t="shared" si="2"/>
        <v>1</v>
      </c>
      <c r="E20" s="62">
        <v>25</v>
      </c>
      <c r="F20" s="47">
        <f t="shared" si="3"/>
        <v>1</v>
      </c>
    </row>
    <row r="30" spans="2:6">
      <c r="B30" s="88" t="s">
        <v>161</v>
      </c>
      <c r="C30" s="88"/>
      <c r="D30" s="88"/>
      <c r="E30" s="88"/>
      <c r="F30" s="88"/>
    </row>
    <row r="31" spans="2:6" ht="16.5">
      <c r="B31" s="21" t="s">
        <v>35</v>
      </c>
      <c r="C31" s="26" t="s">
        <v>8</v>
      </c>
      <c r="D31" s="26" t="s">
        <v>164</v>
      </c>
      <c r="E31" s="26" t="s">
        <v>9</v>
      </c>
      <c r="F31" s="26" t="s">
        <v>163</v>
      </c>
    </row>
    <row r="32" spans="2:6" ht="16.5">
      <c r="B32" s="70" t="s">
        <v>62</v>
      </c>
      <c r="C32" s="35"/>
      <c r="D32" s="47">
        <f>C32/C$36</f>
        <v>0</v>
      </c>
      <c r="E32" s="24"/>
      <c r="F32" s="47">
        <f>E32/E$36</f>
        <v>0</v>
      </c>
    </row>
    <row r="33" spans="2:6" ht="16.5">
      <c r="B33" s="70" t="s">
        <v>155</v>
      </c>
      <c r="C33" s="35">
        <v>25</v>
      </c>
      <c r="D33" s="47">
        <f t="shared" ref="D33:D36" si="4">C33/C$36</f>
        <v>0.8928571428571429</v>
      </c>
      <c r="E33" s="24">
        <v>9</v>
      </c>
      <c r="F33" s="47">
        <f t="shared" ref="F33:F36" si="5">E33/E$36</f>
        <v>0.69230769230769229</v>
      </c>
    </row>
    <row r="34" spans="2:6" ht="16.5">
      <c r="B34" s="70" t="s">
        <v>58</v>
      </c>
      <c r="C34" s="35">
        <v>6</v>
      </c>
      <c r="D34" s="47">
        <f t="shared" si="4"/>
        <v>0.21428571428571427</v>
      </c>
      <c r="E34" s="24">
        <v>4</v>
      </c>
      <c r="F34" s="47">
        <f t="shared" si="5"/>
        <v>0.30769230769230771</v>
      </c>
    </row>
    <row r="35" spans="2:6" ht="33">
      <c r="B35" s="70" t="s">
        <v>156</v>
      </c>
      <c r="C35" s="35">
        <v>1</v>
      </c>
      <c r="D35" s="47">
        <f t="shared" si="4"/>
        <v>3.5714285714285712E-2</v>
      </c>
      <c r="E35" s="24">
        <v>9</v>
      </c>
      <c r="F35" s="47">
        <f t="shared" si="5"/>
        <v>0.69230769230769229</v>
      </c>
    </row>
    <row r="36" spans="2:6" ht="16.5">
      <c r="B36" s="89" t="s">
        <v>72</v>
      </c>
      <c r="C36" s="35">
        <v>28</v>
      </c>
      <c r="D36" s="47">
        <f t="shared" si="4"/>
        <v>1</v>
      </c>
      <c r="E36" s="62">
        <v>13</v>
      </c>
      <c r="F36" s="47">
        <f t="shared" si="5"/>
        <v>1</v>
      </c>
    </row>
  </sheetData>
  <mergeCells count="3">
    <mergeCell ref="B2:F2"/>
    <mergeCell ref="B14:F14"/>
    <mergeCell ref="B30:F3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295-68F4-4C52-AD58-EF06C17677BC}">
  <dimension ref="B3:G35"/>
  <sheetViews>
    <sheetView topLeftCell="B20" workbookViewId="0">
      <selection activeCell="B28" sqref="B28:F28"/>
    </sheetView>
  </sheetViews>
  <sheetFormatPr defaultRowHeight="15"/>
  <cols>
    <col min="2" max="2" width="36.42578125" style="1" customWidth="1"/>
    <col min="3" max="3" width="29.7109375" customWidth="1"/>
    <col min="4" max="4" width="20.85546875" customWidth="1"/>
    <col min="6" max="6" width="19.28515625" customWidth="1"/>
  </cols>
  <sheetData>
    <row r="3" spans="2:6" ht="45">
      <c r="B3" s="1" t="s">
        <v>166</v>
      </c>
    </row>
    <row r="4" spans="2:6" ht="16.5">
      <c r="B4" s="34" t="s">
        <v>35</v>
      </c>
      <c r="C4" s="34" t="s">
        <v>8</v>
      </c>
      <c r="D4" s="34" t="s">
        <v>99</v>
      </c>
      <c r="E4" s="34" t="s">
        <v>9</v>
      </c>
      <c r="F4" s="34" t="s">
        <v>165</v>
      </c>
    </row>
    <row r="5" spans="2:6" ht="16.5">
      <c r="B5" s="35" t="s">
        <v>109</v>
      </c>
      <c r="C5" s="35">
        <v>156</v>
      </c>
      <c r="D5" s="47">
        <f>C5/C$7</f>
        <v>0.99363057324840764</v>
      </c>
      <c r="E5" s="24">
        <v>52</v>
      </c>
      <c r="F5" s="47">
        <f>E5/E$7</f>
        <v>1</v>
      </c>
    </row>
    <row r="6" spans="2:6" ht="16.5">
      <c r="B6" s="35" t="s">
        <v>108</v>
      </c>
      <c r="C6" s="35">
        <v>1</v>
      </c>
      <c r="D6" s="47">
        <f t="shared" ref="D6:D7" si="0">C6/C$7</f>
        <v>6.369426751592357E-3</v>
      </c>
      <c r="E6" s="24"/>
      <c r="F6" s="47">
        <f t="shared" ref="F6:F7" si="1">E6/E$7</f>
        <v>0</v>
      </c>
    </row>
    <row r="7" spans="2:6">
      <c r="B7" s="36" t="s">
        <v>72</v>
      </c>
      <c r="C7" s="24">
        <v>157</v>
      </c>
      <c r="D7" s="47">
        <f t="shared" si="0"/>
        <v>1</v>
      </c>
      <c r="E7" s="24">
        <v>52</v>
      </c>
      <c r="F7" s="47">
        <f t="shared" si="1"/>
        <v>1</v>
      </c>
    </row>
    <row r="12" spans="2:6" ht="45">
      <c r="B12" s="1" t="s">
        <v>168</v>
      </c>
    </row>
    <row r="13" spans="2:6" ht="16.5">
      <c r="B13" s="34" t="s">
        <v>35</v>
      </c>
      <c r="C13" s="34" t="s">
        <v>8</v>
      </c>
      <c r="D13" s="34" t="s">
        <v>99</v>
      </c>
      <c r="E13" s="34" t="s">
        <v>9</v>
      </c>
      <c r="F13" s="34" t="s">
        <v>167</v>
      </c>
    </row>
    <row r="14" spans="2:6" ht="33">
      <c r="B14" s="35" t="s">
        <v>169</v>
      </c>
      <c r="C14" s="35">
        <v>130</v>
      </c>
      <c r="D14" s="90">
        <f>C14/C$20</f>
        <v>0.82802547770700641</v>
      </c>
      <c r="E14" s="36">
        <v>36</v>
      </c>
      <c r="F14" s="90">
        <f>E14/E$20</f>
        <v>0.70588235294117652</v>
      </c>
    </row>
    <row r="15" spans="2:6" ht="33">
      <c r="B15" s="35" t="s">
        <v>170</v>
      </c>
      <c r="C15" s="35">
        <v>152</v>
      </c>
      <c r="D15" s="90">
        <f>C15/C$20</f>
        <v>0.96815286624203822</v>
      </c>
      <c r="E15" s="36">
        <v>49</v>
      </c>
      <c r="F15" s="90">
        <f t="shared" ref="F15:F20" si="2">E15/E$20</f>
        <v>0.96078431372549022</v>
      </c>
    </row>
    <row r="16" spans="2:6" ht="16.5">
      <c r="B16" s="35" t="s">
        <v>171</v>
      </c>
      <c r="C16" s="35">
        <v>4</v>
      </c>
      <c r="D16" s="90">
        <f>C16/C$20</f>
        <v>2.5477707006369428E-2</v>
      </c>
      <c r="E16" s="36"/>
      <c r="F16" s="90">
        <f t="shared" si="2"/>
        <v>0</v>
      </c>
    </row>
    <row r="17" spans="2:7" ht="16.5">
      <c r="B17" s="35" t="s">
        <v>172</v>
      </c>
      <c r="C17" s="35"/>
      <c r="D17" s="90">
        <f>C17/C$20</f>
        <v>0</v>
      </c>
      <c r="E17" s="36">
        <v>4</v>
      </c>
      <c r="F17" s="90">
        <f t="shared" si="2"/>
        <v>7.8431372549019607E-2</v>
      </c>
    </row>
    <row r="18" spans="2:7" ht="33">
      <c r="B18" s="35" t="s">
        <v>173</v>
      </c>
      <c r="C18" s="35"/>
      <c r="D18" s="90">
        <f>C18/C$20</f>
        <v>0</v>
      </c>
      <c r="E18" s="36">
        <v>1</v>
      </c>
      <c r="F18" s="90">
        <f t="shared" si="2"/>
        <v>1.9607843137254902E-2</v>
      </c>
    </row>
    <row r="19" spans="2:7" ht="16.5">
      <c r="B19" s="35" t="s">
        <v>62</v>
      </c>
      <c r="C19" s="35">
        <v>6</v>
      </c>
      <c r="D19" s="90">
        <f>C19/C$20</f>
        <v>3.8216560509554139E-2</v>
      </c>
      <c r="E19" s="36"/>
      <c r="F19" s="90">
        <f t="shared" si="2"/>
        <v>0</v>
      </c>
    </row>
    <row r="20" spans="2:7" ht="16.5">
      <c r="B20" s="35" t="s">
        <v>72</v>
      </c>
      <c r="C20" s="24">
        <v>157</v>
      </c>
      <c r="D20" s="90">
        <f>C20/C$20</f>
        <v>1</v>
      </c>
      <c r="E20" s="24">
        <v>51</v>
      </c>
      <c r="F20" s="90">
        <f t="shared" si="2"/>
        <v>1</v>
      </c>
    </row>
    <row r="28" spans="2:7" ht="16.5" customHeight="1">
      <c r="B28" s="91" t="s">
        <v>178</v>
      </c>
      <c r="C28" s="91"/>
      <c r="D28" s="91"/>
      <c r="E28" s="91"/>
      <c r="F28" s="91"/>
    </row>
    <row r="29" spans="2:7" ht="16.5">
      <c r="B29" s="34" t="s">
        <v>35</v>
      </c>
      <c r="C29" s="26" t="s">
        <v>8</v>
      </c>
      <c r="D29" s="26" t="s">
        <v>99</v>
      </c>
      <c r="E29" s="26" t="s">
        <v>9</v>
      </c>
      <c r="F29" s="26" t="s">
        <v>100</v>
      </c>
      <c r="G29" s="41"/>
    </row>
    <row r="30" spans="2:7" ht="33">
      <c r="B30" s="35" t="s">
        <v>174</v>
      </c>
      <c r="C30" s="23">
        <v>131</v>
      </c>
      <c r="D30" s="39">
        <f>C30/C$35</f>
        <v>0.83439490445859876</v>
      </c>
      <c r="E30" s="27">
        <v>45</v>
      </c>
      <c r="F30" s="39">
        <f>E30/E$35</f>
        <v>0.9</v>
      </c>
    </row>
    <row r="31" spans="2:7" ht="16.5">
      <c r="B31" s="35" t="s">
        <v>175</v>
      </c>
      <c r="C31" s="23">
        <v>8</v>
      </c>
      <c r="D31" s="39">
        <f t="shared" ref="D31:D35" si="3">C31/C$35</f>
        <v>5.0955414012738856E-2</v>
      </c>
      <c r="E31" s="27">
        <v>2</v>
      </c>
      <c r="F31" s="39">
        <f t="shared" ref="F31:F35" si="4">E31/E$35</f>
        <v>0.04</v>
      </c>
    </row>
    <row r="32" spans="2:7" ht="33">
      <c r="B32" s="35" t="s">
        <v>176</v>
      </c>
      <c r="C32" s="23">
        <v>86</v>
      </c>
      <c r="D32" s="39">
        <f t="shared" si="3"/>
        <v>0.54777070063694266</v>
      </c>
      <c r="E32" s="27">
        <v>13</v>
      </c>
      <c r="F32" s="39">
        <f t="shared" si="4"/>
        <v>0.26</v>
      </c>
    </row>
    <row r="33" spans="2:6" ht="16.5">
      <c r="B33" s="35" t="s">
        <v>62</v>
      </c>
      <c r="C33" s="23">
        <v>6</v>
      </c>
      <c r="D33" s="39">
        <f t="shared" si="3"/>
        <v>3.8216560509554139E-2</v>
      </c>
      <c r="E33" s="27"/>
      <c r="F33" s="39">
        <f t="shared" si="4"/>
        <v>0</v>
      </c>
    </row>
    <row r="34" spans="2:6" ht="16.5">
      <c r="B34" s="35" t="s">
        <v>177</v>
      </c>
      <c r="C34" s="23">
        <v>3</v>
      </c>
      <c r="D34" s="39">
        <f t="shared" si="3"/>
        <v>1.9108280254777069E-2</v>
      </c>
      <c r="E34" s="27"/>
      <c r="F34" s="39">
        <f t="shared" si="4"/>
        <v>0</v>
      </c>
    </row>
    <row r="35" spans="2:6" ht="16.5">
      <c r="B35" s="36" t="s">
        <v>72</v>
      </c>
      <c r="C35" s="23">
        <v>157</v>
      </c>
      <c r="D35" s="39">
        <f t="shared" si="3"/>
        <v>1</v>
      </c>
      <c r="E35" s="24">
        <v>50</v>
      </c>
      <c r="F35" s="39">
        <f t="shared" si="4"/>
        <v>1</v>
      </c>
    </row>
  </sheetData>
  <mergeCells count="1">
    <mergeCell ref="B28:F2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E0FC-80C0-40B4-BAFE-F4ABAD0FBC2A}">
  <dimension ref="C4:G51"/>
  <sheetViews>
    <sheetView topLeftCell="A39" workbookViewId="0">
      <selection activeCell="G54" sqref="G54"/>
    </sheetView>
  </sheetViews>
  <sheetFormatPr defaultRowHeight="15"/>
  <cols>
    <col min="3" max="3" width="14.28515625" customWidth="1"/>
    <col min="4" max="4" width="16.42578125" customWidth="1"/>
    <col min="5" max="5" width="20.7109375" customWidth="1"/>
    <col min="6" max="6" width="15.5703125" customWidth="1"/>
    <col min="7" max="7" width="18.7109375" customWidth="1"/>
  </cols>
  <sheetData>
    <row r="4" spans="3:7">
      <c r="C4" t="s">
        <v>179</v>
      </c>
    </row>
    <row r="5" spans="3:7" ht="16.5">
      <c r="C5" s="34" t="s">
        <v>38</v>
      </c>
      <c r="D5" s="34" t="s">
        <v>8</v>
      </c>
      <c r="E5" s="34" t="s">
        <v>107</v>
      </c>
      <c r="F5" s="34" t="s">
        <v>9</v>
      </c>
      <c r="G5" s="34" t="s">
        <v>106</v>
      </c>
    </row>
    <row r="6" spans="3:7" ht="16.5">
      <c r="C6" s="35" t="s">
        <v>109</v>
      </c>
      <c r="D6" s="35">
        <v>107</v>
      </c>
      <c r="E6" s="47">
        <f>D6/D$8</f>
        <v>0.98165137614678899</v>
      </c>
      <c r="F6" s="24">
        <v>41</v>
      </c>
      <c r="G6" s="47">
        <f>F6/F$8</f>
        <v>0.97619047619047616</v>
      </c>
    </row>
    <row r="7" spans="3:7" ht="16.5">
      <c r="C7" s="35" t="s">
        <v>108</v>
      </c>
      <c r="D7" s="35">
        <v>2</v>
      </c>
      <c r="E7" s="47">
        <f t="shared" ref="E7:E8" si="0">D7/D$8</f>
        <v>1.834862385321101E-2</v>
      </c>
      <c r="F7" s="24">
        <v>1</v>
      </c>
      <c r="G7" s="47">
        <f t="shared" ref="G7:G8" si="1">F7/F$8</f>
        <v>2.3809523809523808E-2</v>
      </c>
    </row>
    <row r="8" spans="3:7" ht="16.5">
      <c r="C8" s="35" t="s">
        <v>72</v>
      </c>
      <c r="D8" s="35">
        <v>109</v>
      </c>
      <c r="E8" s="47">
        <f t="shared" si="0"/>
        <v>1</v>
      </c>
      <c r="F8" s="24">
        <v>42</v>
      </c>
      <c r="G8" s="47">
        <f t="shared" si="1"/>
        <v>1</v>
      </c>
    </row>
    <row r="19" spans="3:7">
      <c r="C19" t="s">
        <v>179</v>
      </c>
    </row>
    <row r="20" spans="3:7" ht="16.5">
      <c r="C20" s="34" t="s">
        <v>38</v>
      </c>
      <c r="D20" s="34" t="s">
        <v>8</v>
      </c>
      <c r="E20" s="34" t="s">
        <v>180</v>
      </c>
      <c r="F20" s="34" t="s">
        <v>9</v>
      </c>
      <c r="G20" s="34" t="s">
        <v>100</v>
      </c>
    </row>
    <row r="21" spans="3:7" ht="16.5">
      <c r="C21" s="35" t="s">
        <v>109</v>
      </c>
      <c r="D21" s="35">
        <v>109</v>
      </c>
      <c r="E21" s="47">
        <f>D21/D$23</f>
        <v>0.99090909090909096</v>
      </c>
      <c r="F21" s="24">
        <v>50</v>
      </c>
      <c r="G21" s="47">
        <f>F21/F$23</f>
        <v>1</v>
      </c>
    </row>
    <row r="22" spans="3:7" ht="16.5">
      <c r="C22" s="35" t="s">
        <v>108</v>
      </c>
      <c r="D22" s="35">
        <v>1</v>
      </c>
      <c r="E22" s="47">
        <f t="shared" ref="E22:E23" si="2">D22/D$23</f>
        <v>9.0909090909090905E-3</v>
      </c>
      <c r="F22" s="24"/>
      <c r="G22" s="47">
        <f t="shared" ref="G22:G23" si="3">F22/F$23</f>
        <v>0</v>
      </c>
    </row>
    <row r="23" spans="3:7" ht="16.5">
      <c r="C23" s="35" t="s">
        <v>72</v>
      </c>
      <c r="D23" s="35">
        <v>110</v>
      </c>
      <c r="E23" s="47">
        <f t="shared" si="2"/>
        <v>1</v>
      </c>
      <c r="F23" s="24">
        <v>50</v>
      </c>
      <c r="G23" s="47">
        <f t="shared" si="3"/>
        <v>1</v>
      </c>
    </row>
    <row r="33" spans="3:7">
      <c r="C33" t="s">
        <v>181</v>
      </c>
    </row>
    <row r="34" spans="3:7" ht="16.5">
      <c r="C34" s="34" t="s">
        <v>38</v>
      </c>
      <c r="D34" s="34" t="s">
        <v>8</v>
      </c>
      <c r="E34" s="34" t="s">
        <v>180</v>
      </c>
      <c r="F34" s="34" t="s">
        <v>9</v>
      </c>
      <c r="G34" s="34" t="s">
        <v>106</v>
      </c>
    </row>
    <row r="35" spans="3:7" ht="16.5">
      <c r="C35" s="35" t="s">
        <v>109</v>
      </c>
      <c r="D35" s="35">
        <v>110</v>
      </c>
      <c r="E35" s="47">
        <f>D35/D$37</f>
        <v>1</v>
      </c>
      <c r="F35" s="24">
        <v>42</v>
      </c>
      <c r="G35" s="47">
        <f>F35/F$37</f>
        <v>1</v>
      </c>
    </row>
    <row r="36" spans="3:7" ht="16.5">
      <c r="C36" s="35" t="s">
        <v>108</v>
      </c>
      <c r="D36" s="35"/>
      <c r="E36" s="47">
        <f t="shared" ref="E36:E37" si="4">D36/D$37</f>
        <v>0</v>
      </c>
      <c r="F36" s="24"/>
      <c r="G36" s="47">
        <f t="shared" ref="G36:G37" si="5">F36/F$37</f>
        <v>0</v>
      </c>
    </row>
    <row r="37" spans="3:7" ht="16.5">
      <c r="C37" s="35" t="s">
        <v>72</v>
      </c>
      <c r="D37" s="35">
        <v>110</v>
      </c>
      <c r="E37" s="47">
        <f t="shared" si="4"/>
        <v>1</v>
      </c>
      <c r="F37" s="24">
        <v>42</v>
      </c>
      <c r="G37" s="47">
        <f t="shared" si="5"/>
        <v>1</v>
      </c>
    </row>
    <row r="47" spans="3:7">
      <c r="C47" t="s">
        <v>182</v>
      </c>
    </row>
    <row r="48" spans="3:7" ht="16.5">
      <c r="C48" s="34" t="s">
        <v>38</v>
      </c>
      <c r="D48" s="34" t="s">
        <v>8</v>
      </c>
      <c r="E48" s="34" t="s">
        <v>180</v>
      </c>
      <c r="F48" s="34" t="s">
        <v>9</v>
      </c>
      <c r="G48" s="34" t="s">
        <v>167</v>
      </c>
    </row>
    <row r="49" spans="3:7" ht="16.5">
      <c r="C49" s="35" t="s">
        <v>109</v>
      </c>
      <c r="D49" s="35">
        <v>110</v>
      </c>
      <c r="E49" s="47">
        <f>D49/D$51</f>
        <v>1</v>
      </c>
      <c r="F49" s="24">
        <v>51</v>
      </c>
      <c r="G49" s="47">
        <f>F49/F$51</f>
        <v>1</v>
      </c>
    </row>
    <row r="50" spans="3:7" ht="16.5">
      <c r="C50" s="35" t="s">
        <v>108</v>
      </c>
      <c r="D50" s="35"/>
      <c r="E50" s="47">
        <f t="shared" ref="E50:E51" si="6">D50/D$51</f>
        <v>0</v>
      </c>
      <c r="F50" s="24"/>
      <c r="G50" s="47">
        <f t="shared" ref="G50:G51" si="7">F50/F$51</f>
        <v>0</v>
      </c>
    </row>
    <row r="51" spans="3:7" ht="16.5">
      <c r="C51" s="35" t="s">
        <v>72</v>
      </c>
      <c r="D51" s="35">
        <v>110</v>
      </c>
      <c r="E51" s="47">
        <f t="shared" si="6"/>
        <v>1</v>
      </c>
      <c r="F51" s="24">
        <v>51</v>
      </c>
      <c r="G51" s="47">
        <f t="shared" si="7"/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E5B4-AB96-4E51-8518-0DC12662F897}">
  <dimension ref="B3:F38"/>
  <sheetViews>
    <sheetView tabSelected="1" workbookViewId="0">
      <selection activeCell="H3" sqref="H3"/>
    </sheetView>
  </sheetViews>
  <sheetFormatPr defaultRowHeight="15"/>
  <cols>
    <col min="2" max="2" width="21" customWidth="1"/>
    <col min="3" max="3" width="17" customWidth="1"/>
    <col min="4" max="4" width="21.28515625" customWidth="1"/>
    <col min="5" max="5" width="19.7109375" customWidth="1"/>
    <col min="6" max="6" width="22.5703125" customWidth="1"/>
  </cols>
  <sheetData>
    <row r="3" spans="2:6">
      <c r="B3" t="s">
        <v>183</v>
      </c>
    </row>
    <row r="4" spans="2:6" ht="16.5">
      <c r="B4" s="67" t="s">
        <v>35</v>
      </c>
      <c r="C4" s="67" t="s">
        <v>8</v>
      </c>
      <c r="D4" s="67" t="s">
        <v>102</v>
      </c>
      <c r="E4" s="67" t="s">
        <v>9</v>
      </c>
      <c r="F4" s="67" t="s">
        <v>95</v>
      </c>
    </row>
    <row r="5" spans="2:6" ht="16.5">
      <c r="B5" s="35" t="s">
        <v>109</v>
      </c>
      <c r="C5" s="35">
        <v>43</v>
      </c>
      <c r="D5" s="47">
        <f>C5/C$7</f>
        <v>0.97727272727272729</v>
      </c>
      <c r="E5" s="24">
        <v>40</v>
      </c>
      <c r="F5" s="47">
        <f>E5/E$7</f>
        <v>1</v>
      </c>
    </row>
    <row r="6" spans="2:6" ht="16.5">
      <c r="B6" s="35" t="s">
        <v>108</v>
      </c>
      <c r="C6" s="35">
        <v>1</v>
      </c>
      <c r="D6" s="47">
        <f t="shared" ref="D6:D7" si="0">C6/C$7</f>
        <v>2.2727272727272728E-2</v>
      </c>
      <c r="E6" s="24"/>
      <c r="F6" s="47">
        <f t="shared" ref="F6:F7" si="1">E6/E$7</f>
        <v>0</v>
      </c>
    </row>
    <row r="7" spans="2:6">
      <c r="B7" s="24" t="s">
        <v>72</v>
      </c>
      <c r="C7" s="24">
        <v>44</v>
      </c>
      <c r="D7" s="47">
        <f t="shared" si="0"/>
        <v>1</v>
      </c>
      <c r="E7" s="24">
        <v>40</v>
      </c>
      <c r="F7" s="47">
        <f t="shared" si="1"/>
        <v>1</v>
      </c>
    </row>
    <row r="19" spans="2:6">
      <c r="B19" t="s">
        <v>184</v>
      </c>
    </row>
    <row r="20" spans="2:6" ht="16.5">
      <c r="B20" s="67" t="s">
        <v>35</v>
      </c>
      <c r="C20" s="67" t="s">
        <v>8</v>
      </c>
      <c r="D20" s="67" t="s">
        <v>102</v>
      </c>
      <c r="E20" s="67" t="s">
        <v>9</v>
      </c>
      <c r="F20" s="67" t="s">
        <v>106</v>
      </c>
    </row>
    <row r="21" spans="2:6" ht="16.5">
      <c r="B21" s="35" t="s">
        <v>109</v>
      </c>
      <c r="C21" s="35">
        <v>44</v>
      </c>
      <c r="D21" s="47">
        <f>C21/C$23</f>
        <v>1</v>
      </c>
      <c r="E21" s="24">
        <v>41</v>
      </c>
      <c r="F21" s="47">
        <f>E21/E$23</f>
        <v>0.97619047619047616</v>
      </c>
    </row>
    <row r="22" spans="2:6" ht="16.5">
      <c r="B22" s="35" t="s">
        <v>108</v>
      </c>
      <c r="C22" s="35"/>
      <c r="D22" s="47">
        <f t="shared" ref="D22:D23" si="2">C22/C$23</f>
        <v>0</v>
      </c>
      <c r="E22" s="24">
        <v>1</v>
      </c>
      <c r="F22" s="47">
        <f t="shared" ref="F22:F23" si="3">E22/E$23</f>
        <v>2.3809523809523808E-2</v>
      </c>
    </row>
    <row r="23" spans="2:6">
      <c r="B23" s="24" t="s">
        <v>72</v>
      </c>
      <c r="C23" s="24">
        <v>44</v>
      </c>
      <c r="D23" s="47">
        <f t="shared" si="2"/>
        <v>1</v>
      </c>
      <c r="E23" s="24">
        <v>42</v>
      </c>
      <c r="F23" s="47">
        <f t="shared" si="3"/>
        <v>1</v>
      </c>
    </row>
    <row r="27" spans="2:6" ht="16.5">
      <c r="B27" s="19"/>
      <c r="C27" s="19" t="s">
        <v>158</v>
      </c>
      <c r="D27" s="19" t="s">
        <v>159</v>
      </c>
    </row>
    <row r="28" spans="2:6" ht="16.5">
      <c r="B28" s="19">
        <v>0</v>
      </c>
      <c r="C28" s="20" t="s">
        <v>109</v>
      </c>
      <c r="D28" s="20">
        <v>41</v>
      </c>
    </row>
    <row r="29" spans="2:6" ht="16.5">
      <c r="B29" s="19">
        <v>1</v>
      </c>
      <c r="C29" s="20" t="s">
        <v>39</v>
      </c>
      <c r="D29" s="20">
        <v>1</v>
      </c>
    </row>
    <row r="34" spans="2:6">
      <c r="B34" t="s">
        <v>185</v>
      </c>
    </row>
    <row r="35" spans="2:6" ht="16.5">
      <c r="B35" s="67" t="s">
        <v>35</v>
      </c>
      <c r="C35" s="67" t="s">
        <v>8</v>
      </c>
      <c r="D35" s="67" t="s">
        <v>102</v>
      </c>
      <c r="E35" s="67" t="s">
        <v>9</v>
      </c>
      <c r="F35" s="67" t="s">
        <v>106</v>
      </c>
    </row>
    <row r="36" spans="2:6" ht="16.5">
      <c r="B36" s="35" t="s">
        <v>109</v>
      </c>
      <c r="C36" s="35">
        <v>44</v>
      </c>
      <c r="D36" s="47">
        <f>C36/C$38</f>
        <v>1</v>
      </c>
      <c r="E36" s="24">
        <v>41</v>
      </c>
      <c r="F36" s="47">
        <f>E36/E$38</f>
        <v>0.97619047619047616</v>
      </c>
    </row>
    <row r="37" spans="2:6" ht="16.5">
      <c r="B37" s="35" t="s">
        <v>108</v>
      </c>
      <c r="C37" s="35"/>
      <c r="D37" s="47">
        <f t="shared" ref="D37:D38" si="4">C37/C$38</f>
        <v>0</v>
      </c>
      <c r="E37" s="24">
        <v>1</v>
      </c>
      <c r="F37" s="47">
        <f t="shared" ref="F37:F38" si="5">E37/E$38</f>
        <v>2.3809523809523808E-2</v>
      </c>
    </row>
    <row r="38" spans="2:6">
      <c r="B38" s="24" t="s">
        <v>72</v>
      </c>
      <c r="C38" s="24">
        <v>44</v>
      </c>
      <c r="D38" s="47">
        <f t="shared" si="4"/>
        <v>1</v>
      </c>
      <c r="E38" s="24">
        <v>42</v>
      </c>
      <c r="F38" s="47">
        <f t="shared" si="5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7CFC-FFA6-4AD6-ADF1-5F0A961807F5}">
  <dimension ref="B1:R16"/>
  <sheetViews>
    <sheetView topLeftCell="A5" workbookViewId="0">
      <selection activeCell="J10" sqref="J10"/>
    </sheetView>
  </sheetViews>
  <sheetFormatPr defaultRowHeight="15"/>
  <cols>
    <col min="2" max="2" width="19.7109375" customWidth="1"/>
    <col min="3" max="4" width="23.5703125" customWidth="1"/>
    <col min="5" max="5" width="13.28515625" customWidth="1"/>
    <col min="6" max="6" width="15.85546875" customWidth="1"/>
    <col min="8" max="8" width="18.28515625" customWidth="1"/>
    <col min="9" max="10" width="16.85546875" customWidth="1"/>
    <col min="11" max="12" width="14.5703125" customWidth="1"/>
    <col min="14" max="14" width="19.85546875" customWidth="1"/>
    <col min="15" max="15" width="12.28515625" customWidth="1"/>
    <col min="16" max="16" width="16.42578125" customWidth="1"/>
    <col min="17" max="17" width="12.28515625" customWidth="1"/>
    <col min="18" max="18" width="13.140625" customWidth="1"/>
  </cols>
  <sheetData>
    <row r="1" spans="2:18" s="2" customFormat="1"/>
    <row r="2" spans="2:18" s="2" customFormat="1">
      <c r="B2" s="77" t="s">
        <v>4</v>
      </c>
      <c r="C2" s="77"/>
      <c r="D2" s="77"/>
      <c r="E2" s="77"/>
      <c r="F2" s="37"/>
      <c r="H2" s="77" t="s">
        <v>2</v>
      </c>
      <c r="I2" s="77"/>
      <c r="J2" s="77"/>
      <c r="K2" s="77"/>
      <c r="L2" s="37"/>
      <c r="N2" s="78" t="s">
        <v>3</v>
      </c>
      <c r="O2" s="78"/>
      <c r="P2" s="37"/>
    </row>
    <row r="3" spans="2:18" s="2" customFormat="1" ht="16.5">
      <c r="B3" s="26" t="s">
        <v>43</v>
      </c>
      <c r="C3" s="26" t="s">
        <v>8</v>
      </c>
      <c r="D3" s="26" t="s">
        <v>45</v>
      </c>
      <c r="E3" s="26" t="s">
        <v>9</v>
      </c>
      <c r="F3" s="26" t="s">
        <v>46</v>
      </c>
      <c r="H3" s="26" t="s">
        <v>43</v>
      </c>
      <c r="I3" s="26" t="s">
        <v>8</v>
      </c>
      <c r="J3" s="26" t="s">
        <v>45</v>
      </c>
      <c r="K3" s="26" t="s">
        <v>9</v>
      </c>
      <c r="L3" s="26" t="s">
        <v>46</v>
      </c>
      <c r="N3" s="26" t="s">
        <v>47</v>
      </c>
      <c r="O3" s="26" t="s">
        <v>8</v>
      </c>
      <c r="P3" s="26" t="s">
        <v>45</v>
      </c>
      <c r="Q3" s="26" t="s">
        <v>9</v>
      </c>
      <c r="R3" s="26" t="s">
        <v>46</v>
      </c>
    </row>
    <row r="4" spans="2:18" s="2" customFormat="1" ht="16.5">
      <c r="B4" s="23" t="s">
        <v>39</v>
      </c>
      <c r="C4" s="23">
        <v>9</v>
      </c>
      <c r="D4" s="38">
        <f>C4/C$8</f>
        <v>8.1818181818181818E-2</v>
      </c>
      <c r="E4" s="23">
        <v>4</v>
      </c>
      <c r="F4" s="38">
        <f>E4/E$8</f>
        <v>7.8431372549019607E-2</v>
      </c>
      <c r="H4" s="23" t="s">
        <v>40</v>
      </c>
      <c r="I4" s="23">
        <v>100</v>
      </c>
      <c r="J4" s="38">
        <f>I4/I$6</f>
        <v>0.63694267515923564</v>
      </c>
      <c r="K4" s="27">
        <v>31</v>
      </c>
      <c r="L4" s="39">
        <f>K4/K$6</f>
        <v>0.59615384615384615</v>
      </c>
      <c r="N4" s="23" t="s">
        <v>39</v>
      </c>
      <c r="O4" s="23">
        <v>12</v>
      </c>
      <c r="P4" s="38">
        <f>O4/O$7</f>
        <v>0.27272727272727271</v>
      </c>
      <c r="Q4" s="27">
        <v>8</v>
      </c>
      <c r="R4" s="39">
        <f>Q4/Q$7</f>
        <v>0.19047619047619047</v>
      </c>
    </row>
    <row r="5" spans="2:18" s="2" customFormat="1" ht="16.5">
      <c r="B5" s="23" t="s">
        <v>40</v>
      </c>
      <c r="C5" s="23">
        <v>59</v>
      </c>
      <c r="D5" s="38">
        <f t="shared" ref="D5:D8" si="0">C5/C$8</f>
        <v>0.53636363636363638</v>
      </c>
      <c r="E5" s="23">
        <v>20</v>
      </c>
      <c r="F5" s="38">
        <f t="shared" ref="F5:F8" si="1">E5/E$8</f>
        <v>0.39215686274509803</v>
      </c>
      <c r="H5" s="23" t="s">
        <v>44</v>
      </c>
      <c r="I5" s="23">
        <v>57</v>
      </c>
      <c r="J5" s="38">
        <f t="shared" ref="J5:J6" si="2">I5/I$6</f>
        <v>0.36305732484076431</v>
      </c>
      <c r="K5" s="27">
        <v>21</v>
      </c>
      <c r="L5" s="39">
        <f t="shared" ref="L5:L6" si="3">K5/K$6</f>
        <v>0.40384615384615385</v>
      </c>
      <c r="N5" s="23" t="s">
        <v>40</v>
      </c>
      <c r="O5" s="23">
        <v>25</v>
      </c>
      <c r="P5" s="38">
        <f t="shared" ref="P5:P7" si="4">O5/O$7</f>
        <v>0.56818181818181823</v>
      </c>
      <c r="Q5" s="27">
        <v>27</v>
      </c>
      <c r="R5" s="39">
        <f t="shared" ref="R5:R7" si="5">Q5/Q$7</f>
        <v>0.6428571428571429</v>
      </c>
    </row>
    <row r="6" spans="2:18" s="2" customFormat="1" ht="16.5">
      <c r="B6" s="23" t="s">
        <v>41</v>
      </c>
      <c r="C6" s="23">
        <v>41</v>
      </c>
      <c r="D6" s="38">
        <f t="shared" si="0"/>
        <v>0.37272727272727274</v>
      </c>
      <c r="E6" s="23">
        <v>23</v>
      </c>
      <c r="F6" s="38">
        <f t="shared" si="1"/>
        <v>0.45098039215686275</v>
      </c>
      <c r="H6" s="27" t="s">
        <v>5</v>
      </c>
      <c r="I6" s="27">
        <f>SUM(I4:I5)</f>
        <v>157</v>
      </c>
      <c r="J6" s="38">
        <f t="shared" si="2"/>
        <v>1</v>
      </c>
      <c r="K6" s="27">
        <f>SUM(K4:K5)</f>
        <v>52</v>
      </c>
      <c r="L6" s="39">
        <f t="shared" si="3"/>
        <v>1</v>
      </c>
      <c r="N6" s="23" t="s">
        <v>41</v>
      </c>
      <c r="O6" s="23">
        <v>7</v>
      </c>
      <c r="P6" s="38">
        <f t="shared" si="4"/>
        <v>0.15909090909090909</v>
      </c>
      <c r="Q6" s="27">
        <v>7</v>
      </c>
      <c r="R6" s="39">
        <f t="shared" si="5"/>
        <v>0.16666666666666666</v>
      </c>
    </row>
    <row r="7" spans="2:18" s="2" customFormat="1" ht="16.5">
      <c r="B7" s="23" t="s">
        <v>42</v>
      </c>
      <c r="C7" s="23">
        <v>1</v>
      </c>
      <c r="D7" s="38">
        <f t="shared" si="0"/>
        <v>9.0909090909090905E-3</v>
      </c>
      <c r="E7" s="23">
        <v>4</v>
      </c>
      <c r="F7" s="38">
        <f t="shared" si="1"/>
        <v>7.8431372549019607E-2</v>
      </c>
      <c r="N7" s="23" t="s">
        <v>5</v>
      </c>
      <c r="O7" s="27">
        <f>SUM(O4:O6)</f>
        <v>44</v>
      </c>
      <c r="P7" s="38">
        <f t="shared" si="4"/>
        <v>1</v>
      </c>
      <c r="Q7" s="27">
        <f>SUM(Q4:Q6)</f>
        <v>42</v>
      </c>
      <c r="R7" s="39">
        <f t="shared" si="5"/>
        <v>1</v>
      </c>
    </row>
    <row r="8" spans="2:18" s="2" customFormat="1" ht="16.5">
      <c r="B8" s="23" t="s">
        <v>5</v>
      </c>
      <c r="C8" s="27">
        <f>SUM(C4:C7)</f>
        <v>110</v>
      </c>
      <c r="D8" s="38">
        <f t="shared" si="0"/>
        <v>1</v>
      </c>
      <c r="E8" s="27">
        <f>SUM(E4:E7)</f>
        <v>51</v>
      </c>
      <c r="F8" s="38">
        <f t="shared" si="1"/>
        <v>1</v>
      </c>
    </row>
    <row r="9" spans="2:18" ht="16.5">
      <c r="N9" s="19"/>
      <c r="O9" s="19"/>
      <c r="P9" s="19"/>
      <c r="Q9" s="19"/>
    </row>
    <row r="10" spans="2:18" ht="16.5">
      <c r="H10" s="19"/>
      <c r="I10" s="19"/>
      <c r="J10" s="19"/>
      <c r="K10" s="19"/>
      <c r="L10" s="19"/>
      <c r="N10" s="19"/>
      <c r="O10" s="20"/>
      <c r="P10" s="20"/>
      <c r="Q10" s="20"/>
    </row>
    <row r="11" spans="2:18" ht="16.5">
      <c r="H11" s="19"/>
      <c r="I11" s="20"/>
      <c r="J11" s="20"/>
      <c r="K11" s="20"/>
      <c r="L11" s="20"/>
      <c r="N11" s="19"/>
      <c r="O11" s="20"/>
      <c r="P11" s="20"/>
      <c r="Q11" s="20"/>
    </row>
    <row r="12" spans="2:18" ht="16.5">
      <c r="B12" s="19"/>
      <c r="C12" s="19"/>
      <c r="D12" s="19"/>
      <c r="E12" s="19"/>
      <c r="F12" s="19"/>
      <c r="H12" s="19"/>
      <c r="I12" s="20"/>
      <c r="J12" s="20"/>
      <c r="K12" s="20"/>
      <c r="L12" s="20"/>
      <c r="N12" s="19"/>
      <c r="O12" s="20"/>
      <c r="P12" s="20"/>
      <c r="Q12" s="20"/>
    </row>
    <row r="13" spans="2:18" ht="16.5">
      <c r="B13" s="19"/>
      <c r="C13" s="20"/>
      <c r="D13" s="20"/>
      <c r="E13" s="20"/>
      <c r="F13" s="20"/>
      <c r="N13" s="19"/>
      <c r="O13" s="20"/>
      <c r="P13" s="20"/>
      <c r="Q13" s="20"/>
    </row>
    <row r="14" spans="2:18" ht="16.5">
      <c r="B14" s="19"/>
      <c r="C14" s="20"/>
      <c r="D14" s="20"/>
      <c r="E14" s="20"/>
      <c r="F14" s="20"/>
    </row>
    <row r="15" spans="2:18" ht="16.5">
      <c r="B15" s="19"/>
      <c r="C15" s="20"/>
      <c r="D15" s="20"/>
      <c r="E15" s="20"/>
      <c r="F15" s="20"/>
    </row>
    <row r="16" spans="2:18" ht="16.5">
      <c r="B16" s="19"/>
      <c r="C16" s="20"/>
      <c r="D16" s="20"/>
      <c r="E16" s="20"/>
      <c r="F16" s="20"/>
    </row>
  </sheetData>
  <mergeCells count="3">
    <mergeCell ref="B2:E2"/>
    <mergeCell ref="H2:K2"/>
    <mergeCell ref="N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B671-9B8C-4956-A078-E4BCE8D49183}">
  <dimension ref="B2:K8"/>
  <sheetViews>
    <sheetView workbookViewId="0">
      <selection activeCell="H10" sqref="H10"/>
    </sheetView>
  </sheetViews>
  <sheetFormatPr defaultRowHeight="15"/>
  <cols>
    <col min="2" max="2" width="16.28515625" customWidth="1"/>
    <col min="3" max="4" width="18.140625" customWidth="1"/>
    <col min="5" max="6" width="19.7109375" customWidth="1"/>
    <col min="7" max="7" width="4.85546875" customWidth="1"/>
    <col min="8" max="8" width="18.85546875" style="2" customWidth="1"/>
    <col min="9" max="9" width="17.140625" style="2" customWidth="1"/>
    <col min="10" max="10" width="16.7109375" style="2" customWidth="1"/>
    <col min="11" max="11" width="9.140625" style="2"/>
  </cols>
  <sheetData>
    <row r="2" spans="2:10" ht="16.5">
      <c r="B2" s="82" t="s">
        <v>35</v>
      </c>
      <c r="C2" s="79" t="s">
        <v>36</v>
      </c>
      <c r="D2" s="80"/>
      <c r="E2" s="79" t="s">
        <v>37</v>
      </c>
      <c r="F2" s="81"/>
    </row>
    <row r="3" spans="2:10" ht="16.5">
      <c r="B3" s="82"/>
      <c r="C3" s="32" t="s">
        <v>8</v>
      </c>
      <c r="D3" s="33" t="s">
        <v>9</v>
      </c>
      <c r="E3" s="32" t="s">
        <v>8</v>
      </c>
      <c r="F3" s="33" t="s">
        <v>9</v>
      </c>
      <c r="H3" s="21" t="s">
        <v>38</v>
      </c>
      <c r="I3" s="21" t="s">
        <v>36</v>
      </c>
      <c r="J3" s="21" t="s">
        <v>37</v>
      </c>
    </row>
    <row r="4" spans="2:10" ht="16.5">
      <c r="B4" s="31" t="s">
        <v>31</v>
      </c>
      <c r="C4" s="23">
        <v>20</v>
      </c>
      <c r="D4" s="23">
        <v>7</v>
      </c>
      <c r="E4" s="23">
        <v>35</v>
      </c>
      <c r="F4" s="23">
        <v>16</v>
      </c>
      <c r="H4" s="22" t="s">
        <v>31</v>
      </c>
      <c r="I4" s="23">
        <v>7</v>
      </c>
      <c r="J4" s="23">
        <v>16</v>
      </c>
    </row>
    <row r="5" spans="2:10" ht="16.5">
      <c r="B5" s="31" t="s">
        <v>32</v>
      </c>
      <c r="C5" s="23">
        <v>33</v>
      </c>
      <c r="D5" s="23">
        <v>6</v>
      </c>
      <c r="E5" s="23">
        <v>34</v>
      </c>
      <c r="F5" s="23">
        <v>10</v>
      </c>
      <c r="H5" s="22" t="s">
        <v>32</v>
      </c>
      <c r="I5" s="23">
        <v>6</v>
      </c>
      <c r="J5" s="23">
        <v>10</v>
      </c>
    </row>
    <row r="6" spans="2:10" ht="16.5">
      <c r="B6" s="31" t="s">
        <v>33</v>
      </c>
      <c r="C6" s="23">
        <v>4</v>
      </c>
      <c r="D6" s="23">
        <v>1</v>
      </c>
      <c r="E6" s="23">
        <v>4</v>
      </c>
      <c r="F6" s="23">
        <v>0</v>
      </c>
      <c r="H6" s="22" t="s">
        <v>33</v>
      </c>
      <c r="I6" s="23">
        <v>1</v>
      </c>
      <c r="J6" s="23">
        <v>0</v>
      </c>
    </row>
    <row r="7" spans="2:10" ht="16.5">
      <c r="B7" s="31" t="s">
        <v>34</v>
      </c>
      <c r="C7" s="23">
        <v>8</v>
      </c>
      <c r="D7" s="23">
        <v>1</v>
      </c>
      <c r="E7" s="23">
        <v>19</v>
      </c>
      <c r="F7" s="23">
        <v>11</v>
      </c>
      <c r="H7" s="22" t="s">
        <v>34</v>
      </c>
      <c r="I7" s="23">
        <v>1</v>
      </c>
      <c r="J7" s="23">
        <v>11</v>
      </c>
    </row>
    <row r="8" spans="2:10" ht="16.5">
      <c r="B8" s="30" t="s">
        <v>5</v>
      </c>
      <c r="C8" s="25">
        <f>SUM(C4:C7)</f>
        <v>65</v>
      </c>
      <c r="D8" s="25">
        <f t="shared" ref="D8:F8" si="0">SUM(D4:D7)</f>
        <v>15</v>
      </c>
      <c r="E8" s="25">
        <f t="shared" si="0"/>
        <v>92</v>
      </c>
      <c r="F8" s="25">
        <f t="shared" si="0"/>
        <v>37</v>
      </c>
      <c r="H8" s="29" t="s">
        <v>5</v>
      </c>
      <c r="I8" s="28">
        <f>SUM(I4:I7)</f>
        <v>15</v>
      </c>
      <c r="J8" s="28">
        <f>SUM(J4:J7)</f>
        <v>37</v>
      </c>
    </row>
  </sheetData>
  <mergeCells count="3">
    <mergeCell ref="C2:D2"/>
    <mergeCell ref="E2:F2"/>
    <mergeCell ref="B2:B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BA3B-92C6-4264-A1D6-FC8B75D78121}">
  <dimension ref="B2:U11"/>
  <sheetViews>
    <sheetView topLeftCell="A5" workbookViewId="0">
      <selection activeCell="K14" sqref="K14"/>
    </sheetView>
  </sheetViews>
  <sheetFormatPr defaultRowHeight="15"/>
  <cols>
    <col min="2" max="3" width="33.28515625" customWidth="1"/>
    <col min="4" max="4" width="17.5703125" customWidth="1"/>
    <col min="5" max="5" width="22" customWidth="1"/>
    <col min="6" max="6" width="18.28515625" customWidth="1"/>
    <col min="8" max="8" width="9.140625" style="2"/>
    <col min="9" max="9" width="30.28515625" style="1" customWidth="1"/>
    <col min="10" max="10" width="12.42578125" style="2" customWidth="1"/>
    <col min="11" max="11" width="15.5703125" style="2" customWidth="1"/>
    <col min="12" max="12" width="9.140625" style="2"/>
    <col min="13" max="13" width="16.140625" style="2" customWidth="1"/>
    <col min="14" max="21" width="9.140625" style="2"/>
  </cols>
  <sheetData>
    <row r="2" spans="2:13">
      <c r="B2" s="40" t="s">
        <v>56</v>
      </c>
      <c r="C2" s="42"/>
      <c r="D2" s="42"/>
      <c r="E2" s="41"/>
      <c r="I2" s="83" t="s">
        <v>57</v>
      </c>
      <c r="J2" s="84"/>
      <c r="K2" s="84"/>
      <c r="L2" s="85"/>
    </row>
    <row r="3" spans="2:13">
      <c r="B3" s="43"/>
      <c r="C3" s="44"/>
      <c r="D3" s="44"/>
      <c r="E3" s="45"/>
      <c r="I3" s="50"/>
      <c r="J3" s="44"/>
      <c r="K3" s="44"/>
      <c r="L3" s="45"/>
    </row>
    <row r="4" spans="2:13" ht="16.5">
      <c r="B4" s="26" t="s">
        <v>54</v>
      </c>
      <c r="C4" s="26" t="s">
        <v>8</v>
      </c>
      <c r="D4" s="26" t="s">
        <v>45</v>
      </c>
      <c r="E4" s="26" t="s">
        <v>9</v>
      </c>
      <c r="F4" s="26" t="s">
        <v>46</v>
      </c>
      <c r="I4" s="34" t="s">
        <v>54</v>
      </c>
      <c r="J4" s="26" t="s">
        <v>8</v>
      </c>
      <c r="K4" s="26" t="s">
        <v>45</v>
      </c>
      <c r="L4" s="26" t="s">
        <v>9</v>
      </c>
      <c r="M4" s="26" t="s">
        <v>46</v>
      </c>
    </row>
    <row r="5" spans="2:13" ht="16.5">
      <c r="B5" s="35" t="s">
        <v>48</v>
      </c>
      <c r="C5" s="35">
        <v>104</v>
      </c>
      <c r="D5" s="46">
        <f>C5/C$11</f>
        <v>0.93693693693693691</v>
      </c>
      <c r="E5" s="23">
        <v>46</v>
      </c>
      <c r="F5" s="47">
        <f>E5/E$11</f>
        <v>0.88461538461538458</v>
      </c>
      <c r="I5" s="35" t="s">
        <v>48</v>
      </c>
      <c r="J5" s="23">
        <v>20</v>
      </c>
      <c r="K5" s="38">
        <f>J5/J$11</f>
        <v>0.45454545454545453</v>
      </c>
      <c r="L5" s="23">
        <v>12</v>
      </c>
      <c r="M5" s="53">
        <f>L5/L$11</f>
        <v>0.2857142857142857</v>
      </c>
    </row>
    <row r="6" spans="2:13" ht="16.5">
      <c r="B6" s="35" t="s">
        <v>49</v>
      </c>
      <c r="C6" s="35">
        <v>40</v>
      </c>
      <c r="D6" s="46">
        <f t="shared" ref="D6:D11" si="0">C6/C$11</f>
        <v>0.36036036036036034</v>
      </c>
      <c r="E6" s="23">
        <v>22</v>
      </c>
      <c r="F6" s="47">
        <f t="shared" ref="F6:F11" si="1">E6/E$11</f>
        <v>0.42307692307692307</v>
      </c>
      <c r="I6" s="35" t="s">
        <v>49</v>
      </c>
      <c r="J6" s="23">
        <v>11</v>
      </c>
      <c r="K6" s="38">
        <f t="shared" ref="K6:K11" si="2">J6/J$11</f>
        <v>0.25</v>
      </c>
      <c r="L6" s="23">
        <v>13</v>
      </c>
      <c r="M6" s="53">
        <f t="shared" ref="M6:M11" si="3">L6/L$11</f>
        <v>0.30952380952380953</v>
      </c>
    </row>
    <row r="7" spans="2:13" ht="16.5">
      <c r="B7" s="35" t="s">
        <v>50</v>
      </c>
      <c r="C7" s="35">
        <v>9</v>
      </c>
      <c r="D7" s="46">
        <f t="shared" si="0"/>
        <v>8.1081081081081086E-2</v>
      </c>
      <c r="E7" s="23">
        <v>11</v>
      </c>
      <c r="F7" s="47">
        <f t="shared" si="1"/>
        <v>0.21153846153846154</v>
      </c>
      <c r="I7" s="35" t="s">
        <v>55</v>
      </c>
      <c r="J7" s="23">
        <v>43</v>
      </c>
      <c r="K7" s="38">
        <f t="shared" si="2"/>
        <v>0.97727272727272729</v>
      </c>
      <c r="L7" s="23">
        <v>26</v>
      </c>
      <c r="M7" s="53">
        <f t="shared" si="3"/>
        <v>0.61904761904761907</v>
      </c>
    </row>
    <row r="8" spans="2:13" ht="33">
      <c r="B8" s="35" t="s">
        <v>51</v>
      </c>
      <c r="C8" s="35">
        <v>9</v>
      </c>
      <c r="D8" s="46">
        <f t="shared" si="0"/>
        <v>8.1081081081081086E-2</v>
      </c>
      <c r="E8" s="23">
        <v>8</v>
      </c>
      <c r="F8" s="47">
        <f t="shared" si="1"/>
        <v>0.15384615384615385</v>
      </c>
      <c r="I8" s="35" t="s">
        <v>51</v>
      </c>
      <c r="J8" s="23">
        <v>2</v>
      </c>
      <c r="K8" s="38">
        <f t="shared" si="2"/>
        <v>4.5454545454545456E-2</v>
      </c>
      <c r="L8" s="23">
        <v>5</v>
      </c>
      <c r="M8" s="53">
        <f t="shared" si="3"/>
        <v>0.11904761904761904</v>
      </c>
    </row>
    <row r="9" spans="2:13" ht="16.5">
      <c r="B9" s="35" t="s">
        <v>52</v>
      </c>
      <c r="C9" s="35">
        <v>14</v>
      </c>
      <c r="D9" s="46">
        <f t="shared" si="0"/>
        <v>0.12612612612612611</v>
      </c>
      <c r="E9" s="23">
        <v>2</v>
      </c>
      <c r="F9" s="47">
        <f t="shared" si="1"/>
        <v>3.8461538461538464E-2</v>
      </c>
      <c r="I9" s="35" t="s">
        <v>52</v>
      </c>
      <c r="J9" s="23">
        <v>14</v>
      </c>
      <c r="K9" s="38">
        <f t="shared" si="2"/>
        <v>0.31818181818181818</v>
      </c>
      <c r="L9" s="23">
        <v>0</v>
      </c>
      <c r="M9" s="53">
        <f t="shared" si="3"/>
        <v>0</v>
      </c>
    </row>
    <row r="10" spans="2:13" ht="33">
      <c r="B10" s="35" t="s">
        <v>53</v>
      </c>
      <c r="C10" s="35">
        <v>2</v>
      </c>
      <c r="D10" s="46">
        <f t="shared" si="0"/>
        <v>1.8018018018018018E-2</v>
      </c>
      <c r="E10" s="23">
        <v>1</v>
      </c>
      <c r="F10" s="47">
        <f t="shared" si="1"/>
        <v>1.9230769230769232E-2</v>
      </c>
      <c r="I10" s="35" t="s">
        <v>53</v>
      </c>
      <c r="J10" s="23">
        <v>2</v>
      </c>
      <c r="K10" s="38">
        <f t="shared" si="2"/>
        <v>4.5454545454545456E-2</v>
      </c>
      <c r="L10" s="23">
        <v>0</v>
      </c>
      <c r="M10" s="53">
        <f t="shared" si="3"/>
        <v>0</v>
      </c>
    </row>
    <row r="11" spans="2:13" ht="16.5">
      <c r="B11" s="34" t="s">
        <v>5</v>
      </c>
      <c r="C11" s="34">
        <v>111</v>
      </c>
      <c r="D11" s="48">
        <f t="shared" si="0"/>
        <v>1</v>
      </c>
      <c r="E11" s="26">
        <v>52</v>
      </c>
      <c r="F11" s="49">
        <f t="shared" si="1"/>
        <v>1</v>
      </c>
      <c r="I11" s="34" t="s">
        <v>5</v>
      </c>
      <c r="J11" s="26">
        <v>44</v>
      </c>
      <c r="K11" s="51">
        <f t="shared" si="2"/>
        <v>1</v>
      </c>
      <c r="L11" s="26">
        <v>42</v>
      </c>
      <c r="M11" s="52">
        <f t="shared" si="3"/>
        <v>1</v>
      </c>
    </row>
  </sheetData>
  <mergeCells count="1">
    <mergeCell ref="I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E02C-766B-4912-A4EF-4283037DD9F2}">
  <dimension ref="B2:M19"/>
  <sheetViews>
    <sheetView topLeftCell="C7" workbookViewId="0">
      <selection activeCell="M19" sqref="M19"/>
    </sheetView>
  </sheetViews>
  <sheetFormatPr defaultRowHeight="15"/>
  <cols>
    <col min="2" max="2" width="32.5703125" customWidth="1"/>
    <col min="3" max="3" width="21.140625" customWidth="1"/>
    <col min="4" max="4" width="16.140625" customWidth="1"/>
    <col min="5" max="5" width="11.7109375" customWidth="1"/>
    <col min="6" max="6" width="14.140625" customWidth="1"/>
    <col min="9" max="9" width="46.42578125" style="1" customWidth="1"/>
    <col min="10" max="10" width="17" style="2" customWidth="1"/>
    <col min="11" max="11" width="20.7109375" customWidth="1"/>
    <col min="12" max="12" width="10.140625" customWidth="1"/>
    <col min="13" max="13" width="17.42578125" customWidth="1"/>
  </cols>
  <sheetData>
    <row r="2" spans="2:13" ht="16.5">
      <c r="B2" s="26" t="s">
        <v>35</v>
      </c>
      <c r="C2" s="26" t="s">
        <v>8</v>
      </c>
      <c r="D2" s="26" t="s">
        <v>45</v>
      </c>
      <c r="E2" s="26" t="s">
        <v>9</v>
      </c>
      <c r="F2" s="26" t="s">
        <v>46</v>
      </c>
      <c r="I2" s="26" t="s">
        <v>35</v>
      </c>
      <c r="J2" s="26" t="s">
        <v>8</v>
      </c>
      <c r="K2" s="26" t="s">
        <v>45</v>
      </c>
      <c r="L2" s="26" t="s">
        <v>9</v>
      </c>
      <c r="M2" s="26" t="s">
        <v>46</v>
      </c>
    </row>
    <row r="3" spans="2:13" ht="16.5">
      <c r="B3" s="23" t="s">
        <v>58</v>
      </c>
      <c r="C3" s="23">
        <v>20</v>
      </c>
      <c r="D3" s="47">
        <f>C3/C$11</f>
        <v>0.12738853503184713</v>
      </c>
      <c r="E3" s="24">
        <v>0</v>
      </c>
      <c r="F3" s="47">
        <f>E3/E$11</f>
        <v>0</v>
      </c>
      <c r="I3" s="35" t="s">
        <v>58</v>
      </c>
      <c r="J3" s="23">
        <v>14</v>
      </c>
      <c r="K3" s="47">
        <f>J3/J$9</f>
        <v>8.9171974522292988E-2</v>
      </c>
      <c r="L3" s="24">
        <v>1</v>
      </c>
      <c r="M3" s="47">
        <f>L3/L$9</f>
        <v>1.9230769230769232E-2</v>
      </c>
    </row>
    <row r="4" spans="2:13" ht="16.5">
      <c r="B4" s="23" t="s">
        <v>59</v>
      </c>
      <c r="C4" s="23">
        <v>131</v>
      </c>
      <c r="D4" s="47">
        <f t="shared" ref="D4:D11" si="0">C4/C$11</f>
        <v>0.83439490445859876</v>
      </c>
      <c r="E4" s="24">
        <v>44</v>
      </c>
      <c r="F4" s="47">
        <f t="shared" ref="F4:F11" si="1">E4/E$11</f>
        <v>0.84615384615384615</v>
      </c>
      <c r="I4" s="35" t="s">
        <v>66</v>
      </c>
      <c r="J4" s="23">
        <v>128</v>
      </c>
      <c r="K4" s="47">
        <f t="shared" ref="K4:K9" si="2">J4/J$9</f>
        <v>0.8152866242038217</v>
      </c>
      <c r="L4" s="24">
        <v>43</v>
      </c>
      <c r="M4" s="47">
        <f t="shared" ref="M4:M9" si="3">L4/L$9</f>
        <v>0.82692307692307687</v>
      </c>
    </row>
    <row r="5" spans="2:13" ht="49.5">
      <c r="B5" s="23" t="s">
        <v>60</v>
      </c>
      <c r="C5" s="23">
        <v>3</v>
      </c>
      <c r="D5" s="47">
        <f t="shared" si="0"/>
        <v>1.9108280254777069E-2</v>
      </c>
      <c r="E5" s="24">
        <v>4</v>
      </c>
      <c r="F5" s="47">
        <f t="shared" si="1"/>
        <v>7.6923076923076927E-2</v>
      </c>
      <c r="I5" s="35" t="s">
        <v>67</v>
      </c>
      <c r="J5" s="23">
        <v>51</v>
      </c>
      <c r="K5" s="47">
        <f t="shared" si="2"/>
        <v>0.32484076433121017</v>
      </c>
      <c r="L5" s="24">
        <v>23</v>
      </c>
      <c r="M5" s="47">
        <f t="shared" si="3"/>
        <v>0.44230769230769229</v>
      </c>
    </row>
    <row r="6" spans="2:13" ht="16.5">
      <c r="B6" s="23" t="s">
        <v>61</v>
      </c>
      <c r="C6" s="23">
        <v>23</v>
      </c>
      <c r="D6" s="47">
        <f t="shared" si="0"/>
        <v>0.1464968152866242</v>
      </c>
      <c r="E6" s="24">
        <v>20</v>
      </c>
      <c r="F6" s="47">
        <f t="shared" si="1"/>
        <v>0.38461538461538464</v>
      </c>
      <c r="I6" s="35" t="s">
        <v>68</v>
      </c>
      <c r="J6" s="23">
        <v>29</v>
      </c>
      <c r="K6" s="47">
        <f t="shared" si="2"/>
        <v>0.18471337579617833</v>
      </c>
      <c r="L6" s="24">
        <v>18</v>
      </c>
      <c r="M6" s="47">
        <f t="shared" si="3"/>
        <v>0.34615384615384615</v>
      </c>
    </row>
    <row r="7" spans="2:13" ht="16.5">
      <c r="B7" s="23" t="s">
        <v>62</v>
      </c>
      <c r="C7" s="23">
        <v>5</v>
      </c>
      <c r="D7" s="47">
        <f t="shared" si="0"/>
        <v>3.1847133757961783E-2</v>
      </c>
      <c r="E7" s="24">
        <v>9</v>
      </c>
      <c r="F7" s="47">
        <f t="shared" si="1"/>
        <v>0.17307692307692307</v>
      </c>
      <c r="I7" s="35" t="s">
        <v>62</v>
      </c>
      <c r="J7" s="23">
        <v>16</v>
      </c>
      <c r="K7" s="47">
        <f t="shared" si="2"/>
        <v>0.10191082802547771</v>
      </c>
      <c r="L7" s="24">
        <v>4</v>
      </c>
      <c r="M7" s="47">
        <f t="shared" si="3"/>
        <v>7.6923076923076927E-2</v>
      </c>
    </row>
    <row r="8" spans="2:13" ht="16.5">
      <c r="B8" s="23" t="s">
        <v>63</v>
      </c>
      <c r="C8" s="23">
        <v>9</v>
      </c>
      <c r="D8" s="47">
        <f t="shared" si="0"/>
        <v>5.7324840764331211E-2</v>
      </c>
      <c r="E8" s="24">
        <v>18</v>
      </c>
      <c r="F8" s="47">
        <f t="shared" si="1"/>
        <v>0.34615384615384615</v>
      </c>
      <c r="I8" s="35" t="s">
        <v>69</v>
      </c>
      <c r="J8" s="23">
        <v>23</v>
      </c>
      <c r="K8" s="47">
        <f t="shared" si="2"/>
        <v>0.1464968152866242</v>
      </c>
      <c r="L8" s="24">
        <v>21</v>
      </c>
      <c r="M8" s="47">
        <f t="shared" si="3"/>
        <v>0.40384615384615385</v>
      </c>
    </row>
    <row r="9" spans="2:13" ht="16.5">
      <c r="B9" s="23" t="s">
        <v>64</v>
      </c>
      <c r="C9" s="23">
        <v>3</v>
      </c>
      <c r="D9" s="47">
        <f t="shared" si="0"/>
        <v>1.9108280254777069E-2</v>
      </c>
      <c r="E9" s="24">
        <v>8</v>
      </c>
      <c r="F9" s="47">
        <f t="shared" si="1"/>
        <v>0.15384615384615385</v>
      </c>
      <c r="I9" s="36" t="s">
        <v>5</v>
      </c>
      <c r="J9" s="27">
        <f>157</f>
        <v>157</v>
      </c>
      <c r="K9" s="47">
        <f t="shared" si="2"/>
        <v>1</v>
      </c>
      <c r="L9" s="24">
        <v>52</v>
      </c>
      <c r="M9" s="47">
        <f t="shared" si="3"/>
        <v>1</v>
      </c>
    </row>
    <row r="10" spans="2:13" ht="16.5">
      <c r="B10" s="23" t="s">
        <v>65</v>
      </c>
      <c r="C10" s="23">
        <v>1</v>
      </c>
      <c r="D10" s="47">
        <f t="shared" si="0"/>
        <v>6.369426751592357E-3</v>
      </c>
      <c r="E10" s="24">
        <v>5</v>
      </c>
      <c r="F10" s="47">
        <f t="shared" si="1"/>
        <v>9.6153846153846159E-2</v>
      </c>
    </row>
    <row r="11" spans="2:13" ht="16.5">
      <c r="B11" s="23" t="s">
        <v>5</v>
      </c>
      <c r="C11" s="23">
        <v>157</v>
      </c>
      <c r="D11" s="47">
        <f t="shared" si="0"/>
        <v>1</v>
      </c>
      <c r="E11" s="24">
        <v>52</v>
      </c>
      <c r="F11" s="47">
        <f t="shared" si="1"/>
        <v>1</v>
      </c>
    </row>
    <row r="13" spans="2:13" ht="16.5">
      <c r="I13" s="19"/>
      <c r="J13" s="19"/>
      <c r="K13" s="19"/>
    </row>
    <row r="14" spans="2:13" ht="16.5">
      <c r="I14" s="19"/>
      <c r="J14" s="20"/>
      <c r="K14" s="20"/>
    </row>
    <row r="15" spans="2:13" ht="16.5">
      <c r="I15" s="19"/>
      <c r="J15" s="20"/>
      <c r="K15" s="20"/>
    </row>
    <row r="16" spans="2:13" ht="16.5">
      <c r="I16" s="19"/>
      <c r="J16" s="20"/>
      <c r="K16" s="20"/>
    </row>
    <row r="17" spans="9:11" ht="16.5">
      <c r="I17" s="19"/>
      <c r="J17" s="20"/>
      <c r="K17" s="20"/>
    </row>
    <row r="18" spans="9:11" ht="16.5">
      <c r="I18" s="19"/>
      <c r="J18" s="20"/>
      <c r="K18" s="20"/>
    </row>
    <row r="19" spans="9:11" ht="16.5">
      <c r="I19" s="19"/>
      <c r="J19" s="20"/>
      <c r="K19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9436-5573-41FC-B76E-026F1CCD3C23}">
  <dimension ref="B2:F57"/>
  <sheetViews>
    <sheetView workbookViewId="0">
      <selection activeCell="B59" sqref="B59"/>
    </sheetView>
  </sheetViews>
  <sheetFormatPr defaultRowHeight="15"/>
  <cols>
    <col min="2" max="2" width="24.5703125" style="1" customWidth="1"/>
    <col min="3" max="3" width="36.85546875" style="1" customWidth="1"/>
    <col min="4" max="4" width="14.5703125" customWidth="1"/>
    <col min="5" max="5" width="14.85546875" customWidth="1"/>
    <col min="6" max="6" width="14.42578125" customWidth="1"/>
    <col min="7" max="7" width="16.140625" customWidth="1"/>
  </cols>
  <sheetData>
    <row r="2" spans="2:6">
      <c r="B2" s="86" t="s">
        <v>75</v>
      </c>
      <c r="C2" s="86"/>
      <c r="D2" s="86"/>
      <c r="E2" s="86"/>
      <c r="F2" s="86"/>
    </row>
    <row r="3" spans="2:6" ht="15.75">
      <c r="B3" s="54" t="s">
        <v>35</v>
      </c>
      <c r="C3" s="55" t="s">
        <v>8</v>
      </c>
      <c r="D3" s="56" t="s">
        <v>45</v>
      </c>
      <c r="E3" s="56" t="s">
        <v>9</v>
      </c>
      <c r="F3" s="56" t="s">
        <v>46</v>
      </c>
    </row>
    <row r="4" spans="2:6" ht="15.75">
      <c r="B4" s="57" t="s">
        <v>58</v>
      </c>
      <c r="C4" s="57">
        <v>19</v>
      </c>
      <c r="D4" s="59">
        <f>C4/C$8</f>
        <v>0.31147540983606559</v>
      </c>
      <c r="E4" s="58">
        <v>20</v>
      </c>
      <c r="F4" s="59">
        <f>E4/E$8</f>
        <v>0.43478260869565216</v>
      </c>
    </row>
    <row r="5" spans="2:6" ht="78.75">
      <c r="B5" s="57" t="s">
        <v>70</v>
      </c>
      <c r="C5" s="57">
        <v>25</v>
      </c>
      <c r="D5" s="59">
        <f t="shared" ref="D5:D8" si="0">C5/C$8</f>
        <v>0.4098360655737705</v>
      </c>
      <c r="E5" s="58">
        <v>25</v>
      </c>
      <c r="F5" s="59">
        <f t="shared" ref="F5:F8" si="1">E5/E$8</f>
        <v>0.54347826086956519</v>
      </c>
    </row>
    <row r="6" spans="2:6" ht="15.75">
      <c r="B6" s="57" t="s">
        <v>62</v>
      </c>
      <c r="C6" s="57">
        <v>17</v>
      </c>
      <c r="D6" s="59">
        <f t="shared" si="0"/>
        <v>0.27868852459016391</v>
      </c>
      <c r="E6" s="58">
        <v>2</v>
      </c>
      <c r="F6" s="59">
        <f t="shared" si="1"/>
        <v>4.3478260869565216E-2</v>
      </c>
    </row>
    <row r="7" spans="2:6" ht="31.5">
      <c r="B7" s="57" t="s">
        <v>71</v>
      </c>
      <c r="C7" s="57">
        <v>2</v>
      </c>
      <c r="D7" s="59">
        <f t="shared" si="0"/>
        <v>3.2786885245901641E-2</v>
      </c>
      <c r="E7" s="58">
        <v>0</v>
      </c>
      <c r="F7" s="59">
        <f t="shared" si="1"/>
        <v>0</v>
      </c>
    </row>
    <row r="8" spans="2:6" ht="15.75">
      <c r="B8" s="36" t="s">
        <v>72</v>
      </c>
      <c r="C8" s="57">
        <v>61</v>
      </c>
      <c r="D8" s="59">
        <f t="shared" si="0"/>
        <v>1</v>
      </c>
      <c r="E8" s="60">
        <v>46</v>
      </c>
      <c r="F8" s="59">
        <f t="shared" si="1"/>
        <v>1</v>
      </c>
    </row>
    <row r="12" spans="2:6">
      <c r="B12" s="86" t="s">
        <v>76</v>
      </c>
      <c r="C12" s="86"/>
      <c r="D12" s="86"/>
      <c r="E12" s="86"/>
      <c r="F12" s="86"/>
    </row>
    <row r="13" spans="2:6" ht="16.5">
      <c r="B13" s="34" t="s">
        <v>35</v>
      </c>
      <c r="C13" s="34" t="s">
        <v>8</v>
      </c>
      <c r="D13" s="34" t="s">
        <v>45</v>
      </c>
      <c r="E13" s="34" t="s">
        <v>9</v>
      </c>
      <c r="F13" s="34" t="s">
        <v>46</v>
      </c>
    </row>
    <row r="14" spans="2:6" ht="16.5">
      <c r="B14" s="35" t="s">
        <v>62</v>
      </c>
      <c r="C14" s="35">
        <v>8</v>
      </c>
      <c r="D14" s="47">
        <f>C14/C$18</f>
        <v>0.1702127659574468</v>
      </c>
      <c r="E14" s="24">
        <v>2</v>
      </c>
      <c r="F14" s="47">
        <f>E14/E$18</f>
        <v>5.2631578947368418E-2</v>
      </c>
    </row>
    <row r="15" spans="2:6" ht="16.5">
      <c r="B15" s="35" t="s">
        <v>58</v>
      </c>
      <c r="C15" s="35">
        <v>27</v>
      </c>
      <c r="D15" s="47">
        <f t="shared" ref="D15:D18" si="2">C15/C$18</f>
        <v>0.57446808510638303</v>
      </c>
      <c r="E15" s="24">
        <v>16</v>
      </c>
      <c r="F15" s="47">
        <f t="shared" ref="F15:F18" si="3">E15/E$18</f>
        <v>0.42105263157894735</v>
      </c>
    </row>
    <row r="16" spans="2:6" ht="16.5">
      <c r="B16" s="35" t="s">
        <v>73</v>
      </c>
      <c r="C16" s="35">
        <v>13</v>
      </c>
      <c r="D16" s="47">
        <f t="shared" si="2"/>
        <v>0.27659574468085107</v>
      </c>
      <c r="E16" s="24">
        <v>21</v>
      </c>
      <c r="F16" s="47">
        <f t="shared" si="3"/>
        <v>0.55263157894736847</v>
      </c>
    </row>
    <row r="17" spans="2:6" ht="16.5">
      <c r="B17" s="35" t="s">
        <v>74</v>
      </c>
      <c r="C17" s="35">
        <v>5</v>
      </c>
      <c r="D17" s="47">
        <f t="shared" si="2"/>
        <v>0.10638297872340426</v>
      </c>
      <c r="E17" s="24">
        <v>1</v>
      </c>
      <c r="F17" s="47">
        <f t="shared" si="3"/>
        <v>2.6315789473684209E-2</v>
      </c>
    </row>
    <row r="18" spans="2:6">
      <c r="B18" s="36" t="s">
        <v>72</v>
      </c>
      <c r="C18" s="36">
        <v>47</v>
      </c>
      <c r="D18" s="47">
        <f t="shared" si="2"/>
        <v>1</v>
      </c>
      <c r="E18" s="24">
        <v>38</v>
      </c>
      <c r="F18" s="47">
        <f t="shared" si="3"/>
        <v>1</v>
      </c>
    </row>
    <row r="23" spans="2:6">
      <c r="B23" s="87" t="s">
        <v>87</v>
      </c>
      <c r="C23" s="87"/>
      <c r="D23" s="87"/>
      <c r="E23" s="87"/>
      <c r="F23" s="87"/>
    </row>
    <row r="24" spans="2:6" ht="16.5">
      <c r="B24" s="34" t="s">
        <v>35</v>
      </c>
      <c r="C24" s="34" t="s">
        <v>8</v>
      </c>
      <c r="D24" s="34" t="s">
        <v>45</v>
      </c>
      <c r="E24" s="34" t="s">
        <v>9</v>
      </c>
      <c r="F24" s="34" t="s">
        <v>46</v>
      </c>
    </row>
    <row r="25" spans="2:6" ht="16.5">
      <c r="B25" s="35" t="s">
        <v>58</v>
      </c>
      <c r="C25" s="35">
        <v>22</v>
      </c>
      <c r="D25" s="47">
        <f>C25/C$31</f>
        <v>0.53658536585365857</v>
      </c>
      <c r="E25" s="24">
        <v>18</v>
      </c>
      <c r="F25" s="47">
        <f>E25/E$31</f>
        <v>0.46153846153846156</v>
      </c>
    </row>
    <row r="26" spans="2:6" ht="16.5">
      <c r="B26" s="35" t="s">
        <v>62</v>
      </c>
      <c r="C26" s="35">
        <v>13</v>
      </c>
      <c r="D26" s="47">
        <f t="shared" ref="D26:D31" si="4">C26/C$31</f>
        <v>0.31707317073170732</v>
      </c>
      <c r="E26" s="24">
        <v>3</v>
      </c>
      <c r="F26" s="47">
        <f t="shared" ref="F26:F31" si="5">E26/E$31</f>
        <v>7.6923076923076927E-2</v>
      </c>
    </row>
    <row r="27" spans="2:6" ht="16.5">
      <c r="B27" s="35" t="s">
        <v>83</v>
      </c>
      <c r="C27" s="35">
        <v>4</v>
      </c>
      <c r="D27" s="47">
        <f t="shared" si="4"/>
        <v>9.7560975609756101E-2</v>
      </c>
      <c r="E27" s="24">
        <v>3</v>
      </c>
      <c r="F27" s="47">
        <f t="shared" si="5"/>
        <v>7.6923076923076927E-2</v>
      </c>
    </row>
    <row r="28" spans="2:6" ht="33">
      <c r="B28" s="35" t="s">
        <v>84</v>
      </c>
      <c r="C28" s="35">
        <v>3</v>
      </c>
      <c r="D28" s="47">
        <f t="shared" si="4"/>
        <v>7.3170731707317069E-2</v>
      </c>
      <c r="E28" s="24">
        <v>4</v>
      </c>
      <c r="F28" s="47">
        <f t="shared" si="5"/>
        <v>0.10256410256410256</v>
      </c>
    </row>
    <row r="29" spans="2:6" ht="49.5">
      <c r="B29" s="35" t="s">
        <v>86</v>
      </c>
      <c r="C29" s="35">
        <v>0</v>
      </c>
      <c r="D29" s="47">
        <f t="shared" si="4"/>
        <v>0</v>
      </c>
      <c r="E29" s="24">
        <v>3</v>
      </c>
      <c r="F29" s="47">
        <f t="shared" si="5"/>
        <v>7.6923076923076927E-2</v>
      </c>
    </row>
    <row r="30" spans="2:6" ht="16.5">
      <c r="B30" s="35" t="s">
        <v>85</v>
      </c>
      <c r="C30" s="35">
        <v>1</v>
      </c>
      <c r="D30" s="47">
        <f t="shared" si="4"/>
        <v>2.4390243902439025E-2</v>
      </c>
      <c r="E30" s="24">
        <v>12</v>
      </c>
      <c r="F30" s="47">
        <f t="shared" si="5"/>
        <v>0.30769230769230771</v>
      </c>
    </row>
    <row r="31" spans="2:6">
      <c r="B31" s="36" t="s">
        <v>72</v>
      </c>
      <c r="C31" s="36">
        <v>41</v>
      </c>
      <c r="D31" s="47">
        <f t="shared" si="4"/>
        <v>1</v>
      </c>
      <c r="E31" s="24">
        <v>39</v>
      </c>
      <c r="F31" s="47">
        <f t="shared" si="5"/>
        <v>1</v>
      </c>
    </row>
    <row r="34" spans="2:6">
      <c r="B34" s="86"/>
      <c r="C34" s="86"/>
      <c r="D34" s="86"/>
      <c r="E34" s="86"/>
      <c r="F34" s="86"/>
    </row>
    <row r="35" spans="2:6" ht="33">
      <c r="B35" s="34" t="s">
        <v>35</v>
      </c>
      <c r="C35" s="34" t="s">
        <v>8</v>
      </c>
      <c r="D35" s="34" t="s">
        <v>94</v>
      </c>
      <c r="E35" s="34" t="s">
        <v>9</v>
      </c>
      <c r="F35" s="34" t="s">
        <v>96</v>
      </c>
    </row>
    <row r="36" spans="2:6" s="2" customFormat="1" ht="33">
      <c r="B36" s="35" t="s">
        <v>77</v>
      </c>
      <c r="C36" s="23">
        <v>11</v>
      </c>
      <c r="D36" s="39">
        <f t="shared" ref="D36:D45" si="6">C36/C$45</f>
        <v>0.24444444444444444</v>
      </c>
      <c r="E36" s="27">
        <v>10</v>
      </c>
      <c r="F36" s="39">
        <f t="shared" ref="F36:F45" si="7">E36/E$45</f>
        <v>0.25641025641025639</v>
      </c>
    </row>
    <row r="37" spans="2:6" s="2" customFormat="1" ht="16.5">
      <c r="B37" s="35" t="s">
        <v>78</v>
      </c>
      <c r="C37" s="23">
        <v>3</v>
      </c>
      <c r="D37" s="39">
        <f t="shared" si="6"/>
        <v>6.6666666666666666E-2</v>
      </c>
      <c r="E37" s="27">
        <v>5</v>
      </c>
      <c r="F37" s="39">
        <f t="shared" si="7"/>
        <v>0.12820512820512819</v>
      </c>
    </row>
    <row r="38" spans="2:6" s="2" customFormat="1" ht="16.5">
      <c r="B38" s="35" t="s">
        <v>58</v>
      </c>
      <c r="C38" s="23">
        <v>18</v>
      </c>
      <c r="D38" s="39">
        <f t="shared" si="6"/>
        <v>0.4</v>
      </c>
      <c r="E38" s="27">
        <v>16</v>
      </c>
      <c r="F38" s="39">
        <f t="shared" si="7"/>
        <v>0.41025641025641024</v>
      </c>
    </row>
    <row r="39" spans="2:6" s="2" customFormat="1" ht="16.5">
      <c r="B39" s="35" t="s">
        <v>62</v>
      </c>
      <c r="C39" s="23">
        <v>14</v>
      </c>
      <c r="D39" s="39">
        <f t="shared" si="6"/>
        <v>0.31111111111111112</v>
      </c>
      <c r="E39" s="61">
        <v>1</v>
      </c>
      <c r="F39" s="39">
        <f t="shared" si="7"/>
        <v>2.564102564102564E-2</v>
      </c>
    </row>
    <row r="40" spans="2:6" s="2" customFormat="1" ht="49.5">
      <c r="B40" s="35" t="s">
        <v>79</v>
      </c>
      <c r="C40" s="23">
        <v>8</v>
      </c>
      <c r="D40" s="39">
        <f t="shared" si="6"/>
        <v>0.17777777777777778</v>
      </c>
      <c r="E40" s="61">
        <v>4</v>
      </c>
      <c r="F40" s="39">
        <f t="shared" si="7"/>
        <v>0.10256410256410256</v>
      </c>
    </row>
    <row r="41" spans="2:6" s="2" customFormat="1" ht="16.5">
      <c r="B41" s="35" t="s">
        <v>80</v>
      </c>
      <c r="C41" s="23">
        <v>4</v>
      </c>
      <c r="D41" s="39">
        <f t="shared" si="6"/>
        <v>8.8888888888888892E-2</v>
      </c>
      <c r="E41" s="27">
        <v>5</v>
      </c>
      <c r="F41" s="39">
        <f t="shared" si="7"/>
        <v>0.12820512820512819</v>
      </c>
    </row>
    <row r="42" spans="2:6" s="2" customFormat="1" ht="49.5">
      <c r="B42" s="35" t="s">
        <v>81</v>
      </c>
      <c r="C42" s="23">
        <v>1</v>
      </c>
      <c r="D42" s="39">
        <f t="shared" si="6"/>
        <v>2.2222222222222223E-2</v>
      </c>
      <c r="E42" s="27">
        <v>5</v>
      </c>
      <c r="F42" s="39">
        <f t="shared" si="7"/>
        <v>0.12820512820512819</v>
      </c>
    </row>
    <row r="43" spans="2:6" s="2" customFormat="1" ht="33">
      <c r="B43" s="35" t="s">
        <v>82</v>
      </c>
      <c r="C43" s="23">
        <v>1</v>
      </c>
      <c r="D43" s="39">
        <f t="shared" si="6"/>
        <v>2.2222222222222223E-2</v>
      </c>
      <c r="E43" s="27">
        <v>3</v>
      </c>
      <c r="F43" s="39">
        <f t="shared" si="7"/>
        <v>7.6923076923076927E-2</v>
      </c>
    </row>
    <row r="44" spans="2:6" s="2" customFormat="1" ht="45">
      <c r="B44" s="36" t="s">
        <v>88</v>
      </c>
      <c r="C44" s="23">
        <v>0</v>
      </c>
      <c r="D44" s="39">
        <f t="shared" si="6"/>
        <v>0</v>
      </c>
      <c r="E44" s="27">
        <v>7</v>
      </c>
      <c r="F44" s="39">
        <f t="shared" si="7"/>
        <v>0.17948717948717949</v>
      </c>
    </row>
    <row r="45" spans="2:6" s="2" customFormat="1" ht="16.5">
      <c r="B45" s="36" t="s">
        <v>72</v>
      </c>
      <c r="C45" s="23">
        <v>45</v>
      </c>
      <c r="D45" s="39">
        <f t="shared" si="6"/>
        <v>1</v>
      </c>
      <c r="E45" s="61">
        <v>39</v>
      </c>
      <c r="F45" s="39">
        <f t="shared" si="7"/>
        <v>1</v>
      </c>
    </row>
    <row r="49" spans="2:6">
      <c r="B49" s="87" t="s">
        <v>92</v>
      </c>
      <c r="C49" s="87"/>
      <c r="D49" s="24"/>
      <c r="E49" s="24"/>
      <c r="F49" s="24"/>
    </row>
    <row r="50" spans="2:6" ht="33">
      <c r="B50" s="34" t="s">
        <v>35</v>
      </c>
      <c r="C50" s="34" t="s">
        <v>8</v>
      </c>
      <c r="D50" s="34" t="s">
        <v>94</v>
      </c>
      <c r="E50" s="34" t="s">
        <v>9</v>
      </c>
      <c r="F50" s="34" t="s">
        <v>95</v>
      </c>
    </row>
    <row r="51" spans="2:6" ht="16.5">
      <c r="B51" s="35" t="s">
        <v>62</v>
      </c>
      <c r="C51" s="35">
        <v>16</v>
      </c>
      <c r="D51" s="47">
        <f>C51/C$57</f>
        <v>0.35555555555555557</v>
      </c>
      <c r="E51" s="24">
        <v>1</v>
      </c>
      <c r="F51" s="47">
        <f>E51/E$57</f>
        <v>2.5000000000000001E-2</v>
      </c>
    </row>
    <row r="52" spans="2:6" ht="33">
      <c r="B52" s="35" t="s">
        <v>89</v>
      </c>
      <c r="C52" s="35">
        <v>15</v>
      </c>
      <c r="D52" s="47">
        <f t="shared" ref="D52:D57" si="8">C52/C$57</f>
        <v>0.33333333333333331</v>
      </c>
      <c r="E52" s="24">
        <v>16</v>
      </c>
      <c r="F52" s="47">
        <f t="shared" ref="F52:F57" si="9">E52/E$57</f>
        <v>0.4</v>
      </c>
    </row>
    <row r="53" spans="2:6" ht="16.5">
      <c r="B53" s="35" t="s">
        <v>58</v>
      </c>
      <c r="C53" s="35">
        <v>16</v>
      </c>
      <c r="D53" s="47">
        <f t="shared" si="8"/>
        <v>0.35555555555555557</v>
      </c>
      <c r="E53" s="24">
        <v>23</v>
      </c>
      <c r="F53" s="47">
        <f t="shared" si="9"/>
        <v>0.57499999999999996</v>
      </c>
    </row>
    <row r="54" spans="2:6" ht="49.5">
      <c r="B54" s="35" t="s">
        <v>90</v>
      </c>
      <c r="C54" s="35">
        <v>1</v>
      </c>
      <c r="D54" s="47">
        <f t="shared" si="8"/>
        <v>2.2222222222222223E-2</v>
      </c>
      <c r="E54" s="24">
        <v>2</v>
      </c>
      <c r="F54" s="47">
        <f t="shared" si="9"/>
        <v>0.05</v>
      </c>
    </row>
    <row r="55" spans="2:6" ht="33">
      <c r="B55" s="35" t="s">
        <v>91</v>
      </c>
      <c r="C55" s="35">
        <v>1</v>
      </c>
      <c r="D55" s="47">
        <f t="shared" si="8"/>
        <v>2.2222222222222223E-2</v>
      </c>
      <c r="E55" s="24">
        <v>3</v>
      </c>
      <c r="F55" s="47">
        <f t="shared" si="9"/>
        <v>7.4999999999999997E-2</v>
      </c>
    </row>
    <row r="56" spans="2:6" ht="16.5">
      <c r="B56" s="35" t="s">
        <v>93</v>
      </c>
      <c r="C56" s="36">
        <v>0</v>
      </c>
      <c r="D56" s="47">
        <f t="shared" si="8"/>
        <v>0</v>
      </c>
      <c r="E56" s="24">
        <v>1</v>
      </c>
      <c r="F56" s="47">
        <f t="shared" si="9"/>
        <v>2.5000000000000001E-2</v>
      </c>
    </row>
    <row r="57" spans="2:6">
      <c r="B57" s="36" t="s">
        <v>72</v>
      </c>
      <c r="C57" s="36">
        <v>45</v>
      </c>
      <c r="D57" s="47">
        <f t="shared" si="8"/>
        <v>1</v>
      </c>
      <c r="E57" s="24">
        <v>40</v>
      </c>
      <c r="F57" s="47">
        <f t="shared" si="9"/>
        <v>1</v>
      </c>
    </row>
  </sheetData>
  <mergeCells count="5">
    <mergeCell ref="B2:F2"/>
    <mergeCell ref="B12:F12"/>
    <mergeCell ref="B23:F23"/>
    <mergeCell ref="B34:F34"/>
    <mergeCell ref="B49:C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59D2-9915-4434-B662-24FF548AE223}">
  <dimension ref="A2:F24"/>
  <sheetViews>
    <sheetView topLeftCell="D10" workbookViewId="0">
      <selection activeCell="A15" sqref="A15:XFD15"/>
    </sheetView>
  </sheetViews>
  <sheetFormatPr defaultRowHeight="15"/>
  <cols>
    <col min="2" max="2" width="27.42578125" style="1" customWidth="1"/>
    <col min="3" max="3" width="12.7109375" customWidth="1"/>
    <col min="4" max="4" width="19.28515625" customWidth="1"/>
    <col min="5" max="5" width="13" customWidth="1"/>
    <col min="6" max="6" width="19.5703125" customWidth="1"/>
  </cols>
  <sheetData>
    <row r="2" spans="1:6">
      <c r="B2" s="86" t="s">
        <v>104</v>
      </c>
      <c r="C2" s="86"/>
      <c r="D2" s="86"/>
      <c r="E2" s="86"/>
      <c r="F2" s="86"/>
    </row>
    <row r="3" spans="1:6" ht="16.5">
      <c r="B3" s="34" t="s">
        <v>35</v>
      </c>
      <c r="C3" s="26" t="s">
        <v>8</v>
      </c>
      <c r="D3" s="34" t="s">
        <v>99</v>
      </c>
      <c r="E3" s="26" t="s">
        <v>9</v>
      </c>
      <c r="F3" s="26" t="s">
        <v>100</v>
      </c>
    </row>
    <row r="4" spans="1:6" ht="16.5">
      <c r="B4" s="35" t="s">
        <v>58</v>
      </c>
      <c r="C4" s="23">
        <v>88</v>
      </c>
      <c r="D4" s="47">
        <f>C4/C$7</f>
        <v>0.56050955414012738</v>
      </c>
      <c r="E4" s="24">
        <v>8</v>
      </c>
      <c r="F4" s="47">
        <f>E4/E$7</f>
        <v>0.16</v>
      </c>
    </row>
    <row r="5" spans="1:6" ht="33">
      <c r="B5" s="35" t="s">
        <v>97</v>
      </c>
      <c r="C5" s="23">
        <v>10</v>
      </c>
      <c r="D5" s="47">
        <f t="shared" ref="D5:D7" si="0">C5/C$7</f>
        <v>6.3694267515923567E-2</v>
      </c>
      <c r="E5" s="24">
        <v>1</v>
      </c>
      <c r="F5" s="47">
        <f t="shared" ref="F5:F7" si="1">E5/E$7</f>
        <v>0.02</v>
      </c>
    </row>
    <row r="6" spans="1:6" ht="33">
      <c r="B6" s="35" t="s">
        <v>98</v>
      </c>
      <c r="C6" s="23">
        <v>59</v>
      </c>
      <c r="D6" s="47">
        <f t="shared" si="0"/>
        <v>0.37579617834394907</v>
      </c>
      <c r="E6" s="24">
        <v>41</v>
      </c>
      <c r="F6" s="47">
        <f t="shared" si="1"/>
        <v>0.82</v>
      </c>
    </row>
    <row r="7" spans="1:6" ht="16.5">
      <c r="B7" s="36" t="s">
        <v>72</v>
      </c>
      <c r="C7" s="23">
        <v>157</v>
      </c>
      <c r="D7" s="47">
        <f t="shared" si="0"/>
        <v>1</v>
      </c>
      <c r="E7" s="62">
        <v>50</v>
      </c>
      <c r="F7" s="47">
        <f t="shared" si="1"/>
        <v>1</v>
      </c>
    </row>
    <row r="10" spans="1:6" ht="17.25" customHeight="1">
      <c r="B10" s="86" t="s">
        <v>103</v>
      </c>
      <c r="C10" s="86"/>
      <c r="D10" s="86"/>
      <c r="E10" s="86"/>
      <c r="F10" s="86"/>
    </row>
    <row r="11" spans="1:6" ht="16.5">
      <c r="A11" s="19"/>
      <c r="B11" s="67" t="s">
        <v>35</v>
      </c>
      <c r="C11" s="67" t="s">
        <v>8</v>
      </c>
      <c r="D11" s="67" t="s">
        <v>102</v>
      </c>
      <c r="E11" s="67" t="s">
        <v>9</v>
      </c>
      <c r="F11" s="67" t="s">
        <v>101</v>
      </c>
    </row>
    <row r="12" spans="1:6" ht="33">
      <c r="A12" s="19"/>
      <c r="B12" s="35" t="s">
        <v>98</v>
      </c>
      <c r="C12" s="64">
        <v>42</v>
      </c>
      <c r="D12" s="65">
        <f>C12/C$15</f>
        <v>0.95454545454545459</v>
      </c>
      <c r="E12" s="68">
        <v>37</v>
      </c>
      <c r="F12" s="65">
        <f>E12/E$15</f>
        <v>0.90243902439024393</v>
      </c>
    </row>
    <row r="13" spans="1:6" ht="33">
      <c r="A13" s="19"/>
      <c r="B13" s="35" t="s">
        <v>97</v>
      </c>
      <c r="C13" s="64"/>
      <c r="D13" s="65">
        <f>C13/C$15</f>
        <v>0</v>
      </c>
      <c r="E13" s="68">
        <v>1</v>
      </c>
      <c r="F13" s="65">
        <f>E13/E$15</f>
        <v>2.4390243902439025E-2</v>
      </c>
    </row>
    <row r="14" spans="1:6" ht="16.5">
      <c r="A14" s="19"/>
      <c r="B14" s="35" t="s">
        <v>58</v>
      </c>
      <c r="C14" s="64">
        <v>2</v>
      </c>
      <c r="D14" s="65">
        <f>C14/C$15</f>
        <v>4.5454545454545456E-2</v>
      </c>
      <c r="E14" s="35">
        <v>3</v>
      </c>
      <c r="F14" s="65">
        <f>E14/E$15</f>
        <v>7.3170731707317069E-2</v>
      </c>
    </row>
    <row r="15" spans="1:6">
      <c r="B15" s="66" t="s">
        <v>72</v>
      </c>
      <c r="C15" s="64">
        <v>44</v>
      </c>
      <c r="D15" s="65">
        <f>C15/C$15</f>
        <v>1</v>
      </c>
      <c r="E15" s="63">
        <v>41</v>
      </c>
      <c r="F15" s="65">
        <f>E15/E$15</f>
        <v>1</v>
      </c>
    </row>
    <row r="19" spans="2:6">
      <c r="B19" s="86" t="s">
        <v>105</v>
      </c>
      <c r="C19" s="86"/>
      <c r="D19" s="86"/>
      <c r="E19" s="86"/>
      <c r="F19" s="86"/>
    </row>
    <row r="20" spans="2:6" ht="16.5">
      <c r="B20" s="67" t="s">
        <v>35</v>
      </c>
      <c r="C20" s="67" t="s">
        <v>8</v>
      </c>
      <c r="D20" s="67" t="s">
        <v>107</v>
      </c>
      <c r="E20" s="67" t="s">
        <v>9</v>
      </c>
      <c r="F20" s="67" t="s">
        <v>106</v>
      </c>
    </row>
    <row r="21" spans="2:6" ht="33">
      <c r="B21" s="35" t="s">
        <v>98</v>
      </c>
      <c r="C21" s="64">
        <v>85</v>
      </c>
      <c r="D21" s="65">
        <f>C21/C$24</f>
        <v>0.77981651376146788</v>
      </c>
      <c r="E21" s="68">
        <v>30</v>
      </c>
      <c r="F21" s="65">
        <f>E21/E$24</f>
        <v>0.7142857142857143</v>
      </c>
    </row>
    <row r="22" spans="2:6" ht="16.5">
      <c r="B22" s="35" t="s">
        <v>58</v>
      </c>
      <c r="C22" s="64">
        <v>24</v>
      </c>
      <c r="D22" s="65">
        <f t="shared" ref="D22:D24" si="2">C22/C$24</f>
        <v>0.22018348623853212</v>
      </c>
      <c r="E22" s="35">
        <v>12</v>
      </c>
      <c r="F22" s="65">
        <f t="shared" ref="F22:F24" si="3">E22/E$24</f>
        <v>0.2857142857142857</v>
      </c>
    </row>
    <row r="23" spans="2:6" ht="16.5">
      <c r="B23" s="35" t="s">
        <v>39</v>
      </c>
      <c r="C23" s="64">
        <v>2</v>
      </c>
      <c r="D23" s="65">
        <f t="shared" si="2"/>
        <v>1.834862385321101E-2</v>
      </c>
      <c r="E23" s="35">
        <v>10</v>
      </c>
      <c r="F23" s="65">
        <f t="shared" si="3"/>
        <v>0.23809523809523808</v>
      </c>
    </row>
    <row r="24" spans="2:6">
      <c r="B24" s="66" t="s">
        <v>72</v>
      </c>
      <c r="C24" s="64">
        <v>109</v>
      </c>
      <c r="D24" s="65">
        <f t="shared" si="2"/>
        <v>1</v>
      </c>
      <c r="E24" s="63">
        <v>42</v>
      </c>
      <c r="F24" s="65">
        <f t="shared" si="3"/>
        <v>1</v>
      </c>
    </row>
  </sheetData>
  <mergeCells count="3">
    <mergeCell ref="B2:F2"/>
    <mergeCell ref="B10:F10"/>
    <mergeCell ref="B19:F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A5AD-2FAF-4B46-A5AF-E984B9D57B84}">
  <dimension ref="B2:F25"/>
  <sheetViews>
    <sheetView topLeftCell="A12" workbookViewId="0">
      <selection activeCell="F30" sqref="F30"/>
    </sheetView>
  </sheetViews>
  <sheetFormatPr defaultRowHeight="15"/>
  <cols>
    <col min="2" max="2" width="17.140625" customWidth="1"/>
    <col min="3" max="3" width="18.5703125" customWidth="1"/>
    <col min="4" max="4" width="19.85546875" customWidth="1"/>
    <col min="5" max="5" width="15.42578125" customWidth="1"/>
    <col min="6" max="6" width="18.5703125" customWidth="1"/>
  </cols>
  <sheetData>
    <row r="2" spans="2:6">
      <c r="B2" s="88" t="s">
        <v>111</v>
      </c>
      <c r="C2" s="88"/>
      <c r="D2" s="88"/>
      <c r="E2" s="88"/>
      <c r="F2" s="88"/>
    </row>
    <row r="3" spans="2:6" ht="16.5">
      <c r="B3" s="34" t="s">
        <v>35</v>
      </c>
      <c r="C3" s="34" t="s">
        <v>8</v>
      </c>
      <c r="D3" s="34" t="s">
        <v>110</v>
      </c>
      <c r="E3" s="34" t="s">
        <v>9</v>
      </c>
      <c r="F3" s="34" t="s">
        <v>96</v>
      </c>
    </row>
    <row r="4" spans="2:6" ht="16.5">
      <c r="B4" s="35" t="s">
        <v>108</v>
      </c>
      <c r="C4" s="35">
        <v>41</v>
      </c>
      <c r="D4" s="47">
        <f>C4/C$6</f>
        <v>0.62121212121212122</v>
      </c>
      <c r="E4" s="24">
        <v>8</v>
      </c>
      <c r="F4" s="47">
        <f>E4/E$6</f>
        <v>0.20512820512820512</v>
      </c>
    </row>
    <row r="5" spans="2:6" ht="16.5">
      <c r="B5" s="35" t="s">
        <v>109</v>
      </c>
      <c r="C5" s="35">
        <v>25</v>
      </c>
      <c r="D5" s="47">
        <f t="shared" ref="D5:D6" si="0">C5/C$6</f>
        <v>0.37878787878787878</v>
      </c>
      <c r="E5" s="24">
        <v>31</v>
      </c>
      <c r="F5" s="47">
        <f t="shared" ref="F5:F6" si="1">E5/E$6</f>
        <v>0.79487179487179482</v>
      </c>
    </row>
    <row r="6" spans="2:6">
      <c r="B6" s="24" t="s">
        <v>72</v>
      </c>
      <c r="C6" s="24">
        <v>66</v>
      </c>
      <c r="D6" s="47">
        <f t="shared" si="0"/>
        <v>1</v>
      </c>
      <c r="E6" s="24">
        <v>39</v>
      </c>
      <c r="F6" s="47">
        <f t="shared" si="1"/>
        <v>1</v>
      </c>
    </row>
    <row r="11" spans="2:6">
      <c r="B11" s="88" t="s">
        <v>112</v>
      </c>
      <c r="C11" s="88"/>
      <c r="D11" s="88"/>
      <c r="E11" s="88"/>
      <c r="F11" s="88"/>
    </row>
    <row r="12" spans="2:6" ht="16.5">
      <c r="B12" s="34" t="s">
        <v>35</v>
      </c>
      <c r="C12" s="34" t="s">
        <v>8</v>
      </c>
      <c r="D12" s="34" t="s">
        <v>113</v>
      </c>
      <c r="E12" s="34" t="s">
        <v>9</v>
      </c>
      <c r="F12" s="34" t="s">
        <v>101</v>
      </c>
    </row>
    <row r="13" spans="2:6" ht="16.5">
      <c r="B13" s="35" t="s">
        <v>108</v>
      </c>
      <c r="C13" s="35">
        <v>12</v>
      </c>
      <c r="D13" s="47">
        <f>C13/C$15</f>
        <v>0.2857142857142857</v>
      </c>
      <c r="E13" s="24">
        <v>5</v>
      </c>
      <c r="F13" s="47">
        <f>E13/E$15</f>
        <v>0.12195121951219512</v>
      </c>
    </row>
    <row r="14" spans="2:6" ht="16.5">
      <c r="B14" s="35" t="s">
        <v>109</v>
      </c>
      <c r="C14" s="35">
        <v>30</v>
      </c>
      <c r="D14" s="47">
        <f t="shared" ref="D14:D15" si="2">C14/C$15</f>
        <v>0.7142857142857143</v>
      </c>
      <c r="E14" s="24">
        <v>36</v>
      </c>
      <c r="F14" s="47">
        <f t="shared" ref="F14:F15" si="3">E14/E$15</f>
        <v>0.87804878048780488</v>
      </c>
    </row>
    <row r="15" spans="2:6">
      <c r="B15" s="24" t="s">
        <v>72</v>
      </c>
      <c r="C15" s="24">
        <v>42</v>
      </c>
      <c r="D15" s="47">
        <f t="shared" si="2"/>
        <v>1</v>
      </c>
      <c r="E15" s="24">
        <v>41</v>
      </c>
      <c r="F15" s="47">
        <f t="shared" si="3"/>
        <v>1</v>
      </c>
    </row>
    <row r="21" spans="2:6">
      <c r="B21" s="88" t="s">
        <v>114</v>
      </c>
      <c r="C21" s="88"/>
      <c r="D21" s="88"/>
      <c r="E21" s="88"/>
      <c r="F21" s="88"/>
    </row>
    <row r="22" spans="2:6" ht="16.5">
      <c r="B22" s="34" t="s">
        <v>35</v>
      </c>
      <c r="C22" s="34" t="s">
        <v>8</v>
      </c>
      <c r="D22" s="34" t="s">
        <v>115</v>
      </c>
      <c r="E22" s="34" t="s">
        <v>9</v>
      </c>
      <c r="F22" s="34" t="s">
        <v>96</v>
      </c>
    </row>
    <row r="23" spans="2:6" ht="16.5">
      <c r="B23" s="35" t="s">
        <v>108</v>
      </c>
      <c r="C23" s="35">
        <v>27</v>
      </c>
      <c r="D23" s="47">
        <f>C23/C$25</f>
        <v>0.30337078651685395</v>
      </c>
      <c r="E23" s="24">
        <v>12</v>
      </c>
      <c r="F23" s="47">
        <f>E23/E$25</f>
        <v>0.30769230769230771</v>
      </c>
    </row>
    <row r="24" spans="2:6" ht="16.5">
      <c r="B24" s="35" t="s">
        <v>109</v>
      </c>
      <c r="C24" s="35">
        <v>62</v>
      </c>
      <c r="D24" s="47">
        <f t="shared" ref="D24:D25" si="4">C24/C$25</f>
        <v>0.6966292134831461</v>
      </c>
      <c r="E24" s="24">
        <v>27</v>
      </c>
      <c r="F24" s="47">
        <f t="shared" ref="F24:F25" si="5">E24/E$25</f>
        <v>0.69230769230769229</v>
      </c>
    </row>
    <row r="25" spans="2:6">
      <c r="B25" s="24" t="s">
        <v>72</v>
      </c>
      <c r="C25" s="24">
        <v>89</v>
      </c>
      <c r="D25" s="47">
        <f t="shared" si="4"/>
        <v>1</v>
      </c>
      <c r="E25" s="24">
        <v>39</v>
      </c>
      <c r="F25" s="47">
        <f t="shared" si="5"/>
        <v>1</v>
      </c>
    </row>
  </sheetData>
  <mergeCells count="3">
    <mergeCell ref="B2:F2"/>
    <mergeCell ref="B11:F11"/>
    <mergeCell ref="B21:F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80C4-FA4E-4874-9359-9EBF22248BD0}">
  <dimension ref="B2:F39"/>
  <sheetViews>
    <sheetView topLeftCell="A29" workbookViewId="0">
      <selection activeCell="F41" sqref="F41"/>
    </sheetView>
  </sheetViews>
  <sheetFormatPr defaultRowHeight="15"/>
  <cols>
    <col min="2" max="2" width="44.140625" style="1" customWidth="1"/>
    <col min="3" max="3" width="20.42578125" customWidth="1"/>
    <col min="4" max="4" width="18.7109375" customWidth="1"/>
    <col min="5" max="5" width="14.28515625" customWidth="1"/>
    <col min="6" max="6" width="19.42578125" customWidth="1"/>
  </cols>
  <sheetData>
    <row r="2" spans="2:6">
      <c r="B2" s="86" t="s">
        <v>124</v>
      </c>
      <c r="C2" s="86"/>
      <c r="D2" s="86"/>
      <c r="E2" s="86"/>
      <c r="F2" s="86"/>
    </row>
    <row r="3" spans="2:6" ht="16.5">
      <c r="B3" s="34" t="s">
        <v>35</v>
      </c>
      <c r="C3" s="26" t="s">
        <v>8</v>
      </c>
      <c r="D3" s="34" t="s">
        <v>122</v>
      </c>
      <c r="E3" s="26" t="s">
        <v>9</v>
      </c>
      <c r="F3" s="34" t="s">
        <v>123</v>
      </c>
    </row>
    <row r="4" spans="2:6" ht="16.5">
      <c r="B4" s="35" t="s">
        <v>62</v>
      </c>
      <c r="C4" s="23">
        <v>6</v>
      </c>
      <c r="D4" s="47">
        <f>C4/C$11</f>
        <v>0.22222222222222221</v>
      </c>
      <c r="E4" s="24">
        <v>0</v>
      </c>
      <c r="F4" s="47">
        <f>E4/E$11</f>
        <v>0</v>
      </c>
    </row>
    <row r="5" spans="2:6" ht="16.5">
      <c r="B5" s="35" t="s">
        <v>116</v>
      </c>
      <c r="C5" s="23">
        <v>19</v>
      </c>
      <c r="D5" s="47">
        <f t="shared" ref="D5:D11" si="0">C5/C$11</f>
        <v>0.70370370370370372</v>
      </c>
      <c r="E5" s="24">
        <v>16</v>
      </c>
      <c r="F5" s="47">
        <f t="shared" ref="F5:F11" si="1">E5/E$11</f>
        <v>0.53333333333333333</v>
      </c>
    </row>
    <row r="6" spans="2:6" ht="16.5">
      <c r="B6" s="35" t="s">
        <v>117</v>
      </c>
      <c r="C6" s="23">
        <v>8</v>
      </c>
      <c r="D6" s="47">
        <f t="shared" si="0"/>
        <v>0.29629629629629628</v>
      </c>
      <c r="E6" s="24">
        <v>1</v>
      </c>
      <c r="F6" s="47">
        <f t="shared" si="1"/>
        <v>3.3333333333333333E-2</v>
      </c>
    </row>
    <row r="7" spans="2:6" ht="33">
      <c r="B7" s="35" t="s">
        <v>118</v>
      </c>
      <c r="C7" s="23">
        <v>4</v>
      </c>
      <c r="D7" s="47">
        <f t="shared" si="0"/>
        <v>0.14814814814814814</v>
      </c>
      <c r="E7" s="24">
        <v>4</v>
      </c>
      <c r="F7" s="47">
        <f t="shared" si="1"/>
        <v>0.13333333333333333</v>
      </c>
    </row>
    <row r="8" spans="2:6" ht="16.5">
      <c r="B8" s="35" t="s">
        <v>119</v>
      </c>
      <c r="C8" s="23">
        <v>2</v>
      </c>
      <c r="D8" s="47">
        <f t="shared" si="0"/>
        <v>7.407407407407407E-2</v>
      </c>
      <c r="E8" s="24"/>
      <c r="F8" s="47">
        <f t="shared" si="1"/>
        <v>0</v>
      </c>
    </row>
    <row r="9" spans="2:6" ht="33">
      <c r="B9" s="35" t="s">
        <v>120</v>
      </c>
      <c r="C9" s="23">
        <v>2</v>
      </c>
      <c r="D9" s="47">
        <f t="shared" si="0"/>
        <v>7.407407407407407E-2</v>
      </c>
      <c r="E9" s="24">
        <v>0</v>
      </c>
      <c r="F9" s="47">
        <f t="shared" si="1"/>
        <v>0</v>
      </c>
    </row>
    <row r="10" spans="2:6" ht="33">
      <c r="B10" s="35" t="s">
        <v>121</v>
      </c>
      <c r="C10" s="23">
        <v>0</v>
      </c>
      <c r="D10" s="47">
        <f t="shared" si="0"/>
        <v>0</v>
      </c>
      <c r="E10" s="24">
        <v>12</v>
      </c>
      <c r="F10" s="47">
        <f t="shared" si="1"/>
        <v>0.4</v>
      </c>
    </row>
    <row r="11" spans="2:6" ht="16.5">
      <c r="B11" s="36" t="s">
        <v>72</v>
      </c>
      <c r="C11" s="23">
        <v>27</v>
      </c>
      <c r="D11" s="47">
        <f t="shared" si="0"/>
        <v>1</v>
      </c>
      <c r="E11" s="24">
        <v>30</v>
      </c>
      <c r="F11" s="47">
        <f t="shared" si="1"/>
        <v>1</v>
      </c>
    </row>
    <row r="16" spans="2:6">
      <c r="B16" s="86" t="s">
        <v>125</v>
      </c>
      <c r="C16" s="86"/>
      <c r="D16" s="86"/>
      <c r="E16" s="86"/>
      <c r="F16" s="86"/>
    </row>
    <row r="17" spans="2:6" ht="16.5">
      <c r="B17" s="34" t="s">
        <v>35</v>
      </c>
      <c r="C17" s="26" t="s">
        <v>8</v>
      </c>
      <c r="D17" s="34" t="s">
        <v>126</v>
      </c>
      <c r="E17" s="26" t="s">
        <v>9</v>
      </c>
      <c r="F17" s="34" t="s">
        <v>127</v>
      </c>
    </row>
    <row r="18" spans="2:6" ht="16.5">
      <c r="B18" s="35" t="s">
        <v>62</v>
      </c>
      <c r="C18" s="23">
        <v>7</v>
      </c>
      <c r="D18" s="47">
        <f>C18/C$25</f>
        <v>0.23333333333333334</v>
      </c>
      <c r="E18" s="24">
        <v>1</v>
      </c>
      <c r="F18" s="47">
        <f>E18/E$25</f>
        <v>2.7777777777777776E-2</v>
      </c>
    </row>
    <row r="19" spans="2:6" ht="16.5">
      <c r="B19" s="35" t="s">
        <v>116</v>
      </c>
      <c r="C19" s="23">
        <v>27</v>
      </c>
      <c r="D19" s="47">
        <f t="shared" ref="D19:D25" si="2">C19/C$25</f>
        <v>0.9</v>
      </c>
      <c r="E19" s="24">
        <v>18</v>
      </c>
      <c r="F19" s="47">
        <f t="shared" ref="F19:F25" si="3">E19/E$25</f>
        <v>0.5</v>
      </c>
    </row>
    <row r="20" spans="2:6" ht="16.5">
      <c r="B20" s="35" t="s">
        <v>117</v>
      </c>
      <c r="C20" s="23">
        <v>3</v>
      </c>
      <c r="D20" s="47">
        <f t="shared" si="2"/>
        <v>0.1</v>
      </c>
      <c r="E20" s="24">
        <v>10</v>
      </c>
      <c r="F20" s="47">
        <f t="shared" si="3"/>
        <v>0.27777777777777779</v>
      </c>
    </row>
    <row r="21" spans="2:6" ht="33">
      <c r="B21" s="35" t="s">
        <v>118</v>
      </c>
      <c r="C21" s="23">
        <v>2</v>
      </c>
      <c r="D21" s="47">
        <f t="shared" si="2"/>
        <v>6.6666666666666666E-2</v>
      </c>
      <c r="E21" s="24">
        <v>6</v>
      </c>
      <c r="F21" s="47">
        <f t="shared" si="3"/>
        <v>0.16666666666666666</v>
      </c>
    </row>
    <row r="22" spans="2:6" ht="16.5">
      <c r="B22" s="35" t="s">
        <v>119</v>
      </c>
      <c r="C22" s="23">
        <v>5</v>
      </c>
      <c r="D22" s="47">
        <f t="shared" si="2"/>
        <v>0.16666666666666666</v>
      </c>
      <c r="E22" s="24">
        <v>13</v>
      </c>
      <c r="F22" s="47">
        <f t="shared" si="3"/>
        <v>0.3611111111111111</v>
      </c>
    </row>
    <row r="23" spans="2:6" ht="33">
      <c r="B23" s="35" t="s">
        <v>120</v>
      </c>
      <c r="C23" s="23">
        <v>3</v>
      </c>
      <c r="D23" s="47">
        <f t="shared" si="2"/>
        <v>0.1</v>
      </c>
      <c r="E23" s="24">
        <v>14</v>
      </c>
      <c r="F23" s="47">
        <f t="shared" si="3"/>
        <v>0.3888888888888889</v>
      </c>
    </row>
    <row r="24" spans="2:6" ht="33">
      <c r="B24" s="35" t="s">
        <v>121</v>
      </c>
      <c r="C24" s="23">
        <v>2</v>
      </c>
      <c r="D24" s="47">
        <f t="shared" si="2"/>
        <v>6.6666666666666666E-2</v>
      </c>
      <c r="E24" s="24">
        <v>28</v>
      </c>
      <c r="F24" s="47">
        <f t="shared" si="3"/>
        <v>0.77777777777777779</v>
      </c>
    </row>
    <row r="25" spans="2:6" ht="16.5">
      <c r="B25" s="36" t="s">
        <v>72</v>
      </c>
      <c r="C25" s="23">
        <v>30</v>
      </c>
      <c r="D25" s="47">
        <f t="shared" si="2"/>
        <v>1</v>
      </c>
      <c r="E25" s="24">
        <v>36</v>
      </c>
      <c r="F25" s="47">
        <f t="shared" si="3"/>
        <v>1</v>
      </c>
    </row>
    <row r="30" spans="2:6">
      <c r="B30" s="86" t="s">
        <v>128</v>
      </c>
      <c r="C30" s="86"/>
      <c r="D30" s="86"/>
      <c r="E30" s="86"/>
      <c r="F30" s="86"/>
    </row>
    <row r="31" spans="2:6" ht="16.5">
      <c r="B31" s="34" t="s">
        <v>35</v>
      </c>
      <c r="C31" s="26" t="s">
        <v>8</v>
      </c>
      <c r="D31" s="34" t="s">
        <v>130</v>
      </c>
      <c r="E31" s="26" t="s">
        <v>9</v>
      </c>
      <c r="F31" s="34" t="s">
        <v>129</v>
      </c>
    </row>
    <row r="32" spans="2:6" ht="16.5">
      <c r="B32" s="35" t="s">
        <v>62</v>
      </c>
      <c r="C32" s="23">
        <v>4</v>
      </c>
      <c r="D32" s="47">
        <f>C32/C$39</f>
        <v>6.1538461538461542E-2</v>
      </c>
      <c r="E32" s="24">
        <v>1</v>
      </c>
      <c r="F32" s="47">
        <f>E32/E$39</f>
        <v>3.8461538461538464E-2</v>
      </c>
    </row>
    <row r="33" spans="2:6" ht="16.5">
      <c r="B33" s="35" t="s">
        <v>116</v>
      </c>
      <c r="C33" s="23">
        <v>52</v>
      </c>
      <c r="D33" s="47">
        <f t="shared" ref="D33:D39" si="4">C33/C$39</f>
        <v>0.8</v>
      </c>
      <c r="E33" s="24">
        <v>22</v>
      </c>
      <c r="F33" s="47">
        <f t="shared" ref="F33:F39" si="5">E33/E$39</f>
        <v>0.84615384615384615</v>
      </c>
    </row>
    <row r="34" spans="2:6" ht="16.5">
      <c r="B34" s="35" t="s">
        <v>117</v>
      </c>
      <c r="C34">
        <v>10</v>
      </c>
      <c r="D34" s="47">
        <f t="shared" si="4"/>
        <v>0.15384615384615385</v>
      </c>
      <c r="E34" s="24">
        <v>6</v>
      </c>
      <c r="F34" s="47">
        <f t="shared" si="5"/>
        <v>0.23076923076923078</v>
      </c>
    </row>
    <row r="35" spans="2:6" ht="33">
      <c r="B35" s="35" t="s">
        <v>118</v>
      </c>
      <c r="C35" s="23">
        <v>2</v>
      </c>
      <c r="D35" s="47">
        <f t="shared" si="4"/>
        <v>3.0769230769230771E-2</v>
      </c>
      <c r="E35" s="24">
        <v>3</v>
      </c>
      <c r="F35" s="47">
        <f t="shared" si="5"/>
        <v>0.11538461538461539</v>
      </c>
    </row>
    <row r="36" spans="2:6" ht="16.5">
      <c r="B36" s="35" t="s">
        <v>119</v>
      </c>
      <c r="C36" s="23">
        <v>5</v>
      </c>
      <c r="D36" s="47">
        <f t="shared" si="4"/>
        <v>7.6923076923076927E-2</v>
      </c>
      <c r="E36" s="24">
        <v>8</v>
      </c>
      <c r="F36" s="47">
        <f t="shared" si="5"/>
        <v>0.30769230769230771</v>
      </c>
    </row>
    <row r="37" spans="2:6" ht="33">
      <c r="B37" s="35" t="s">
        <v>120</v>
      </c>
      <c r="C37" s="23">
        <v>6</v>
      </c>
      <c r="D37" s="47">
        <f t="shared" si="4"/>
        <v>9.2307692307692313E-2</v>
      </c>
      <c r="E37" s="24">
        <v>10</v>
      </c>
      <c r="F37" s="47">
        <f t="shared" si="5"/>
        <v>0.38461538461538464</v>
      </c>
    </row>
    <row r="38" spans="2:6" ht="33">
      <c r="B38" s="35" t="s">
        <v>121</v>
      </c>
      <c r="C38" s="23">
        <v>10</v>
      </c>
      <c r="D38" s="47">
        <f t="shared" si="4"/>
        <v>0.15384615384615385</v>
      </c>
      <c r="E38" s="69">
        <v>11</v>
      </c>
      <c r="F38" s="47">
        <f t="shared" si="5"/>
        <v>0.42307692307692307</v>
      </c>
    </row>
    <row r="39" spans="2:6" ht="16.5">
      <c r="B39" s="36" t="s">
        <v>72</v>
      </c>
      <c r="C39" s="23">
        <v>65</v>
      </c>
      <c r="D39" s="47">
        <f t="shared" si="4"/>
        <v>1</v>
      </c>
      <c r="E39" s="24">
        <v>26</v>
      </c>
      <c r="F39" s="47">
        <f t="shared" si="5"/>
        <v>1</v>
      </c>
    </row>
  </sheetData>
  <mergeCells count="3">
    <mergeCell ref="B2:F2"/>
    <mergeCell ref="B16:F16"/>
    <mergeCell ref="B30:F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Sex</vt:lpstr>
      <vt:lpstr>Ed Level</vt:lpstr>
      <vt:lpstr>Age structure</vt:lpstr>
      <vt:lpstr>Source of income</vt:lpstr>
      <vt:lpstr>Knowledge about environment</vt:lpstr>
      <vt:lpstr>Climate Change - questions</vt:lpstr>
      <vt:lpstr>What are mangroves</vt:lpstr>
      <vt:lpstr>Are mangro in danger</vt:lpstr>
      <vt:lpstr>Believe mangrove in danger</vt:lpstr>
      <vt:lpstr>What can protect mangroves</vt:lpstr>
      <vt:lpstr>Law on mangroves</vt:lpstr>
      <vt:lpstr>What does the law says</vt:lpstr>
      <vt:lpstr>Students attitudes</vt:lpstr>
      <vt:lpstr>farmers attitudes</vt:lpstr>
      <vt:lpstr>Fishers attitudes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Wisner Celucus</dc:creator>
  <cp:lastModifiedBy>Wisner Celucus</cp:lastModifiedBy>
  <dcterms:created xsi:type="dcterms:W3CDTF">2022-11-26T17:16:54Z</dcterms:created>
  <dcterms:modified xsi:type="dcterms:W3CDTF">2022-11-27T21:52:37Z</dcterms:modified>
</cp:coreProperties>
</file>