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-04\Documents\SMU\7322\"/>
    </mc:Choice>
  </mc:AlternateContent>
  <xr:revisionPtr revIDLastSave="0" documentId="13_ncr:1_{026EF44E-9AB9-40CA-A542-1F5076D95DAC}" xr6:coauthVersionLast="47" xr6:coauthVersionMax="47" xr10:uidLastSave="{00000000-0000-0000-0000-000000000000}"/>
  <bookViews>
    <workbookView xWindow="19125" yWindow="-16110" windowWidth="17610" windowHeight="13995" activeTab="1" xr2:uid="{D7BC95E4-7737-4C86-A621-5DDD7312822E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2" l="1"/>
  <c r="G33" i="2"/>
  <c r="G34" i="2"/>
  <c r="G35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C32" i="2"/>
  <c r="C33" i="2"/>
  <c r="C34" i="2"/>
  <c r="C35" i="2"/>
  <c r="C31" i="2"/>
  <c r="G25" i="2"/>
  <c r="G26" i="2"/>
  <c r="G27" i="2"/>
  <c r="G28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D24" i="2"/>
  <c r="H24" i="2" s="1"/>
  <c r="E24" i="2"/>
  <c r="F24" i="2"/>
  <c r="C24" i="2"/>
  <c r="H27" i="2"/>
  <c r="H26" i="2"/>
  <c r="H4" i="2"/>
  <c r="C11" i="2" s="1"/>
  <c r="H5" i="2"/>
  <c r="G12" i="2" s="1"/>
  <c r="H6" i="2"/>
  <c r="C13" i="2" s="1"/>
  <c r="H7" i="2"/>
  <c r="D14" i="2" s="1"/>
  <c r="H3" i="2"/>
  <c r="F10" i="2" s="1"/>
  <c r="E35" i="1"/>
  <c r="F35" i="1"/>
  <c r="E36" i="1"/>
  <c r="F36" i="1"/>
  <c r="E37" i="1"/>
  <c r="F37" i="1"/>
  <c r="D36" i="1"/>
  <c r="D37" i="1"/>
  <c r="D35" i="1"/>
  <c r="J29" i="1"/>
  <c r="K29" i="1"/>
  <c r="J30" i="1"/>
  <c r="K30" i="1"/>
  <c r="I30" i="1"/>
  <c r="I29" i="1"/>
  <c r="E31" i="1"/>
  <c r="D31" i="1"/>
  <c r="E30" i="1"/>
  <c r="D30" i="1"/>
  <c r="E29" i="1"/>
  <c r="D29" i="1"/>
  <c r="H20" i="1"/>
  <c r="H21" i="1"/>
  <c r="H22" i="1"/>
  <c r="H23" i="1"/>
  <c r="H24" i="1"/>
  <c r="H19" i="1"/>
  <c r="F24" i="1"/>
  <c r="G24" i="1"/>
  <c r="F22" i="1"/>
  <c r="G22" i="1"/>
  <c r="E24" i="1"/>
  <c r="E22" i="1"/>
  <c r="F23" i="1"/>
  <c r="G23" i="1"/>
  <c r="F21" i="1"/>
  <c r="G21" i="1"/>
  <c r="E21" i="1"/>
  <c r="E23" i="1"/>
  <c r="F19" i="1"/>
  <c r="G19" i="1"/>
  <c r="F20" i="1"/>
  <c r="G20" i="1"/>
  <c r="E20" i="1"/>
  <c r="E19" i="1"/>
  <c r="D11" i="1"/>
  <c r="E11" i="1"/>
  <c r="F11" i="1"/>
  <c r="D12" i="1"/>
  <c r="E12" i="1"/>
  <c r="F12" i="1"/>
  <c r="F10" i="1"/>
  <c r="E10" i="1"/>
  <c r="D10" i="1"/>
  <c r="K5" i="1"/>
  <c r="J5" i="1"/>
  <c r="I5" i="1"/>
  <c r="K4" i="1"/>
  <c r="J4" i="1"/>
  <c r="I4" i="1"/>
  <c r="D6" i="1"/>
  <c r="E6" i="1" s="1"/>
  <c r="D5" i="1"/>
  <c r="E5" i="1" s="1"/>
  <c r="D4" i="1"/>
  <c r="E4" i="1" s="1"/>
  <c r="C41" i="2" l="1"/>
  <c r="D41" i="2" s="1"/>
  <c r="C39" i="2"/>
  <c r="D39" i="2" s="1"/>
  <c r="C42" i="2"/>
  <c r="D42" i="2" s="1"/>
  <c r="C38" i="2"/>
  <c r="D38" i="2" s="1"/>
  <c r="C40" i="2"/>
  <c r="D40" i="2" s="1"/>
  <c r="H25" i="2"/>
  <c r="H28" i="2"/>
  <c r="F13" i="2"/>
  <c r="F12" i="2"/>
  <c r="D13" i="2"/>
  <c r="E12" i="2"/>
  <c r="D12" i="2"/>
  <c r="C12" i="2"/>
  <c r="E10" i="2"/>
  <c r="C20" i="2" s="1"/>
  <c r="D20" i="2" s="1"/>
  <c r="D10" i="2"/>
  <c r="G11" i="2"/>
  <c r="C14" i="2"/>
  <c r="C21" i="2" s="1"/>
  <c r="D21" i="2" s="1"/>
  <c r="C10" i="2"/>
  <c r="G14" i="2"/>
  <c r="F11" i="2"/>
  <c r="G13" i="2"/>
  <c r="E13" i="2"/>
  <c r="F14" i="2"/>
  <c r="E11" i="2"/>
  <c r="E14" i="2"/>
  <c r="D11" i="2"/>
  <c r="C17" i="2" l="1"/>
  <c r="D17" i="2" s="1"/>
  <c r="C18" i="2"/>
  <c r="D18" i="2" s="1"/>
  <c r="C19" i="2"/>
  <c r="D19" i="2" s="1"/>
</calcChain>
</file>

<file path=xl/sharedStrings.xml><?xml version="1.0" encoding="utf-8"?>
<sst xmlns="http://schemas.openxmlformats.org/spreadsheetml/2006/main" count="103" uniqueCount="22">
  <si>
    <t>Topic</t>
  </si>
  <si>
    <t>Red</t>
  </si>
  <si>
    <t>Black</t>
  </si>
  <si>
    <t>Document</t>
  </si>
  <si>
    <t>A</t>
  </si>
  <si>
    <t>B</t>
  </si>
  <si>
    <t>C</t>
  </si>
  <si>
    <t>Prob</t>
  </si>
  <si>
    <t>Word</t>
  </si>
  <si>
    <t>sum</t>
  </si>
  <si>
    <t>Start</t>
  </si>
  <si>
    <t>D</t>
  </si>
  <si>
    <t>End</t>
  </si>
  <si>
    <t>Bigram</t>
  </si>
  <si>
    <t>Perplexity</t>
  </si>
  <si>
    <t>ABCCC</t>
  </si>
  <si>
    <t>ADBB</t>
  </si>
  <si>
    <t>CDADD</t>
  </si>
  <si>
    <t>CABB</t>
  </si>
  <si>
    <t>DACB</t>
  </si>
  <si>
    <t>Bigram Frequency</t>
  </si>
  <si>
    <t>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</si>
</sst>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.000_);_(* \(#,##0.000\);_(* &quot;-&quot;??_);_(@_)"/>
    <numFmt numFmtId="17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vertical="center"/>
    </xf>
    <xf numFmtId="174" fontId="0" fillId="0" borderId="0" xfId="0" applyNumberFormat="1" applyAlignment="1">
      <alignment vertical="center"/>
    </xf>
    <xf numFmtId="17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04BD-0E31-4136-A23E-B3D9E34AE212}">
  <dimension ref="B2:K37"/>
  <sheetViews>
    <sheetView topLeftCell="A22" workbookViewId="0">
      <selection activeCell="B33" sqref="B33:F37"/>
    </sheetView>
  </sheetViews>
  <sheetFormatPr defaultRowHeight="15" x14ac:dyDescent="0.25"/>
  <cols>
    <col min="2" max="2" width="12.42578125" customWidth="1"/>
    <col min="4" max="7" width="10.140625" customWidth="1"/>
    <col min="8" max="8" width="10.28515625" bestFit="1" customWidth="1"/>
  </cols>
  <sheetData>
    <row r="2" spans="2:11" x14ac:dyDescent="0.25">
      <c r="D2" s="2" t="s">
        <v>0</v>
      </c>
      <c r="E2" s="2"/>
      <c r="I2" s="1" t="s">
        <v>8</v>
      </c>
      <c r="J2" s="1"/>
      <c r="K2" s="1"/>
    </row>
    <row r="3" spans="2:11" x14ac:dyDescent="0.25">
      <c r="D3" t="s">
        <v>1</v>
      </c>
      <c r="E3" t="s">
        <v>2</v>
      </c>
      <c r="F3" s="5"/>
      <c r="I3" t="s">
        <v>4</v>
      </c>
      <c r="J3" t="s">
        <v>5</v>
      </c>
      <c r="K3" t="s">
        <v>6</v>
      </c>
    </row>
    <row r="4" spans="2:11" x14ac:dyDescent="0.25">
      <c r="B4" s="2" t="s">
        <v>3</v>
      </c>
      <c r="C4">
        <v>1</v>
      </c>
      <c r="D4" s="4">
        <f>2/5</f>
        <v>0.4</v>
      </c>
      <c r="E4" s="4">
        <f>1-D4</f>
        <v>0.6</v>
      </c>
      <c r="F4" s="5"/>
      <c r="G4" s="2" t="s">
        <v>0</v>
      </c>
      <c r="H4" t="s">
        <v>1</v>
      </c>
      <c r="I4" s="4">
        <f>5/8</f>
        <v>0.625</v>
      </c>
      <c r="J4" s="4">
        <f>2/8</f>
        <v>0.25</v>
      </c>
      <c r="K4" s="4">
        <f>1/8</f>
        <v>0.125</v>
      </c>
    </row>
    <row r="5" spans="2:11" x14ac:dyDescent="0.25">
      <c r="B5" s="2"/>
      <c r="C5">
        <v>2</v>
      </c>
      <c r="D5" s="4">
        <f>3/6</f>
        <v>0.5</v>
      </c>
      <c r="E5" s="4">
        <f>1-D5</f>
        <v>0.5</v>
      </c>
      <c r="F5" s="5"/>
      <c r="G5" s="2"/>
      <c r="H5" t="s">
        <v>2</v>
      </c>
      <c r="I5" s="4">
        <f>3/10</f>
        <v>0.3</v>
      </c>
      <c r="J5" s="4">
        <f>4/10</f>
        <v>0.4</v>
      </c>
      <c r="K5" s="4">
        <f>3/10</f>
        <v>0.3</v>
      </c>
    </row>
    <row r="6" spans="2:11" x14ac:dyDescent="0.25">
      <c r="B6" s="2"/>
      <c r="C6">
        <v>3</v>
      </c>
      <c r="D6" s="4">
        <f>3/7</f>
        <v>0.42857142857142855</v>
      </c>
      <c r="E6" s="4">
        <f>1-D6</f>
        <v>0.5714285714285714</v>
      </c>
      <c r="F6" s="5"/>
    </row>
    <row r="7" spans="2:11" x14ac:dyDescent="0.25">
      <c r="B7" s="5"/>
      <c r="C7" s="5"/>
      <c r="F7" s="5"/>
    </row>
    <row r="8" spans="2:11" x14ac:dyDescent="0.25">
      <c r="B8" s="5"/>
      <c r="C8" s="5"/>
      <c r="D8" s="1" t="s">
        <v>8</v>
      </c>
      <c r="E8" s="1"/>
      <c r="F8" s="1"/>
    </row>
    <row r="9" spans="2:11" x14ac:dyDescent="0.25">
      <c r="D9" t="s">
        <v>4</v>
      </c>
      <c r="E9" t="s">
        <v>5</v>
      </c>
      <c r="F9" t="s">
        <v>6</v>
      </c>
      <c r="H9" s="4"/>
    </row>
    <row r="10" spans="2:11" x14ac:dyDescent="0.25">
      <c r="B10" s="2" t="s">
        <v>3</v>
      </c>
      <c r="C10">
        <v>1</v>
      </c>
      <c r="D10">
        <f>$D4*I$4+$E4*I$5</f>
        <v>0.43</v>
      </c>
      <c r="E10">
        <f>$D4*J$4+$E4*J$5</f>
        <v>0.33999999999999997</v>
      </c>
      <c r="F10">
        <f>$D4*K$4+$E4*K$5</f>
        <v>0.22999999999999998</v>
      </c>
      <c r="H10" s="4"/>
    </row>
    <row r="11" spans="2:11" x14ac:dyDescent="0.25">
      <c r="B11" s="2"/>
      <c r="C11">
        <v>2</v>
      </c>
      <c r="D11">
        <f t="shared" ref="D11:F11" si="0">$D5*I$4+$E5*I$5</f>
        <v>0.46250000000000002</v>
      </c>
      <c r="E11">
        <f t="shared" si="0"/>
        <v>0.32500000000000001</v>
      </c>
      <c r="F11">
        <f t="shared" si="0"/>
        <v>0.21249999999999999</v>
      </c>
      <c r="H11" s="4"/>
    </row>
    <row r="12" spans="2:11" x14ac:dyDescent="0.25">
      <c r="B12" s="2"/>
      <c r="C12">
        <v>3</v>
      </c>
      <c r="D12">
        <f t="shared" ref="D12:F12" si="1">$D6*I$4+$E6*I$5</f>
        <v>0.43928571428571428</v>
      </c>
      <c r="E12">
        <f t="shared" si="1"/>
        <v>0.33571428571428569</v>
      </c>
      <c r="F12">
        <f t="shared" si="1"/>
        <v>0.22499999999999998</v>
      </c>
      <c r="H12" s="4"/>
    </row>
    <row r="13" spans="2:11" x14ac:dyDescent="0.25">
      <c r="H13" s="4"/>
    </row>
    <row r="14" spans="2:11" x14ac:dyDescent="0.25">
      <c r="H14" s="4"/>
    </row>
    <row r="15" spans="2:11" x14ac:dyDescent="0.25">
      <c r="H15" s="4"/>
    </row>
    <row r="16" spans="2:11" x14ac:dyDescent="0.25">
      <c r="H16" s="4"/>
    </row>
    <row r="17" spans="2:11" x14ac:dyDescent="0.25">
      <c r="E17" s="1" t="s">
        <v>8</v>
      </c>
      <c r="F17" s="1"/>
      <c r="G17" s="1"/>
    </row>
    <row r="18" spans="2:11" x14ac:dyDescent="0.25">
      <c r="E18" s="5" t="s">
        <v>4</v>
      </c>
      <c r="F18" t="s">
        <v>5</v>
      </c>
      <c r="G18" t="s">
        <v>6</v>
      </c>
      <c r="H18" t="s">
        <v>9</v>
      </c>
    </row>
    <row r="19" spans="2:11" x14ac:dyDescent="0.25">
      <c r="B19" s="2" t="s">
        <v>3</v>
      </c>
      <c r="C19" s="1">
        <v>1</v>
      </c>
      <c r="D19" s="5" t="s">
        <v>1</v>
      </c>
      <c r="E19" s="6">
        <f>$D4*I$4/($D4*I$4 + $E4*I$5)</f>
        <v>0.58139534883720934</v>
      </c>
      <c r="F19" s="6">
        <f t="shared" ref="F19:G19" si="2">$D4*J$4/($D4*J$4 + $E4*J$5)</f>
        <v>0.29411764705882359</v>
      </c>
      <c r="G19" s="6">
        <f t="shared" si="2"/>
        <v>0.21739130434782611</v>
      </c>
      <c r="H19" s="7">
        <f>SUM(E19:G19)</f>
        <v>1.092904300243859</v>
      </c>
    </row>
    <row r="20" spans="2:11" x14ac:dyDescent="0.25">
      <c r="B20" s="2"/>
      <c r="C20" s="1"/>
      <c r="D20" s="5" t="s">
        <v>2</v>
      </c>
      <c r="E20" s="7">
        <f>$E4*I$5/($D4*I$4 + $E4*I$5)</f>
        <v>0.41860465116279066</v>
      </c>
      <c r="F20" s="7">
        <f t="shared" ref="F20:G20" si="3">$E4*J$5/($D4*J$4 + $E4*J$5)</f>
        <v>0.70588235294117652</v>
      </c>
      <c r="G20" s="7">
        <f t="shared" si="3"/>
        <v>0.78260869565217395</v>
      </c>
      <c r="H20" s="7">
        <f t="shared" ref="H20:H24" si="4">SUM(E20:G20)</f>
        <v>1.907095699756141</v>
      </c>
    </row>
    <row r="21" spans="2:11" x14ac:dyDescent="0.25">
      <c r="B21" s="2"/>
      <c r="C21" s="1">
        <v>2</v>
      </c>
      <c r="D21" s="5" t="s">
        <v>1</v>
      </c>
      <c r="E21" s="7">
        <f>$D5*I$4/($D5*I$4 + $E5*I$5)</f>
        <v>0.67567567567567566</v>
      </c>
      <c r="F21" s="7">
        <f t="shared" ref="F21:G21" si="5">$D5*J$4/($D5*J$4 + $E5*J$5)</f>
        <v>0.38461538461538458</v>
      </c>
      <c r="G21" s="7">
        <f t="shared" si="5"/>
        <v>0.29411764705882354</v>
      </c>
      <c r="H21" s="7">
        <f t="shared" si="4"/>
        <v>1.3544087073498838</v>
      </c>
    </row>
    <row r="22" spans="2:11" x14ac:dyDescent="0.25">
      <c r="B22" s="2"/>
      <c r="C22" s="1"/>
      <c r="D22" s="5" t="s">
        <v>2</v>
      </c>
      <c r="E22" s="7">
        <f>$E5*I$5/($D5*I$4 + $E5*I$5)</f>
        <v>0.32432432432432429</v>
      </c>
      <c r="F22" s="7">
        <f t="shared" ref="F22:G22" si="6">$E5*J$5/($D5*J$4 + $E5*J$5)</f>
        <v>0.61538461538461542</v>
      </c>
      <c r="G22" s="7">
        <f t="shared" si="6"/>
        <v>0.70588235294117652</v>
      </c>
      <c r="H22" s="7">
        <f t="shared" si="4"/>
        <v>1.6455912926501162</v>
      </c>
    </row>
    <row r="23" spans="2:11" x14ac:dyDescent="0.25">
      <c r="B23" s="2"/>
      <c r="C23" s="1">
        <v>3</v>
      </c>
      <c r="D23" s="5" t="s">
        <v>1</v>
      </c>
      <c r="E23" s="7">
        <f>$D6*I$4/($D6*I$4 + $E6*I$5)</f>
        <v>0.6097560975609756</v>
      </c>
      <c r="F23" s="7">
        <f t="shared" ref="F23:G23" si="7">$D6*J$4/($D6*J$4 + $E6*J$5)</f>
        <v>0.31914893617021278</v>
      </c>
      <c r="G23" s="7">
        <f t="shared" si="7"/>
        <v>0.23809523809523811</v>
      </c>
      <c r="H23" s="7">
        <f t="shared" si="4"/>
        <v>1.1670002718264265</v>
      </c>
    </row>
    <row r="24" spans="2:11" x14ac:dyDescent="0.25">
      <c r="B24" s="2"/>
      <c r="C24" s="1"/>
      <c r="D24" s="5" t="s">
        <v>2</v>
      </c>
      <c r="E24" s="7">
        <f>$E6*I$5/($D6*I$4 + $E6*I$5)</f>
        <v>0.39024390243902435</v>
      </c>
      <c r="F24" s="7">
        <f t="shared" ref="F24:G24" si="8">$E6*J$5/($D6*J$4 + $E6*J$5)</f>
        <v>0.68085106382978722</v>
      </c>
      <c r="G24" s="7">
        <f t="shared" si="8"/>
        <v>0.76190476190476186</v>
      </c>
      <c r="H24" s="7">
        <f t="shared" si="4"/>
        <v>1.8329997281735735</v>
      </c>
    </row>
    <row r="27" spans="2:11" x14ac:dyDescent="0.25">
      <c r="D27" s="2" t="s">
        <v>0</v>
      </c>
      <c r="E27" s="2"/>
      <c r="I27" s="1" t="s">
        <v>8</v>
      </c>
      <c r="J27" s="1"/>
      <c r="K27" s="1"/>
    </row>
    <row r="28" spans="2:11" x14ac:dyDescent="0.25">
      <c r="D28" t="s">
        <v>1</v>
      </c>
      <c r="E28" t="s">
        <v>2</v>
      </c>
      <c r="I28" t="s">
        <v>4</v>
      </c>
      <c r="J28" t="s">
        <v>5</v>
      </c>
      <c r="K28" t="s">
        <v>6</v>
      </c>
    </row>
    <row r="29" spans="2:11" x14ac:dyDescent="0.25">
      <c r="B29" s="2" t="s">
        <v>3</v>
      </c>
      <c r="C29">
        <v>1</v>
      </c>
      <c r="D29" s="4">
        <f>H19/SUM(H19:H20)</f>
        <v>0.36430143341461968</v>
      </c>
      <c r="E29" s="4">
        <f>H20/SUM(H19:H20)</f>
        <v>0.63569856658538038</v>
      </c>
      <c r="G29" s="2" t="s">
        <v>0</v>
      </c>
      <c r="H29" t="s">
        <v>1</v>
      </c>
      <c r="I29" s="4">
        <f>SUM(E19,E21,E23)/SUM($H19,$H21,$H23)</f>
        <v>0.51650949371310406</v>
      </c>
      <c r="J29" s="4">
        <f t="shared" ref="J29:K29" si="9">SUM(F19,F21,F23)/SUM($H19,$H21,$H23)</f>
        <v>0.27609171942187244</v>
      </c>
      <c r="K29" s="4">
        <f t="shared" si="9"/>
        <v>0.2073987868650235</v>
      </c>
    </row>
    <row r="30" spans="2:11" x14ac:dyDescent="0.25">
      <c r="B30" s="2"/>
      <c r="C30">
        <v>2</v>
      </c>
      <c r="D30" s="4">
        <f>H21/SUM(H21:H22)</f>
        <v>0.45146956911662794</v>
      </c>
      <c r="E30" s="4">
        <f>H22/SUM(H21:H22)</f>
        <v>0.54853043088337206</v>
      </c>
      <c r="G30" s="2"/>
      <c r="H30" t="s">
        <v>2</v>
      </c>
      <c r="I30" s="4">
        <f>SUM(E20,E22,E24)/SUM($H20,$H22,$H24)</f>
        <v>0.21040452902617779</v>
      </c>
      <c r="J30" s="4">
        <f t="shared" ref="J30:K30" si="10">SUM(F20,F22,F24)/SUM($H20,$H22,$H24)</f>
        <v>0.37174795639432007</v>
      </c>
      <c r="K30" s="4">
        <f t="shared" si="10"/>
        <v>0.41784751457950225</v>
      </c>
    </row>
    <row r="31" spans="2:11" x14ac:dyDescent="0.25">
      <c r="B31" s="2"/>
      <c r="C31">
        <v>3</v>
      </c>
      <c r="D31" s="4">
        <f>H23/SUM(H23:H24)</f>
        <v>0.38900009060880886</v>
      </c>
      <c r="E31" s="4">
        <f>H24/SUM(H23:H24)</f>
        <v>0.6109999093911912</v>
      </c>
    </row>
    <row r="33" spans="2:6" x14ac:dyDescent="0.25">
      <c r="B33" s="5"/>
      <c r="C33" s="5"/>
      <c r="D33" s="1" t="s">
        <v>8</v>
      </c>
      <c r="E33" s="1"/>
      <c r="F33" s="1"/>
    </row>
    <row r="34" spans="2:6" x14ac:dyDescent="0.25">
      <c r="D34" t="s">
        <v>4</v>
      </c>
      <c r="E34" t="s">
        <v>5</v>
      </c>
      <c r="F34" t="s">
        <v>6</v>
      </c>
    </row>
    <row r="35" spans="2:6" x14ac:dyDescent="0.25">
      <c r="B35" s="2" t="s">
        <v>3</v>
      </c>
      <c r="C35">
        <v>1</v>
      </c>
      <c r="D35" s="7">
        <f>$D29*I$29+$E29*I$30</f>
        <v>0.32191900643695659</v>
      </c>
      <c r="E35" s="7">
        <f t="shared" ref="E35:F37" si="11">$D29*J$29+$E29*J$30</f>
        <v>0.33690025215020891</v>
      </c>
      <c r="F35" s="7">
        <f t="shared" si="11"/>
        <v>0.34118074141283466</v>
      </c>
    </row>
    <row r="36" spans="2:6" x14ac:dyDescent="0.25">
      <c r="B36" s="2"/>
      <c r="C36">
        <v>2</v>
      </c>
      <c r="D36" s="7">
        <f t="shared" ref="D36:D37" si="12">$D30*I$29+$E30*I$30</f>
        <v>0.34860160553784503</v>
      </c>
      <c r="E36" s="7">
        <f t="shared" si="11"/>
        <v>0.32856207630505108</v>
      </c>
      <c r="F36" s="7">
        <f t="shared" si="11"/>
        <v>0.32283631815710401</v>
      </c>
    </row>
    <row r="37" spans="2:6" x14ac:dyDescent="0.25">
      <c r="B37" s="2"/>
      <c r="C37">
        <v>3</v>
      </c>
      <c r="D37" s="7">
        <f t="shared" si="12"/>
        <v>0.32947938802519838</v>
      </c>
      <c r="E37" s="7">
        <f t="shared" si="11"/>
        <v>0.33453767154474029</v>
      </c>
      <c r="F37" s="7">
        <f t="shared" si="11"/>
        <v>0.33598294043006149</v>
      </c>
    </row>
  </sheetData>
  <mergeCells count="17">
    <mergeCell ref="D27:E27"/>
    <mergeCell ref="B29:B31"/>
    <mergeCell ref="I27:K27"/>
    <mergeCell ref="G29:G30"/>
    <mergeCell ref="D33:F33"/>
    <mergeCell ref="B35:B37"/>
    <mergeCell ref="C23:C24"/>
    <mergeCell ref="C21:C22"/>
    <mergeCell ref="C19:C20"/>
    <mergeCell ref="B19:B24"/>
    <mergeCell ref="E17:G17"/>
    <mergeCell ref="B10:B12"/>
    <mergeCell ref="B4:B6"/>
    <mergeCell ref="D2:E2"/>
    <mergeCell ref="G4:G5"/>
    <mergeCell ref="I2:K2"/>
    <mergeCell ref="D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D330-9403-4441-97CA-4E5DF415AD60}">
  <dimension ref="B2:J42"/>
  <sheetViews>
    <sheetView tabSelected="1" topLeftCell="A16" workbookViewId="0">
      <selection activeCell="E31" sqref="E31"/>
    </sheetView>
  </sheetViews>
  <sheetFormatPr defaultRowHeight="15" x14ac:dyDescent="0.25"/>
  <cols>
    <col min="2" max="2" width="17" bestFit="1" customWidth="1"/>
    <col min="3" max="3" width="11" bestFit="1" customWidth="1"/>
  </cols>
  <sheetData>
    <row r="2" spans="2:8" x14ac:dyDescent="0.25">
      <c r="B2" t="s">
        <v>20</v>
      </c>
      <c r="C2" s="8" t="s">
        <v>4</v>
      </c>
      <c r="D2" s="8" t="s">
        <v>5</v>
      </c>
      <c r="E2" s="8" t="s">
        <v>6</v>
      </c>
      <c r="F2" s="8" t="s">
        <v>11</v>
      </c>
      <c r="G2" s="8" t="s">
        <v>12</v>
      </c>
    </row>
    <row r="3" spans="2:8" x14ac:dyDescent="0.25">
      <c r="B3" t="s">
        <v>10</v>
      </c>
      <c r="C3">
        <v>2</v>
      </c>
      <c r="D3">
        <v>0</v>
      </c>
      <c r="E3">
        <v>2</v>
      </c>
      <c r="F3">
        <v>1</v>
      </c>
      <c r="H3">
        <f>SUM(C3:G3)</f>
        <v>5</v>
      </c>
    </row>
    <row r="4" spans="2:8" x14ac:dyDescent="0.25">
      <c r="B4" t="s">
        <v>4</v>
      </c>
      <c r="C4">
        <v>0</v>
      </c>
      <c r="D4">
        <v>2</v>
      </c>
      <c r="E4">
        <v>1</v>
      </c>
      <c r="F4">
        <v>2</v>
      </c>
      <c r="G4">
        <v>0</v>
      </c>
      <c r="H4">
        <f t="shared" ref="H4:H7" si="0">SUM(C4:G4)</f>
        <v>5</v>
      </c>
    </row>
    <row r="5" spans="2:8" x14ac:dyDescent="0.25">
      <c r="B5" t="s">
        <v>5</v>
      </c>
      <c r="C5">
        <v>0</v>
      </c>
      <c r="D5">
        <v>2</v>
      </c>
      <c r="E5">
        <v>1</v>
      </c>
      <c r="F5">
        <v>0</v>
      </c>
      <c r="G5">
        <v>3</v>
      </c>
      <c r="H5">
        <f t="shared" si="0"/>
        <v>6</v>
      </c>
    </row>
    <row r="6" spans="2:8" x14ac:dyDescent="0.25">
      <c r="B6" t="s">
        <v>6</v>
      </c>
      <c r="C6">
        <v>1</v>
      </c>
      <c r="D6">
        <v>1</v>
      </c>
      <c r="E6">
        <v>2</v>
      </c>
      <c r="F6">
        <v>1</v>
      </c>
      <c r="G6">
        <v>1</v>
      </c>
      <c r="H6">
        <f t="shared" si="0"/>
        <v>6</v>
      </c>
    </row>
    <row r="7" spans="2:8" x14ac:dyDescent="0.25">
      <c r="B7" t="s">
        <v>11</v>
      </c>
      <c r="C7">
        <v>2</v>
      </c>
      <c r="D7">
        <v>1</v>
      </c>
      <c r="E7">
        <v>0</v>
      </c>
      <c r="F7">
        <v>1</v>
      </c>
      <c r="G7">
        <v>1</v>
      </c>
      <c r="H7">
        <f t="shared" si="0"/>
        <v>5</v>
      </c>
    </row>
    <row r="9" spans="2:8" x14ac:dyDescent="0.25">
      <c r="B9" t="s">
        <v>13</v>
      </c>
      <c r="C9" t="s">
        <v>4</v>
      </c>
      <c r="D9" t="s">
        <v>5</v>
      </c>
      <c r="E9" t="s">
        <v>6</v>
      </c>
      <c r="F9" t="s">
        <v>11</v>
      </c>
      <c r="G9" t="s">
        <v>12</v>
      </c>
    </row>
    <row r="10" spans="2:8" x14ac:dyDescent="0.25">
      <c r="B10" t="s">
        <v>10</v>
      </c>
      <c r="C10">
        <f>C3/$H3</f>
        <v>0.4</v>
      </c>
      <c r="D10">
        <f>D3/$H3</f>
        <v>0</v>
      </c>
      <c r="E10">
        <f>E3/$H3</f>
        <v>0.4</v>
      </c>
      <c r="F10">
        <f>F3/$H3</f>
        <v>0.2</v>
      </c>
    </row>
    <row r="11" spans="2:8" x14ac:dyDescent="0.25">
      <c r="B11" t="s">
        <v>4</v>
      </c>
      <c r="C11">
        <f>C4/$H4</f>
        <v>0</v>
      </c>
      <c r="D11">
        <f>D4/$H4</f>
        <v>0.4</v>
      </c>
      <c r="E11">
        <f>E4/$H4</f>
        <v>0.2</v>
      </c>
      <c r="F11">
        <f>F4/$H4</f>
        <v>0.4</v>
      </c>
      <c r="G11">
        <f>G4/$H4</f>
        <v>0</v>
      </c>
    </row>
    <row r="12" spans="2:8" x14ac:dyDescent="0.25">
      <c r="B12" t="s">
        <v>5</v>
      </c>
      <c r="C12">
        <f>C5/$H5</f>
        <v>0</v>
      </c>
      <c r="D12" s="3">
        <f>D5/$H5</f>
        <v>0.33333333333333331</v>
      </c>
      <c r="E12" s="3">
        <f>E5/$H5</f>
        <v>0.16666666666666666</v>
      </c>
      <c r="F12">
        <f>F5/$H5</f>
        <v>0</v>
      </c>
      <c r="G12">
        <f>G5/$H5</f>
        <v>0.5</v>
      </c>
    </row>
    <row r="13" spans="2:8" x14ac:dyDescent="0.25">
      <c r="B13" t="s">
        <v>6</v>
      </c>
      <c r="C13" s="3">
        <f>C6/$H6</f>
        <v>0.16666666666666666</v>
      </c>
      <c r="D13" s="3">
        <f>D6/$H6</f>
        <v>0.16666666666666666</v>
      </c>
      <c r="E13" s="3">
        <f>E6/$H6</f>
        <v>0.33333333333333331</v>
      </c>
      <c r="F13" s="3">
        <f>F6/$H6</f>
        <v>0.16666666666666666</v>
      </c>
      <c r="G13" s="3">
        <f>G6/$H6</f>
        <v>0.16666666666666666</v>
      </c>
    </row>
    <row r="14" spans="2:8" x14ac:dyDescent="0.25">
      <c r="B14" t="s">
        <v>11</v>
      </c>
      <c r="C14">
        <f>C7/$H7</f>
        <v>0.4</v>
      </c>
      <c r="D14">
        <f>D7/$H7</f>
        <v>0.2</v>
      </c>
      <c r="E14">
        <f>E7/$H7</f>
        <v>0</v>
      </c>
      <c r="F14">
        <f>F7/$H7</f>
        <v>0.2</v>
      </c>
      <c r="G14">
        <f>G7/$H7</f>
        <v>0.2</v>
      </c>
    </row>
    <row r="16" spans="2:8" x14ac:dyDescent="0.25">
      <c r="C16" t="s">
        <v>7</v>
      </c>
      <c r="D16" t="s">
        <v>14</v>
      </c>
    </row>
    <row r="17" spans="2:10" x14ac:dyDescent="0.25">
      <c r="B17" t="s">
        <v>15</v>
      </c>
      <c r="C17">
        <f>PRODUCT(C10,D11,E12,E13,E13,G13)</f>
        <v>4.9382716049382717E-4</v>
      </c>
      <c r="D17">
        <f>(1/C17)^(1/(LEN(B17)+1))</f>
        <v>3.5568933044900626</v>
      </c>
    </row>
    <row r="18" spans="2:10" x14ac:dyDescent="0.25">
      <c r="B18" t="s">
        <v>16</v>
      </c>
      <c r="C18">
        <f>PRODUCT(C10,F11,D14,D12,G12)</f>
        <v>5.333333333333334E-3</v>
      </c>
      <c r="D18">
        <f t="shared" ref="D18:D21" si="1">(1/C18)^(1/(LEN(B18)+1))</f>
        <v>2.8483952601417557</v>
      </c>
    </row>
    <row r="19" spans="2:10" x14ac:dyDescent="0.25">
      <c r="B19" t="s">
        <v>17</v>
      </c>
      <c r="C19">
        <f>PRODUCT(E10,F13,C14,F11,F14,G14)</f>
        <v>4.2666666666666677E-4</v>
      </c>
      <c r="D19">
        <f t="shared" si="1"/>
        <v>3.6446168680373847</v>
      </c>
    </row>
    <row r="20" spans="2:10" x14ac:dyDescent="0.25">
      <c r="B20" t="s">
        <v>18</v>
      </c>
      <c r="C20">
        <f>PRODUCT(E10,C13,D11,D12,G12)</f>
        <v>4.4444444444444444E-3</v>
      </c>
      <c r="D20">
        <f t="shared" si="1"/>
        <v>2.9541769390627772</v>
      </c>
    </row>
    <row r="21" spans="2:10" x14ac:dyDescent="0.25">
      <c r="B21" t="s">
        <v>19</v>
      </c>
      <c r="C21">
        <f>PRODUCT(F10,C14,E11,D13,G12)</f>
        <v>1.3333333333333335E-3</v>
      </c>
      <c r="D21">
        <f t="shared" si="1"/>
        <v>3.7584800787650638</v>
      </c>
    </row>
    <row r="23" spans="2:10" x14ac:dyDescent="0.25">
      <c r="B23" t="s">
        <v>20</v>
      </c>
      <c r="C23" s="8" t="s">
        <v>4</v>
      </c>
      <c r="D23" s="8" t="s">
        <v>5</v>
      </c>
      <c r="E23" s="8" t="s">
        <v>6</v>
      </c>
      <c r="F23" s="8" t="s">
        <v>11</v>
      </c>
      <c r="G23" s="8" t="s">
        <v>12</v>
      </c>
    </row>
    <row r="24" spans="2:10" x14ac:dyDescent="0.25">
      <c r="B24" t="s">
        <v>10</v>
      </c>
      <c r="C24">
        <f>C3+1</f>
        <v>3</v>
      </c>
      <c r="D24">
        <f t="shared" ref="D24:F24" si="2">D3+1</f>
        <v>1</v>
      </c>
      <c r="E24">
        <f t="shared" si="2"/>
        <v>3</v>
      </c>
      <c r="F24">
        <f t="shared" si="2"/>
        <v>2</v>
      </c>
      <c r="H24">
        <f>SUM(C24:G24)</f>
        <v>9</v>
      </c>
    </row>
    <row r="25" spans="2:10" x14ac:dyDescent="0.25">
      <c r="B25" t="s">
        <v>4</v>
      </c>
      <c r="C25">
        <f t="shared" ref="C25:F25" si="3">C4+1</f>
        <v>1</v>
      </c>
      <c r="D25">
        <f t="shared" si="3"/>
        <v>3</v>
      </c>
      <c r="E25">
        <f t="shared" si="3"/>
        <v>2</v>
      </c>
      <c r="F25">
        <f t="shared" si="3"/>
        <v>3</v>
      </c>
      <c r="G25">
        <f t="shared" ref="G25" si="4">G4+1</f>
        <v>1</v>
      </c>
      <c r="H25">
        <f t="shared" ref="H25:H28" si="5">SUM(C25:G25)</f>
        <v>10</v>
      </c>
    </row>
    <row r="26" spans="2:10" x14ac:dyDescent="0.25">
      <c r="B26" t="s">
        <v>5</v>
      </c>
      <c r="C26">
        <f t="shared" ref="C26:F26" si="6">C5+1</f>
        <v>1</v>
      </c>
      <c r="D26">
        <f t="shared" si="6"/>
        <v>3</v>
      </c>
      <c r="E26">
        <f t="shared" si="6"/>
        <v>2</v>
      </c>
      <c r="F26">
        <f t="shared" si="6"/>
        <v>1</v>
      </c>
      <c r="G26">
        <f t="shared" ref="G26" si="7">G5+1</f>
        <v>4</v>
      </c>
      <c r="H26">
        <f t="shared" si="5"/>
        <v>11</v>
      </c>
    </row>
    <row r="27" spans="2:10" x14ac:dyDescent="0.25">
      <c r="B27" t="s">
        <v>6</v>
      </c>
      <c r="C27">
        <f t="shared" ref="C27:F27" si="8">C6+1</f>
        <v>2</v>
      </c>
      <c r="D27">
        <f t="shared" si="8"/>
        <v>2</v>
      </c>
      <c r="E27">
        <f t="shared" si="8"/>
        <v>3</v>
      </c>
      <c r="F27">
        <f t="shared" si="8"/>
        <v>2</v>
      </c>
      <c r="G27">
        <f t="shared" ref="G27" si="9">G6+1</f>
        <v>2</v>
      </c>
      <c r="H27">
        <f t="shared" si="5"/>
        <v>11</v>
      </c>
    </row>
    <row r="28" spans="2:10" x14ac:dyDescent="0.25">
      <c r="B28" t="s">
        <v>11</v>
      </c>
      <c r="C28">
        <f t="shared" ref="C28:F28" si="10">C7+1</f>
        <v>3</v>
      </c>
      <c r="D28">
        <f t="shared" si="10"/>
        <v>2</v>
      </c>
      <c r="E28">
        <f t="shared" si="10"/>
        <v>1</v>
      </c>
      <c r="F28">
        <f t="shared" si="10"/>
        <v>2</v>
      </c>
      <c r="G28">
        <f t="shared" ref="G28" si="11">G7+1</f>
        <v>2</v>
      </c>
      <c r="H28">
        <f t="shared" si="5"/>
        <v>10</v>
      </c>
    </row>
    <row r="30" spans="2:10" x14ac:dyDescent="0.25">
      <c r="B30" t="s">
        <v>13</v>
      </c>
      <c r="C30" t="s">
        <v>4</v>
      </c>
      <c r="D30" t="s">
        <v>5</v>
      </c>
      <c r="E30" t="s">
        <v>6</v>
      </c>
      <c r="F30" t="s">
        <v>11</v>
      </c>
      <c r="G30" t="s">
        <v>12</v>
      </c>
      <c r="I30" s="8" t="s">
        <v>21</v>
      </c>
      <c r="J30" s="9">
        <v>4</v>
      </c>
    </row>
    <row r="31" spans="2:10" x14ac:dyDescent="0.25">
      <c r="B31" t="s">
        <v>10</v>
      </c>
      <c r="C31" s="10">
        <f>C24/($H24 + $J$30)</f>
        <v>0.23076923076923078</v>
      </c>
      <c r="D31" s="10">
        <f t="shared" ref="D31:F31" si="12">D24/($H24 + $J$30)</f>
        <v>7.6923076923076927E-2</v>
      </c>
      <c r="E31" s="10">
        <f t="shared" si="12"/>
        <v>0.23076923076923078</v>
      </c>
      <c r="F31" s="10">
        <f t="shared" si="12"/>
        <v>0.15384615384615385</v>
      </c>
      <c r="G31" s="10"/>
    </row>
    <row r="32" spans="2:10" x14ac:dyDescent="0.25">
      <c r="B32" t="s">
        <v>4</v>
      </c>
      <c r="C32" s="10">
        <f t="shared" ref="C32:F35" si="13">C25/($H25 + $J$30)</f>
        <v>7.1428571428571425E-2</v>
      </c>
      <c r="D32" s="10">
        <f t="shared" si="13"/>
        <v>0.21428571428571427</v>
      </c>
      <c r="E32" s="10">
        <f t="shared" si="13"/>
        <v>0.14285714285714285</v>
      </c>
      <c r="F32" s="10">
        <f t="shared" si="13"/>
        <v>0.21428571428571427</v>
      </c>
      <c r="G32" s="10">
        <f t="shared" ref="G32" si="14">G25/($H25 + $J$30)</f>
        <v>7.1428571428571425E-2</v>
      </c>
    </row>
    <row r="33" spans="2:7" x14ac:dyDescent="0.25">
      <c r="B33" t="s">
        <v>5</v>
      </c>
      <c r="C33" s="10">
        <f t="shared" si="13"/>
        <v>6.6666666666666666E-2</v>
      </c>
      <c r="D33" s="10">
        <f t="shared" si="13"/>
        <v>0.2</v>
      </c>
      <c r="E33" s="10">
        <f t="shared" si="13"/>
        <v>0.13333333333333333</v>
      </c>
      <c r="F33" s="10">
        <f t="shared" si="13"/>
        <v>6.6666666666666666E-2</v>
      </c>
      <c r="G33" s="10">
        <f t="shared" ref="G33" si="15">G26/($H26 + $J$30)</f>
        <v>0.26666666666666666</v>
      </c>
    </row>
    <row r="34" spans="2:7" x14ac:dyDescent="0.25">
      <c r="B34" t="s">
        <v>6</v>
      </c>
      <c r="C34" s="10">
        <f t="shared" si="13"/>
        <v>0.13333333333333333</v>
      </c>
      <c r="D34" s="10">
        <f t="shared" si="13"/>
        <v>0.13333333333333333</v>
      </c>
      <c r="E34" s="10">
        <f t="shared" si="13"/>
        <v>0.2</v>
      </c>
      <c r="F34" s="10">
        <f t="shared" si="13"/>
        <v>0.13333333333333333</v>
      </c>
      <c r="G34" s="10">
        <f t="shared" ref="G34" si="16">G27/($H27 + $J$30)</f>
        <v>0.13333333333333333</v>
      </c>
    </row>
    <row r="35" spans="2:7" x14ac:dyDescent="0.25">
      <c r="B35" t="s">
        <v>11</v>
      </c>
      <c r="C35" s="10">
        <f t="shared" si="13"/>
        <v>0.21428571428571427</v>
      </c>
      <c r="D35" s="10">
        <f t="shared" si="13"/>
        <v>0.14285714285714285</v>
      </c>
      <c r="E35" s="10">
        <f t="shared" si="13"/>
        <v>7.1428571428571425E-2</v>
      </c>
      <c r="F35" s="10">
        <f t="shared" si="13"/>
        <v>0.14285714285714285</v>
      </c>
      <c r="G35" s="10">
        <f t="shared" ref="G35" si="17">G28/($H28 + $J$30)</f>
        <v>0.14285714285714285</v>
      </c>
    </row>
    <row r="37" spans="2:7" x14ac:dyDescent="0.25">
      <c r="C37" t="s">
        <v>7</v>
      </c>
      <c r="D37" t="s">
        <v>14</v>
      </c>
    </row>
    <row r="38" spans="2:7" x14ac:dyDescent="0.25">
      <c r="B38" t="s">
        <v>15</v>
      </c>
      <c r="C38">
        <f>PRODUCT(C31,D32,E33,E34,E34,G34)</f>
        <v>3.5164835164835168E-5</v>
      </c>
      <c r="D38">
        <f>(1/C38)^(1/(LEN(B38)+1))</f>
        <v>5.5247831399675631</v>
      </c>
    </row>
    <row r="39" spans="2:7" x14ac:dyDescent="0.25">
      <c r="B39" t="s">
        <v>16</v>
      </c>
      <c r="C39">
        <f>PRODUCT(C31,F32,D35,D33,G33)</f>
        <v>3.7676609105180537E-4</v>
      </c>
      <c r="D39">
        <f t="shared" ref="D39:D42" si="18">(1/C39)^(1/(LEN(B39)+1))</f>
        <v>4.8393344562907101</v>
      </c>
    </row>
    <row r="40" spans="2:7" x14ac:dyDescent="0.25">
      <c r="B40" t="s">
        <v>17</v>
      </c>
      <c r="C40">
        <f>PRODUCT(E31,F34,C35,F32,F35,G35)</f>
        <v>2.8834139621311629E-5</v>
      </c>
      <c r="D40">
        <f t="shared" si="18"/>
        <v>5.7106056036249475</v>
      </c>
    </row>
    <row r="41" spans="2:7" x14ac:dyDescent="0.25">
      <c r="B41" t="s">
        <v>18</v>
      </c>
      <c r="C41">
        <f>PRODUCT(E31,C34,D32,D33,G33)</f>
        <v>3.5164835164835164E-4</v>
      </c>
      <c r="D41">
        <f t="shared" si="18"/>
        <v>4.9065732049149542</v>
      </c>
    </row>
    <row r="42" spans="2:7" x14ac:dyDescent="0.25">
      <c r="B42" t="s">
        <v>19</v>
      </c>
      <c r="C42">
        <f>PRODUCT(F31,C35,E32,D34,G33)</f>
        <v>1.6745159602302457E-4</v>
      </c>
      <c r="D42">
        <f t="shared" si="18"/>
        <v>5.6914397370243517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Wisniewski, Mike</dc:creator>
  <cp:lastModifiedBy>Wisniewski, Mike</cp:lastModifiedBy>
  <dcterms:created xsi:type="dcterms:W3CDTF">2023-10-05T01:38:26Z</dcterms:created>
  <dcterms:modified xsi:type="dcterms:W3CDTF">2023-10-06T02:04:31Z</dcterms:modified>
</cp:coreProperties>
</file>