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평가관련\20240529\backup\13. 디자인구성요소제작\"/>
    </mc:Choice>
  </mc:AlternateContent>
  <xr:revisionPtr revIDLastSave="0" documentId="13_ncr:1_{E83B2AAA-1166-4A48-BB7C-318DF931EEEB}" xr6:coauthVersionLast="47" xr6:coauthVersionMax="47" xr10:uidLastSave="{00000000-0000-0000-0000-000000000000}"/>
  <bookViews>
    <workbookView xWindow="-120" yWindow="-120" windowWidth="29040" windowHeight="15840" tabRatio="861" activeTab="10" xr2:uid="{00000000-000D-0000-FFFF-FFFF00000000}"/>
  </bookViews>
  <sheets>
    <sheet name="김예은" sheetId="1" r:id="rId1"/>
    <sheet name="류희주" sheetId="2" r:id="rId2"/>
    <sheet name="박민" sheetId="3" r:id="rId3"/>
    <sheet name="박상준" sheetId="4" r:id="rId4"/>
    <sheet name="배근준" sheetId="5" r:id="rId5"/>
    <sheet name="신우철" sheetId="6" r:id="rId6"/>
    <sheet name="안예리" sheetId="7" r:id="rId7"/>
    <sheet name="윤보림" sheetId="8" r:id="rId8"/>
    <sheet name="이민정" sheetId="9" r:id="rId9"/>
    <sheet name="이소영" sheetId="10" r:id="rId10"/>
    <sheet name="이하늘" sheetId="11" r:id="rId11"/>
    <sheet name="이현아" sheetId="12" r:id="rId12"/>
    <sheet name="임장군" sheetId="13" r:id="rId13"/>
    <sheet name="황주원" sheetId="14" r:id="rId14"/>
    <sheet name="Sheet1" sheetId="15" r:id="rId15"/>
  </sheets>
  <definedNames>
    <definedName name="_xlnm.Print_Area" localSheetId="0">김예은!$A$1:$L$21</definedName>
    <definedName name="_xlnm.Print_Area" localSheetId="1">류희주!$A$1:$L$21</definedName>
    <definedName name="_xlnm.Print_Area" localSheetId="2">박민!$A$1:$L$21</definedName>
    <definedName name="_xlnm.Print_Area" localSheetId="3">박상준!$A$1:$L$21</definedName>
    <definedName name="_xlnm.Print_Area" localSheetId="4">배근준!$A$1:$L$21</definedName>
    <definedName name="_xlnm.Print_Area" localSheetId="5">신우철!$A$1:$L$21</definedName>
    <definedName name="_xlnm.Print_Area" localSheetId="6">안예리!$A$1:$L$21</definedName>
    <definedName name="_xlnm.Print_Area" localSheetId="7">윤보림!$A$1:$L$21</definedName>
    <definedName name="_xlnm.Print_Area" localSheetId="8">이민정!$A$1:$L$21</definedName>
    <definedName name="_xlnm.Print_Area" localSheetId="9">이소영!$A$1:$L$21</definedName>
    <definedName name="_xlnm.Print_Area" localSheetId="10">이하늘!$A$1:$L$21</definedName>
    <definedName name="_xlnm.Print_Area" localSheetId="11">이현아!$A$1:$L$21</definedName>
    <definedName name="_xlnm.Print_Area" localSheetId="12">임장군!$A$1:$L$21</definedName>
    <definedName name="_xlnm.Print_Area" localSheetId="13">황주원!$A$1:$L$21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1" l="1"/>
  <c r="H25" i="11"/>
  <c r="G16" i="3"/>
  <c r="O20" i="2" l="1"/>
  <c r="O20" i="3"/>
  <c r="O20" i="4"/>
  <c r="B18" i="4" s="1"/>
  <c r="O20" i="5"/>
  <c r="B18" i="5" s="1"/>
  <c r="E18" i="5" s="1"/>
  <c r="O20" i="6"/>
  <c r="B18" i="6" s="1"/>
  <c r="E18" i="6" s="1"/>
  <c r="O20" i="7"/>
  <c r="B18" i="7" s="1"/>
  <c r="E18" i="7" s="1"/>
  <c r="O20" i="8"/>
  <c r="B18" i="8" s="1"/>
  <c r="O20" i="9"/>
  <c r="B18" i="9" s="1"/>
  <c r="O20" i="10"/>
  <c r="B18" i="10" s="1"/>
  <c r="B19" i="10" s="1"/>
  <c r="E19" i="10" s="1"/>
  <c r="O20" i="11"/>
  <c r="B18" i="11" s="1"/>
  <c r="E18" i="11" s="1"/>
  <c r="O20" i="12"/>
  <c r="B18" i="12" s="1"/>
  <c r="O20" i="13"/>
  <c r="O20" i="14"/>
  <c r="B18" i="14" s="1"/>
  <c r="E18" i="14" s="1"/>
  <c r="O20" i="1"/>
  <c r="O19" i="2"/>
  <c r="O19" i="3"/>
  <c r="O19" i="4"/>
  <c r="O19" i="5"/>
  <c r="O19" i="6"/>
  <c r="B19" i="6" s="1"/>
  <c r="E19" i="6" s="1"/>
  <c r="O19" i="7"/>
  <c r="B19" i="7" s="1"/>
  <c r="E19" i="7" s="1"/>
  <c r="O19" i="8"/>
  <c r="O19" i="9"/>
  <c r="O19" i="10"/>
  <c r="O19" i="11"/>
  <c r="O19" i="12"/>
  <c r="O19" i="13"/>
  <c r="B19" i="13" s="1"/>
  <c r="E19" i="13" s="1"/>
  <c r="O19" i="14"/>
  <c r="B19" i="14" s="1"/>
  <c r="E19" i="14" s="1"/>
  <c r="O19" i="1"/>
  <c r="B20" i="2"/>
  <c r="B20" i="3"/>
  <c r="E20" i="3" s="1"/>
  <c r="B20" i="4"/>
  <c r="B20" i="5"/>
  <c r="E20" i="5" s="1"/>
  <c r="B20" i="6"/>
  <c r="B20" i="7"/>
  <c r="B20" i="8"/>
  <c r="B20" i="9"/>
  <c r="B20" i="10"/>
  <c r="E20" i="10" s="1"/>
  <c r="B20" i="11"/>
  <c r="E20" i="11" s="1"/>
  <c r="B20" i="12"/>
  <c r="E20" i="12" s="1"/>
  <c r="B20" i="13"/>
  <c r="E20" i="13" s="1"/>
  <c r="B20" i="14"/>
  <c r="E20" i="14" s="1"/>
  <c r="B20" i="1"/>
  <c r="E20" i="1" s="1"/>
  <c r="B18" i="2"/>
  <c r="B19" i="2" s="1"/>
  <c r="E19" i="2" s="1"/>
  <c r="B18" i="3"/>
  <c r="E18" i="3" s="1"/>
  <c r="B18" i="13"/>
  <c r="E18" i="13" s="1"/>
  <c r="E20" i="4"/>
  <c r="B19" i="5"/>
  <c r="E19" i="5" s="1"/>
  <c r="E20" i="2"/>
  <c r="E20" i="6"/>
  <c r="E20" i="7"/>
  <c r="O15" i="2"/>
  <c r="B17" i="2" s="1"/>
  <c r="E17" i="2" s="1"/>
  <c r="O15" i="3"/>
  <c r="B17" i="3" s="1"/>
  <c r="E17" i="3" s="1"/>
  <c r="O15" i="4"/>
  <c r="B17" i="4" s="1"/>
  <c r="E17" i="4" s="1"/>
  <c r="O15" i="5"/>
  <c r="B17" i="5" s="1"/>
  <c r="O15" i="6"/>
  <c r="B17" i="6" s="1"/>
  <c r="E17" i="6" s="1"/>
  <c r="O15" i="7"/>
  <c r="B17" i="7" s="1"/>
  <c r="O15" i="8"/>
  <c r="B17" i="8" s="1"/>
  <c r="O15" i="9"/>
  <c r="O15" i="10"/>
  <c r="B17" i="10" s="1"/>
  <c r="E17" i="10" s="1"/>
  <c r="O15" i="11"/>
  <c r="B17" i="11" s="1"/>
  <c r="O15" i="12"/>
  <c r="O15" i="13"/>
  <c r="O15" i="14"/>
  <c r="B17" i="14" s="1"/>
  <c r="E17" i="14" s="1"/>
  <c r="O15" i="1"/>
  <c r="B17" i="9"/>
  <c r="E17" i="9" s="1"/>
  <c r="O11" i="2"/>
  <c r="B15" i="2" s="1"/>
  <c r="E15" i="2" s="1"/>
  <c r="O11" i="3"/>
  <c r="B15" i="3" s="1"/>
  <c r="E15" i="3" s="1"/>
  <c r="O11" i="4"/>
  <c r="B15" i="4" s="1"/>
  <c r="E15" i="4" s="1"/>
  <c r="O11" i="5"/>
  <c r="B15" i="5" s="1"/>
  <c r="E15" i="5" s="1"/>
  <c r="O11" i="6"/>
  <c r="B15" i="6" s="1"/>
  <c r="O11" i="7"/>
  <c r="O11" i="8"/>
  <c r="B15" i="8" s="1"/>
  <c r="E15" i="8" s="1"/>
  <c r="O11" i="9"/>
  <c r="B15" i="9" s="1"/>
  <c r="E15" i="9" s="1"/>
  <c r="O11" i="10"/>
  <c r="B15" i="10" s="1"/>
  <c r="E15" i="10" s="1"/>
  <c r="O11" i="11"/>
  <c r="B15" i="11" s="1"/>
  <c r="E15" i="11" s="1"/>
  <c r="O11" i="12"/>
  <c r="B15" i="12" s="1"/>
  <c r="O11" i="13"/>
  <c r="O11" i="14"/>
  <c r="O11" i="1"/>
  <c r="B19" i="12" l="1"/>
  <c r="E19" i="12" s="1"/>
  <c r="E18" i="12"/>
  <c r="B19" i="4"/>
  <c r="E19" i="4" s="1"/>
  <c r="E18" i="4"/>
  <c r="G16" i="4" s="1"/>
  <c r="G11" i="4" s="1"/>
  <c r="B19" i="8"/>
  <c r="E19" i="8" s="1"/>
  <c r="E18" i="8"/>
  <c r="B19" i="9"/>
  <c r="E19" i="9" s="1"/>
  <c r="E18" i="9"/>
  <c r="E18" i="2"/>
  <c r="G16" i="2" s="1"/>
  <c r="E18" i="10"/>
  <c r="G16" i="10" s="1"/>
  <c r="G9" i="10" s="1"/>
  <c r="B19" i="11"/>
  <c r="E19" i="11" s="1"/>
  <c r="B19" i="3"/>
  <c r="E19" i="3" s="1"/>
  <c r="B18" i="1"/>
  <c r="E20" i="9"/>
  <c r="E20" i="8"/>
  <c r="B15" i="14"/>
  <c r="E15" i="14" s="1"/>
  <c r="B17" i="13"/>
  <c r="E17" i="13" s="1"/>
  <c r="B15" i="13"/>
  <c r="E15" i="13" s="1"/>
  <c r="G16" i="13" s="1"/>
  <c r="B17" i="12"/>
  <c r="E17" i="12" s="1"/>
  <c r="E15" i="12"/>
  <c r="G16" i="12" s="1"/>
  <c r="E17" i="11"/>
  <c r="E17" i="8"/>
  <c r="E17" i="7"/>
  <c r="B15" i="7"/>
  <c r="E15" i="7" s="1"/>
  <c r="E15" i="6"/>
  <c r="E17" i="5"/>
  <c r="B17" i="1"/>
  <c r="E17" i="1" s="1"/>
  <c r="B15" i="1"/>
  <c r="E15" i="1" s="1"/>
  <c r="G16" i="5"/>
  <c r="G16" i="9"/>
  <c r="G16" i="8" l="1"/>
  <c r="G10" i="8" s="1"/>
  <c r="E18" i="1"/>
  <c r="B19" i="1"/>
  <c r="E19" i="1" s="1"/>
  <c r="G9" i="13"/>
  <c r="G16" i="6"/>
  <c r="G12" i="6" s="1"/>
  <c r="G16" i="14"/>
  <c r="G12" i="14" s="1"/>
  <c r="G10" i="11"/>
  <c r="G16" i="7"/>
  <c r="G11" i="7" s="1"/>
  <c r="G13" i="12"/>
  <c r="G12" i="9"/>
  <c r="G12" i="5"/>
  <c r="G9" i="9"/>
  <c r="G9" i="12"/>
  <c r="G10" i="12"/>
  <c r="G11" i="12"/>
  <c r="G12" i="12"/>
  <c r="G10" i="10"/>
  <c r="G13" i="10"/>
  <c r="G11" i="10"/>
  <c r="G12" i="10"/>
  <c r="G11" i="9"/>
  <c r="G10" i="9"/>
  <c r="G13" i="5"/>
  <c r="G13" i="9"/>
  <c r="G10" i="5"/>
  <c r="G9" i="5"/>
  <c r="G11" i="5"/>
  <c r="G10" i="4"/>
  <c r="G12" i="4"/>
  <c r="G9" i="4"/>
  <c r="G13" i="4"/>
  <c r="G13" i="3"/>
  <c r="G12" i="3"/>
  <c r="G11" i="3"/>
  <c r="G10" i="3"/>
  <c r="G9" i="3"/>
  <c r="G13" i="2"/>
  <c r="G12" i="2"/>
  <c r="G11" i="2"/>
  <c r="G10" i="2"/>
  <c r="G9" i="2"/>
  <c r="G11" i="8" l="1"/>
  <c r="G12" i="8"/>
  <c r="G9" i="8"/>
  <c r="G13" i="8"/>
  <c r="G16" i="1"/>
  <c r="G10" i="1" s="1"/>
  <c r="G11" i="1"/>
  <c r="G12" i="1"/>
  <c r="G9" i="1"/>
  <c r="G13" i="1"/>
  <c r="G12" i="13"/>
  <c r="G10" i="13"/>
  <c r="G10" i="6"/>
  <c r="A1" i="15"/>
  <c r="G9" i="6"/>
  <c r="G11" i="6"/>
  <c r="G9" i="11"/>
  <c r="G13" i="11"/>
  <c r="G11" i="11"/>
  <c r="G13" i="13"/>
  <c r="G11" i="13"/>
  <c r="G12" i="11"/>
  <c r="G13" i="14"/>
  <c r="G10" i="14"/>
  <c r="G11" i="14"/>
  <c r="G9" i="14"/>
  <c r="G13" i="7"/>
  <c r="G10" i="7"/>
  <c r="G9" i="7"/>
  <c r="G12" i="7"/>
  <c r="G13" i="6"/>
</calcChain>
</file>

<file path=xl/sharedStrings.xml><?xml version="1.0" encoding="utf-8"?>
<sst xmlns="http://schemas.openxmlformats.org/spreadsheetml/2006/main" count="616" uniqueCount="71">
  <si>
    <t>학습자 명</t>
  </si>
  <si>
    <t>평가자 명</t>
  </si>
  <si>
    <t>평 가 일 시</t>
  </si>
  <si>
    <t>교과목명</t>
  </si>
  <si>
    <t>능력단위 번호
(능력단위)</t>
  </si>
  <si>
    <t>평가방법</t>
  </si>
  <si>
    <t>성취
수준</t>
  </si>
  <si>
    <t>수행정도</t>
  </si>
  <si>
    <t>본 평가는 단계별 자기평가의 학습과정이 완료된 학습자에 대하여 평가를 합니다.</t>
  </si>
  <si>
    <t>5. 해당 지식과 기술을 확실하게 습득하여 직무수행에 필요한 기술적 사고력과 문제 해결력을 토대로 주도적으로 완벽한 작업을 수행할 수 있다.</t>
  </si>
  <si>
    <t>학습을 위한 준비에서부터 실습의 완료 후 동작확인까지 아래사항의 수행기준에 근거하여 학습자를 평가하여야 합니다.</t>
  </si>
  <si>
    <t>4. 해당 지식과 기술을 습득하여 직무수행에 필요한 기술적 사고력과 문제 해결력을 토대로 작업을 수행할 수 있다.</t>
  </si>
  <si>
    <t>3. 해당 지식과 기술을 대부분 습득하여 직무수행에 필요한 지식과 기술을 가지고 대부분의 작업을 수행할 수 있다.</t>
  </si>
  <si>
    <t>2. 해당 지식과 기술을 부분적으로 습득하여 직무수행에 필요한 지식과 기술을 가지고 타인과 공동으로 작업을 수행할 수 있다.</t>
  </si>
  <si>
    <t>1. 해당 지식과 기술을 습득하는데 부족함이 있어 타인의 도움을 받아야만 작업을 수행할 수 있다.</t>
  </si>
  <si>
    <t>평가자는 학습자의 달성정도를 성취수준에 표시한다.</t>
  </si>
  <si>
    <t>피드백</t>
  </si>
  <si>
    <t>( 본 능력단위의 평가방법 등을 안내하여 학습자로 하여금 학습준비를 할 수 있도록 함)</t>
    <phoneticPr fontId="2" type="noConversion"/>
  </si>
  <si>
    <t>비 고</t>
    <phoneticPr fontId="2" type="noConversion"/>
  </si>
  <si>
    <t>&lt;- 평가일에 결석시 사유 적기 예) 무단 결석, 질병, 개인사유 등</t>
    <phoneticPr fontId="2" type="noConversion"/>
  </si>
  <si>
    <t>본 평가</t>
    <phoneticPr fontId="2" type="noConversion"/>
  </si>
  <si>
    <t>원 점수</t>
    <phoneticPr fontId="2" type="noConversion"/>
  </si>
  <si>
    <t>구분</t>
    <phoneticPr fontId="2" type="noConversion"/>
  </si>
  <si>
    <t>점수</t>
    <phoneticPr fontId="2" type="noConversion"/>
  </si>
  <si>
    <t>전체평가</t>
    <phoneticPr fontId="2" type="noConversion"/>
  </si>
  <si>
    <t>○</t>
    <phoneticPr fontId="2" type="noConversion"/>
  </si>
  <si>
    <t>1차
재평가</t>
    <phoneticPr fontId="2" type="noConversion"/>
  </si>
  <si>
    <t>2차
재평가</t>
    <phoneticPr fontId="2" type="noConversion"/>
  </si>
  <si>
    <t>&lt;- 해당일에 평가 진행 했으면 O 표시</t>
    <phoneticPr fontId="2" type="noConversion"/>
  </si>
  <si>
    <t>&lt;- 평가일시는 본 평가 일에서 2일 간격으로 작성</t>
    <phoneticPr fontId="2" type="noConversion"/>
  </si>
  <si>
    <t>능력단위 종합평가서</t>
    <phoneticPr fontId="2" type="noConversion"/>
  </si>
  <si>
    <t>-</t>
    <phoneticPr fontId="2" type="noConversion"/>
  </si>
  <si>
    <t>1문항</t>
    <phoneticPr fontId="2" type="noConversion"/>
  </si>
  <si>
    <t>2문항</t>
    <phoneticPr fontId="2" type="noConversion"/>
  </si>
  <si>
    <t>김 예 은  (인)</t>
    <phoneticPr fontId="2" type="noConversion"/>
  </si>
  <si>
    <t>하 의 숙        (인)</t>
    <phoneticPr fontId="2" type="noConversion"/>
  </si>
  <si>
    <t>포트폴리오
(100%)</t>
    <phoneticPr fontId="2" type="noConversion"/>
  </si>
  <si>
    <t>류 희 주  (인)</t>
    <phoneticPr fontId="2" type="noConversion"/>
  </si>
  <si>
    <t>박 민   (인)</t>
    <phoneticPr fontId="2" type="noConversion"/>
  </si>
  <si>
    <t>박 상 준  (인)</t>
    <phoneticPr fontId="2" type="noConversion"/>
  </si>
  <si>
    <t>배 근 준  (인)</t>
    <phoneticPr fontId="2" type="noConversion"/>
  </si>
  <si>
    <t>신 우 철  (인)</t>
    <phoneticPr fontId="2" type="noConversion"/>
  </si>
  <si>
    <t>안 예 리  (인)</t>
    <phoneticPr fontId="2" type="noConversion"/>
  </si>
  <si>
    <t>윤 보 림  (인)</t>
    <phoneticPr fontId="2" type="noConversion"/>
  </si>
  <si>
    <t>이 민 정  (인)</t>
    <phoneticPr fontId="2" type="noConversion"/>
  </si>
  <si>
    <t>이 소 영  (인)</t>
    <phoneticPr fontId="2" type="noConversion"/>
  </si>
  <si>
    <t>이 하 늘  (인)</t>
    <phoneticPr fontId="2" type="noConversion"/>
  </si>
  <si>
    <t>이 현 아  (인)</t>
    <phoneticPr fontId="2" type="noConversion"/>
  </si>
  <si>
    <t>임 장 군  (인)</t>
    <phoneticPr fontId="2" type="noConversion"/>
  </si>
  <si>
    <t>황 주 원  (인)</t>
    <phoneticPr fontId="2" type="noConversion"/>
  </si>
  <si>
    <t>점수</t>
  </si>
  <si>
    <t>3. 해당 지식과 기술을 대부분 습득하여 직무수행에 필요한 지식과 기술을 가지고 대부분의 작업을 수행할 수 있다.</t>
    <phoneticPr fontId="2" type="noConversion"/>
  </si>
  <si>
    <t>3문항</t>
    <phoneticPr fontId="2" type="noConversion"/>
  </si>
  <si>
    <t>디자인구성요소설계
및제작</t>
    <phoneticPr fontId="2" type="noConversion"/>
  </si>
  <si>
    <t>4문항</t>
    <phoneticPr fontId="2" type="noConversion"/>
  </si>
  <si>
    <t>5문항</t>
    <phoneticPr fontId="2" type="noConversion"/>
  </si>
  <si>
    <t>디자인구성요소제작
(0802010416_16v2)</t>
    <phoneticPr fontId="2" type="noConversion"/>
  </si>
  <si>
    <t>전체적인 정보설계 구성이 우수하고 시각적 요소인 균형과 조화를 이용하여 심미적요소 표현이 우수하고 Html과 CSS 이해도와 Javascript이해와 적용이 우수함.</t>
    <phoneticPr fontId="2" type="noConversion"/>
  </si>
  <si>
    <t>통합적인 아이덴티티를 고려하여 기획된 콘텐츠와 디자인 가이드를 조합함이 양호하나 매체의 다양성 반영으로 다양한 디바이스가 요구하는 표준화 적용 및 제작 보완이 필요해 보임.</t>
    <phoneticPr fontId="2" type="noConversion"/>
  </si>
  <si>
    <t xml:space="preserve">사용자 환경을 디자인하고 구조화할수 있으나 Html과 CSS 이해도와 Javascript이해와 적용함에 있어 보완이 필요해 보임. 보충지도로 부족한 부분 이해할수 있도록 격려와 지도 필요함. </t>
    <phoneticPr fontId="2" type="noConversion"/>
  </si>
  <si>
    <t>인터페이스(interface) 필요 요소와 항목들을 분석하여 요소별 적용과 디자인요소인 레이아웃, 컬러, 타입, 그래픽 요소 표현이 우수하나  Html과 CSS 이해도와 Javascript이해와 적용할 수 있도록 꾸준한 지도와 격려 필요해 보임.</t>
    <phoneticPr fontId="2" type="noConversion"/>
  </si>
  <si>
    <t>시각적 요소인 균형과 조화를 이용하여 레이아웃, 컬러, 타입 표현 능력 양호하나  Html과 CSS 이해도와 Javascript 적용 제작 보완이 필요해 보임.</t>
    <phoneticPr fontId="2" type="noConversion"/>
  </si>
  <si>
    <t>전체적인 정보설계를 구성할 수 있고 디자인 요소를 활용하여 레이아웃과 컬러, 타입등 균형과 조화를 이용하여 심미적 요소 표현이 우수하고  Html과 CSS 이해도와 Javascript이해와 적용이 우수함.</t>
    <phoneticPr fontId="2" type="noConversion"/>
  </si>
  <si>
    <t>동일 계열의 유사브랜드나 경향을 분석하여 전략적인 비주얼 콘셉트 확보와 표현이 양호하나 Html과 CSS 이해도와 Javascript 적용 제작 보완이 필요해 보임.</t>
    <phoneticPr fontId="2" type="noConversion"/>
  </si>
  <si>
    <t>매체의 다양성을 반영한 해상도, 파일포맷 환경을 고려하여 디자인하고 전체적인 정보설계 구성 표현이 우수하고 Html과 CSS 이해와 Javascript 적용 구현 제작 보완이 필요해 보임.</t>
    <phoneticPr fontId="2" type="noConversion"/>
  </si>
  <si>
    <t xml:space="preserve">전체적인 정보설계 구성 표현과 디자인요소, 그래픽요소 표현을 고려하여 제작할 수 있으나 Html과 CSS 이해와 Javascript이해와 적용함에 있어 보완이 필요해 보임. 보충지도로 부족한 부분 이해할수 있도록 격려와 지도 필요함. </t>
    <phoneticPr fontId="2" type="noConversion"/>
  </si>
  <si>
    <t>디자인요소인 레이아웃, 컬러, 타입, 그래픽 요소와 구성요소 디자인이 양호하고 Html과 CSS 이해도와 Javascript이해와 적용이 양호함.(과제제출기한경과로 인한 패널티(-5)적용)</t>
    <phoneticPr fontId="2" type="noConversion"/>
  </si>
  <si>
    <t>다양한 매체의 특성에 따른 구성 요소 디자인을시각적 특성에 맞게 콘텐츠를 구성할 수 있으나 Html과 CSS 이해와 Javascript이해와 적용함에 있어 보완이 필요해 보이나 웹디자인으로 취업희망함. (과제제출기한경과로 인한 패널티(-5)적용)</t>
    <phoneticPr fontId="2" type="noConversion"/>
  </si>
  <si>
    <t>기획된 콘첸트와 디자인 가이드를 조합하고 응용함이 양호하나 Html과 CSS 이해와 Javascript 적용 구현 제작 보완이 필요해 보임.</t>
    <phoneticPr fontId="2" type="noConversion"/>
  </si>
  <si>
    <t>전체적인 정보설계와 전략적인 비주얼 콘셉트 확보가 양호하나  Html과 CSS 이해와 Javascript 적용 구현 제작 보완이 필요해 보임.(과제제출기한경과로 인한 패널티(-5)적용)</t>
    <phoneticPr fontId="2" type="noConversion"/>
  </si>
  <si>
    <t>사용성을 고려하여 시각적 특성에 맞게 콘텐츠를 구성하고 사용자 환경을 디자인하고 구조화함이 우수하고 Html과 CSS 이해도와 Javascript이해와 적용이 우수함.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</si>
</sst>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2" formatCode="_-&quot;₩&quot;* #,##0_-;\-&quot;₩&quot;* #,##0_-;_-&quot;₩&quot;* &quot;-&quot;_-;_-@_-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명조"/>
      <family val="1"/>
      <charset val="129"/>
    </font>
    <font>
      <u/>
      <sz val="11"/>
      <color theme="1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24"/>
      <name val="맑은 고딕"/>
      <family val="2"/>
      <charset val="129"/>
      <scheme val="minor"/>
    </font>
    <font>
      <sz val="24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3"/>
      <name val="맑은 고딕"/>
      <family val="3"/>
      <charset val="129"/>
    </font>
    <font>
      <sz val="13"/>
      <name val="맑은 고딕"/>
      <family val="3"/>
      <charset val="129"/>
      <scheme val="minor"/>
    </font>
    <font>
      <sz val="10"/>
      <name val="함초롬돋움"/>
      <family val="1"/>
      <charset val="129"/>
    </font>
    <font>
      <b/>
      <sz val="2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20"/>
      <name val="맑은 고딕"/>
      <family val="3"/>
      <charset val="129"/>
      <scheme val="minor"/>
    </font>
    <font>
      <b/>
      <sz val="8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</borders>
  <cellStyleXfs count="13">
    <xf numFmtId="0" fontId="0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5" fillId="0" borderId="0">
      <alignment vertical="center"/>
    </xf>
  </cellStyleXfs>
  <cellXfs count="91">
    <xf numFmtId="0" fontId="0" fillId="0" borderId="0" xfId="0">
      <alignment vertical="center"/>
    </xf>
    <xf numFmtId="0" fontId="8" fillId="0" borderId="0" xfId="0" applyFont="1">
      <alignment vertical="center"/>
    </xf>
    <xf numFmtId="0" fontId="11" fillId="0" borderId="4" xfId="0" applyFont="1" applyBorder="1" applyAlignment="1">
      <alignment horizontal="center" vertical="center" wrapText="1"/>
    </xf>
    <xf numFmtId="0" fontId="13" fillId="0" borderId="0" xfId="0" applyFont="1">
      <alignment vertical="center"/>
    </xf>
    <xf numFmtId="0" fontId="13" fillId="0" borderId="0" xfId="0" applyFont="1" applyFill="1">
      <alignment vertical="center"/>
    </xf>
    <xf numFmtId="0" fontId="9" fillId="2" borderId="4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20" fillId="0" borderId="35" xfId="0" applyFont="1" applyBorder="1" applyAlignment="1">
      <alignment horizontal="center" vertical="center" wrapText="1"/>
    </xf>
    <xf numFmtId="0" fontId="20" fillId="0" borderId="36" xfId="0" applyFont="1" applyBorder="1" applyAlignment="1">
      <alignment horizontal="center" vertical="center" wrapText="1"/>
    </xf>
    <xf numFmtId="0" fontId="21" fillId="0" borderId="35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2" borderId="6" xfId="0" quotePrefix="1" applyFont="1" applyFill="1" applyBorder="1" applyAlignment="1">
      <alignment horizontal="center" vertical="center" wrapText="1"/>
    </xf>
    <xf numFmtId="0" fontId="12" fillId="2" borderId="7" xfId="0" quotePrefix="1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 indent="1"/>
    </xf>
    <xf numFmtId="0" fontId="11" fillId="0" borderId="5" xfId="0" applyFont="1" applyBorder="1" applyAlignment="1">
      <alignment horizontal="left" vertical="center" wrapText="1" indent="1"/>
    </xf>
    <xf numFmtId="0" fontId="13" fillId="2" borderId="23" xfId="0" applyFont="1" applyFill="1" applyBorder="1" applyAlignment="1">
      <alignment horizontal="center" vertical="center" wrapText="1"/>
    </xf>
    <xf numFmtId="0" fontId="13" fillId="2" borderId="24" xfId="0" applyFont="1" applyFill="1" applyBorder="1" applyAlignment="1">
      <alignment horizontal="center" vertical="center" wrapText="1"/>
    </xf>
    <xf numFmtId="0" fontId="13" fillId="2" borderId="19" xfId="0" applyFont="1" applyFill="1" applyBorder="1" applyAlignment="1">
      <alignment horizontal="center" vertical="center" wrapText="1"/>
    </xf>
    <xf numFmtId="0" fontId="13" fillId="2" borderId="20" xfId="0" applyFont="1" applyFill="1" applyBorder="1" applyAlignment="1">
      <alignment horizontal="center" vertical="center" wrapText="1"/>
    </xf>
    <xf numFmtId="0" fontId="18" fillId="0" borderId="23" xfId="0" applyFont="1" applyBorder="1" applyAlignment="1">
      <alignment horizontal="left" vertical="center" wrapText="1" indent="1"/>
    </xf>
    <xf numFmtId="0" fontId="18" fillId="0" borderId="25" xfId="0" applyFont="1" applyBorder="1" applyAlignment="1">
      <alignment horizontal="left" vertical="center" wrapText="1" indent="1"/>
    </xf>
    <xf numFmtId="0" fontId="18" fillId="0" borderId="33" xfId="0" applyFont="1" applyBorder="1" applyAlignment="1">
      <alignment horizontal="left" vertical="center" wrapText="1" indent="1"/>
    </xf>
    <xf numFmtId="0" fontId="18" fillId="0" borderId="29" xfId="0" applyFont="1" applyBorder="1" applyAlignment="1">
      <alignment horizontal="left" vertical="center" wrapText="1" indent="1"/>
    </xf>
    <xf numFmtId="0" fontId="18" fillId="0" borderId="0" xfId="0" applyFont="1" applyBorder="1" applyAlignment="1">
      <alignment horizontal="left" vertical="center" wrapText="1" indent="1"/>
    </xf>
    <xf numFmtId="0" fontId="18" fillId="0" borderId="28" xfId="0" applyFont="1" applyBorder="1" applyAlignment="1">
      <alignment horizontal="left" vertical="center" wrapText="1" indent="1"/>
    </xf>
    <xf numFmtId="0" fontId="19" fillId="0" borderId="4" xfId="0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center" wrapText="1" indent="1"/>
    </xf>
    <xf numFmtId="31" fontId="11" fillId="0" borderId="8" xfId="0" applyNumberFormat="1" applyFont="1" applyBorder="1" applyAlignment="1">
      <alignment horizontal="center" vertical="center" wrapText="1"/>
    </xf>
    <xf numFmtId="31" fontId="11" fillId="0" borderId="9" xfId="0" applyNumberFormat="1" applyFont="1" applyBorder="1" applyAlignment="1">
      <alignment horizontal="center" vertical="center" wrapText="1"/>
    </xf>
    <xf numFmtId="31" fontId="11" fillId="0" borderId="10" xfId="0" applyNumberFormat="1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4" xfId="0" quotePrefix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9" fillId="2" borderId="34" xfId="0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/>
    </xf>
    <xf numFmtId="0" fontId="9" fillId="2" borderId="31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31" fontId="12" fillId="0" borderId="4" xfId="0" quotePrefix="1" applyNumberFormat="1" applyFont="1" applyBorder="1" applyAlignment="1">
      <alignment horizontal="center" vertical="center" wrapText="1"/>
    </xf>
    <xf numFmtId="31" fontId="12" fillId="0" borderId="5" xfId="0" applyNumberFormat="1" applyFont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horizontal="right" vertical="center" wrapText="1"/>
    </xf>
    <xf numFmtId="0" fontId="10" fillId="0" borderId="10" xfId="0" applyFont="1" applyBorder="1" applyAlignment="1">
      <alignment horizontal="right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right" vertical="center" wrapText="1" indent="1"/>
    </xf>
    <xf numFmtId="0" fontId="10" fillId="0" borderId="9" xfId="0" applyFont="1" applyBorder="1" applyAlignment="1">
      <alignment horizontal="right" vertical="center" wrapText="1" indent="1"/>
    </xf>
    <xf numFmtId="0" fontId="10" fillId="0" borderId="10" xfId="0" applyFont="1" applyBorder="1" applyAlignment="1">
      <alignment horizontal="right" vertical="center" wrapText="1" inden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3" fillId="0" borderId="26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31" xfId="0" applyFont="1" applyBorder="1" applyAlignment="1">
      <alignment horizontal="right" vertical="center" wrapText="1"/>
    </xf>
    <xf numFmtId="0" fontId="13" fillId="0" borderId="26" xfId="0" applyFont="1" applyBorder="1" applyAlignment="1">
      <alignment horizontal="right" vertical="center" wrapText="1"/>
    </xf>
    <xf numFmtId="0" fontId="14" fillId="0" borderId="4" xfId="0" quotePrefix="1" applyFont="1" applyBorder="1" applyAlignment="1">
      <alignment horizontal="center" vertical="center" wrapText="1"/>
    </xf>
  </cellXfs>
  <cellStyles count="13">
    <cellStyle name="통화 [0] 2" xfId="4" xr:uid="{00000000-0005-0000-0000-000000000000}"/>
    <cellStyle name="통화 [0] 2 2" xfId="5" xr:uid="{00000000-0005-0000-0000-000001000000}"/>
    <cellStyle name="통화 [0] 2 3" xfId="6" xr:uid="{00000000-0005-0000-0000-000002000000}"/>
    <cellStyle name="통화 [0] 2 4" xfId="7" xr:uid="{00000000-0005-0000-0000-000003000000}"/>
    <cellStyle name="통화 [0] 2 5" xfId="8" xr:uid="{00000000-0005-0000-0000-000004000000}"/>
    <cellStyle name="표준" xfId="0" builtinId="0"/>
    <cellStyle name="표준 2" xfId="1" xr:uid="{00000000-0005-0000-0000-000006000000}"/>
    <cellStyle name="표준 3" xfId="2" xr:uid="{00000000-0005-0000-0000-000007000000}"/>
    <cellStyle name="표준 3 18" xfId="11" xr:uid="{00000000-0005-0000-0000-000008000000}"/>
    <cellStyle name="표준 4" xfId="3" xr:uid="{00000000-0005-0000-0000-000009000000}"/>
    <cellStyle name="표준 5" xfId="9" xr:uid="{00000000-0005-0000-0000-00000A000000}"/>
    <cellStyle name="표준 6" xfId="12" xr:uid="{00000000-0005-0000-0000-00000B000000}"/>
    <cellStyle name="하이퍼링크 2" xfId="10" xr:uid="{00000000-0005-0000-0000-00000C000000}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left/>
        <right/>
        <top style="medium">
          <color rgb="FF315F97"/>
        </top>
        <bottom style="medium">
          <color rgb="FF315F97"/>
        </bottom>
        <vertical/>
        <horizontal/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showWhiteSpace="0" view="pageLayout" topLeftCell="A10" zoomScaleNormal="100" zoomScaleSheetLayoutView="145" workbookViewId="0">
      <selection activeCell="I16" sqref="I16:L20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9" t="s">
        <v>30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5" ht="17.25" thickBot="1"/>
    <row r="3" spans="1:15" ht="44.25" customHeight="1">
      <c r="A3" s="75" t="s">
        <v>0</v>
      </c>
      <c r="B3" s="47"/>
      <c r="C3" s="46" t="s">
        <v>1</v>
      </c>
      <c r="D3" s="47"/>
      <c r="E3" s="47"/>
      <c r="F3" s="48"/>
      <c r="G3" s="46" t="s">
        <v>2</v>
      </c>
      <c r="H3" s="47"/>
      <c r="I3" s="47"/>
      <c r="J3" s="48"/>
      <c r="K3" s="47" t="s">
        <v>18</v>
      </c>
      <c r="L3" s="63"/>
    </row>
    <row r="4" spans="1:15" ht="57.75" customHeight="1">
      <c r="A4" s="76" t="s">
        <v>34</v>
      </c>
      <c r="B4" s="77"/>
      <c r="C4" s="81" t="s">
        <v>35</v>
      </c>
      <c r="D4" s="82"/>
      <c r="E4" s="82"/>
      <c r="F4" s="83"/>
      <c r="G4" s="2" t="s">
        <v>20</v>
      </c>
      <c r="H4" s="32">
        <v>45534</v>
      </c>
      <c r="I4" s="33"/>
      <c r="J4" s="34"/>
      <c r="K4" s="73" t="s">
        <v>25</v>
      </c>
      <c r="L4" s="74"/>
      <c r="M4" s="3" t="s">
        <v>19</v>
      </c>
    </row>
    <row r="5" spans="1:15" ht="57.75" customHeight="1">
      <c r="A5" s="38" t="s">
        <v>3</v>
      </c>
      <c r="B5" s="39"/>
      <c r="C5" s="84" t="s">
        <v>4</v>
      </c>
      <c r="D5" s="85"/>
      <c r="E5" s="85"/>
      <c r="F5" s="39"/>
      <c r="G5" s="2" t="s">
        <v>26</v>
      </c>
      <c r="H5" s="32">
        <v>45538</v>
      </c>
      <c r="I5" s="33"/>
      <c r="J5" s="34"/>
      <c r="K5" s="35"/>
      <c r="L5" s="36"/>
      <c r="M5" s="3" t="s">
        <v>28</v>
      </c>
    </row>
    <row r="6" spans="1:15" ht="57.75" customHeight="1">
      <c r="A6" s="55" t="s">
        <v>53</v>
      </c>
      <c r="B6" s="56"/>
      <c r="C6" s="78" t="s">
        <v>56</v>
      </c>
      <c r="D6" s="79"/>
      <c r="E6" s="79"/>
      <c r="F6" s="80"/>
      <c r="G6" s="2" t="s">
        <v>27</v>
      </c>
      <c r="H6" s="32">
        <v>45541</v>
      </c>
      <c r="I6" s="33"/>
      <c r="J6" s="34"/>
      <c r="K6" s="37"/>
      <c r="L6" s="36"/>
      <c r="M6" s="4" t="s">
        <v>29</v>
      </c>
    </row>
    <row r="7" spans="1:15" ht="47.25" customHeight="1">
      <c r="A7" s="57" t="s">
        <v>5</v>
      </c>
      <c r="B7" s="58"/>
      <c r="C7" s="58"/>
      <c r="D7" s="58"/>
      <c r="E7" s="58"/>
      <c r="F7" s="59"/>
      <c r="G7" s="64" t="s">
        <v>24</v>
      </c>
      <c r="H7" s="65"/>
      <c r="I7" s="65"/>
      <c r="J7" s="65"/>
      <c r="K7" s="65"/>
      <c r="L7" s="66"/>
    </row>
    <row r="8" spans="1:15" ht="41.25" customHeight="1" thickBot="1">
      <c r="A8" s="60"/>
      <c r="B8" s="61"/>
      <c r="C8" s="61"/>
      <c r="D8" s="61"/>
      <c r="E8" s="61"/>
      <c r="F8" s="62"/>
      <c r="G8" s="5" t="s">
        <v>6</v>
      </c>
      <c r="H8" s="67" t="s">
        <v>7</v>
      </c>
      <c r="I8" s="67"/>
      <c r="J8" s="67"/>
      <c r="K8" s="67"/>
      <c r="L8" s="68"/>
    </row>
    <row r="9" spans="1:15" ht="61.5" customHeight="1" thickBot="1">
      <c r="A9" s="31" t="s">
        <v>8</v>
      </c>
      <c r="B9" s="18"/>
      <c r="C9" s="18"/>
      <c r="D9" s="18"/>
      <c r="E9" s="18"/>
      <c r="F9" s="18"/>
      <c r="G9" s="6" t="str">
        <f>IF($G$16&gt;=90,"○","")</f>
        <v/>
      </c>
      <c r="H9" s="18" t="s">
        <v>9</v>
      </c>
      <c r="I9" s="18"/>
      <c r="J9" s="18"/>
      <c r="K9" s="18"/>
      <c r="L9" s="19"/>
      <c r="N9" s="10">
        <v>4</v>
      </c>
    </row>
    <row r="10" spans="1:15" ht="61.5" customHeight="1" thickBot="1">
      <c r="A10" s="31" t="s">
        <v>10</v>
      </c>
      <c r="B10" s="18"/>
      <c r="C10" s="18"/>
      <c r="D10" s="18"/>
      <c r="E10" s="18"/>
      <c r="F10" s="18"/>
      <c r="G10" s="6" t="str">
        <f>IF(AND($G$16&lt;90,$G$16&gt;=80),"○","")</f>
        <v>○</v>
      </c>
      <c r="H10" s="18" t="s">
        <v>11</v>
      </c>
      <c r="I10" s="18"/>
      <c r="J10" s="18"/>
      <c r="K10" s="18"/>
      <c r="L10" s="19"/>
      <c r="N10" s="10">
        <v>5</v>
      </c>
    </row>
    <row r="11" spans="1:15" ht="61.5" customHeight="1" thickBot="1">
      <c r="A11" s="31" t="s">
        <v>17</v>
      </c>
      <c r="B11" s="18"/>
      <c r="C11" s="18"/>
      <c r="D11" s="18"/>
      <c r="E11" s="18"/>
      <c r="F11" s="18"/>
      <c r="G11" s="6" t="str">
        <f t="shared" ref="G11" si="0">IF(AND($G$16&lt;80,$G$16&gt;=60),"○","")</f>
        <v/>
      </c>
      <c r="H11" s="18" t="s">
        <v>12</v>
      </c>
      <c r="I11" s="18"/>
      <c r="J11" s="18"/>
      <c r="K11" s="18"/>
      <c r="L11" s="19"/>
      <c r="N11" s="10">
        <v>3</v>
      </c>
      <c r="O11" s="1">
        <f>SUM(N9:N11)</f>
        <v>12</v>
      </c>
    </row>
    <row r="12" spans="1:15" ht="61.5" customHeight="1" thickBot="1">
      <c r="A12" s="88"/>
      <c r="B12" s="89"/>
      <c r="C12" s="86"/>
      <c r="D12" s="86"/>
      <c r="E12" s="86"/>
      <c r="F12" s="87"/>
      <c r="G12" s="6" t="str">
        <f>IF(AND($G$16&lt;60,$G$16&gt;=50),"○","")</f>
        <v/>
      </c>
      <c r="H12" s="18" t="s">
        <v>13</v>
      </c>
      <c r="I12" s="18"/>
      <c r="J12" s="18"/>
      <c r="K12" s="18"/>
      <c r="L12" s="19"/>
      <c r="N12" s="10">
        <v>5</v>
      </c>
    </row>
    <row r="13" spans="1:15" ht="61.5" customHeight="1" thickBot="1">
      <c r="A13" s="49" t="s">
        <v>22</v>
      </c>
      <c r="B13" s="50" t="s">
        <v>21</v>
      </c>
      <c r="C13" s="50"/>
      <c r="D13" s="51" t="s">
        <v>31</v>
      </c>
      <c r="E13" s="20" t="s">
        <v>36</v>
      </c>
      <c r="F13" s="21"/>
      <c r="G13" s="6" t="str">
        <f>IF($G$16&lt;50,"○","")</f>
        <v/>
      </c>
      <c r="H13" s="18" t="s">
        <v>14</v>
      </c>
      <c r="I13" s="18"/>
      <c r="J13" s="18"/>
      <c r="K13" s="18"/>
      <c r="L13" s="19"/>
      <c r="N13" s="10">
        <v>8</v>
      </c>
    </row>
    <row r="14" spans="1:15" ht="38.25" customHeight="1" thickBot="1">
      <c r="A14" s="49"/>
      <c r="B14" s="50"/>
      <c r="C14" s="50"/>
      <c r="D14" s="50"/>
      <c r="E14" s="22"/>
      <c r="F14" s="23"/>
      <c r="G14" s="52" t="s">
        <v>15</v>
      </c>
      <c r="H14" s="53"/>
      <c r="I14" s="53"/>
      <c r="J14" s="53"/>
      <c r="K14" s="53"/>
      <c r="L14" s="54"/>
      <c r="N14" s="11">
        <v>8</v>
      </c>
    </row>
    <row r="15" spans="1:15" ht="36.75" customHeight="1" thickBot="1">
      <c r="A15" s="40" t="s">
        <v>32</v>
      </c>
      <c r="B15" s="42">
        <f>O11</f>
        <v>12</v>
      </c>
      <c r="C15" s="43"/>
      <c r="D15" s="14" t="s">
        <v>31</v>
      </c>
      <c r="E15" s="42">
        <f>B15</f>
        <v>12</v>
      </c>
      <c r="F15" s="43"/>
      <c r="G15" s="71" t="s">
        <v>23</v>
      </c>
      <c r="H15" s="71"/>
      <c r="I15" s="71" t="s">
        <v>16</v>
      </c>
      <c r="J15" s="71"/>
      <c r="K15" s="71"/>
      <c r="L15" s="72"/>
      <c r="N15" s="11">
        <v>5</v>
      </c>
      <c r="O15" s="1">
        <f>SUM(N12:N14)</f>
        <v>21</v>
      </c>
    </row>
    <row r="16" spans="1:15" ht="13.5" customHeight="1" thickBot="1">
      <c r="A16" s="41"/>
      <c r="B16" s="44"/>
      <c r="C16" s="45"/>
      <c r="D16" s="15"/>
      <c r="E16" s="44"/>
      <c r="F16" s="45"/>
      <c r="G16" s="30">
        <f>ROUND(SUM(E15:F20),1)</f>
        <v>87</v>
      </c>
      <c r="H16" s="30"/>
      <c r="I16" s="24" t="s">
        <v>58</v>
      </c>
      <c r="J16" s="25"/>
      <c r="K16" s="25"/>
      <c r="L16" s="26"/>
      <c r="N16" s="11">
        <v>5</v>
      </c>
    </row>
    <row r="17" spans="1:15" ht="52.5" customHeight="1" thickBot="1">
      <c r="A17" s="9" t="s">
        <v>33</v>
      </c>
      <c r="B17" s="16">
        <f>O15</f>
        <v>21</v>
      </c>
      <c r="C17" s="17"/>
      <c r="D17" s="15"/>
      <c r="E17" s="16">
        <f>B17</f>
        <v>21</v>
      </c>
      <c r="F17" s="17"/>
      <c r="G17" s="30"/>
      <c r="H17" s="30"/>
      <c r="I17" s="27"/>
      <c r="J17" s="28"/>
      <c r="K17" s="28"/>
      <c r="L17" s="29"/>
      <c r="N17" s="11">
        <v>5</v>
      </c>
    </row>
    <row r="18" spans="1:15" ht="48" customHeight="1" thickBot="1">
      <c r="A18" s="9" t="s">
        <v>52</v>
      </c>
      <c r="B18" s="16">
        <f>O20</f>
        <v>9</v>
      </c>
      <c r="C18" s="17"/>
      <c r="D18" s="15"/>
      <c r="E18" s="16">
        <f>B18</f>
        <v>9</v>
      </c>
      <c r="F18" s="17"/>
      <c r="G18" s="30"/>
      <c r="H18" s="30"/>
      <c r="I18" s="27"/>
      <c r="J18" s="28"/>
      <c r="K18" s="28"/>
      <c r="L18" s="29"/>
      <c r="N18" s="10">
        <v>3</v>
      </c>
    </row>
    <row r="19" spans="1:15" ht="45.75" customHeight="1" thickBot="1">
      <c r="A19" s="9" t="s">
        <v>54</v>
      </c>
      <c r="B19" s="13">
        <f>O19</f>
        <v>15</v>
      </c>
      <c r="C19" s="13"/>
      <c r="D19" s="15"/>
      <c r="E19" s="13">
        <f>B19</f>
        <v>15</v>
      </c>
      <c r="F19" s="13"/>
      <c r="G19" s="30"/>
      <c r="H19" s="30"/>
      <c r="I19" s="27"/>
      <c r="J19" s="28"/>
      <c r="K19" s="28"/>
      <c r="L19" s="29"/>
      <c r="N19" s="12">
        <v>3</v>
      </c>
      <c r="O19" s="1">
        <f>SUM(N15:N17)</f>
        <v>15</v>
      </c>
    </row>
    <row r="20" spans="1:15" ht="43.5" customHeight="1" thickBot="1">
      <c r="A20" s="9" t="s">
        <v>55</v>
      </c>
      <c r="B20" s="13">
        <f>N21</f>
        <v>30</v>
      </c>
      <c r="C20" s="13"/>
      <c r="D20" s="15"/>
      <c r="E20" s="13">
        <f>B20</f>
        <v>30</v>
      </c>
      <c r="F20" s="13"/>
      <c r="G20" s="30"/>
      <c r="H20" s="30"/>
      <c r="I20" s="27"/>
      <c r="J20" s="28"/>
      <c r="K20" s="28"/>
      <c r="L20" s="29"/>
      <c r="N20" s="12">
        <v>3</v>
      </c>
      <c r="O20" s="1">
        <f>SUM(N18:N20)</f>
        <v>9</v>
      </c>
    </row>
    <row r="21" spans="1:15" ht="17.25" thickBot="1">
      <c r="A21" s="7"/>
      <c r="B21" s="7"/>
      <c r="C21" s="7"/>
      <c r="D21" s="7"/>
      <c r="E21" s="7"/>
      <c r="F21" s="7"/>
      <c r="G21" s="8"/>
      <c r="H21" s="8"/>
      <c r="I21" s="8"/>
      <c r="J21" s="8"/>
      <c r="K21" s="8"/>
      <c r="L21" s="8"/>
      <c r="N21" s="12">
        <v>30</v>
      </c>
    </row>
  </sheetData>
  <mergeCells count="51">
    <mergeCell ref="A9:F9"/>
    <mergeCell ref="A1:L1"/>
    <mergeCell ref="I15:L15"/>
    <mergeCell ref="H4:J4"/>
    <mergeCell ref="K4:L4"/>
    <mergeCell ref="A3:B3"/>
    <mergeCell ref="A4:B4"/>
    <mergeCell ref="C3:F3"/>
    <mergeCell ref="C6:F6"/>
    <mergeCell ref="C4:F4"/>
    <mergeCell ref="C5:F5"/>
    <mergeCell ref="G15:H15"/>
    <mergeCell ref="C12:F12"/>
    <mergeCell ref="A12:B12"/>
    <mergeCell ref="E15:F16"/>
    <mergeCell ref="G3:J3"/>
    <mergeCell ref="A13:A14"/>
    <mergeCell ref="B13:C14"/>
    <mergeCell ref="D13:D14"/>
    <mergeCell ref="H13:L13"/>
    <mergeCell ref="G14:L14"/>
    <mergeCell ref="A6:B6"/>
    <mergeCell ref="A10:F10"/>
    <mergeCell ref="H10:L10"/>
    <mergeCell ref="H11:L11"/>
    <mergeCell ref="H12:L12"/>
    <mergeCell ref="A7:F8"/>
    <mergeCell ref="K3:L3"/>
    <mergeCell ref="G7:L7"/>
    <mergeCell ref="H8:L8"/>
    <mergeCell ref="H5:J5"/>
    <mergeCell ref="K5:L5"/>
    <mergeCell ref="H6:J6"/>
    <mergeCell ref="K6:L6"/>
    <mergeCell ref="A5:B5"/>
    <mergeCell ref="B20:C20"/>
    <mergeCell ref="E20:F20"/>
    <mergeCell ref="D15:D20"/>
    <mergeCell ref="B17:C17"/>
    <mergeCell ref="H9:L9"/>
    <mergeCell ref="E13:F14"/>
    <mergeCell ref="I16:L20"/>
    <mergeCell ref="G16:H20"/>
    <mergeCell ref="A11:F11"/>
    <mergeCell ref="B18:C18"/>
    <mergeCell ref="E18:F18"/>
    <mergeCell ref="E17:F17"/>
    <mergeCell ref="B19:C19"/>
    <mergeCell ref="E19:F19"/>
    <mergeCell ref="A15:A16"/>
    <mergeCell ref="B15:C1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1"/>
  <sheetViews>
    <sheetView view="pageBreakPreview" topLeftCell="A15" zoomScale="115" zoomScaleNormal="100" zoomScaleSheetLayoutView="115" workbookViewId="0">
      <selection activeCell="I16" sqref="I16:L20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9" t="s">
        <v>30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5" ht="17.25" thickBot="1"/>
    <row r="3" spans="1:15" ht="44.25" customHeight="1">
      <c r="A3" s="75" t="s">
        <v>0</v>
      </c>
      <c r="B3" s="47"/>
      <c r="C3" s="46" t="s">
        <v>1</v>
      </c>
      <c r="D3" s="47"/>
      <c r="E3" s="47"/>
      <c r="F3" s="48"/>
      <c r="G3" s="46" t="s">
        <v>2</v>
      </c>
      <c r="H3" s="47"/>
      <c r="I3" s="47"/>
      <c r="J3" s="48"/>
      <c r="K3" s="47" t="s">
        <v>18</v>
      </c>
      <c r="L3" s="63"/>
    </row>
    <row r="4" spans="1:15" ht="57.75" customHeight="1">
      <c r="A4" s="76" t="s">
        <v>45</v>
      </c>
      <c r="B4" s="77"/>
      <c r="C4" s="81" t="s">
        <v>35</v>
      </c>
      <c r="D4" s="82"/>
      <c r="E4" s="82"/>
      <c r="F4" s="83"/>
      <c r="G4" s="2" t="s">
        <v>20</v>
      </c>
      <c r="H4" s="32">
        <v>45534</v>
      </c>
      <c r="I4" s="33"/>
      <c r="J4" s="34"/>
      <c r="K4" s="73" t="s">
        <v>25</v>
      </c>
      <c r="L4" s="74"/>
      <c r="M4" s="3" t="s">
        <v>19</v>
      </c>
    </row>
    <row r="5" spans="1:15" ht="57.75" customHeight="1">
      <c r="A5" s="38" t="s">
        <v>3</v>
      </c>
      <c r="B5" s="39"/>
      <c r="C5" s="84" t="s">
        <v>4</v>
      </c>
      <c r="D5" s="85"/>
      <c r="E5" s="85"/>
      <c r="F5" s="39"/>
      <c r="G5" s="2" t="s">
        <v>26</v>
      </c>
      <c r="H5" s="32">
        <v>45538</v>
      </c>
      <c r="I5" s="33"/>
      <c r="J5" s="34"/>
      <c r="K5" s="35"/>
      <c r="L5" s="36"/>
      <c r="M5" s="3" t="s">
        <v>28</v>
      </c>
    </row>
    <row r="6" spans="1:15" ht="57.75" customHeight="1">
      <c r="A6" s="55" t="s">
        <v>53</v>
      </c>
      <c r="B6" s="56"/>
      <c r="C6" s="78" t="s">
        <v>56</v>
      </c>
      <c r="D6" s="79"/>
      <c r="E6" s="79"/>
      <c r="F6" s="80"/>
      <c r="G6" s="2" t="s">
        <v>27</v>
      </c>
      <c r="H6" s="32">
        <v>45541</v>
      </c>
      <c r="I6" s="33"/>
      <c r="J6" s="34"/>
      <c r="K6" s="37"/>
      <c r="L6" s="36"/>
      <c r="M6" s="4" t="s">
        <v>29</v>
      </c>
    </row>
    <row r="7" spans="1:15" ht="47.25" customHeight="1">
      <c r="A7" s="57" t="s">
        <v>5</v>
      </c>
      <c r="B7" s="58"/>
      <c r="C7" s="58"/>
      <c r="D7" s="58"/>
      <c r="E7" s="58"/>
      <c r="F7" s="59"/>
      <c r="G7" s="64" t="s">
        <v>24</v>
      </c>
      <c r="H7" s="65"/>
      <c r="I7" s="65"/>
      <c r="J7" s="65"/>
      <c r="K7" s="65"/>
      <c r="L7" s="66"/>
    </row>
    <row r="8" spans="1:15" ht="41.25" customHeight="1" thickBot="1">
      <c r="A8" s="60"/>
      <c r="B8" s="61"/>
      <c r="C8" s="61"/>
      <c r="D8" s="61"/>
      <c r="E8" s="61"/>
      <c r="F8" s="62"/>
      <c r="G8" s="5" t="s">
        <v>6</v>
      </c>
      <c r="H8" s="67" t="s">
        <v>7</v>
      </c>
      <c r="I8" s="67"/>
      <c r="J8" s="67"/>
      <c r="K8" s="67"/>
      <c r="L8" s="68"/>
    </row>
    <row r="9" spans="1:15" ht="61.5" customHeight="1" thickBot="1">
      <c r="A9" s="31" t="s">
        <v>8</v>
      </c>
      <c r="B9" s="18"/>
      <c r="C9" s="18"/>
      <c r="D9" s="18"/>
      <c r="E9" s="18"/>
      <c r="F9" s="18"/>
      <c r="G9" s="6" t="str">
        <f>IF($G$16&gt;=90,"○","")</f>
        <v/>
      </c>
      <c r="H9" s="18" t="s">
        <v>9</v>
      </c>
      <c r="I9" s="18"/>
      <c r="J9" s="18"/>
      <c r="K9" s="18"/>
      <c r="L9" s="19"/>
      <c r="N9" s="10">
        <v>5</v>
      </c>
    </row>
    <row r="10" spans="1:15" ht="61.5" customHeight="1" thickBot="1">
      <c r="A10" s="31" t="s">
        <v>10</v>
      </c>
      <c r="B10" s="18"/>
      <c r="C10" s="18"/>
      <c r="D10" s="18"/>
      <c r="E10" s="18"/>
      <c r="F10" s="18"/>
      <c r="G10" s="6" t="str">
        <f>IF(AND($G$16&lt;90,$G$16&gt;=80),"○","")</f>
        <v/>
      </c>
      <c r="H10" s="18" t="s">
        <v>11</v>
      </c>
      <c r="I10" s="18"/>
      <c r="J10" s="18"/>
      <c r="K10" s="18"/>
      <c r="L10" s="19"/>
      <c r="N10" s="10">
        <v>5</v>
      </c>
    </row>
    <row r="11" spans="1:15" ht="61.5" customHeight="1" thickBot="1">
      <c r="A11" s="31" t="s">
        <v>17</v>
      </c>
      <c r="B11" s="18"/>
      <c r="C11" s="18"/>
      <c r="D11" s="18"/>
      <c r="E11" s="18"/>
      <c r="F11" s="18"/>
      <c r="G11" s="6" t="str">
        <f t="shared" ref="G11" si="0">IF(AND($G$16&lt;80,$G$16&gt;=60),"○","")</f>
        <v>○</v>
      </c>
      <c r="H11" s="18" t="s">
        <v>12</v>
      </c>
      <c r="I11" s="18"/>
      <c r="J11" s="18"/>
      <c r="K11" s="18"/>
      <c r="L11" s="19"/>
      <c r="N11" s="10">
        <v>5</v>
      </c>
      <c r="O11" s="1">
        <f>SUM(N9:N11)</f>
        <v>15</v>
      </c>
    </row>
    <row r="12" spans="1:15" ht="61.5" customHeight="1" thickBot="1">
      <c r="A12" s="88"/>
      <c r="B12" s="89"/>
      <c r="C12" s="86"/>
      <c r="D12" s="86"/>
      <c r="E12" s="86"/>
      <c r="F12" s="87"/>
      <c r="G12" s="6" t="str">
        <f>IF(AND($G$16&lt;60,$G$16&gt;=50),"○","")</f>
        <v/>
      </c>
      <c r="H12" s="18" t="s">
        <v>13</v>
      </c>
      <c r="I12" s="18"/>
      <c r="J12" s="18"/>
      <c r="K12" s="18"/>
      <c r="L12" s="19"/>
      <c r="N12" s="10">
        <v>5</v>
      </c>
    </row>
    <row r="13" spans="1:15" ht="61.5" customHeight="1" thickBot="1">
      <c r="A13" s="49" t="s">
        <v>22</v>
      </c>
      <c r="B13" s="50" t="s">
        <v>21</v>
      </c>
      <c r="C13" s="50"/>
      <c r="D13" s="51" t="s">
        <v>31</v>
      </c>
      <c r="E13" s="20" t="s">
        <v>36</v>
      </c>
      <c r="F13" s="21"/>
      <c r="G13" s="6" t="str">
        <f>IF($G$16&lt;50,"○","")</f>
        <v/>
      </c>
      <c r="H13" s="18" t="s">
        <v>14</v>
      </c>
      <c r="I13" s="18"/>
      <c r="J13" s="18"/>
      <c r="K13" s="18"/>
      <c r="L13" s="19"/>
      <c r="N13" s="10">
        <v>8</v>
      </c>
    </row>
    <row r="14" spans="1:15" ht="38.25" customHeight="1" thickBot="1">
      <c r="A14" s="49"/>
      <c r="B14" s="50"/>
      <c r="C14" s="50"/>
      <c r="D14" s="50"/>
      <c r="E14" s="22"/>
      <c r="F14" s="23"/>
      <c r="G14" s="52" t="s">
        <v>15</v>
      </c>
      <c r="H14" s="53"/>
      <c r="I14" s="53"/>
      <c r="J14" s="53"/>
      <c r="K14" s="53"/>
      <c r="L14" s="54"/>
      <c r="N14" s="11">
        <v>8</v>
      </c>
    </row>
    <row r="15" spans="1:15" ht="36.75" customHeight="1" thickBot="1">
      <c r="A15" s="40" t="s">
        <v>32</v>
      </c>
      <c r="B15" s="42">
        <f>O11</f>
        <v>15</v>
      </c>
      <c r="C15" s="43"/>
      <c r="D15" s="14" t="s">
        <v>31</v>
      </c>
      <c r="E15" s="42">
        <f>B15</f>
        <v>15</v>
      </c>
      <c r="F15" s="43"/>
      <c r="G15" s="71" t="s">
        <v>23</v>
      </c>
      <c r="H15" s="71"/>
      <c r="I15" s="71" t="s">
        <v>16</v>
      </c>
      <c r="J15" s="71"/>
      <c r="K15" s="71"/>
      <c r="L15" s="72"/>
      <c r="N15" s="11">
        <v>5</v>
      </c>
      <c r="O15" s="1">
        <f>SUM(N12:N14)</f>
        <v>21</v>
      </c>
    </row>
    <row r="16" spans="1:15" ht="13.5" customHeight="1" thickBot="1">
      <c r="A16" s="41"/>
      <c r="B16" s="44"/>
      <c r="C16" s="45"/>
      <c r="D16" s="15"/>
      <c r="E16" s="44"/>
      <c r="F16" s="45"/>
      <c r="G16" s="30">
        <f>ROUND(SUM(E15:F20),1)</f>
        <v>72.5</v>
      </c>
      <c r="H16" s="30"/>
      <c r="I16" s="24" t="s">
        <v>65</v>
      </c>
      <c r="J16" s="25"/>
      <c r="K16" s="25"/>
      <c r="L16" s="26"/>
      <c r="N16" s="11">
        <v>5</v>
      </c>
    </row>
    <row r="17" spans="1:15" ht="52.5" customHeight="1" thickBot="1">
      <c r="A17" s="9" t="s">
        <v>33</v>
      </c>
      <c r="B17" s="16">
        <f>O15</f>
        <v>21</v>
      </c>
      <c r="C17" s="17"/>
      <c r="D17" s="15"/>
      <c r="E17" s="16">
        <f>B17</f>
        <v>21</v>
      </c>
      <c r="F17" s="17"/>
      <c r="G17" s="30"/>
      <c r="H17" s="30"/>
      <c r="I17" s="27"/>
      <c r="J17" s="28"/>
      <c r="K17" s="28"/>
      <c r="L17" s="29"/>
      <c r="N17" s="11">
        <v>5</v>
      </c>
    </row>
    <row r="18" spans="1:15" ht="48" customHeight="1" thickBot="1">
      <c r="A18" s="9" t="s">
        <v>52</v>
      </c>
      <c r="B18" s="16">
        <f>O20</f>
        <v>15</v>
      </c>
      <c r="C18" s="17"/>
      <c r="D18" s="15"/>
      <c r="E18" s="16">
        <f>B18</f>
        <v>15</v>
      </c>
      <c r="F18" s="17"/>
      <c r="G18" s="30"/>
      <c r="H18" s="30"/>
      <c r="I18" s="27"/>
      <c r="J18" s="28"/>
      <c r="K18" s="28"/>
      <c r="L18" s="29"/>
      <c r="N18" s="10">
        <v>5</v>
      </c>
    </row>
    <row r="19" spans="1:15" ht="45.75" customHeight="1" thickBot="1">
      <c r="A19" s="9" t="s">
        <v>54</v>
      </c>
      <c r="B19" s="13">
        <f>O19</f>
        <v>15</v>
      </c>
      <c r="C19" s="13"/>
      <c r="D19" s="15"/>
      <c r="E19" s="13">
        <f>B19</f>
        <v>15</v>
      </c>
      <c r="F19" s="13"/>
      <c r="G19" s="30"/>
      <c r="H19" s="30"/>
      <c r="I19" s="27"/>
      <c r="J19" s="28"/>
      <c r="K19" s="28"/>
      <c r="L19" s="29"/>
      <c r="N19" s="12">
        <v>5</v>
      </c>
      <c r="O19" s="1">
        <f>SUM(N15:N17)</f>
        <v>15</v>
      </c>
    </row>
    <row r="20" spans="1:15" ht="43.5" customHeight="1" thickBot="1">
      <c r="A20" s="9" t="s">
        <v>55</v>
      </c>
      <c r="B20" s="13">
        <f>N21</f>
        <v>6.5</v>
      </c>
      <c r="C20" s="13"/>
      <c r="D20" s="15"/>
      <c r="E20" s="13">
        <f>B20</f>
        <v>6.5</v>
      </c>
      <c r="F20" s="13"/>
      <c r="G20" s="30"/>
      <c r="H20" s="30"/>
      <c r="I20" s="27"/>
      <c r="J20" s="28"/>
      <c r="K20" s="28"/>
      <c r="L20" s="29"/>
      <c r="N20" s="12">
        <v>5</v>
      </c>
      <c r="O20" s="1">
        <f>SUM(N18:N20)</f>
        <v>15</v>
      </c>
    </row>
    <row r="21" spans="1:15" ht="17.25" thickBot="1">
      <c r="A21" s="7"/>
      <c r="B21" s="7"/>
      <c r="C21" s="7"/>
      <c r="D21" s="7"/>
      <c r="E21" s="7"/>
      <c r="F21" s="7"/>
      <c r="G21" s="8"/>
      <c r="H21" s="8"/>
      <c r="I21" s="8"/>
      <c r="J21" s="8"/>
      <c r="K21" s="8"/>
      <c r="L21" s="8"/>
      <c r="N21" s="12">
        <v>6.5</v>
      </c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A13:A14"/>
    <mergeCell ref="B13:C14"/>
    <mergeCell ref="D13:D14"/>
    <mergeCell ref="E13:F14"/>
    <mergeCell ref="H13:L13"/>
    <mergeCell ref="G14:L14"/>
    <mergeCell ref="G15:H15"/>
    <mergeCell ref="I15:L15"/>
    <mergeCell ref="G16:H20"/>
    <mergeCell ref="I16:L20"/>
    <mergeCell ref="A15:A16"/>
    <mergeCell ref="B15:C16"/>
    <mergeCell ref="E15:F16"/>
    <mergeCell ref="B19:C19"/>
    <mergeCell ref="E19:F19"/>
    <mergeCell ref="B20:C20"/>
    <mergeCell ref="E20:F20"/>
    <mergeCell ref="D15:D20"/>
    <mergeCell ref="B17:C17"/>
    <mergeCell ref="B18:C18"/>
    <mergeCell ref="E18:F18"/>
    <mergeCell ref="E17:F17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5"/>
  <sheetViews>
    <sheetView tabSelected="1" view="pageBreakPreview" topLeftCell="A16" zoomScale="130" zoomScaleNormal="100" zoomScaleSheetLayoutView="130" workbookViewId="0">
      <selection activeCell="G21" sqref="G2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9" t="s">
        <v>30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5" ht="17.25" thickBot="1"/>
    <row r="3" spans="1:15" ht="44.25" customHeight="1">
      <c r="A3" s="75" t="s">
        <v>0</v>
      </c>
      <c r="B3" s="47"/>
      <c r="C3" s="46" t="s">
        <v>1</v>
      </c>
      <c r="D3" s="47"/>
      <c r="E3" s="47"/>
      <c r="F3" s="48"/>
      <c r="G3" s="46" t="s">
        <v>2</v>
      </c>
      <c r="H3" s="47"/>
      <c r="I3" s="47"/>
      <c r="J3" s="48"/>
      <c r="K3" s="47" t="s">
        <v>18</v>
      </c>
      <c r="L3" s="63"/>
    </row>
    <row r="4" spans="1:15" ht="57.75" customHeight="1">
      <c r="A4" s="76" t="s">
        <v>46</v>
      </c>
      <c r="B4" s="77"/>
      <c r="C4" s="81" t="s">
        <v>35</v>
      </c>
      <c r="D4" s="82"/>
      <c r="E4" s="82"/>
      <c r="F4" s="83"/>
      <c r="G4" s="2" t="s">
        <v>20</v>
      </c>
      <c r="H4" s="32">
        <v>45534</v>
      </c>
      <c r="I4" s="33"/>
      <c r="J4" s="34"/>
      <c r="K4" s="73" t="s">
        <v>25</v>
      </c>
      <c r="L4" s="74"/>
      <c r="M4" s="3" t="s">
        <v>19</v>
      </c>
    </row>
    <row r="5" spans="1:15" ht="57.75" customHeight="1">
      <c r="A5" s="38" t="s">
        <v>3</v>
      </c>
      <c r="B5" s="39"/>
      <c r="C5" s="84" t="s">
        <v>4</v>
      </c>
      <c r="D5" s="85"/>
      <c r="E5" s="85"/>
      <c r="F5" s="39"/>
      <c r="G5" s="2" t="s">
        <v>26</v>
      </c>
      <c r="H5" s="32">
        <v>45538</v>
      </c>
      <c r="I5" s="33"/>
      <c r="J5" s="34"/>
      <c r="K5" s="35"/>
      <c r="L5" s="36"/>
      <c r="M5" s="3" t="s">
        <v>28</v>
      </c>
    </row>
    <row r="6" spans="1:15" ht="57.75" customHeight="1">
      <c r="A6" s="55" t="s">
        <v>53</v>
      </c>
      <c r="B6" s="56"/>
      <c r="C6" s="78" t="s">
        <v>56</v>
      </c>
      <c r="D6" s="79"/>
      <c r="E6" s="79"/>
      <c r="F6" s="80"/>
      <c r="G6" s="2" t="s">
        <v>27</v>
      </c>
      <c r="H6" s="32">
        <v>45541</v>
      </c>
      <c r="I6" s="33"/>
      <c r="J6" s="34"/>
      <c r="K6" s="37"/>
      <c r="L6" s="36"/>
      <c r="M6" s="4" t="s">
        <v>29</v>
      </c>
    </row>
    <row r="7" spans="1:15" ht="47.25" customHeight="1">
      <c r="A7" s="57" t="s">
        <v>5</v>
      </c>
      <c r="B7" s="58"/>
      <c r="C7" s="58"/>
      <c r="D7" s="58"/>
      <c r="E7" s="58"/>
      <c r="F7" s="59"/>
      <c r="G7" s="64" t="s">
        <v>24</v>
      </c>
      <c r="H7" s="65"/>
      <c r="I7" s="65"/>
      <c r="J7" s="65"/>
      <c r="K7" s="65"/>
      <c r="L7" s="66"/>
    </row>
    <row r="8" spans="1:15" ht="41.25" customHeight="1" thickBot="1">
      <c r="A8" s="60"/>
      <c r="B8" s="61"/>
      <c r="C8" s="61"/>
      <c r="D8" s="61"/>
      <c r="E8" s="61"/>
      <c r="F8" s="62"/>
      <c r="G8" s="5" t="s">
        <v>6</v>
      </c>
      <c r="H8" s="67" t="s">
        <v>7</v>
      </c>
      <c r="I8" s="67"/>
      <c r="J8" s="67"/>
      <c r="K8" s="67"/>
      <c r="L8" s="68"/>
    </row>
    <row r="9" spans="1:15" ht="61.5" customHeight="1" thickBot="1">
      <c r="A9" s="31" t="s">
        <v>8</v>
      </c>
      <c r="B9" s="18"/>
      <c r="C9" s="18"/>
      <c r="D9" s="18"/>
      <c r="E9" s="18"/>
      <c r="F9" s="18"/>
      <c r="G9" s="6" t="str">
        <f>IF($G$16&gt;=90,"○","")</f>
        <v>○</v>
      </c>
      <c r="H9" s="18" t="s">
        <v>9</v>
      </c>
      <c r="I9" s="18"/>
      <c r="J9" s="18"/>
      <c r="K9" s="18"/>
      <c r="L9" s="19"/>
      <c r="N9" s="10">
        <v>3</v>
      </c>
    </row>
    <row r="10" spans="1:15" ht="61.5" customHeight="1" thickBot="1">
      <c r="A10" s="31" t="s">
        <v>10</v>
      </c>
      <c r="B10" s="18"/>
      <c r="C10" s="18"/>
      <c r="D10" s="18"/>
      <c r="E10" s="18"/>
      <c r="F10" s="18"/>
      <c r="G10" s="6" t="str">
        <f>IF(AND($G$16&lt;90,$G$16&gt;=80),"○","")</f>
        <v/>
      </c>
      <c r="H10" s="18" t="s">
        <v>11</v>
      </c>
      <c r="I10" s="18"/>
      <c r="J10" s="18"/>
      <c r="K10" s="18"/>
      <c r="L10" s="19"/>
      <c r="N10" s="10">
        <v>5</v>
      </c>
    </row>
    <row r="11" spans="1:15" ht="61.5" customHeight="1" thickBot="1">
      <c r="A11" s="31" t="s">
        <v>17</v>
      </c>
      <c r="B11" s="18"/>
      <c r="C11" s="18"/>
      <c r="D11" s="18"/>
      <c r="E11" s="18"/>
      <c r="F11" s="18"/>
      <c r="G11" s="6" t="str">
        <f t="shared" ref="G11" si="0">IF(AND($G$16&lt;80,$G$16&gt;=60),"○","")</f>
        <v/>
      </c>
      <c r="H11" s="18" t="s">
        <v>12</v>
      </c>
      <c r="I11" s="18"/>
      <c r="J11" s="18"/>
      <c r="K11" s="18"/>
      <c r="L11" s="19"/>
      <c r="N11" s="10">
        <v>3</v>
      </c>
      <c r="O11" s="1">
        <f>SUM(N9:N11)</f>
        <v>11</v>
      </c>
    </row>
    <row r="12" spans="1:15" ht="61.5" customHeight="1" thickBot="1">
      <c r="A12" s="88"/>
      <c r="B12" s="89"/>
      <c r="C12" s="86"/>
      <c r="D12" s="86"/>
      <c r="E12" s="86"/>
      <c r="F12" s="87"/>
      <c r="G12" s="6" t="str">
        <f>IF(AND($G$16&lt;60,$G$16&gt;=50),"○","")</f>
        <v/>
      </c>
      <c r="H12" s="18" t="s">
        <v>13</v>
      </c>
      <c r="I12" s="18"/>
      <c r="J12" s="18"/>
      <c r="K12" s="18"/>
      <c r="L12" s="19"/>
      <c r="N12" s="10">
        <v>5</v>
      </c>
    </row>
    <row r="13" spans="1:15" ht="61.5" customHeight="1" thickBot="1">
      <c r="A13" s="49" t="s">
        <v>22</v>
      </c>
      <c r="B13" s="50" t="s">
        <v>21</v>
      </c>
      <c r="C13" s="50"/>
      <c r="D13" s="51" t="s">
        <v>31</v>
      </c>
      <c r="E13" s="20" t="s">
        <v>36</v>
      </c>
      <c r="F13" s="21"/>
      <c r="G13" s="6" t="str">
        <f>IF($G$16&lt;50,"○","")</f>
        <v/>
      </c>
      <c r="H13" s="18" t="s">
        <v>14</v>
      </c>
      <c r="I13" s="18"/>
      <c r="J13" s="18"/>
      <c r="K13" s="18"/>
      <c r="L13" s="19"/>
      <c r="N13" s="10">
        <v>8</v>
      </c>
    </row>
    <row r="14" spans="1:15" ht="38.25" customHeight="1" thickBot="1">
      <c r="A14" s="49"/>
      <c r="B14" s="50"/>
      <c r="C14" s="50"/>
      <c r="D14" s="50"/>
      <c r="E14" s="22"/>
      <c r="F14" s="23"/>
      <c r="G14" s="52" t="s">
        <v>15</v>
      </c>
      <c r="H14" s="53"/>
      <c r="I14" s="53"/>
      <c r="J14" s="53"/>
      <c r="K14" s="53"/>
      <c r="L14" s="54"/>
      <c r="N14" s="11">
        <v>8</v>
      </c>
    </row>
    <row r="15" spans="1:15" ht="36.75" customHeight="1" thickBot="1">
      <c r="A15" s="40" t="s">
        <v>32</v>
      </c>
      <c r="B15" s="42">
        <f>O11</f>
        <v>11</v>
      </c>
      <c r="C15" s="43"/>
      <c r="D15" s="14" t="s">
        <v>31</v>
      </c>
      <c r="E15" s="42">
        <f>B15</f>
        <v>11</v>
      </c>
      <c r="F15" s="43"/>
      <c r="G15" s="71" t="s">
        <v>23</v>
      </c>
      <c r="H15" s="71"/>
      <c r="I15" s="71" t="s">
        <v>16</v>
      </c>
      <c r="J15" s="71"/>
      <c r="K15" s="71"/>
      <c r="L15" s="72"/>
      <c r="N15" s="11">
        <v>5</v>
      </c>
      <c r="O15" s="1">
        <f>SUM(N12:N14)</f>
        <v>21</v>
      </c>
    </row>
    <row r="16" spans="1:15" ht="13.5" customHeight="1" thickBot="1">
      <c r="A16" s="41"/>
      <c r="B16" s="44"/>
      <c r="C16" s="45"/>
      <c r="D16" s="15"/>
      <c r="E16" s="44"/>
      <c r="F16" s="45"/>
      <c r="G16" s="30" t="str">
        <f>ROUND(SUM(E15:F20),1)&amp;"("&amp;73.3&amp;")"</f>
        <v>78.3(73.3)</v>
      </c>
      <c r="H16" s="30"/>
      <c r="I16" s="24" t="s">
        <v>67</v>
      </c>
      <c r="J16" s="25"/>
      <c r="K16" s="25"/>
      <c r="L16" s="26"/>
      <c r="N16" s="11">
        <v>5</v>
      </c>
    </row>
    <row r="17" spans="1:15" ht="52.5" customHeight="1" thickBot="1">
      <c r="A17" s="9" t="s">
        <v>33</v>
      </c>
      <c r="B17" s="16">
        <f>O15</f>
        <v>21</v>
      </c>
      <c r="C17" s="17"/>
      <c r="D17" s="15"/>
      <c r="E17" s="16">
        <f>B17</f>
        <v>21</v>
      </c>
      <c r="F17" s="17"/>
      <c r="G17" s="30"/>
      <c r="H17" s="30"/>
      <c r="I17" s="27"/>
      <c r="J17" s="28"/>
      <c r="K17" s="28"/>
      <c r="L17" s="29"/>
      <c r="N17" s="11">
        <v>5</v>
      </c>
    </row>
    <row r="18" spans="1:15" ht="48" customHeight="1" thickBot="1">
      <c r="A18" s="9" t="s">
        <v>52</v>
      </c>
      <c r="B18" s="16">
        <f>O20</f>
        <v>15</v>
      </c>
      <c r="C18" s="17"/>
      <c r="D18" s="15"/>
      <c r="E18" s="16">
        <f>B18</f>
        <v>15</v>
      </c>
      <c r="F18" s="17"/>
      <c r="G18" s="30"/>
      <c r="H18" s="30"/>
      <c r="I18" s="27"/>
      <c r="J18" s="28"/>
      <c r="K18" s="28"/>
      <c r="L18" s="29"/>
      <c r="N18" s="10">
        <v>5</v>
      </c>
    </row>
    <row r="19" spans="1:15" ht="45.75" customHeight="1" thickBot="1">
      <c r="A19" s="9" t="s">
        <v>54</v>
      </c>
      <c r="B19" s="13">
        <f>O19</f>
        <v>15</v>
      </c>
      <c r="C19" s="13"/>
      <c r="D19" s="15"/>
      <c r="E19" s="13">
        <f>B19</f>
        <v>15</v>
      </c>
      <c r="F19" s="13"/>
      <c r="G19" s="30"/>
      <c r="H19" s="30"/>
      <c r="I19" s="27"/>
      <c r="J19" s="28"/>
      <c r="K19" s="28"/>
      <c r="L19" s="29"/>
      <c r="N19" s="12">
        <v>5</v>
      </c>
      <c r="O19" s="1">
        <f>SUM(N15:N17)</f>
        <v>15</v>
      </c>
    </row>
    <row r="20" spans="1:15" ht="43.5" customHeight="1" thickBot="1">
      <c r="A20" s="9" t="s">
        <v>55</v>
      </c>
      <c r="B20" s="13">
        <f>N21</f>
        <v>16.3</v>
      </c>
      <c r="C20" s="13"/>
      <c r="D20" s="15"/>
      <c r="E20" s="13">
        <f>B20</f>
        <v>16.3</v>
      </c>
      <c r="F20" s="13"/>
      <c r="G20" s="30"/>
      <c r="H20" s="30"/>
      <c r="I20" s="27"/>
      <c r="J20" s="28"/>
      <c r="K20" s="28"/>
      <c r="L20" s="29"/>
      <c r="N20" s="12">
        <v>5</v>
      </c>
      <c r="O20" s="1">
        <f>SUM(N18:N20)</f>
        <v>15</v>
      </c>
    </row>
    <row r="21" spans="1:15" ht="17.25" thickBot="1">
      <c r="A21" s="7"/>
      <c r="B21" s="7"/>
      <c r="C21" s="7"/>
      <c r="D21" s="7"/>
      <c r="E21" s="7"/>
      <c r="F21" s="7"/>
      <c r="G21" s="8"/>
      <c r="H21" s="8"/>
      <c r="I21" s="8"/>
      <c r="J21" s="8"/>
      <c r="K21" s="8"/>
      <c r="L21" s="8"/>
      <c r="N21" s="12">
        <v>16.3</v>
      </c>
    </row>
    <row r="25" spans="1:15">
      <c r="H25" s="1">
        <f>78.3-5</f>
        <v>73.3</v>
      </c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A13:A14"/>
    <mergeCell ref="B13:C14"/>
    <mergeCell ref="D13:D14"/>
    <mergeCell ref="E13:F14"/>
    <mergeCell ref="H13:L13"/>
    <mergeCell ref="G14:L14"/>
    <mergeCell ref="G15:H15"/>
    <mergeCell ref="I15:L15"/>
    <mergeCell ref="G16:H20"/>
    <mergeCell ref="I16:L20"/>
    <mergeCell ref="A15:A16"/>
    <mergeCell ref="B15:C16"/>
    <mergeCell ref="E15:F16"/>
    <mergeCell ref="B19:C19"/>
    <mergeCell ref="E19:F19"/>
    <mergeCell ref="B20:C20"/>
    <mergeCell ref="E20:F20"/>
    <mergeCell ref="D15:D20"/>
    <mergeCell ref="B17:C17"/>
    <mergeCell ref="B18:C18"/>
    <mergeCell ref="E18:F18"/>
    <mergeCell ref="E17:F17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1"/>
  <sheetViews>
    <sheetView view="pageBreakPreview" topLeftCell="A14" zoomScale="130" zoomScaleNormal="100" zoomScaleSheetLayoutView="130" workbookViewId="0">
      <selection activeCell="I16" sqref="I16:L20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9" t="s">
        <v>30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5" ht="17.25" thickBot="1"/>
    <row r="3" spans="1:15" ht="44.25" customHeight="1">
      <c r="A3" s="75" t="s">
        <v>0</v>
      </c>
      <c r="B3" s="47"/>
      <c r="C3" s="46" t="s">
        <v>1</v>
      </c>
      <c r="D3" s="47"/>
      <c r="E3" s="47"/>
      <c r="F3" s="48"/>
      <c r="G3" s="46" t="s">
        <v>2</v>
      </c>
      <c r="H3" s="47"/>
      <c r="I3" s="47"/>
      <c r="J3" s="48"/>
      <c r="K3" s="47" t="s">
        <v>18</v>
      </c>
      <c r="L3" s="63"/>
    </row>
    <row r="4" spans="1:15" ht="57.75" customHeight="1">
      <c r="A4" s="76" t="s">
        <v>47</v>
      </c>
      <c r="B4" s="77"/>
      <c r="C4" s="81" t="s">
        <v>35</v>
      </c>
      <c r="D4" s="82"/>
      <c r="E4" s="82"/>
      <c r="F4" s="83"/>
      <c r="G4" s="2" t="s">
        <v>20</v>
      </c>
      <c r="H4" s="32">
        <v>45534</v>
      </c>
      <c r="I4" s="33"/>
      <c r="J4" s="34"/>
      <c r="K4" s="73" t="s">
        <v>25</v>
      </c>
      <c r="L4" s="74"/>
      <c r="M4" s="3" t="s">
        <v>19</v>
      </c>
    </row>
    <row r="5" spans="1:15" ht="57.75" customHeight="1">
      <c r="A5" s="38" t="s">
        <v>3</v>
      </c>
      <c r="B5" s="39"/>
      <c r="C5" s="84" t="s">
        <v>4</v>
      </c>
      <c r="D5" s="85"/>
      <c r="E5" s="85"/>
      <c r="F5" s="39"/>
      <c r="G5" s="2" t="s">
        <v>26</v>
      </c>
      <c r="H5" s="32">
        <v>45538</v>
      </c>
      <c r="I5" s="33"/>
      <c r="J5" s="34"/>
      <c r="K5" s="35"/>
      <c r="L5" s="36"/>
      <c r="M5" s="3" t="s">
        <v>28</v>
      </c>
    </row>
    <row r="6" spans="1:15" ht="57.75" customHeight="1">
      <c r="A6" s="55" t="s">
        <v>53</v>
      </c>
      <c r="B6" s="56"/>
      <c r="C6" s="78" t="s">
        <v>56</v>
      </c>
      <c r="D6" s="79"/>
      <c r="E6" s="79"/>
      <c r="F6" s="80"/>
      <c r="G6" s="2" t="s">
        <v>27</v>
      </c>
      <c r="H6" s="32">
        <v>45541</v>
      </c>
      <c r="I6" s="33"/>
      <c r="J6" s="34"/>
      <c r="K6" s="37"/>
      <c r="L6" s="36"/>
      <c r="M6" s="4" t="s">
        <v>29</v>
      </c>
    </row>
    <row r="7" spans="1:15" ht="47.25" customHeight="1">
      <c r="A7" s="57" t="s">
        <v>5</v>
      </c>
      <c r="B7" s="58"/>
      <c r="C7" s="58"/>
      <c r="D7" s="58"/>
      <c r="E7" s="58"/>
      <c r="F7" s="59"/>
      <c r="G7" s="64" t="s">
        <v>24</v>
      </c>
      <c r="H7" s="65"/>
      <c r="I7" s="65"/>
      <c r="J7" s="65"/>
      <c r="K7" s="65"/>
      <c r="L7" s="66"/>
    </row>
    <row r="8" spans="1:15" ht="41.25" customHeight="1" thickBot="1">
      <c r="A8" s="60"/>
      <c r="B8" s="61"/>
      <c r="C8" s="61"/>
      <c r="D8" s="61"/>
      <c r="E8" s="61"/>
      <c r="F8" s="62"/>
      <c r="G8" s="5" t="s">
        <v>6</v>
      </c>
      <c r="H8" s="67" t="s">
        <v>7</v>
      </c>
      <c r="I8" s="67"/>
      <c r="J8" s="67"/>
      <c r="K8" s="67"/>
      <c r="L8" s="68"/>
    </row>
    <row r="9" spans="1:15" ht="61.5" customHeight="1" thickBot="1">
      <c r="A9" s="31" t="s">
        <v>8</v>
      </c>
      <c r="B9" s="18"/>
      <c r="C9" s="18"/>
      <c r="D9" s="18"/>
      <c r="E9" s="18"/>
      <c r="F9" s="18"/>
      <c r="G9" s="6" t="str">
        <f>IF($G$16&gt;=90,"○","")</f>
        <v/>
      </c>
      <c r="H9" s="18" t="s">
        <v>9</v>
      </c>
      <c r="I9" s="18"/>
      <c r="J9" s="18"/>
      <c r="K9" s="18"/>
      <c r="L9" s="19"/>
      <c r="N9" s="10">
        <v>5</v>
      </c>
    </row>
    <row r="10" spans="1:15" ht="61.5" customHeight="1" thickBot="1">
      <c r="A10" s="31" t="s">
        <v>10</v>
      </c>
      <c r="B10" s="18"/>
      <c r="C10" s="18"/>
      <c r="D10" s="18"/>
      <c r="E10" s="18"/>
      <c r="F10" s="18"/>
      <c r="G10" s="6" t="str">
        <f>IF(AND($G$16&lt;90,$G$16&gt;=80),"○","")</f>
        <v>○</v>
      </c>
      <c r="H10" s="18" t="s">
        <v>11</v>
      </c>
      <c r="I10" s="18"/>
      <c r="J10" s="18"/>
      <c r="K10" s="18"/>
      <c r="L10" s="19"/>
      <c r="N10" s="10">
        <v>5</v>
      </c>
    </row>
    <row r="11" spans="1:15" ht="61.5" customHeight="1" thickBot="1">
      <c r="A11" s="31" t="s">
        <v>17</v>
      </c>
      <c r="B11" s="18"/>
      <c r="C11" s="18"/>
      <c r="D11" s="18"/>
      <c r="E11" s="18"/>
      <c r="F11" s="18"/>
      <c r="G11" s="6" t="str">
        <f t="shared" ref="G11" si="0">IF(AND($G$16&lt;80,$G$16&gt;=60),"○","")</f>
        <v/>
      </c>
      <c r="H11" s="18" t="s">
        <v>12</v>
      </c>
      <c r="I11" s="18"/>
      <c r="J11" s="18"/>
      <c r="K11" s="18"/>
      <c r="L11" s="19"/>
      <c r="N11" s="10">
        <v>5</v>
      </c>
      <c r="O11" s="1">
        <f>SUM(N9:N11)</f>
        <v>15</v>
      </c>
    </row>
    <row r="12" spans="1:15" ht="61.5" customHeight="1" thickBot="1">
      <c r="A12" s="88"/>
      <c r="B12" s="89"/>
      <c r="C12" s="86"/>
      <c r="D12" s="86"/>
      <c r="E12" s="86"/>
      <c r="F12" s="87"/>
      <c r="G12" s="6" t="str">
        <f>IF(AND($G$16&lt;60,$G$16&gt;=50),"○","")</f>
        <v/>
      </c>
      <c r="H12" s="18" t="s">
        <v>13</v>
      </c>
      <c r="I12" s="18"/>
      <c r="J12" s="18"/>
      <c r="K12" s="18"/>
      <c r="L12" s="19"/>
      <c r="N12" s="10">
        <v>5</v>
      </c>
    </row>
    <row r="13" spans="1:15" ht="61.5" customHeight="1" thickBot="1">
      <c r="A13" s="49" t="s">
        <v>22</v>
      </c>
      <c r="B13" s="50" t="s">
        <v>21</v>
      </c>
      <c r="C13" s="50"/>
      <c r="D13" s="51" t="s">
        <v>31</v>
      </c>
      <c r="E13" s="20" t="s">
        <v>36</v>
      </c>
      <c r="F13" s="21"/>
      <c r="G13" s="6" t="str">
        <f>IF($G$16&lt;50,"○","")</f>
        <v/>
      </c>
      <c r="H13" s="18" t="s">
        <v>14</v>
      </c>
      <c r="I13" s="18"/>
      <c r="J13" s="18"/>
      <c r="K13" s="18"/>
      <c r="L13" s="19"/>
      <c r="N13" s="10">
        <v>8</v>
      </c>
    </row>
    <row r="14" spans="1:15" ht="38.25" customHeight="1" thickBot="1">
      <c r="A14" s="49"/>
      <c r="B14" s="50"/>
      <c r="C14" s="50"/>
      <c r="D14" s="50"/>
      <c r="E14" s="22"/>
      <c r="F14" s="23"/>
      <c r="G14" s="52" t="s">
        <v>15</v>
      </c>
      <c r="H14" s="53"/>
      <c r="I14" s="53"/>
      <c r="J14" s="53"/>
      <c r="K14" s="53"/>
      <c r="L14" s="54"/>
      <c r="N14" s="11">
        <v>10</v>
      </c>
    </row>
    <row r="15" spans="1:15" ht="36.75" customHeight="1" thickBot="1">
      <c r="A15" s="40" t="s">
        <v>32</v>
      </c>
      <c r="B15" s="42">
        <f>O11</f>
        <v>15</v>
      </c>
      <c r="C15" s="43"/>
      <c r="D15" s="14" t="s">
        <v>31</v>
      </c>
      <c r="E15" s="42">
        <f>B15</f>
        <v>15</v>
      </c>
      <c r="F15" s="43"/>
      <c r="G15" s="71" t="s">
        <v>23</v>
      </c>
      <c r="H15" s="71"/>
      <c r="I15" s="71" t="s">
        <v>16</v>
      </c>
      <c r="J15" s="71"/>
      <c r="K15" s="71"/>
      <c r="L15" s="72"/>
      <c r="N15" s="11">
        <v>5</v>
      </c>
      <c r="O15" s="1">
        <f>SUM(N12:N14)</f>
        <v>23</v>
      </c>
    </row>
    <row r="16" spans="1:15" ht="13.5" customHeight="1" thickBot="1">
      <c r="A16" s="41"/>
      <c r="B16" s="44"/>
      <c r="C16" s="45"/>
      <c r="D16" s="15"/>
      <c r="E16" s="44"/>
      <c r="F16" s="45"/>
      <c r="G16" s="30">
        <f>ROUND(SUM(E15:F20),1)</f>
        <v>84.3</v>
      </c>
      <c r="H16" s="30"/>
      <c r="I16" s="24" t="s">
        <v>68</v>
      </c>
      <c r="J16" s="25"/>
      <c r="K16" s="25"/>
      <c r="L16" s="26"/>
      <c r="N16" s="11">
        <v>5</v>
      </c>
    </row>
    <row r="17" spans="1:15" ht="52.5" customHeight="1" thickBot="1">
      <c r="A17" s="9" t="s">
        <v>33</v>
      </c>
      <c r="B17" s="16">
        <f>O15</f>
        <v>23</v>
      </c>
      <c r="C17" s="17"/>
      <c r="D17" s="15"/>
      <c r="E17" s="16">
        <f>B17</f>
        <v>23</v>
      </c>
      <c r="F17" s="17"/>
      <c r="G17" s="30"/>
      <c r="H17" s="30"/>
      <c r="I17" s="27"/>
      <c r="J17" s="28"/>
      <c r="K17" s="28"/>
      <c r="L17" s="29"/>
      <c r="N17" s="11">
        <v>5</v>
      </c>
    </row>
    <row r="18" spans="1:15" ht="48" customHeight="1" thickBot="1">
      <c r="A18" s="9" t="s">
        <v>52</v>
      </c>
      <c r="B18" s="16">
        <f>O20</f>
        <v>15</v>
      </c>
      <c r="C18" s="17"/>
      <c r="D18" s="15"/>
      <c r="E18" s="16">
        <f>B18</f>
        <v>15</v>
      </c>
      <c r="F18" s="17"/>
      <c r="G18" s="30"/>
      <c r="H18" s="30"/>
      <c r="I18" s="27"/>
      <c r="J18" s="28"/>
      <c r="K18" s="28"/>
      <c r="L18" s="29"/>
      <c r="N18" s="10">
        <v>5</v>
      </c>
    </row>
    <row r="19" spans="1:15" ht="45.75" customHeight="1" thickBot="1">
      <c r="A19" s="9" t="s">
        <v>54</v>
      </c>
      <c r="B19" s="13">
        <f>O19</f>
        <v>15</v>
      </c>
      <c r="C19" s="13"/>
      <c r="D19" s="15"/>
      <c r="E19" s="13">
        <f>B19</f>
        <v>15</v>
      </c>
      <c r="F19" s="13"/>
      <c r="G19" s="30"/>
      <c r="H19" s="30"/>
      <c r="I19" s="27"/>
      <c r="J19" s="28"/>
      <c r="K19" s="28"/>
      <c r="L19" s="29"/>
      <c r="N19" s="12">
        <v>5</v>
      </c>
      <c r="O19" s="1">
        <f>SUM(N15:N17)</f>
        <v>15</v>
      </c>
    </row>
    <row r="20" spans="1:15" ht="43.5" customHeight="1" thickBot="1">
      <c r="A20" s="9" t="s">
        <v>55</v>
      </c>
      <c r="B20" s="13">
        <f>N21</f>
        <v>16.3</v>
      </c>
      <c r="C20" s="13"/>
      <c r="D20" s="15"/>
      <c r="E20" s="13">
        <f>B20</f>
        <v>16.3</v>
      </c>
      <c r="F20" s="13"/>
      <c r="G20" s="30"/>
      <c r="H20" s="30"/>
      <c r="I20" s="27"/>
      <c r="J20" s="28"/>
      <c r="K20" s="28"/>
      <c r="L20" s="29"/>
      <c r="N20" s="12">
        <v>5</v>
      </c>
      <c r="O20" s="1">
        <f>SUM(N18:N20)</f>
        <v>15</v>
      </c>
    </row>
    <row r="21" spans="1:15" ht="17.25" thickBot="1">
      <c r="A21" s="7"/>
      <c r="B21" s="7"/>
      <c r="C21" s="7"/>
      <c r="D21" s="7"/>
      <c r="E21" s="7"/>
      <c r="F21" s="7"/>
      <c r="G21" s="8"/>
      <c r="H21" s="8"/>
      <c r="I21" s="8"/>
      <c r="J21" s="8"/>
      <c r="K21" s="8"/>
      <c r="L21" s="8"/>
      <c r="N21" s="12">
        <v>16.3</v>
      </c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A13:A14"/>
    <mergeCell ref="B13:C14"/>
    <mergeCell ref="D13:D14"/>
    <mergeCell ref="E13:F14"/>
    <mergeCell ref="H13:L13"/>
    <mergeCell ref="G14:L14"/>
    <mergeCell ref="G15:H15"/>
    <mergeCell ref="I15:L15"/>
    <mergeCell ref="G16:H20"/>
    <mergeCell ref="I16:L20"/>
    <mergeCell ref="A15:A16"/>
    <mergeCell ref="B15:C16"/>
    <mergeCell ref="E15:F16"/>
    <mergeCell ref="B19:C19"/>
    <mergeCell ref="E19:F19"/>
    <mergeCell ref="B20:C20"/>
    <mergeCell ref="E20:F20"/>
    <mergeCell ref="D15:D20"/>
    <mergeCell ref="B17:C17"/>
    <mergeCell ref="B18:C18"/>
    <mergeCell ref="E18:F18"/>
    <mergeCell ref="E17:F17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1"/>
  <sheetViews>
    <sheetView view="pageBreakPreview" topLeftCell="A13" zoomScale="130" zoomScaleNormal="100" zoomScaleSheetLayoutView="130" workbookViewId="0">
      <selection activeCell="I16" sqref="I16:L20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9" t="s">
        <v>30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5" ht="17.25" thickBot="1"/>
    <row r="3" spans="1:15" ht="44.25" customHeight="1">
      <c r="A3" s="75" t="s">
        <v>0</v>
      </c>
      <c r="B3" s="47"/>
      <c r="C3" s="46" t="s">
        <v>1</v>
      </c>
      <c r="D3" s="47"/>
      <c r="E3" s="47"/>
      <c r="F3" s="48"/>
      <c r="G3" s="46" t="s">
        <v>2</v>
      </c>
      <c r="H3" s="47"/>
      <c r="I3" s="47"/>
      <c r="J3" s="48"/>
      <c r="K3" s="47" t="s">
        <v>18</v>
      </c>
      <c r="L3" s="63"/>
    </row>
    <row r="4" spans="1:15" ht="57.75" customHeight="1">
      <c r="A4" s="76" t="s">
        <v>48</v>
      </c>
      <c r="B4" s="77"/>
      <c r="C4" s="81" t="s">
        <v>35</v>
      </c>
      <c r="D4" s="82"/>
      <c r="E4" s="82"/>
      <c r="F4" s="83"/>
      <c r="G4" s="2" t="s">
        <v>20</v>
      </c>
      <c r="H4" s="32">
        <v>45534</v>
      </c>
      <c r="I4" s="33"/>
      <c r="J4" s="34"/>
      <c r="K4" s="73" t="s">
        <v>25</v>
      </c>
      <c r="L4" s="74"/>
      <c r="M4" s="3" t="s">
        <v>19</v>
      </c>
    </row>
    <row r="5" spans="1:15" ht="57.75" customHeight="1">
      <c r="A5" s="38" t="s">
        <v>3</v>
      </c>
      <c r="B5" s="39"/>
      <c r="C5" s="84" t="s">
        <v>4</v>
      </c>
      <c r="D5" s="85"/>
      <c r="E5" s="85"/>
      <c r="F5" s="39"/>
      <c r="G5" s="2" t="s">
        <v>26</v>
      </c>
      <c r="H5" s="32">
        <v>45538</v>
      </c>
      <c r="I5" s="33"/>
      <c r="J5" s="34"/>
      <c r="K5" s="35"/>
      <c r="L5" s="36"/>
      <c r="M5" s="3" t="s">
        <v>28</v>
      </c>
    </row>
    <row r="6" spans="1:15" ht="57.75" customHeight="1">
      <c r="A6" s="55" t="s">
        <v>53</v>
      </c>
      <c r="B6" s="56"/>
      <c r="C6" s="78" t="s">
        <v>56</v>
      </c>
      <c r="D6" s="79"/>
      <c r="E6" s="79"/>
      <c r="F6" s="80"/>
      <c r="G6" s="2" t="s">
        <v>27</v>
      </c>
      <c r="H6" s="32">
        <v>45541</v>
      </c>
      <c r="I6" s="33"/>
      <c r="J6" s="34"/>
      <c r="K6" s="37"/>
      <c r="L6" s="36"/>
      <c r="M6" s="4" t="s">
        <v>29</v>
      </c>
    </row>
    <row r="7" spans="1:15" ht="47.25" customHeight="1">
      <c r="A7" s="57" t="s">
        <v>5</v>
      </c>
      <c r="B7" s="58"/>
      <c r="C7" s="58"/>
      <c r="D7" s="58"/>
      <c r="E7" s="58"/>
      <c r="F7" s="59"/>
      <c r="G7" s="64" t="s">
        <v>24</v>
      </c>
      <c r="H7" s="65"/>
      <c r="I7" s="65"/>
      <c r="J7" s="65"/>
      <c r="K7" s="65"/>
      <c r="L7" s="66"/>
    </row>
    <row r="8" spans="1:15" ht="41.25" customHeight="1" thickBot="1">
      <c r="A8" s="60"/>
      <c r="B8" s="61"/>
      <c r="C8" s="61"/>
      <c r="D8" s="61"/>
      <c r="E8" s="61"/>
      <c r="F8" s="62"/>
      <c r="G8" s="5" t="s">
        <v>6</v>
      </c>
      <c r="H8" s="67" t="s">
        <v>7</v>
      </c>
      <c r="I8" s="67"/>
      <c r="J8" s="67"/>
      <c r="K8" s="67"/>
      <c r="L8" s="68"/>
    </row>
    <row r="9" spans="1:15" ht="61.5" customHeight="1" thickBot="1">
      <c r="A9" s="31" t="s">
        <v>8</v>
      </c>
      <c r="B9" s="18"/>
      <c r="C9" s="18"/>
      <c r="D9" s="18"/>
      <c r="E9" s="18"/>
      <c r="F9" s="18"/>
      <c r="G9" s="6" t="str">
        <f>IF($G$16&gt;=90,"○","")</f>
        <v>○</v>
      </c>
      <c r="H9" s="18" t="s">
        <v>9</v>
      </c>
      <c r="I9" s="18"/>
      <c r="J9" s="18"/>
      <c r="K9" s="18"/>
      <c r="L9" s="19"/>
      <c r="N9" s="10">
        <v>3</v>
      </c>
    </row>
    <row r="10" spans="1:15" ht="61.5" customHeight="1" thickBot="1">
      <c r="A10" s="31" t="s">
        <v>10</v>
      </c>
      <c r="B10" s="18"/>
      <c r="C10" s="18"/>
      <c r="D10" s="18"/>
      <c r="E10" s="18"/>
      <c r="F10" s="18"/>
      <c r="G10" s="6" t="str">
        <f>IF(AND($G$16&lt;90,$G$16&gt;=80),"○","")</f>
        <v/>
      </c>
      <c r="H10" s="18" t="s">
        <v>11</v>
      </c>
      <c r="I10" s="18"/>
      <c r="J10" s="18"/>
      <c r="K10" s="18"/>
      <c r="L10" s="19"/>
      <c r="N10" s="10">
        <v>5</v>
      </c>
    </row>
    <row r="11" spans="1:15" ht="61.5" customHeight="1" thickBot="1">
      <c r="A11" s="31" t="s">
        <v>17</v>
      </c>
      <c r="B11" s="18"/>
      <c r="C11" s="18"/>
      <c r="D11" s="18"/>
      <c r="E11" s="18"/>
      <c r="F11" s="18"/>
      <c r="G11" s="6" t="str">
        <f t="shared" ref="G11" si="0">IF(AND($G$16&lt;80,$G$16&gt;=60),"○","")</f>
        <v/>
      </c>
      <c r="H11" s="18" t="s">
        <v>12</v>
      </c>
      <c r="I11" s="18"/>
      <c r="J11" s="18"/>
      <c r="K11" s="18"/>
      <c r="L11" s="19"/>
      <c r="N11" s="10">
        <v>5</v>
      </c>
      <c r="O11" s="1">
        <f>SUM(N9:N11)</f>
        <v>13</v>
      </c>
    </row>
    <row r="12" spans="1:15" ht="61.5" customHeight="1" thickBot="1">
      <c r="A12" s="88"/>
      <c r="B12" s="89"/>
      <c r="C12" s="86"/>
      <c r="D12" s="86"/>
      <c r="E12" s="86"/>
      <c r="F12" s="87"/>
      <c r="G12" s="6" t="str">
        <f>IF(AND($G$16&lt;60,$G$16&gt;=50),"○","")</f>
        <v/>
      </c>
      <c r="H12" s="18" t="s">
        <v>13</v>
      </c>
      <c r="I12" s="18"/>
      <c r="J12" s="18"/>
      <c r="K12" s="18"/>
      <c r="L12" s="19"/>
      <c r="N12" s="10">
        <v>5</v>
      </c>
    </row>
    <row r="13" spans="1:15" ht="61.5" customHeight="1" thickBot="1">
      <c r="A13" s="49" t="s">
        <v>22</v>
      </c>
      <c r="B13" s="50" t="s">
        <v>21</v>
      </c>
      <c r="C13" s="50"/>
      <c r="D13" s="51" t="s">
        <v>31</v>
      </c>
      <c r="E13" s="20" t="s">
        <v>36</v>
      </c>
      <c r="F13" s="21"/>
      <c r="G13" s="6" t="str">
        <f>IF($G$16&lt;50,"○","")</f>
        <v/>
      </c>
      <c r="H13" s="18" t="s">
        <v>14</v>
      </c>
      <c r="I13" s="18"/>
      <c r="J13" s="18"/>
      <c r="K13" s="18"/>
      <c r="L13" s="19"/>
      <c r="N13" s="10">
        <v>8</v>
      </c>
    </row>
    <row r="14" spans="1:15" ht="38.25" customHeight="1" thickBot="1">
      <c r="A14" s="49"/>
      <c r="B14" s="50"/>
      <c r="C14" s="50"/>
      <c r="D14" s="50"/>
      <c r="E14" s="22"/>
      <c r="F14" s="23"/>
      <c r="G14" s="52" t="s">
        <v>15</v>
      </c>
      <c r="H14" s="53"/>
      <c r="I14" s="53"/>
      <c r="J14" s="53"/>
      <c r="K14" s="53"/>
      <c r="L14" s="54"/>
      <c r="N14" s="11">
        <v>8</v>
      </c>
    </row>
    <row r="15" spans="1:15" ht="36.75" customHeight="1" thickBot="1">
      <c r="A15" s="40" t="s">
        <v>32</v>
      </c>
      <c r="B15" s="42">
        <f>O11</f>
        <v>13</v>
      </c>
      <c r="C15" s="43"/>
      <c r="D15" s="14" t="s">
        <v>31</v>
      </c>
      <c r="E15" s="42">
        <f>B15</f>
        <v>13</v>
      </c>
      <c r="F15" s="43"/>
      <c r="G15" s="71" t="s">
        <v>23</v>
      </c>
      <c r="H15" s="71"/>
      <c r="I15" s="71" t="s">
        <v>16</v>
      </c>
      <c r="J15" s="71"/>
      <c r="K15" s="71"/>
      <c r="L15" s="72"/>
      <c r="N15" s="11">
        <v>5</v>
      </c>
      <c r="O15" s="1">
        <f>SUM(N12:N14)</f>
        <v>21</v>
      </c>
    </row>
    <row r="16" spans="1:15" ht="13.5" customHeight="1" thickBot="1">
      <c r="A16" s="41"/>
      <c r="B16" s="44"/>
      <c r="C16" s="45"/>
      <c r="D16" s="15"/>
      <c r="E16" s="44"/>
      <c r="F16" s="45"/>
      <c r="G16" s="30" t="str">
        <f>ROUND(SUM(E15:F20),1)&amp;"("&amp;84.5&amp;")"</f>
        <v>89.5(84.5)</v>
      </c>
      <c r="H16" s="30"/>
      <c r="I16" s="24" t="s">
        <v>69</v>
      </c>
      <c r="J16" s="25"/>
      <c r="K16" s="25"/>
      <c r="L16" s="26"/>
      <c r="N16" s="11">
        <v>5</v>
      </c>
    </row>
    <row r="17" spans="1:15" ht="52.5" customHeight="1" thickBot="1">
      <c r="A17" s="9" t="s">
        <v>33</v>
      </c>
      <c r="B17" s="16">
        <f>O15</f>
        <v>21</v>
      </c>
      <c r="C17" s="17"/>
      <c r="D17" s="15"/>
      <c r="E17" s="16">
        <f>B17</f>
        <v>21</v>
      </c>
      <c r="F17" s="17"/>
      <c r="G17" s="30"/>
      <c r="H17" s="30"/>
      <c r="I17" s="27"/>
      <c r="J17" s="28"/>
      <c r="K17" s="28"/>
      <c r="L17" s="29"/>
      <c r="N17" s="11">
        <v>5</v>
      </c>
    </row>
    <row r="18" spans="1:15" ht="48" customHeight="1" thickBot="1">
      <c r="A18" s="9" t="s">
        <v>52</v>
      </c>
      <c r="B18" s="16">
        <f>O20</f>
        <v>15</v>
      </c>
      <c r="C18" s="17"/>
      <c r="D18" s="15"/>
      <c r="E18" s="16">
        <f>B18</f>
        <v>15</v>
      </c>
      <c r="F18" s="17"/>
      <c r="G18" s="30"/>
      <c r="H18" s="30"/>
      <c r="I18" s="27"/>
      <c r="J18" s="28"/>
      <c r="K18" s="28"/>
      <c r="L18" s="29"/>
      <c r="N18" s="10">
        <v>5</v>
      </c>
    </row>
    <row r="19" spans="1:15" ht="45.75" customHeight="1" thickBot="1">
      <c r="A19" s="9" t="s">
        <v>54</v>
      </c>
      <c r="B19" s="13">
        <f>O19</f>
        <v>15</v>
      </c>
      <c r="C19" s="13"/>
      <c r="D19" s="15"/>
      <c r="E19" s="13">
        <f>B19</f>
        <v>15</v>
      </c>
      <c r="F19" s="13"/>
      <c r="G19" s="30"/>
      <c r="H19" s="30"/>
      <c r="I19" s="27"/>
      <c r="J19" s="28"/>
      <c r="K19" s="28"/>
      <c r="L19" s="29"/>
      <c r="N19" s="12">
        <v>5</v>
      </c>
      <c r="O19" s="1">
        <f>SUM(N15:N17)</f>
        <v>15</v>
      </c>
    </row>
    <row r="20" spans="1:15" ht="43.5" customHeight="1" thickBot="1">
      <c r="A20" s="9" t="s">
        <v>55</v>
      </c>
      <c r="B20" s="13">
        <f>N21</f>
        <v>25.5</v>
      </c>
      <c r="C20" s="13"/>
      <c r="D20" s="15"/>
      <c r="E20" s="13">
        <f>B20</f>
        <v>25.5</v>
      </c>
      <c r="F20" s="13"/>
      <c r="G20" s="30"/>
      <c r="H20" s="30"/>
      <c r="I20" s="27"/>
      <c r="J20" s="28"/>
      <c r="K20" s="28"/>
      <c r="L20" s="29"/>
      <c r="N20" s="12">
        <v>5</v>
      </c>
      <c r="O20" s="1">
        <f>SUM(N18:N20)</f>
        <v>15</v>
      </c>
    </row>
    <row r="21" spans="1:15" ht="17.25" thickBot="1">
      <c r="A21" s="7"/>
      <c r="B21" s="7"/>
      <c r="C21" s="7"/>
      <c r="D21" s="7"/>
      <c r="E21" s="7"/>
      <c r="F21" s="7"/>
      <c r="G21" s="8"/>
      <c r="H21" s="8"/>
      <c r="I21" s="8"/>
      <c r="J21" s="8"/>
      <c r="K21" s="8"/>
      <c r="L21" s="8"/>
      <c r="N21" s="12">
        <v>25.5</v>
      </c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A13:A14"/>
    <mergeCell ref="B13:C14"/>
    <mergeCell ref="D13:D14"/>
    <mergeCell ref="E13:F14"/>
    <mergeCell ref="H13:L13"/>
    <mergeCell ref="G14:L14"/>
    <mergeCell ref="G15:H15"/>
    <mergeCell ref="I15:L15"/>
    <mergeCell ref="G16:H20"/>
    <mergeCell ref="I16:L20"/>
    <mergeCell ref="A15:A16"/>
    <mergeCell ref="B15:C16"/>
    <mergeCell ref="E15:F16"/>
    <mergeCell ref="B19:C19"/>
    <mergeCell ref="E19:F19"/>
    <mergeCell ref="B20:C20"/>
    <mergeCell ref="E20:F20"/>
    <mergeCell ref="D15:D20"/>
    <mergeCell ref="B17:C17"/>
    <mergeCell ref="B18:C18"/>
    <mergeCell ref="E18:F18"/>
    <mergeCell ref="E17:F17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21"/>
  <sheetViews>
    <sheetView view="pageBreakPreview" topLeftCell="A13" zoomScale="130" zoomScaleNormal="100" zoomScaleSheetLayoutView="130" workbookViewId="0">
      <selection activeCell="M21" sqref="M2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9" t="s">
        <v>30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5" ht="17.25" thickBot="1"/>
    <row r="3" spans="1:15" ht="44.25" customHeight="1">
      <c r="A3" s="75" t="s">
        <v>0</v>
      </c>
      <c r="B3" s="47"/>
      <c r="C3" s="46" t="s">
        <v>1</v>
      </c>
      <c r="D3" s="47"/>
      <c r="E3" s="47"/>
      <c r="F3" s="48"/>
      <c r="G3" s="46" t="s">
        <v>2</v>
      </c>
      <c r="H3" s="47"/>
      <c r="I3" s="47"/>
      <c r="J3" s="48"/>
      <c r="K3" s="47" t="s">
        <v>18</v>
      </c>
      <c r="L3" s="63"/>
    </row>
    <row r="4" spans="1:15" ht="57.75" customHeight="1">
      <c r="A4" s="76" t="s">
        <v>49</v>
      </c>
      <c r="B4" s="77"/>
      <c r="C4" s="81" t="s">
        <v>35</v>
      </c>
      <c r="D4" s="82"/>
      <c r="E4" s="82"/>
      <c r="F4" s="83"/>
      <c r="G4" s="2" t="s">
        <v>20</v>
      </c>
      <c r="H4" s="32">
        <v>45534</v>
      </c>
      <c r="I4" s="33"/>
      <c r="J4" s="34"/>
      <c r="K4" s="73" t="s">
        <v>25</v>
      </c>
      <c r="L4" s="74"/>
      <c r="M4" s="3" t="s">
        <v>19</v>
      </c>
    </row>
    <row r="5" spans="1:15" ht="57.75" customHeight="1">
      <c r="A5" s="38" t="s">
        <v>3</v>
      </c>
      <c r="B5" s="39"/>
      <c r="C5" s="84" t="s">
        <v>4</v>
      </c>
      <c r="D5" s="85"/>
      <c r="E5" s="85"/>
      <c r="F5" s="39"/>
      <c r="G5" s="2" t="s">
        <v>26</v>
      </c>
      <c r="H5" s="32">
        <v>45538</v>
      </c>
      <c r="I5" s="33"/>
      <c r="J5" s="34"/>
      <c r="K5" s="35"/>
      <c r="L5" s="36"/>
      <c r="M5" s="3" t="s">
        <v>28</v>
      </c>
    </row>
    <row r="6" spans="1:15" ht="57.75" customHeight="1">
      <c r="A6" s="55" t="s">
        <v>53</v>
      </c>
      <c r="B6" s="56"/>
      <c r="C6" s="78" t="s">
        <v>56</v>
      </c>
      <c r="D6" s="79"/>
      <c r="E6" s="79"/>
      <c r="F6" s="80"/>
      <c r="G6" s="2" t="s">
        <v>27</v>
      </c>
      <c r="H6" s="32">
        <v>45541</v>
      </c>
      <c r="I6" s="33"/>
      <c r="J6" s="34"/>
      <c r="K6" s="37"/>
      <c r="L6" s="36"/>
      <c r="M6" s="4" t="s">
        <v>29</v>
      </c>
    </row>
    <row r="7" spans="1:15" ht="47.25" customHeight="1">
      <c r="A7" s="57" t="s">
        <v>5</v>
      </c>
      <c r="B7" s="58"/>
      <c r="C7" s="58"/>
      <c r="D7" s="58"/>
      <c r="E7" s="58"/>
      <c r="F7" s="59"/>
      <c r="G7" s="64" t="s">
        <v>24</v>
      </c>
      <c r="H7" s="65"/>
      <c r="I7" s="65"/>
      <c r="J7" s="65"/>
      <c r="K7" s="65"/>
      <c r="L7" s="66"/>
    </row>
    <row r="8" spans="1:15" ht="41.25" customHeight="1" thickBot="1">
      <c r="A8" s="60"/>
      <c r="B8" s="61"/>
      <c r="C8" s="61"/>
      <c r="D8" s="61"/>
      <c r="E8" s="61"/>
      <c r="F8" s="62"/>
      <c r="G8" s="5" t="s">
        <v>6</v>
      </c>
      <c r="H8" s="67" t="s">
        <v>7</v>
      </c>
      <c r="I8" s="67"/>
      <c r="J8" s="67"/>
      <c r="K8" s="67"/>
      <c r="L8" s="68"/>
    </row>
    <row r="9" spans="1:15" ht="61.5" customHeight="1" thickBot="1">
      <c r="A9" s="31" t="s">
        <v>8</v>
      </c>
      <c r="B9" s="18"/>
      <c r="C9" s="18"/>
      <c r="D9" s="18"/>
      <c r="E9" s="18"/>
      <c r="F9" s="18"/>
      <c r="G9" s="6" t="str">
        <f>IF($G$16&gt;=90,"○","")</f>
        <v>○</v>
      </c>
      <c r="H9" s="18" t="s">
        <v>9</v>
      </c>
      <c r="I9" s="18"/>
      <c r="J9" s="18"/>
      <c r="K9" s="18"/>
      <c r="L9" s="19"/>
      <c r="N9" s="10">
        <v>5</v>
      </c>
    </row>
    <row r="10" spans="1:15" ht="61.5" customHeight="1" thickBot="1">
      <c r="A10" s="31" t="s">
        <v>10</v>
      </c>
      <c r="B10" s="18"/>
      <c r="C10" s="18"/>
      <c r="D10" s="18"/>
      <c r="E10" s="18"/>
      <c r="F10" s="18"/>
      <c r="G10" s="6" t="str">
        <f>IF(AND($G$16&lt;90,$G$16&gt;=80),"○","")</f>
        <v/>
      </c>
      <c r="H10" s="18" t="s">
        <v>11</v>
      </c>
      <c r="I10" s="18"/>
      <c r="J10" s="18"/>
      <c r="K10" s="18"/>
      <c r="L10" s="19"/>
      <c r="N10" s="10">
        <v>5</v>
      </c>
    </row>
    <row r="11" spans="1:15" ht="61.5" customHeight="1" thickBot="1">
      <c r="A11" s="31" t="s">
        <v>17</v>
      </c>
      <c r="B11" s="18"/>
      <c r="C11" s="18"/>
      <c r="D11" s="18"/>
      <c r="E11" s="18"/>
      <c r="F11" s="18"/>
      <c r="G11" s="6" t="str">
        <f t="shared" ref="G11" si="0">IF(AND($G$16&lt;80,$G$16&gt;=60),"○","")</f>
        <v/>
      </c>
      <c r="H11" s="18" t="s">
        <v>12</v>
      </c>
      <c r="I11" s="18"/>
      <c r="J11" s="18"/>
      <c r="K11" s="18"/>
      <c r="L11" s="19"/>
      <c r="N11" s="10">
        <v>5</v>
      </c>
      <c r="O11" s="1">
        <f>SUM(N9:N11)</f>
        <v>15</v>
      </c>
    </row>
    <row r="12" spans="1:15" ht="61.5" customHeight="1" thickBot="1">
      <c r="A12" s="88"/>
      <c r="B12" s="89"/>
      <c r="C12" s="86"/>
      <c r="D12" s="86"/>
      <c r="E12" s="86"/>
      <c r="F12" s="87"/>
      <c r="G12" s="6" t="str">
        <f>IF(AND($G$16&lt;60,$G$16&gt;=50),"○","")</f>
        <v/>
      </c>
      <c r="H12" s="18" t="s">
        <v>13</v>
      </c>
      <c r="I12" s="18"/>
      <c r="J12" s="18"/>
      <c r="K12" s="18"/>
      <c r="L12" s="19"/>
      <c r="N12" s="10">
        <v>5</v>
      </c>
    </row>
    <row r="13" spans="1:15" ht="61.5" customHeight="1" thickBot="1">
      <c r="A13" s="49" t="s">
        <v>22</v>
      </c>
      <c r="B13" s="50" t="s">
        <v>21</v>
      </c>
      <c r="C13" s="50"/>
      <c r="D13" s="51" t="s">
        <v>31</v>
      </c>
      <c r="E13" s="20" t="s">
        <v>36</v>
      </c>
      <c r="F13" s="21"/>
      <c r="G13" s="6" t="str">
        <f>IF($G$16&lt;50,"○","")</f>
        <v/>
      </c>
      <c r="H13" s="18" t="s">
        <v>14</v>
      </c>
      <c r="I13" s="18"/>
      <c r="J13" s="18"/>
      <c r="K13" s="18"/>
      <c r="L13" s="19"/>
      <c r="N13" s="10">
        <v>10</v>
      </c>
    </row>
    <row r="14" spans="1:15" ht="38.25" customHeight="1" thickBot="1">
      <c r="A14" s="49"/>
      <c r="B14" s="50"/>
      <c r="C14" s="50"/>
      <c r="D14" s="50"/>
      <c r="E14" s="22"/>
      <c r="F14" s="23"/>
      <c r="G14" s="52" t="s">
        <v>15</v>
      </c>
      <c r="H14" s="53"/>
      <c r="I14" s="53"/>
      <c r="J14" s="53"/>
      <c r="K14" s="53"/>
      <c r="L14" s="54"/>
      <c r="N14" s="11">
        <v>8</v>
      </c>
    </row>
    <row r="15" spans="1:15" ht="36.75" customHeight="1" thickBot="1">
      <c r="A15" s="40" t="s">
        <v>32</v>
      </c>
      <c r="B15" s="42">
        <f>O11</f>
        <v>15</v>
      </c>
      <c r="C15" s="43"/>
      <c r="D15" s="14" t="s">
        <v>31</v>
      </c>
      <c r="E15" s="42">
        <f>B15</f>
        <v>15</v>
      </c>
      <c r="F15" s="43"/>
      <c r="G15" s="71" t="s">
        <v>23</v>
      </c>
      <c r="H15" s="71"/>
      <c r="I15" s="71" t="s">
        <v>16</v>
      </c>
      <c r="J15" s="71"/>
      <c r="K15" s="71"/>
      <c r="L15" s="72"/>
      <c r="N15" s="11">
        <v>5</v>
      </c>
      <c r="O15" s="1">
        <f>SUM(N12:N14)</f>
        <v>23</v>
      </c>
    </row>
    <row r="16" spans="1:15" ht="13.5" customHeight="1" thickBot="1">
      <c r="A16" s="41"/>
      <c r="B16" s="44"/>
      <c r="C16" s="45"/>
      <c r="D16" s="15"/>
      <c r="E16" s="44"/>
      <c r="F16" s="45"/>
      <c r="G16" s="30">
        <f>ROUND(SUM(E15:F20),1)</f>
        <v>98</v>
      </c>
      <c r="H16" s="30"/>
      <c r="I16" s="24" t="s">
        <v>70</v>
      </c>
      <c r="J16" s="25"/>
      <c r="K16" s="25"/>
      <c r="L16" s="26"/>
      <c r="N16" s="11">
        <v>5</v>
      </c>
    </row>
    <row r="17" spans="1:15" ht="52.5" customHeight="1" thickBot="1">
      <c r="A17" s="9" t="s">
        <v>33</v>
      </c>
      <c r="B17" s="16">
        <f>O15</f>
        <v>23</v>
      </c>
      <c r="C17" s="17"/>
      <c r="D17" s="15"/>
      <c r="E17" s="16">
        <f>B17</f>
        <v>23</v>
      </c>
      <c r="F17" s="17"/>
      <c r="G17" s="30"/>
      <c r="H17" s="30"/>
      <c r="I17" s="27"/>
      <c r="J17" s="28"/>
      <c r="K17" s="28"/>
      <c r="L17" s="29"/>
      <c r="N17" s="11">
        <v>5</v>
      </c>
    </row>
    <row r="18" spans="1:15" ht="48" customHeight="1" thickBot="1">
      <c r="A18" s="9" t="s">
        <v>52</v>
      </c>
      <c r="B18" s="16">
        <f>O20</f>
        <v>15</v>
      </c>
      <c r="C18" s="17"/>
      <c r="D18" s="15"/>
      <c r="E18" s="16">
        <f>B18</f>
        <v>15</v>
      </c>
      <c r="F18" s="17"/>
      <c r="G18" s="30"/>
      <c r="H18" s="30"/>
      <c r="I18" s="27"/>
      <c r="J18" s="28"/>
      <c r="K18" s="28"/>
      <c r="L18" s="29"/>
      <c r="N18" s="10">
        <v>5</v>
      </c>
    </row>
    <row r="19" spans="1:15" ht="45.75" customHeight="1" thickBot="1">
      <c r="A19" s="9" t="s">
        <v>54</v>
      </c>
      <c r="B19" s="13">
        <f>O19</f>
        <v>15</v>
      </c>
      <c r="C19" s="13"/>
      <c r="D19" s="15"/>
      <c r="E19" s="13">
        <f>B19</f>
        <v>15</v>
      </c>
      <c r="F19" s="13"/>
      <c r="G19" s="30"/>
      <c r="H19" s="30"/>
      <c r="I19" s="27"/>
      <c r="J19" s="28"/>
      <c r="K19" s="28"/>
      <c r="L19" s="29"/>
      <c r="N19" s="12">
        <v>5</v>
      </c>
      <c r="O19" s="1">
        <f>SUM(N15:N17)</f>
        <v>15</v>
      </c>
    </row>
    <row r="20" spans="1:15" ht="43.5" customHeight="1" thickBot="1">
      <c r="A20" s="9" t="s">
        <v>55</v>
      </c>
      <c r="B20" s="13">
        <f>N21</f>
        <v>30</v>
      </c>
      <c r="C20" s="13"/>
      <c r="D20" s="15"/>
      <c r="E20" s="13">
        <f>B20</f>
        <v>30</v>
      </c>
      <c r="F20" s="13"/>
      <c r="G20" s="30"/>
      <c r="H20" s="30"/>
      <c r="I20" s="27"/>
      <c r="J20" s="28"/>
      <c r="K20" s="28"/>
      <c r="L20" s="29"/>
      <c r="N20" s="12">
        <v>5</v>
      </c>
      <c r="O20" s="1">
        <f>SUM(N18:N20)</f>
        <v>15</v>
      </c>
    </row>
    <row r="21" spans="1:15" ht="17.25" thickBot="1">
      <c r="A21" s="7"/>
      <c r="B21" s="7"/>
      <c r="C21" s="7"/>
      <c r="D21" s="7"/>
      <c r="E21" s="7"/>
      <c r="F21" s="7"/>
      <c r="G21" s="8"/>
      <c r="H21" s="8"/>
      <c r="I21" s="8"/>
      <c r="J21" s="8"/>
      <c r="K21" s="8"/>
      <c r="L21" s="8"/>
      <c r="N21" s="12">
        <v>30</v>
      </c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A13:A14"/>
    <mergeCell ref="B13:C14"/>
    <mergeCell ref="D13:D14"/>
    <mergeCell ref="E13:F14"/>
    <mergeCell ref="H13:L13"/>
    <mergeCell ref="G14:L14"/>
    <mergeCell ref="G15:H15"/>
    <mergeCell ref="I15:L15"/>
    <mergeCell ref="G16:H20"/>
    <mergeCell ref="I16:L20"/>
    <mergeCell ref="A15:A16"/>
    <mergeCell ref="B15:C16"/>
    <mergeCell ref="E15:F16"/>
    <mergeCell ref="B19:C19"/>
    <mergeCell ref="E19:F19"/>
    <mergeCell ref="B20:C20"/>
    <mergeCell ref="E20:F20"/>
    <mergeCell ref="D15:D20"/>
    <mergeCell ref="B17:C17"/>
    <mergeCell ref="B18:C18"/>
    <mergeCell ref="E18:F18"/>
    <mergeCell ref="E17:F17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ED893-63F4-41B0-94EF-AF06E5322069}">
  <dimension ref="A1"/>
  <sheetViews>
    <sheetView workbookViewId="0">
      <selection activeCell="H19" sqref="H19"/>
    </sheetView>
  </sheetViews>
  <sheetFormatPr defaultRowHeight="16.5"/>
  <sheetData>
    <row r="1" spans="1:1">
      <c r="A1">
        <f>AVERAGE(김예은!G16,류희주!G16,박민!G16,박상준!G16,배근준!G16,신우철!G16,안예리!G16,윤보림!G16,이민정!G16,이소영!G16,이하늘!G16,이현아!G16,임장군!G16,황주원!G16)</f>
        <v>85.072727272727263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"/>
  <sheetViews>
    <sheetView view="pageLayout" topLeftCell="A16" zoomScaleNormal="100" zoomScaleSheetLayoutView="115" workbookViewId="0">
      <selection activeCell="I16" sqref="I16:L20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9" t="s">
        <v>30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5" ht="17.25" thickBot="1"/>
    <row r="3" spans="1:15" ht="44.25" customHeight="1">
      <c r="A3" s="75" t="s">
        <v>0</v>
      </c>
      <c r="B3" s="47"/>
      <c r="C3" s="46" t="s">
        <v>1</v>
      </c>
      <c r="D3" s="47"/>
      <c r="E3" s="47"/>
      <c r="F3" s="48"/>
      <c r="G3" s="46" t="s">
        <v>2</v>
      </c>
      <c r="H3" s="47"/>
      <c r="I3" s="47"/>
      <c r="J3" s="48"/>
      <c r="K3" s="47" t="s">
        <v>18</v>
      </c>
      <c r="L3" s="63"/>
    </row>
    <row r="4" spans="1:15" ht="57.75" customHeight="1">
      <c r="A4" s="76" t="s">
        <v>37</v>
      </c>
      <c r="B4" s="77"/>
      <c r="C4" s="81" t="s">
        <v>35</v>
      </c>
      <c r="D4" s="82"/>
      <c r="E4" s="82"/>
      <c r="F4" s="83"/>
      <c r="G4" s="2" t="s">
        <v>20</v>
      </c>
      <c r="H4" s="32">
        <v>45534</v>
      </c>
      <c r="I4" s="33"/>
      <c r="J4" s="34"/>
      <c r="K4" s="73" t="s">
        <v>25</v>
      </c>
      <c r="L4" s="74"/>
      <c r="M4" s="3" t="s">
        <v>19</v>
      </c>
    </row>
    <row r="5" spans="1:15" ht="57.75" customHeight="1">
      <c r="A5" s="38" t="s">
        <v>3</v>
      </c>
      <c r="B5" s="39"/>
      <c r="C5" s="84" t="s">
        <v>4</v>
      </c>
      <c r="D5" s="85"/>
      <c r="E5" s="85"/>
      <c r="F5" s="39"/>
      <c r="G5" s="2" t="s">
        <v>26</v>
      </c>
      <c r="H5" s="32">
        <v>45538</v>
      </c>
      <c r="I5" s="33"/>
      <c r="J5" s="34"/>
      <c r="K5" s="35"/>
      <c r="L5" s="36"/>
      <c r="M5" s="3" t="s">
        <v>28</v>
      </c>
    </row>
    <row r="6" spans="1:15" ht="57.75" customHeight="1">
      <c r="A6" s="55" t="s">
        <v>53</v>
      </c>
      <c r="B6" s="56"/>
      <c r="C6" s="78" t="s">
        <v>56</v>
      </c>
      <c r="D6" s="79"/>
      <c r="E6" s="79"/>
      <c r="F6" s="80"/>
      <c r="G6" s="2" t="s">
        <v>27</v>
      </c>
      <c r="H6" s="32">
        <v>45541</v>
      </c>
      <c r="I6" s="33"/>
      <c r="J6" s="34"/>
      <c r="K6" s="37"/>
      <c r="L6" s="36"/>
      <c r="M6" s="4" t="s">
        <v>29</v>
      </c>
    </row>
    <row r="7" spans="1:15" ht="47.25" customHeight="1">
      <c r="A7" s="57" t="s">
        <v>5</v>
      </c>
      <c r="B7" s="58"/>
      <c r="C7" s="58"/>
      <c r="D7" s="58"/>
      <c r="E7" s="58"/>
      <c r="F7" s="59"/>
      <c r="G7" s="64" t="s">
        <v>24</v>
      </c>
      <c r="H7" s="65"/>
      <c r="I7" s="65"/>
      <c r="J7" s="65"/>
      <c r="K7" s="65"/>
      <c r="L7" s="66"/>
    </row>
    <row r="8" spans="1:15" ht="41.25" customHeight="1" thickBot="1">
      <c r="A8" s="60"/>
      <c r="B8" s="61"/>
      <c r="C8" s="61"/>
      <c r="D8" s="61"/>
      <c r="E8" s="61"/>
      <c r="F8" s="62"/>
      <c r="G8" s="5" t="s">
        <v>6</v>
      </c>
      <c r="H8" s="67" t="s">
        <v>7</v>
      </c>
      <c r="I8" s="67"/>
      <c r="J8" s="67"/>
      <c r="K8" s="67"/>
      <c r="L8" s="68"/>
    </row>
    <row r="9" spans="1:15" ht="61.5" customHeight="1" thickBot="1">
      <c r="A9" s="31" t="s">
        <v>8</v>
      </c>
      <c r="B9" s="18"/>
      <c r="C9" s="18"/>
      <c r="D9" s="18"/>
      <c r="E9" s="18"/>
      <c r="F9" s="18"/>
      <c r="G9" s="6" t="str">
        <f>IF($G$16&gt;=90,"○","")</f>
        <v/>
      </c>
      <c r="H9" s="18" t="s">
        <v>9</v>
      </c>
      <c r="I9" s="18"/>
      <c r="J9" s="18"/>
      <c r="K9" s="18"/>
      <c r="L9" s="19"/>
      <c r="N9" s="10">
        <v>4</v>
      </c>
    </row>
    <row r="10" spans="1:15" ht="61.5" customHeight="1" thickBot="1">
      <c r="A10" s="31" t="s">
        <v>10</v>
      </c>
      <c r="B10" s="18"/>
      <c r="C10" s="18"/>
      <c r="D10" s="18"/>
      <c r="E10" s="18"/>
      <c r="F10" s="18"/>
      <c r="G10" s="6" t="str">
        <f>IF(AND($G$16&lt;90,$G$16&gt;=80),"○","")</f>
        <v>○</v>
      </c>
      <c r="H10" s="18" t="s">
        <v>11</v>
      </c>
      <c r="I10" s="18"/>
      <c r="J10" s="18"/>
      <c r="K10" s="18"/>
      <c r="L10" s="19"/>
      <c r="N10" s="10">
        <v>5</v>
      </c>
    </row>
    <row r="11" spans="1:15" ht="61.5" customHeight="1" thickBot="1">
      <c r="A11" s="31" t="s">
        <v>17</v>
      </c>
      <c r="B11" s="18"/>
      <c r="C11" s="18"/>
      <c r="D11" s="18"/>
      <c r="E11" s="18"/>
      <c r="F11" s="18"/>
      <c r="G11" s="6" t="str">
        <f t="shared" ref="G11" si="0">IF(AND($G$16&lt;80,$G$16&gt;=60),"○","")</f>
        <v/>
      </c>
      <c r="H11" s="18" t="s">
        <v>12</v>
      </c>
      <c r="I11" s="18"/>
      <c r="J11" s="18"/>
      <c r="K11" s="18"/>
      <c r="L11" s="19"/>
      <c r="N11" s="10">
        <v>3</v>
      </c>
      <c r="O11" s="1">
        <f>SUM(N9:N11)</f>
        <v>12</v>
      </c>
    </row>
    <row r="12" spans="1:15" ht="61.5" customHeight="1" thickBot="1">
      <c r="A12" s="88"/>
      <c r="B12" s="89"/>
      <c r="C12" s="86"/>
      <c r="D12" s="86"/>
      <c r="E12" s="86"/>
      <c r="F12" s="87"/>
      <c r="G12" s="6" t="str">
        <f>IF(AND($G$16&lt;60,$G$16&gt;=50),"○","")</f>
        <v/>
      </c>
      <c r="H12" s="18" t="s">
        <v>13</v>
      </c>
      <c r="I12" s="18"/>
      <c r="J12" s="18"/>
      <c r="K12" s="18"/>
      <c r="L12" s="19"/>
      <c r="N12" s="10">
        <v>5</v>
      </c>
    </row>
    <row r="13" spans="1:15" ht="61.5" customHeight="1" thickBot="1">
      <c r="A13" s="49" t="s">
        <v>22</v>
      </c>
      <c r="B13" s="50" t="s">
        <v>21</v>
      </c>
      <c r="C13" s="50"/>
      <c r="D13" s="51" t="s">
        <v>31</v>
      </c>
      <c r="E13" s="20" t="s">
        <v>36</v>
      </c>
      <c r="F13" s="21"/>
      <c r="G13" s="6" t="str">
        <f>IF($G$16&lt;50,"○","")</f>
        <v/>
      </c>
      <c r="H13" s="18" t="s">
        <v>14</v>
      </c>
      <c r="I13" s="18"/>
      <c r="J13" s="18"/>
      <c r="K13" s="18"/>
      <c r="L13" s="19"/>
      <c r="N13" s="10">
        <v>8</v>
      </c>
    </row>
    <row r="14" spans="1:15" ht="38.25" customHeight="1" thickBot="1">
      <c r="A14" s="49"/>
      <c r="B14" s="50"/>
      <c r="C14" s="50"/>
      <c r="D14" s="50"/>
      <c r="E14" s="22"/>
      <c r="F14" s="23"/>
      <c r="G14" s="52" t="s">
        <v>15</v>
      </c>
      <c r="H14" s="53"/>
      <c r="I14" s="53"/>
      <c r="J14" s="53"/>
      <c r="K14" s="53"/>
      <c r="L14" s="54"/>
      <c r="N14" s="11">
        <v>8</v>
      </c>
    </row>
    <row r="15" spans="1:15" ht="36.75" customHeight="1" thickBot="1">
      <c r="A15" s="40" t="s">
        <v>32</v>
      </c>
      <c r="B15" s="42">
        <f>O11</f>
        <v>12</v>
      </c>
      <c r="C15" s="43"/>
      <c r="D15" s="14" t="s">
        <v>31</v>
      </c>
      <c r="E15" s="42">
        <f>B15</f>
        <v>12</v>
      </c>
      <c r="F15" s="43"/>
      <c r="G15" s="71" t="s">
        <v>50</v>
      </c>
      <c r="H15" s="71"/>
      <c r="I15" s="71" t="s">
        <v>16</v>
      </c>
      <c r="J15" s="71"/>
      <c r="K15" s="71"/>
      <c r="L15" s="72"/>
      <c r="N15" s="11">
        <v>5</v>
      </c>
      <c r="O15" s="1">
        <f>SUM(N12:N14)</f>
        <v>21</v>
      </c>
    </row>
    <row r="16" spans="1:15" ht="13.5" customHeight="1" thickBot="1">
      <c r="A16" s="41"/>
      <c r="B16" s="44"/>
      <c r="C16" s="45"/>
      <c r="D16" s="15"/>
      <c r="E16" s="44"/>
      <c r="F16" s="45"/>
      <c r="G16" s="30">
        <f>ROUND(SUM(E15:F20),1)</f>
        <v>87</v>
      </c>
      <c r="H16" s="30"/>
      <c r="I16" s="24" t="s">
        <v>57</v>
      </c>
      <c r="J16" s="25"/>
      <c r="K16" s="25"/>
      <c r="L16" s="26"/>
      <c r="N16" s="11">
        <v>5</v>
      </c>
    </row>
    <row r="17" spans="1:15" ht="52.5" customHeight="1" thickBot="1">
      <c r="A17" s="9" t="s">
        <v>33</v>
      </c>
      <c r="B17" s="16">
        <f>O15</f>
        <v>21</v>
      </c>
      <c r="C17" s="17"/>
      <c r="D17" s="15"/>
      <c r="E17" s="16">
        <f>B17</f>
        <v>21</v>
      </c>
      <c r="F17" s="17"/>
      <c r="G17" s="30"/>
      <c r="H17" s="30"/>
      <c r="I17" s="27"/>
      <c r="J17" s="28"/>
      <c r="K17" s="28"/>
      <c r="L17" s="29"/>
      <c r="N17" s="11">
        <v>5</v>
      </c>
    </row>
    <row r="18" spans="1:15" ht="48" customHeight="1" thickBot="1">
      <c r="A18" s="9" t="s">
        <v>52</v>
      </c>
      <c r="B18" s="16">
        <f>O20</f>
        <v>9</v>
      </c>
      <c r="C18" s="17"/>
      <c r="D18" s="15"/>
      <c r="E18" s="16">
        <f>B18</f>
        <v>9</v>
      </c>
      <c r="F18" s="17"/>
      <c r="G18" s="30"/>
      <c r="H18" s="30"/>
      <c r="I18" s="27"/>
      <c r="J18" s="28"/>
      <c r="K18" s="28"/>
      <c r="L18" s="29"/>
      <c r="N18" s="10">
        <v>3</v>
      </c>
    </row>
    <row r="19" spans="1:15" ht="45.75" customHeight="1" thickBot="1">
      <c r="A19" s="9" t="s">
        <v>54</v>
      </c>
      <c r="B19" s="13">
        <f>O19</f>
        <v>15</v>
      </c>
      <c r="C19" s="13"/>
      <c r="D19" s="15"/>
      <c r="E19" s="13">
        <f>B19</f>
        <v>15</v>
      </c>
      <c r="F19" s="13"/>
      <c r="G19" s="30"/>
      <c r="H19" s="30"/>
      <c r="I19" s="27"/>
      <c r="J19" s="28"/>
      <c r="K19" s="28"/>
      <c r="L19" s="29"/>
      <c r="N19" s="12">
        <v>3</v>
      </c>
      <c r="O19" s="1">
        <f>SUM(N15:N17)</f>
        <v>15</v>
      </c>
    </row>
    <row r="20" spans="1:15" ht="43.5" customHeight="1" thickBot="1">
      <c r="A20" s="9" t="s">
        <v>55</v>
      </c>
      <c r="B20" s="13">
        <f>N21</f>
        <v>30</v>
      </c>
      <c r="C20" s="13"/>
      <c r="D20" s="15"/>
      <c r="E20" s="13">
        <f>B20</f>
        <v>30</v>
      </c>
      <c r="F20" s="13"/>
      <c r="G20" s="30"/>
      <c r="H20" s="30"/>
      <c r="I20" s="27"/>
      <c r="J20" s="28"/>
      <c r="K20" s="28"/>
      <c r="L20" s="29"/>
      <c r="N20" s="12">
        <v>3</v>
      </c>
      <c r="O20" s="1">
        <f>SUM(N18:N20)</f>
        <v>9</v>
      </c>
    </row>
    <row r="21" spans="1:15" ht="17.25" thickBot="1">
      <c r="A21" s="7"/>
      <c r="B21" s="7"/>
      <c r="C21" s="7"/>
      <c r="D21" s="7"/>
      <c r="E21" s="7"/>
      <c r="F21" s="7"/>
      <c r="G21" s="8"/>
      <c r="H21" s="8"/>
      <c r="I21" s="8"/>
      <c r="J21" s="8"/>
      <c r="K21" s="8"/>
      <c r="L21" s="8"/>
      <c r="N21" s="12">
        <v>30</v>
      </c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A13:A14"/>
    <mergeCell ref="B13:C14"/>
    <mergeCell ref="D13:D14"/>
    <mergeCell ref="E13:F14"/>
    <mergeCell ref="H13:L13"/>
    <mergeCell ref="G14:L14"/>
    <mergeCell ref="G15:H15"/>
    <mergeCell ref="I15:L15"/>
    <mergeCell ref="G16:H20"/>
    <mergeCell ref="I16:L20"/>
    <mergeCell ref="A15:A16"/>
    <mergeCell ref="B15:C16"/>
    <mergeCell ref="E15:F16"/>
    <mergeCell ref="B19:C19"/>
    <mergeCell ref="E19:F19"/>
    <mergeCell ref="B20:C20"/>
    <mergeCell ref="E20:F20"/>
    <mergeCell ref="D15:D20"/>
    <mergeCell ref="B17:C17"/>
    <mergeCell ref="B18:C18"/>
    <mergeCell ref="E18:F18"/>
    <mergeCell ref="E17:F17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1"/>
  <sheetViews>
    <sheetView view="pageBreakPreview" topLeftCell="A16" zoomScale="130" zoomScaleNormal="100" zoomScaleSheetLayoutView="130" workbookViewId="0">
      <selection activeCell="G16" sqref="G16:H20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9" t="s">
        <v>30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5" ht="17.25" thickBot="1"/>
    <row r="3" spans="1:15" ht="44.25" customHeight="1">
      <c r="A3" s="75" t="s">
        <v>0</v>
      </c>
      <c r="B3" s="47"/>
      <c r="C3" s="46" t="s">
        <v>1</v>
      </c>
      <c r="D3" s="47"/>
      <c r="E3" s="47"/>
      <c r="F3" s="48"/>
      <c r="G3" s="46" t="s">
        <v>2</v>
      </c>
      <c r="H3" s="47"/>
      <c r="I3" s="47"/>
      <c r="J3" s="48"/>
      <c r="K3" s="47" t="s">
        <v>18</v>
      </c>
      <c r="L3" s="63"/>
    </row>
    <row r="4" spans="1:15" ht="57.75" customHeight="1">
      <c r="A4" s="76" t="s">
        <v>38</v>
      </c>
      <c r="B4" s="77"/>
      <c r="C4" s="81" t="s">
        <v>35</v>
      </c>
      <c r="D4" s="82"/>
      <c r="E4" s="82"/>
      <c r="F4" s="83"/>
      <c r="G4" s="2" t="s">
        <v>20</v>
      </c>
      <c r="H4" s="32">
        <v>45534</v>
      </c>
      <c r="I4" s="33"/>
      <c r="J4" s="34"/>
      <c r="K4" s="73" t="s">
        <v>25</v>
      </c>
      <c r="L4" s="74"/>
      <c r="M4" s="3" t="s">
        <v>19</v>
      </c>
    </row>
    <row r="5" spans="1:15" ht="57.75" customHeight="1">
      <c r="A5" s="38" t="s">
        <v>3</v>
      </c>
      <c r="B5" s="39"/>
      <c r="C5" s="84" t="s">
        <v>4</v>
      </c>
      <c r="D5" s="85"/>
      <c r="E5" s="85"/>
      <c r="F5" s="39"/>
      <c r="G5" s="2" t="s">
        <v>26</v>
      </c>
      <c r="H5" s="32">
        <v>45538</v>
      </c>
      <c r="I5" s="33"/>
      <c r="J5" s="34"/>
      <c r="K5" s="35"/>
      <c r="L5" s="36"/>
      <c r="M5" s="3" t="s">
        <v>28</v>
      </c>
    </row>
    <row r="6" spans="1:15" ht="57.75" customHeight="1">
      <c r="A6" s="55" t="s">
        <v>53</v>
      </c>
      <c r="B6" s="56"/>
      <c r="C6" s="78" t="s">
        <v>56</v>
      </c>
      <c r="D6" s="79"/>
      <c r="E6" s="79"/>
      <c r="F6" s="80"/>
      <c r="G6" s="2" t="s">
        <v>27</v>
      </c>
      <c r="H6" s="32">
        <v>45541</v>
      </c>
      <c r="I6" s="33"/>
      <c r="J6" s="34"/>
      <c r="K6" s="37"/>
      <c r="L6" s="36"/>
      <c r="M6" s="4" t="s">
        <v>29</v>
      </c>
    </row>
    <row r="7" spans="1:15" ht="47.25" customHeight="1">
      <c r="A7" s="57" t="s">
        <v>5</v>
      </c>
      <c r="B7" s="58"/>
      <c r="C7" s="58"/>
      <c r="D7" s="58"/>
      <c r="E7" s="58"/>
      <c r="F7" s="59"/>
      <c r="G7" s="64" t="s">
        <v>24</v>
      </c>
      <c r="H7" s="65"/>
      <c r="I7" s="65"/>
      <c r="J7" s="65"/>
      <c r="K7" s="65"/>
      <c r="L7" s="66"/>
    </row>
    <row r="8" spans="1:15" ht="41.25" customHeight="1" thickBot="1">
      <c r="A8" s="60"/>
      <c r="B8" s="61"/>
      <c r="C8" s="61"/>
      <c r="D8" s="61"/>
      <c r="E8" s="61"/>
      <c r="F8" s="62"/>
      <c r="G8" s="5" t="s">
        <v>6</v>
      </c>
      <c r="H8" s="67" t="s">
        <v>7</v>
      </c>
      <c r="I8" s="67"/>
      <c r="J8" s="67"/>
      <c r="K8" s="67"/>
      <c r="L8" s="68"/>
    </row>
    <row r="9" spans="1:15" ht="61.5" customHeight="1" thickBot="1">
      <c r="A9" s="31" t="s">
        <v>8</v>
      </c>
      <c r="B9" s="18"/>
      <c r="C9" s="18"/>
      <c r="D9" s="18"/>
      <c r="E9" s="18"/>
      <c r="F9" s="18"/>
      <c r="G9" s="6" t="str">
        <f>IF($G$16&gt;=90,"○","")</f>
        <v>○</v>
      </c>
      <c r="H9" s="18" t="s">
        <v>9</v>
      </c>
      <c r="I9" s="18"/>
      <c r="J9" s="18"/>
      <c r="K9" s="18"/>
      <c r="L9" s="19"/>
      <c r="N9" s="10">
        <v>3</v>
      </c>
    </row>
    <row r="10" spans="1:15" ht="61.5" customHeight="1" thickBot="1">
      <c r="A10" s="31" t="s">
        <v>10</v>
      </c>
      <c r="B10" s="18"/>
      <c r="C10" s="18"/>
      <c r="D10" s="18"/>
      <c r="E10" s="18"/>
      <c r="F10" s="18"/>
      <c r="G10" s="6" t="str">
        <f>IF(AND($G$16&lt;90,$G$16&gt;=80),"○","")</f>
        <v/>
      </c>
      <c r="H10" s="18" t="s">
        <v>11</v>
      </c>
      <c r="I10" s="18"/>
      <c r="J10" s="18"/>
      <c r="K10" s="18"/>
      <c r="L10" s="19"/>
      <c r="N10" s="10">
        <v>5</v>
      </c>
    </row>
    <row r="11" spans="1:15" ht="61.5" customHeight="1" thickBot="1">
      <c r="A11" s="31" t="s">
        <v>17</v>
      </c>
      <c r="B11" s="18"/>
      <c r="C11" s="18"/>
      <c r="D11" s="18"/>
      <c r="E11" s="18"/>
      <c r="F11" s="18"/>
      <c r="G11" s="6" t="str">
        <f t="shared" ref="G11" si="0">IF(AND($G$16&lt;80,$G$16&gt;=60),"○","")</f>
        <v/>
      </c>
      <c r="H11" s="18" t="s">
        <v>51</v>
      </c>
      <c r="I11" s="18"/>
      <c r="J11" s="18"/>
      <c r="K11" s="18"/>
      <c r="L11" s="19"/>
      <c r="N11" s="10">
        <v>5</v>
      </c>
      <c r="O11" s="1">
        <f>SUM(N9:N11)</f>
        <v>13</v>
      </c>
    </row>
    <row r="12" spans="1:15" ht="61.5" customHeight="1" thickBot="1">
      <c r="A12" s="88"/>
      <c r="B12" s="89"/>
      <c r="C12" s="86"/>
      <c r="D12" s="86"/>
      <c r="E12" s="86"/>
      <c r="F12" s="87"/>
      <c r="G12" s="6" t="str">
        <f>IF(AND($G$16&lt;60,$G$16&gt;=50),"○","")</f>
        <v/>
      </c>
      <c r="H12" s="18" t="s">
        <v>13</v>
      </c>
      <c r="I12" s="18"/>
      <c r="J12" s="18"/>
      <c r="K12" s="18"/>
      <c r="L12" s="19"/>
      <c r="N12" s="10">
        <v>5</v>
      </c>
    </row>
    <row r="13" spans="1:15" ht="61.5" customHeight="1" thickBot="1">
      <c r="A13" s="49" t="s">
        <v>22</v>
      </c>
      <c r="B13" s="50" t="s">
        <v>21</v>
      </c>
      <c r="C13" s="50"/>
      <c r="D13" s="51" t="s">
        <v>31</v>
      </c>
      <c r="E13" s="20" t="s">
        <v>36</v>
      </c>
      <c r="F13" s="21"/>
      <c r="G13" s="6" t="str">
        <f>IF($G$16&lt;50,"○","")</f>
        <v/>
      </c>
      <c r="H13" s="18" t="s">
        <v>14</v>
      </c>
      <c r="I13" s="18"/>
      <c r="J13" s="18"/>
      <c r="K13" s="18"/>
      <c r="L13" s="19"/>
      <c r="N13" s="10">
        <v>8</v>
      </c>
    </row>
    <row r="14" spans="1:15" ht="38.25" customHeight="1" thickBot="1">
      <c r="A14" s="49"/>
      <c r="B14" s="50"/>
      <c r="C14" s="50"/>
      <c r="D14" s="50"/>
      <c r="E14" s="22"/>
      <c r="F14" s="23"/>
      <c r="G14" s="52" t="s">
        <v>15</v>
      </c>
      <c r="H14" s="53"/>
      <c r="I14" s="53"/>
      <c r="J14" s="53"/>
      <c r="K14" s="53"/>
      <c r="L14" s="54"/>
      <c r="N14" s="11">
        <v>8</v>
      </c>
    </row>
    <row r="15" spans="1:15" ht="36.75" customHeight="1" thickBot="1">
      <c r="A15" s="40" t="s">
        <v>32</v>
      </c>
      <c r="B15" s="42">
        <f>O11</f>
        <v>13</v>
      </c>
      <c r="C15" s="43"/>
      <c r="D15" s="14" t="s">
        <v>31</v>
      </c>
      <c r="E15" s="42">
        <f>B15</f>
        <v>13</v>
      </c>
      <c r="F15" s="43"/>
      <c r="G15" s="71" t="s">
        <v>23</v>
      </c>
      <c r="H15" s="71"/>
      <c r="I15" s="71" t="s">
        <v>16</v>
      </c>
      <c r="J15" s="71"/>
      <c r="K15" s="71"/>
      <c r="L15" s="72"/>
      <c r="N15" s="11">
        <v>5</v>
      </c>
      <c r="O15" s="1">
        <f>SUM(N12:N14)</f>
        <v>21</v>
      </c>
    </row>
    <row r="16" spans="1:15" ht="13.5" customHeight="1" thickBot="1">
      <c r="A16" s="41"/>
      <c r="B16" s="44"/>
      <c r="C16" s="45"/>
      <c r="D16" s="15"/>
      <c r="E16" s="44"/>
      <c r="F16" s="45"/>
      <c r="G16" s="30" t="str">
        <f>ROUND(SUM(E15:F20),1)&amp;"("&amp;84.5&amp;")"</f>
        <v>89.5(84.5)</v>
      </c>
      <c r="H16" s="30"/>
      <c r="I16" s="24" t="s">
        <v>66</v>
      </c>
      <c r="J16" s="25"/>
      <c r="K16" s="25"/>
      <c r="L16" s="26"/>
      <c r="N16" s="11">
        <v>5</v>
      </c>
    </row>
    <row r="17" spans="1:15" ht="52.5" customHeight="1" thickBot="1">
      <c r="A17" s="9" t="s">
        <v>33</v>
      </c>
      <c r="B17" s="16">
        <f>O15</f>
        <v>21</v>
      </c>
      <c r="C17" s="17"/>
      <c r="D17" s="15"/>
      <c r="E17" s="16">
        <f>B17</f>
        <v>21</v>
      </c>
      <c r="F17" s="17"/>
      <c r="G17" s="30"/>
      <c r="H17" s="30"/>
      <c r="I17" s="27"/>
      <c r="J17" s="28"/>
      <c r="K17" s="28"/>
      <c r="L17" s="29"/>
      <c r="N17" s="11">
        <v>5</v>
      </c>
    </row>
    <row r="18" spans="1:15" ht="48" customHeight="1" thickBot="1">
      <c r="A18" s="9" t="s">
        <v>52</v>
      </c>
      <c r="B18" s="16">
        <f>O20</f>
        <v>15</v>
      </c>
      <c r="C18" s="17"/>
      <c r="D18" s="15"/>
      <c r="E18" s="16">
        <f>B18</f>
        <v>15</v>
      </c>
      <c r="F18" s="17"/>
      <c r="G18" s="30"/>
      <c r="H18" s="30"/>
      <c r="I18" s="27"/>
      <c r="J18" s="28"/>
      <c r="K18" s="28"/>
      <c r="L18" s="29"/>
      <c r="N18" s="10">
        <v>5</v>
      </c>
    </row>
    <row r="19" spans="1:15" ht="45.75" customHeight="1" thickBot="1">
      <c r="A19" s="9" t="s">
        <v>54</v>
      </c>
      <c r="B19" s="13">
        <f>O19</f>
        <v>15</v>
      </c>
      <c r="C19" s="13"/>
      <c r="D19" s="15"/>
      <c r="E19" s="13">
        <f>B19</f>
        <v>15</v>
      </c>
      <c r="F19" s="13"/>
      <c r="G19" s="30"/>
      <c r="H19" s="30"/>
      <c r="I19" s="27"/>
      <c r="J19" s="28"/>
      <c r="K19" s="28"/>
      <c r="L19" s="29"/>
      <c r="N19" s="12">
        <v>5</v>
      </c>
      <c r="O19" s="1">
        <f>SUM(N15:N17)</f>
        <v>15</v>
      </c>
    </row>
    <row r="20" spans="1:15" ht="43.5" customHeight="1" thickBot="1">
      <c r="A20" s="9" t="s">
        <v>55</v>
      </c>
      <c r="B20" s="13">
        <f>N21</f>
        <v>25.5</v>
      </c>
      <c r="C20" s="13"/>
      <c r="D20" s="15"/>
      <c r="E20" s="13">
        <f>B20</f>
        <v>25.5</v>
      </c>
      <c r="F20" s="13"/>
      <c r="G20" s="30"/>
      <c r="H20" s="30"/>
      <c r="I20" s="27"/>
      <c r="J20" s="28"/>
      <c r="K20" s="28"/>
      <c r="L20" s="29"/>
      <c r="N20" s="12">
        <v>5</v>
      </c>
      <c r="O20" s="1">
        <f>SUM(N18:N20)</f>
        <v>15</v>
      </c>
    </row>
    <row r="21" spans="1:15" ht="17.25" thickBot="1">
      <c r="A21" s="7"/>
      <c r="B21" s="7"/>
      <c r="C21" s="7"/>
      <c r="D21" s="7"/>
      <c r="E21" s="7"/>
      <c r="F21" s="7"/>
      <c r="G21" s="8"/>
      <c r="H21" s="8"/>
      <c r="I21" s="8"/>
      <c r="J21" s="8"/>
      <c r="K21" s="8"/>
      <c r="L21" s="8"/>
      <c r="N21" s="12">
        <v>25.5</v>
      </c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A13:A14"/>
    <mergeCell ref="B13:C14"/>
    <mergeCell ref="D13:D14"/>
    <mergeCell ref="E13:F14"/>
    <mergeCell ref="H13:L13"/>
    <mergeCell ref="G14:L14"/>
    <mergeCell ref="G15:H15"/>
    <mergeCell ref="I15:L15"/>
    <mergeCell ref="G16:H20"/>
    <mergeCell ref="I16:L20"/>
    <mergeCell ref="A15:A16"/>
    <mergeCell ref="B15:C16"/>
    <mergeCell ref="E15:F16"/>
    <mergeCell ref="B19:C19"/>
    <mergeCell ref="E19:F19"/>
    <mergeCell ref="B20:C20"/>
    <mergeCell ref="E20:F20"/>
    <mergeCell ref="D15:D20"/>
    <mergeCell ref="B17:C17"/>
    <mergeCell ref="B18:C18"/>
    <mergeCell ref="E18:F18"/>
    <mergeCell ref="E17:F17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1"/>
  <sheetViews>
    <sheetView view="pageBreakPreview" topLeftCell="A16" zoomScaleNormal="100" zoomScaleSheetLayoutView="100" workbookViewId="0">
      <selection activeCell="I16" sqref="I16:L20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9" t="s">
        <v>30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5" ht="17.25" thickBot="1"/>
    <row r="3" spans="1:15" ht="44.25" customHeight="1">
      <c r="A3" s="75" t="s">
        <v>0</v>
      </c>
      <c r="B3" s="47"/>
      <c r="C3" s="46" t="s">
        <v>1</v>
      </c>
      <c r="D3" s="47"/>
      <c r="E3" s="47"/>
      <c r="F3" s="48"/>
      <c r="G3" s="46" t="s">
        <v>2</v>
      </c>
      <c r="H3" s="47"/>
      <c r="I3" s="47"/>
      <c r="J3" s="48"/>
      <c r="K3" s="47" t="s">
        <v>18</v>
      </c>
      <c r="L3" s="63"/>
    </row>
    <row r="4" spans="1:15" ht="57.75" customHeight="1">
      <c r="A4" s="76" t="s">
        <v>39</v>
      </c>
      <c r="B4" s="77"/>
      <c r="C4" s="81" t="s">
        <v>35</v>
      </c>
      <c r="D4" s="82"/>
      <c r="E4" s="82"/>
      <c r="F4" s="83"/>
      <c r="G4" s="2" t="s">
        <v>20</v>
      </c>
      <c r="H4" s="32">
        <v>45534</v>
      </c>
      <c r="I4" s="33"/>
      <c r="J4" s="34"/>
      <c r="K4" s="73" t="s">
        <v>25</v>
      </c>
      <c r="L4" s="74"/>
      <c r="M4" s="3" t="s">
        <v>19</v>
      </c>
    </row>
    <row r="5" spans="1:15" ht="57.75" customHeight="1">
      <c r="A5" s="38" t="s">
        <v>3</v>
      </c>
      <c r="B5" s="39"/>
      <c r="C5" s="84" t="s">
        <v>4</v>
      </c>
      <c r="D5" s="85"/>
      <c r="E5" s="85"/>
      <c r="F5" s="39"/>
      <c r="G5" s="2" t="s">
        <v>26</v>
      </c>
      <c r="H5" s="32">
        <v>45538</v>
      </c>
      <c r="I5" s="33"/>
      <c r="J5" s="34"/>
      <c r="K5" s="35"/>
      <c r="L5" s="36"/>
      <c r="M5" s="3" t="s">
        <v>28</v>
      </c>
    </row>
    <row r="6" spans="1:15" ht="57.75" customHeight="1">
      <c r="A6" s="55" t="s">
        <v>53</v>
      </c>
      <c r="B6" s="56"/>
      <c r="C6" s="78" t="s">
        <v>56</v>
      </c>
      <c r="D6" s="79"/>
      <c r="E6" s="79"/>
      <c r="F6" s="80"/>
      <c r="G6" s="2" t="s">
        <v>27</v>
      </c>
      <c r="H6" s="32">
        <v>45541</v>
      </c>
      <c r="I6" s="33"/>
      <c r="J6" s="34"/>
      <c r="K6" s="37"/>
      <c r="L6" s="36"/>
      <c r="M6" s="4" t="s">
        <v>29</v>
      </c>
    </row>
    <row r="7" spans="1:15" ht="47.25" customHeight="1">
      <c r="A7" s="57" t="s">
        <v>5</v>
      </c>
      <c r="B7" s="58"/>
      <c r="C7" s="58"/>
      <c r="D7" s="58"/>
      <c r="E7" s="58"/>
      <c r="F7" s="59"/>
      <c r="G7" s="64" t="s">
        <v>24</v>
      </c>
      <c r="H7" s="65"/>
      <c r="I7" s="65"/>
      <c r="J7" s="65"/>
      <c r="K7" s="65"/>
      <c r="L7" s="66"/>
    </row>
    <row r="8" spans="1:15" ht="41.25" customHeight="1" thickBot="1">
      <c r="A8" s="60"/>
      <c r="B8" s="61"/>
      <c r="C8" s="61"/>
      <c r="D8" s="61"/>
      <c r="E8" s="61"/>
      <c r="F8" s="62"/>
      <c r="G8" s="5" t="s">
        <v>6</v>
      </c>
      <c r="H8" s="67" t="s">
        <v>7</v>
      </c>
      <c r="I8" s="67"/>
      <c r="J8" s="67"/>
      <c r="K8" s="67"/>
      <c r="L8" s="68"/>
    </row>
    <row r="9" spans="1:15" ht="61.5" customHeight="1" thickBot="1">
      <c r="A9" s="31" t="s">
        <v>8</v>
      </c>
      <c r="B9" s="18"/>
      <c r="C9" s="18"/>
      <c r="D9" s="18"/>
      <c r="E9" s="18"/>
      <c r="F9" s="18"/>
      <c r="G9" s="6" t="str">
        <f>IF($G$16&gt;=90,"○","")</f>
        <v/>
      </c>
      <c r="H9" s="18" t="s">
        <v>9</v>
      </c>
      <c r="I9" s="18"/>
      <c r="J9" s="18"/>
      <c r="K9" s="18"/>
      <c r="L9" s="19"/>
      <c r="N9" s="10">
        <v>4</v>
      </c>
    </row>
    <row r="10" spans="1:15" ht="61.5" customHeight="1" thickBot="1">
      <c r="A10" s="31" t="s">
        <v>10</v>
      </c>
      <c r="B10" s="18"/>
      <c r="C10" s="18"/>
      <c r="D10" s="18"/>
      <c r="E10" s="18"/>
      <c r="F10" s="18"/>
      <c r="G10" s="6" t="str">
        <f>IF(AND($G$16&lt;90,$G$16&gt;=80),"○","")</f>
        <v/>
      </c>
      <c r="H10" s="18" t="s">
        <v>11</v>
      </c>
      <c r="I10" s="18"/>
      <c r="J10" s="18"/>
      <c r="K10" s="18"/>
      <c r="L10" s="19"/>
      <c r="N10" s="10">
        <v>5</v>
      </c>
    </row>
    <row r="11" spans="1:15" ht="61.5" customHeight="1" thickBot="1">
      <c r="A11" s="31" t="s">
        <v>17</v>
      </c>
      <c r="B11" s="18"/>
      <c r="C11" s="18"/>
      <c r="D11" s="18"/>
      <c r="E11" s="18"/>
      <c r="F11" s="18"/>
      <c r="G11" s="6" t="str">
        <f t="shared" ref="G11" si="0">IF(AND($G$16&lt;80,$G$16&gt;=60),"○","")</f>
        <v>○</v>
      </c>
      <c r="H11" s="18" t="s">
        <v>12</v>
      </c>
      <c r="I11" s="18"/>
      <c r="J11" s="18"/>
      <c r="K11" s="18"/>
      <c r="L11" s="19"/>
      <c r="N11" s="10">
        <v>5</v>
      </c>
      <c r="O11" s="1">
        <f>SUM(N9:N11)</f>
        <v>14</v>
      </c>
    </row>
    <row r="12" spans="1:15" ht="61.5" customHeight="1" thickBot="1">
      <c r="A12" s="88"/>
      <c r="B12" s="89"/>
      <c r="C12" s="86"/>
      <c r="D12" s="86"/>
      <c r="E12" s="86"/>
      <c r="F12" s="87"/>
      <c r="G12" s="6" t="str">
        <f>IF(AND($G$16&lt;60,$G$16&gt;=50),"○","")</f>
        <v/>
      </c>
      <c r="H12" s="18" t="s">
        <v>13</v>
      </c>
      <c r="I12" s="18"/>
      <c r="J12" s="18"/>
      <c r="K12" s="18"/>
      <c r="L12" s="19"/>
      <c r="N12" s="10">
        <v>5</v>
      </c>
    </row>
    <row r="13" spans="1:15" ht="61.5" customHeight="1" thickBot="1">
      <c r="A13" s="49" t="s">
        <v>22</v>
      </c>
      <c r="B13" s="50" t="s">
        <v>21</v>
      </c>
      <c r="C13" s="50"/>
      <c r="D13" s="51" t="s">
        <v>31</v>
      </c>
      <c r="E13" s="20" t="s">
        <v>36</v>
      </c>
      <c r="F13" s="21"/>
      <c r="G13" s="6" t="str">
        <f>IF($G$16&lt;50,"○","")</f>
        <v/>
      </c>
      <c r="H13" s="18" t="s">
        <v>14</v>
      </c>
      <c r="I13" s="18"/>
      <c r="J13" s="18"/>
      <c r="K13" s="18"/>
      <c r="L13" s="19"/>
      <c r="N13" s="10">
        <v>8</v>
      </c>
    </row>
    <row r="14" spans="1:15" ht="38.25" customHeight="1" thickBot="1">
      <c r="A14" s="49"/>
      <c r="B14" s="50"/>
      <c r="C14" s="50"/>
      <c r="D14" s="50"/>
      <c r="E14" s="22"/>
      <c r="F14" s="23"/>
      <c r="G14" s="52" t="s">
        <v>15</v>
      </c>
      <c r="H14" s="53"/>
      <c r="I14" s="53"/>
      <c r="J14" s="53"/>
      <c r="K14" s="53"/>
      <c r="L14" s="54"/>
      <c r="N14" s="11">
        <v>8</v>
      </c>
    </row>
    <row r="15" spans="1:15" ht="36.75" customHeight="1" thickBot="1">
      <c r="A15" s="40" t="s">
        <v>32</v>
      </c>
      <c r="B15" s="42">
        <f>O11</f>
        <v>14</v>
      </c>
      <c r="C15" s="43"/>
      <c r="D15" s="14" t="s">
        <v>31</v>
      </c>
      <c r="E15" s="42">
        <f>B15</f>
        <v>14</v>
      </c>
      <c r="F15" s="43"/>
      <c r="G15" s="71" t="s">
        <v>23</v>
      </c>
      <c r="H15" s="71"/>
      <c r="I15" s="71" t="s">
        <v>16</v>
      </c>
      <c r="J15" s="71"/>
      <c r="K15" s="71"/>
      <c r="L15" s="72"/>
      <c r="N15" s="11">
        <v>5</v>
      </c>
      <c r="O15" s="1">
        <f>SUM(N12:N14)</f>
        <v>21</v>
      </c>
    </row>
    <row r="16" spans="1:15" ht="13.5" customHeight="1" thickBot="1">
      <c r="A16" s="41"/>
      <c r="B16" s="44"/>
      <c r="C16" s="45"/>
      <c r="D16" s="15"/>
      <c r="E16" s="44"/>
      <c r="F16" s="45"/>
      <c r="G16" s="30">
        <f>ROUND(SUM(E15:F20),1)</f>
        <v>61</v>
      </c>
      <c r="H16" s="30"/>
      <c r="I16" s="24" t="s">
        <v>59</v>
      </c>
      <c r="J16" s="25"/>
      <c r="K16" s="25"/>
      <c r="L16" s="26"/>
      <c r="N16" s="11">
        <v>5</v>
      </c>
    </row>
    <row r="17" spans="1:15" ht="52.5" customHeight="1" thickBot="1">
      <c r="A17" s="9" t="s">
        <v>33</v>
      </c>
      <c r="B17" s="16">
        <f>O15</f>
        <v>21</v>
      </c>
      <c r="C17" s="17"/>
      <c r="D17" s="15"/>
      <c r="E17" s="16">
        <f>B17</f>
        <v>21</v>
      </c>
      <c r="F17" s="17"/>
      <c r="G17" s="30"/>
      <c r="H17" s="30"/>
      <c r="I17" s="27"/>
      <c r="J17" s="28"/>
      <c r="K17" s="28"/>
      <c r="L17" s="29"/>
      <c r="N17" s="11">
        <v>5</v>
      </c>
    </row>
    <row r="18" spans="1:15" ht="48" customHeight="1" thickBot="1">
      <c r="A18" s="9" t="s">
        <v>52</v>
      </c>
      <c r="B18" s="16">
        <f>O20</f>
        <v>11</v>
      </c>
      <c r="C18" s="17"/>
      <c r="D18" s="15"/>
      <c r="E18" s="16">
        <f>B18</f>
        <v>11</v>
      </c>
      <c r="F18" s="17"/>
      <c r="G18" s="30"/>
      <c r="H18" s="30"/>
      <c r="I18" s="27"/>
      <c r="J18" s="28"/>
      <c r="K18" s="28"/>
      <c r="L18" s="29"/>
      <c r="N18" s="10">
        <v>3</v>
      </c>
    </row>
    <row r="19" spans="1:15" ht="45.75" customHeight="1" thickBot="1">
      <c r="A19" s="9" t="s">
        <v>54</v>
      </c>
      <c r="B19" s="13">
        <f>O19</f>
        <v>15</v>
      </c>
      <c r="C19" s="13"/>
      <c r="D19" s="15"/>
      <c r="E19" s="13">
        <f>B19</f>
        <v>15</v>
      </c>
      <c r="F19" s="13"/>
      <c r="G19" s="30"/>
      <c r="H19" s="30"/>
      <c r="I19" s="27"/>
      <c r="J19" s="28"/>
      <c r="K19" s="28"/>
      <c r="L19" s="29"/>
      <c r="N19" s="12">
        <v>3</v>
      </c>
      <c r="O19" s="1">
        <f>SUM(N15:N17)</f>
        <v>15</v>
      </c>
    </row>
    <row r="20" spans="1:15" ht="43.5" customHeight="1" thickBot="1">
      <c r="A20" s="9" t="s">
        <v>55</v>
      </c>
      <c r="B20" s="13">
        <f>N21</f>
        <v>0</v>
      </c>
      <c r="C20" s="13"/>
      <c r="D20" s="15"/>
      <c r="E20" s="13">
        <f>B20</f>
        <v>0</v>
      </c>
      <c r="F20" s="13"/>
      <c r="G20" s="30"/>
      <c r="H20" s="30"/>
      <c r="I20" s="27"/>
      <c r="J20" s="28"/>
      <c r="K20" s="28"/>
      <c r="L20" s="29"/>
      <c r="N20" s="12">
        <v>5</v>
      </c>
      <c r="O20" s="1">
        <f>SUM(N18:N20)</f>
        <v>11</v>
      </c>
    </row>
    <row r="21" spans="1:15" ht="17.25" thickBot="1">
      <c r="A21" s="7"/>
      <c r="B21" s="7"/>
      <c r="C21" s="7"/>
      <c r="D21" s="7"/>
      <c r="E21" s="7"/>
      <c r="F21" s="7"/>
      <c r="G21" s="8"/>
      <c r="H21" s="8"/>
      <c r="I21" s="8"/>
      <c r="J21" s="8"/>
      <c r="K21" s="8"/>
      <c r="L21" s="8"/>
      <c r="N21" s="12">
        <v>0</v>
      </c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A13:A14"/>
    <mergeCell ref="B13:C14"/>
    <mergeCell ref="D13:D14"/>
    <mergeCell ref="E13:F14"/>
    <mergeCell ref="H13:L13"/>
    <mergeCell ref="G14:L14"/>
    <mergeCell ref="G15:H15"/>
    <mergeCell ref="I15:L15"/>
    <mergeCell ref="G16:H20"/>
    <mergeCell ref="I16:L20"/>
    <mergeCell ref="A15:A16"/>
    <mergeCell ref="B15:C16"/>
    <mergeCell ref="E15:F16"/>
    <mergeCell ref="B19:C19"/>
    <mergeCell ref="E19:F19"/>
    <mergeCell ref="B20:C20"/>
    <mergeCell ref="E20:F20"/>
    <mergeCell ref="D15:D20"/>
    <mergeCell ref="B17:C17"/>
    <mergeCell ref="B18:C18"/>
    <mergeCell ref="E18:F18"/>
    <mergeCell ref="E17:F17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1"/>
  <sheetViews>
    <sheetView view="pageBreakPreview" zoomScale="115" zoomScaleNormal="100" zoomScaleSheetLayoutView="115" workbookViewId="0">
      <selection activeCell="K5" sqref="K5:L5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9" t="s">
        <v>30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5" ht="17.25" thickBot="1"/>
    <row r="3" spans="1:15" ht="44.25" customHeight="1">
      <c r="A3" s="75" t="s">
        <v>0</v>
      </c>
      <c r="B3" s="47"/>
      <c r="C3" s="46" t="s">
        <v>1</v>
      </c>
      <c r="D3" s="47"/>
      <c r="E3" s="47"/>
      <c r="F3" s="48"/>
      <c r="G3" s="46" t="s">
        <v>2</v>
      </c>
      <c r="H3" s="47"/>
      <c r="I3" s="47"/>
      <c r="J3" s="48"/>
      <c r="K3" s="47" t="s">
        <v>18</v>
      </c>
      <c r="L3" s="63"/>
    </row>
    <row r="4" spans="1:15" ht="57.75" customHeight="1">
      <c r="A4" s="76" t="s">
        <v>40</v>
      </c>
      <c r="B4" s="77"/>
      <c r="C4" s="81" t="s">
        <v>35</v>
      </c>
      <c r="D4" s="82"/>
      <c r="E4" s="82"/>
      <c r="F4" s="83"/>
      <c r="G4" s="2" t="s">
        <v>20</v>
      </c>
      <c r="H4" s="32">
        <v>45534</v>
      </c>
      <c r="I4" s="33"/>
      <c r="J4" s="34"/>
      <c r="K4" s="73" t="s">
        <v>25</v>
      </c>
      <c r="L4" s="74"/>
      <c r="M4" s="3" t="s">
        <v>19</v>
      </c>
    </row>
    <row r="5" spans="1:15" ht="57.75" customHeight="1">
      <c r="A5" s="38" t="s">
        <v>3</v>
      </c>
      <c r="B5" s="39"/>
      <c r="C5" s="84" t="s">
        <v>4</v>
      </c>
      <c r="D5" s="85"/>
      <c r="E5" s="85"/>
      <c r="F5" s="39"/>
      <c r="G5" s="2" t="s">
        <v>26</v>
      </c>
      <c r="H5" s="32">
        <v>45538</v>
      </c>
      <c r="I5" s="33"/>
      <c r="J5" s="34"/>
      <c r="K5" s="73"/>
      <c r="L5" s="74"/>
      <c r="M5" s="3" t="s">
        <v>28</v>
      </c>
    </row>
    <row r="6" spans="1:15" ht="57.75" customHeight="1">
      <c r="A6" s="55" t="s">
        <v>53</v>
      </c>
      <c r="B6" s="56"/>
      <c r="C6" s="78" t="s">
        <v>56</v>
      </c>
      <c r="D6" s="79"/>
      <c r="E6" s="79"/>
      <c r="F6" s="80"/>
      <c r="G6" s="2" t="s">
        <v>27</v>
      </c>
      <c r="H6" s="32">
        <v>45541</v>
      </c>
      <c r="I6" s="33"/>
      <c r="J6" s="34"/>
      <c r="K6" s="37"/>
      <c r="L6" s="36"/>
      <c r="M6" s="4" t="s">
        <v>29</v>
      </c>
    </row>
    <row r="7" spans="1:15" ht="47.25" customHeight="1">
      <c r="A7" s="57" t="s">
        <v>5</v>
      </c>
      <c r="B7" s="58"/>
      <c r="C7" s="58"/>
      <c r="D7" s="58"/>
      <c r="E7" s="58"/>
      <c r="F7" s="59"/>
      <c r="G7" s="64" t="s">
        <v>24</v>
      </c>
      <c r="H7" s="65"/>
      <c r="I7" s="65"/>
      <c r="J7" s="65"/>
      <c r="K7" s="65"/>
      <c r="L7" s="66"/>
    </row>
    <row r="8" spans="1:15" ht="41.25" customHeight="1" thickBot="1">
      <c r="A8" s="60"/>
      <c r="B8" s="61"/>
      <c r="C8" s="61"/>
      <c r="D8" s="61"/>
      <c r="E8" s="61"/>
      <c r="F8" s="62"/>
      <c r="G8" s="5" t="s">
        <v>6</v>
      </c>
      <c r="H8" s="67" t="s">
        <v>7</v>
      </c>
      <c r="I8" s="67"/>
      <c r="J8" s="67"/>
      <c r="K8" s="67"/>
      <c r="L8" s="68"/>
    </row>
    <row r="9" spans="1:15" ht="61.5" customHeight="1" thickBot="1">
      <c r="A9" s="31" t="s">
        <v>8</v>
      </c>
      <c r="B9" s="18"/>
      <c r="C9" s="18"/>
      <c r="D9" s="18"/>
      <c r="E9" s="18"/>
      <c r="F9" s="18"/>
      <c r="G9" s="6" t="str">
        <f>IF($G$16&gt;=90,"○","")</f>
        <v>○</v>
      </c>
      <c r="H9" s="18" t="s">
        <v>9</v>
      </c>
      <c r="I9" s="18"/>
      <c r="J9" s="18"/>
      <c r="K9" s="18"/>
      <c r="L9" s="19"/>
      <c r="N9" s="10">
        <v>5</v>
      </c>
    </row>
    <row r="10" spans="1:15" ht="61.5" customHeight="1" thickBot="1">
      <c r="A10" s="31" t="s">
        <v>10</v>
      </c>
      <c r="B10" s="18"/>
      <c r="C10" s="18"/>
      <c r="D10" s="18"/>
      <c r="E10" s="18"/>
      <c r="F10" s="18"/>
      <c r="G10" s="6" t="str">
        <f>IF(AND($G$16&lt;90,$G$16&gt;=80),"○","")</f>
        <v/>
      </c>
      <c r="H10" s="18" t="s">
        <v>11</v>
      </c>
      <c r="I10" s="18"/>
      <c r="J10" s="18"/>
      <c r="K10" s="18"/>
      <c r="L10" s="19"/>
      <c r="N10" s="10">
        <v>5</v>
      </c>
    </row>
    <row r="11" spans="1:15" ht="61.5" customHeight="1" thickBot="1">
      <c r="A11" s="31" t="s">
        <v>17</v>
      </c>
      <c r="B11" s="18"/>
      <c r="C11" s="18"/>
      <c r="D11" s="18"/>
      <c r="E11" s="18"/>
      <c r="F11" s="18"/>
      <c r="G11" s="6" t="str">
        <f t="shared" ref="G11" si="0">IF(AND($G$16&lt;80,$G$16&gt;=60),"○","")</f>
        <v/>
      </c>
      <c r="H11" s="18" t="s">
        <v>12</v>
      </c>
      <c r="I11" s="18"/>
      <c r="J11" s="18"/>
      <c r="K11" s="18"/>
      <c r="L11" s="19"/>
      <c r="N11" s="10">
        <v>5</v>
      </c>
      <c r="O11" s="1">
        <f>SUM(N9:N11)</f>
        <v>15</v>
      </c>
    </row>
    <row r="12" spans="1:15" ht="61.5" customHeight="1" thickBot="1">
      <c r="A12" s="88"/>
      <c r="B12" s="89"/>
      <c r="C12" s="86"/>
      <c r="D12" s="86"/>
      <c r="E12" s="86"/>
      <c r="F12" s="87"/>
      <c r="G12" s="6" t="str">
        <f>IF(AND($G$16&lt;60,$G$16&gt;=50),"○","")</f>
        <v/>
      </c>
      <c r="H12" s="18" t="s">
        <v>13</v>
      </c>
      <c r="I12" s="18"/>
      <c r="J12" s="18"/>
      <c r="K12" s="18"/>
      <c r="L12" s="19"/>
      <c r="N12" s="10">
        <v>5</v>
      </c>
    </row>
    <row r="13" spans="1:15" ht="61.5" customHeight="1" thickBot="1">
      <c r="A13" s="49" t="s">
        <v>22</v>
      </c>
      <c r="B13" s="50" t="s">
        <v>21</v>
      </c>
      <c r="C13" s="50"/>
      <c r="D13" s="51" t="s">
        <v>31</v>
      </c>
      <c r="E13" s="20" t="s">
        <v>36</v>
      </c>
      <c r="F13" s="21"/>
      <c r="G13" s="6" t="str">
        <f>IF($G$16&lt;50,"○","")</f>
        <v/>
      </c>
      <c r="H13" s="18" t="s">
        <v>14</v>
      </c>
      <c r="I13" s="18"/>
      <c r="J13" s="18"/>
      <c r="K13" s="18"/>
      <c r="L13" s="19"/>
      <c r="N13" s="10">
        <v>8</v>
      </c>
    </row>
    <row r="14" spans="1:15" ht="38.25" customHeight="1" thickBot="1">
      <c r="A14" s="49"/>
      <c r="B14" s="50"/>
      <c r="C14" s="50"/>
      <c r="D14" s="50"/>
      <c r="E14" s="22"/>
      <c r="F14" s="23"/>
      <c r="G14" s="52" t="s">
        <v>15</v>
      </c>
      <c r="H14" s="53"/>
      <c r="I14" s="53"/>
      <c r="J14" s="53"/>
      <c r="K14" s="53"/>
      <c r="L14" s="54"/>
      <c r="N14" s="11">
        <v>8</v>
      </c>
    </row>
    <row r="15" spans="1:15" ht="36.75" customHeight="1" thickBot="1">
      <c r="A15" s="40" t="s">
        <v>32</v>
      </c>
      <c r="B15" s="42">
        <f>O11</f>
        <v>15</v>
      </c>
      <c r="C15" s="43"/>
      <c r="D15" s="14" t="s">
        <v>31</v>
      </c>
      <c r="E15" s="42">
        <f>B15</f>
        <v>15</v>
      </c>
      <c r="F15" s="43"/>
      <c r="G15" s="71" t="s">
        <v>23</v>
      </c>
      <c r="H15" s="71"/>
      <c r="I15" s="71" t="s">
        <v>16</v>
      </c>
      <c r="J15" s="71"/>
      <c r="K15" s="71"/>
      <c r="L15" s="72"/>
      <c r="N15" s="11">
        <v>5</v>
      </c>
      <c r="O15" s="1">
        <f>SUM(N12:N14)</f>
        <v>21</v>
      </c>
    </row>
    <row r="16" spans="1:15" ht="13.5" customHeight="1" thickBot="1">
      <c r="A16" s="41"/>
      <c r="B16" s="44"/>
      <c r="C16" s="45"/>
      <c r="D16" s="15"/>
      <c r="E16" s="44"/>
      <c r="F16" s="45"/>
      <c r="G16" s="30">
        <f>ROUND(SUM(E15:F20),1)</f>
        <v>92</v>
      </c>
      <c r="H16" s="30"/>
      <c r="I16" s="24" t="s">
        <v>60</v>
      </c>
      <c r="J16" s="25"/>
      <c r="K16" s="25"/>
      <c r="L16" s="26"/>
      <c r="N16" s="11">
        <v>5</v>
      </c>
    </row>
    <row r="17" spans="1:15" ht="52.5" customHeight="1" thickBot="1">
      <c r="A17" s="9" t="s">
        <v>33</v>
      </c>
      <c r="B17" s="16">
        <f>O15</f>
        <v>21</v>
      </c>
      <c r="C17" s="17"/>
      <c r="D17" s="15"/>
      <c r="E17" s="16">
        <f>B17</f>
        <v>21</v>
      </c>
      <c r="F17" s="17"/>
      <c r="G17" s="30"/>
      <c r="H17" s="30"/>
      <c r="I17" s="27"/>
      <c r="J17" s="28"/>
      <c r="K17" s="28"/>
      <c r="L17" s="29"/>
      <c r="N17" s="11">
        <v>5</v>
      </c>
    </row>
    <row r="18" spans="1:15" ht="48" customHeight="1" thickBot="1">
      <c r="A18" s="9" t="s">
        <v>52</v>
      </c>
      <c r="B18" s="16">
        <f>O20</f>
        <v>11</v>
      </c>
      <c r="C18" s="17"/>
      <c r="D18" s="15"/>
      <c r="E18" s="16">
        <f>B18</f>
        <v>11</v>
      </c>
      <c r="F18" s="17"/>
      <c r="G18" s="30"/>
      <c r="H18" s="30"/>
      <c r="I18" s="27"/>
      <c r="J18" s="28"/>
      <c r="K18" s="28"/>
      <c r="L18" s="29"/>
      <c r="N18" s="10">
        <v>3</v>
      </c>
    </row>
    <row r="19" spans="1:15" ht="45.75" customHeight="1" thickBot="1">
      <c r="A19" s="9" t="s">
        <v>54</v>
      </c>
      <c r="B19" s="13">
        <f>O19</f>
        <v>15</v>
      </c>
      <c r="C19" s="13"/>
      <c r="D19" s="15"/>
      <c r="E19" s="13">
        <f>B19</f>
        <v>15</v>
      </c>
      <c r="F19" s="13"/>
      <c r="G19" s="30"/>
      <c r="H19" s="30"/>
      <c r="I19" s="27"/>
      <c r="J19" s="28"/>
      <c r="K19" s="28"/>
      <c r="L19" s="29"/>
      <c r="N19" s="12">
        <v>3</v>
      </c>
      <c r="O19" s="1">
        <f>SUM(N15:N17)</f>
        <v>15</v>
      </c>
    </row>
    <row r="20" spans="1:15" ht="43.5" customHeight="1" thickBot="1">
      <c r="A20" s="9" t="s">
        <v>55</v>
      </c>
      <c r="B20" s="13">
        <f>N21</f>
        <v>30</v>
      </c>
      <c r="C20" s="13"/>
      <c r="D20" s="15"/>
      <c r="E20" s="13">
        <f>B20</f>
        <v>30</v>
      </c>
      <c r="F20" s="13"/>
      <c r="G20" s="30"/>
      <c r="H20" s="30"/>
      <c r="I20" s="27"/>
      <c r="J20" s="28"/>
      <c r="K20" s="28"/>
      <c r="L20" s="29"/>
      <c r="N20" s="12">
        <v>5</v>
      </c>
      <c r="O20" s="1">
        <f>SUM(N18:N20)</f>
        <v>11</v>
      </c>
    </row>
    <row r="21" spans="1:15" ht="17.25" thickBot="1">
      <c r="A21" s="7"/>
      <c r="B21" s="7"/>
      <c r="C21" s="7"/>
      <c r="D21" s="7"/>
      <c r="E21" s="7"/>
      <c r="F21" s="7"/>
      <c r="G21" s="8"/>
      <c r="H21" s="8"/>
      <c r="I21" s="8"/>
      <c r="J21" s="8"/>
      <c r="K21" s="8"/>
      <c r="L21" s="8"/>
      <c r="N21" s="12">
        <v>30</v>
      </c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A13:A14"/>
    <mergeCell ref="B13:C14"/>
    <mergeCell ref="D13:D14"/>
    <mergeCell ref="E13:F14"/>
    <mergeCell ref="H13:L13"/>
    <mergeCell ref="G14:L14"/>
    <mergeCell ref="G15:H15"/>
    <mergeCell ref="I15:L15"/>
    <mergeCell ref="G16:H20"/>
    <mergeCell ref="I16:L20"/>
    <mergeCell ref="A15:A16"/>
    <mergeCell ref="B15:C16"/>
    <mergeCell ref="E15:F16"/>
    <mergeCell ref="B19:C19"/>
    <mergeCell ref="E19:F19"/>
    <mergeCell ref="B20:C20"/>
    <mergeCell ref="E20:F20"/>
    <mergeCell ref="D15:D20"/>
    <mergeCell ref="B17:C17"/>
    <mergeCell ref="B18:C18"/>
    <mergeCell ref="E18:F18"/>
    <mergeCell ref="E17:F17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1"/>
  <sheetViews>
    <sheetView view="pageBreakPreview" topLeftCell="A12" zoomScale="130" zoomScaleNormal="100" zoomScaleSheetLayoutView="130" workbookViewId="0">
      <selection activeCell="I16" sqref="I16:L20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9" t="s">
        <v>30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5" ht="17.25" thickBot="1"/>
    <row r="3" spans="1:15" ht="44.25" customHeight="1">
      <c r="A3" s="75" t="s">
        <v>0</v>
      </c>
      <c r="B3" s="47"/>
      <c r="C3" s="46" t="s">
        <v>1</v>
      </c>
      <c r="D3" s="47"/>
      <c r="E3" s="47"/>
      <c r="F3" s="48"/>
      <c r="G3" s="46" t="s">
        <v>2</v>
      </c>
      <c r="H3" s="47"/>
      <c r="I3" s="47"/>
      <c r="J3" s="48"/>
      <c r="K3" s="47" t="s">
        <v>18</v>
      </c>
      <c r="L3" s="63"/>
    </row>
    <row r="4" spans="1:15" ht="57.75" customHeight="1">
      <c r="A4" s="76" t="s">
        <v>41</v>
      </c>
      <c r="B4" s="77"/>
      <c r="C4" s="81" t="s">
        <v>35</v>
      </c>
      <c r="D4" s="82"/>
      <c r="E4" s="82"/>
      <c r="F4" s="83"/>
      <c r="G4" s="2" t="s">
        <v>20</v>
      </c>
      <c r="H4" s="32">
        <v>45534</v>
      </c>
      <c r="I4" s="33"/>
      <c r="J4" s="34"/>
      <c r="K4" s="73" t="s">
        <v>25</v>
      </c>
      <c r="L4" s="74"/>
      <c r="M4" s="3" t="s">
        <v>19</v>
      </c>
    </row>
    <row r="5" spans="1:15" ht="57.75" customHeight="1">
      <c r="A5" s="38" t="s">
        <v>3</v>
      </c>
      <c r="B5" s="39"/>
      <c r="C5" s="84" t="s">
        <v>4</v>
      </c>
      <c r="D5" s="85"/>
      <c r="E5" s="85"/>
      <c r="F5" s="39"/>
      <c r="G5" s="2" t="s">
        <v>26</v>
      </c>
      <c r="H5" s="32">
        <v>45538</v>
      </c>
      <c r="I5" s="33"/>
      <c r="J5" s="34"/>
      <c r="K5" s="35"/>
      <c r="L5" s="36"/>
      <c r="M5" s="3" t="s">
        <v>28</v>
      </c>
    </row>
    <row r="6" spans="1:15" ht="57.75" customHeight="1">
      <c r="A6" s="55" t="s">
        <v>53</v>
      </c>
      <c r="B6" s="56"/>
      <c r="C6" s="78" t="s">
        <v>56</v>
      </c>
      <c r="D6" s="79"/>
      <c r="E6" s="79"/>
      <c r="F6" s="80"/>
      <c r="G6" s="2" t="s">
        <v>27</v>
      </c>
      <c r="H6" s="32">
        <v>45541</v>
      </c>
      <c r="I6" s="33"/>
      <c r="J6" s="34"/>
      <c r="K6" s="37"/>
      <c r="L6" s="36"/>
      <c r="M6" s="4" t="s">
        <v>29</v>
      </c>
    </row>
    <row r="7" spans="1:15" ht="47.25" customHeight="1">
      <c r="A7" s="57" t="s">
        <v>5</v>
      </c>
      <c r="B7" s="58"/>
      <c r="C7" s="58"/>
      <c r="D7" s="58"/>
      <c r="E7" s="58"/>
      <c r="F7" s="59"/>
      <c r="G7" s="64" t="s">
        <v>24</v>
      </c>
      <c r="H7" s="65"/>
      <c r="I7" s="65"/>
      <c r="J7" s="65"/>
      <c r="K7" s="65"/>
      <c r="L7" s="66"/>
    </row>
    <row r="8" spans="1:15" ht="41.25" customHeight="1" thickBot="1">
      <c r="A8" s="60"/>
      <c r="B8" s="61"/>
      <c r="C8" s="61"/>
      <c r="D8" s="61"/>
      <c r="E8" s="61"/>
      <c r="F8" s="62"/>
      <c r="G8" s="5" t="s">
        <v>6</v>
      </c>
      <c r="H8" s="67" t="s">
        <v>7</v>
      </c>
      <c r="I8" s="67"/>
      <c r="J8" s="67"/>
      <c r="K8" s="67"/>
      <c r="L8" s="68"/>
    </row>
    <row r="9" spans="1:15" ht="61.5" customHeight="1" thickBot="1">
      <c r="A9" s="31" t="s">
        <v>8</v>
      </c>
      <c r="B9" s="18"/>
      <c r="C9" s="18"/>
      <c r="D9" s="18"/>
      <c r="E9" s="18"/>
      <c r="F9" s="18"/>
      <c r="G9" s="6" t="str">
        <f>IF($G$16&gt;=90,"○","")</f>
        <v/>
      </c>
      <c r="H9" s="18" t="s">
        <v>9</v>
      </c>
      <c r="I9" s="18"/>
      <c r="J9" s="18"/>
      <c r="K9" s="18"/>
      <c r="L9" s="19"/>
      <c r="N9" s="10">
        <v>5</v>
      </c>
    </row>
    <row r="10" spans="1:15" ht="61.5" customHeight="1" thickBot="1">
      <c r="A10" s="31" t="s">
        <v>10</v>
      </c>
      <c r="B10" s="18"/>
      <c r="C10" s="18"/>
      <c r="D10" s="18"/>
      <c r="E10" s="18"/>
      <c r="F10" s="18"/>
      <c r="G10" s="6" t="str">
        <f>IF(AND($G$16&lt;90,$G$16&gt;=80),"○","")</f>
        <v>○</v>
      </c>
      <c r="H10" s="18" t="s">
        <v>11</v>
      </c>
      <c r="I10" s="18"/>
      <c r="J10" s="18"/>
      <c r="K10" s="18"/>
      <c r="L10" s="19"/>
      <c r="N10" s="10">
        <v>5</v>
      </c>
    </row>
    <row r="11" spans="1:15" ht="61.5" customHeight="1" thickBot="1">
      <c r="A11" s="31" t="s">
        <v>17</v>
      </c>
      <c r="B11" s="18"/>
      <c r="C11" s="18"/>
      <c r="D11" s="18"/>
      <c r="E11" s="18"/>
      <c r="F11" s="18"/>
      <c r="G11" s="6" t="str">
        <f t="shared" ref="G11" si="0">IF(AND($G$16&lt;80,$G$16&gt;=60),"○","")</f>
        <v/>
      </c>
      <c r="H11" s="18" t="s">
        <v>12</v>
      </c>
      <c r="I11" s="18"/>
      <c r="J11" s="18"/>
      <c r="K11" s="18"/>
      <c r="L11" s="19"/>
      <c r="N11" s="10">
        <v>5</v>
      </c>
      <c r="O11" s="1">
        <f>SUM(N9:N11)</f>
        <v>15</v>
      </c>
    </row>
    <row r="12" spans="1:15" ht="61.5" customHeight="1" thickBot="1">
      <c r="A12" s="88"/>
      <c r="B12" s="89"/>
      <c r="C12" s="86"/>
      <c r="D12" s="86"/>
      <c r="E12" s="86"/>
      <c r="F12" s="87"/>
      <c r="G12" s="6" t="str">
        <f>IF(AND($G$16&lt;60,$G$16&gt;=50),"○","")</f>
        <v/>
      </c>
      <c r="H12" s="18" t="s">
        <v>13</v>
      </c>
      <c r="I12" s="18"/>
      <c r="J12" s="18"/>
      <c r="K12" s="18"/>
      <c r="L12" s="19"/>
      <c r="N12" s="10">
        <v>5</v>
      </c>
    </row>
    <row r="13" spans="1:15" ht="61.5" customHeight="1" thickBot="1">
      <c r="A13" s="49" t="s">
        <v>22</v>
      </c>
      <c r="B13" s="50" t="s">
        <v>21</v>
      </c>
      <c r="C13" s="50"/>
      <c r="D13" s="51" t="s">
        <v>31</v>
      </c>
      <c r="E13" s="20" t="s">
        <v>36</v>
      </c>
      <c r="F13" s="21"/>
      <c r="G13" s="6" t="str">
        <f>IF($G$16&lt;50,"○","")</f>
        <v/>
      </c>
      <c r="H13" s="18" t="s">
        <v>14</v>
      </c>
      <c r="I13" s="18"/>
      <c r="J13" s="18"/>
      <c r="K13" s="18"/>
      <c r="L13" s="19"/>
      <c r="N13" s="10">
        <v>8</v>
      </c>
    </row>
    <row r="14" spans="1:15" ht="38.25" customHeight="1" thickBot="1">
      <c r="A14" s="49"/>
      <c r="B14" s="50"/>
      <c r="C14" s="50"/>
      <c r="D14" s="50"/>
      <c r="E14" s="22"/>
      <c r="F14" s="23"/>
      <c r="G14" s="52" t="s">
        <v>15</v>
      </c>
      <c r="H14" s="53"/>
      <c r="I14" s="53"/>
      <c r="J14" s="53"/>
      <c r="K14" s="53"/>
      <c r="L14" s="54"/>
      <c r="N14" s="11">
        <v>8</v>
      </c>
    </row>
    <row r="15" spans="1:15" ht="36.75" customHeight="1" thickBot="1">
      <c r="A15" s="40" t="s">
        <v>32</v>
      </c>
      <c r="B15" s="42">
        <f>O11</f>
        <v>15</v>
      </c>
      <c r="C15" s="43"/>
      <c r="D15" s="14" t="s">
        <v>31</v>
      </c>
      <c r="E15" s="42">
        <f>B15</f>
        <v>15</v>
      </c>
      <c r="F15" s="43"/>
      <c r="G15" s="71" t="s">
        <v>23</v>
      </c>
      <c r="H15" s="71"/>
      <c r="I15" s="71" t="s">
        <v>16</v>
      </c>
      <c r="J15" s="71"/>
      <c r="K15" s="71"/>
      <c r="L15" s="72"/>
      <c r="N15" s="11">
        <v>5</v>
      </c>
      <c r="O15" s="1">
        <f>SUM(N12:N14)</f>
        <v>21</v>
      </c>
    </row>
    <row r="16" spans="1:15" ht="13.5" customHeight="1" thickBot="1">
      <c r="A16" s="41"/>
      <c r="B16" s="44"/>
      <c r="C16" s="45"/>
      <c r="D16" s="15"/>
      <c r="E16" s="44"/>
      <c r="F16" s="45"/>
      <c r="G16" s="30">
        <f>ROUND(SUM(E15:F20),1)</f>
        <v>81.5</v>
      </c>
      <c r="H16" s="30"/>
      <c r="I16" s="24" t="s">
        <v>61</v>
      </c>
      <c r="J16" s="25"/>
      <c r="K16" s="25"/>
      <c r="L16" s="26"/>
      <c r="N16" s="11">
        <v>5</v>
      </c>
    </row>
    <row r="17" spans="1:15" ht="52.5" customHeight="1" thickBot="1">
      <c r="A17" s="9" t="s">
        <v>33</v>
      </c>
      <c r="B17" s="16">
        <f>O15</f>
        <v>21</v>
      </c>
      <c r="C17" s="17"/>
      <c r="D17" s="15"/>
      <c r="E17" s="16">
        <f>B17</f>
        <v>21</v>
      </c>
      <c r="F17" s="17"/>
      <c r="G17" s="30"/>
      <c r="H17" s="30"/>
      <c r="I17" s="27"/>
      <c r="J17" s="28"/>
      <c r="K17" s="28"/>
      <c r="L17" s="29"/>
      <c r="N17" s="11">
        <v>5</v>
      </c>
    </row>
    <row r="18" spans="1:15" ht="48" customHeight="1" thickBot="1">
      <c r="A18" s="9" t="s">
        <v>52</v>
      </c>
      <c r="B18" s="16">
        <f>O20</f>
        <v>11</v>
      </c>
      <c r="C18" s="17"/>
      <c r="D18" s="15"/>
      <c r="E18" s="16">
        <f>B18</f>
        <v>11</v>
      </c>
      <c r="F18" s="17"/>
      <c r="G18" s="30"/>
      <c r="H18" s="30"/>
      <c r="I18" s="27"/>
      <c r="J18" s="28"/>
      <c r="K18" s="28"/>
      <c r="L18" s="29"/>
      <c r="N18" s="10">
        <v>3</v>
      </c>
    </row>
    <row r="19" spans="1:15" ht="45.75" customHeight="1" thickBot="1">
      <c r="A19" s="9" t="s">
        <v>54</v>
      </c>
      <c r="B19" s="13">
        <f>O19</f>
        <v>15</v>
      </c>
      <c r="C19" s="13"/>
      <c r="D19" s="15"/>
      <c r="E19" s="13">
        <f>B19</f>
        <v>15</v>
      </c>
      <c r="F19" s="13"/>
      <c r="G19" s="30"/>
      <c r="H19" s="30"/>
      <c r="I19" s="27"/>
      <c r="J19" s="28"/>
      <c r="K19" s="28"/>
      <c r="L19" s="29"/>
      <c r="N19" s="12">
        <v>3</v>
      </c>
      <c r="O19" s="1">
        <f>SUM(N15:N17)</f>
        <v>15</v>
      </c>
    </row>
    <row r="20" spans="1:15" ht="43.5" customHeight="1" thickBot="1">
      <c r="A20" s="9" t="s">
        <v>55</v>
      </c>
      <c r="B20" s="13">
        <f>N21</f>
        <v>19.5</v>
      </c>
      <c r="C20" s="13"/>
      <c r="D20" s="15"/>
      <c r="E20" s="13">
        <f>B20</f>
        <v>19.5</v>
      </c>
      <c r="F20" s="13"/>
      <c r="G20" s="30"/>
      <c r="H20" s="30"/>
      <c r="I20" s="27"/>
      <c r="J20" s="28"/>
      <c r="K20" s="28"/>
      <c r="L20" s="29"/>
      <c r="N20" s="12">
        <v>5</v>
      </c>
      <c r="O20" s="1">
        <f>SUM(N18:N20)</f>
        <v>11</v>
      </c>
    </row>
    <row r="21" spans="1:15" ht="17.25" thickBot="1">
      <c r="A21" s="7"/>
      <c r="B21" s="7"/>
      <c r="C21" s="7"/>
      <c r="D21" s="7"/>
      <c r="E21" s="7"/>
      <c r="F21" s="7"/>
      <c r="G21" s="8"/>
      <c r="H21" s="8"/>
      <c r="I21" s="8"/>
      <c r="J21" s="8"/>
      <c r="K21" s="8"/>
      <c r="L21" s="8"/>
      <c r="N21" s="12">
        <v>19.5</v>
      </c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A13:A14"/>
    <mergeCell ref="B13:C14"/>
    <mergeCell ref="D13:D14"/>
    <mergeCell ref="E13:F14"/>
    <mergeCell ref="H13:L13"/>
    <mergeCell ref="G14:L14"/>
    <mergeCell ref="G15:H15"/>
    <mergeCell ref="I15:L15"/>
    <mergeCell ref="G16:H20"/>
    <mergeCell ref="I16:L20"/>
    <mergeCell ref="A15:A16"/>
    <mergeCell ref="B15:C16"/>
    <mergeCell ref="E15:F16"/>
    <mergeCell ref="B19:C19"/>
    <mergeCell ref="E19:F19"/>
    <mergeCell ref="B20:C20"/>
    <mergeCell ref="E20:F20"/>
    <mergeCell ref="D15:D20"/>
    <mergeCell ref="B17:C17"/>
    <mergeCell ref="B18:C18"/>
    <mergeCell ref="E18:F18"/>
    <mergeCell ref="E17:F17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1"/>
  <sheetViews>
    <sheetView view="pageBreakPreview" topLeftCell="A12" zoomScale="130" zoomScaleNormal="100" zoomScaleSheetLayoutView="130" workbookViewId="0">
      <selection activeCell="I16" sqref="I16:L20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9" t="s">
        <v>30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5" ht="17.25" thickBot="1"/>
    <row r="3" spans="1:15" ht="44.25" customHeight="1">
      <c r="A3" s="75" t="s">
        <v>0</v>
      </c>
      <c r="B3" s="47"/>
      <c r="C3" s="46" t="s">
        <v>1</v>
      </c>
      <c r="D3" s="47"/>
      <c r="E3" s="47"/>
      <c r="F3" s="48"/>
      <c r="G3" s="46" t="s">
        <v>2</v>
      </c>
      <c r="H3" s="47"/>
      <c r="I3" s="47"/>
      <c r="J3" s="48"/>
      <c r="K3" s="47" t="s">
        <v>18</v>
      </c>
      <c r="L3" s="63"/>
    </row>
    <row r="4" spans="1:15" ht="57.75" customHeight="1">
      <c r="A4" s="76" t="s">
        <v>42</v>
      </c>
      <c r="B4" s="77"/>
      <c r="C4" s="81" t="s">
        <v>35</v>
      </c>
      <c r="D4" s="82"/>
      <c r="E4" s="82"/>
      <c r="F4" s="83"/>
      <c r="G4" s="2" t="s">
        <v>20</v>
      </c>
      <c r="H4" s="32">
        <v>45534</v>
      </c>
      <c r="I4" s="33"/>
      <c r="J4" s="34"/>
      <c r="K4" s="73" t="s">
        <v>25</v>
      </c>
      <c r="L4" s="74"/>
      <c r="M4" s="3" t="s">
        <v>19</v>
      </c>
    </row>
    <row r="5" spans="1:15" ht="57.75" customHeight="1">
      <c r="A5" s="38" t="s">
        <v>3</v>
      </c>
      <c r="B5" s="39"/>
      <c r="C5" s="84" t="s">
        <v>4</v>
      </c>
      <c r="D5" s="85"/>
      <c r="E5" s="85"/>
      <c r="F5" s="39"/>
      <c r="G5" s="2" t="s">
        <v>26</v>
      </c>
      <c r="H5" s="32">
        <v>45538</v>
      </c>
      <c r="I5" s="33"/>
      <c r="J5" s="34"/>
      <c r="K5" s="35"/>
      <c r="L5" s="36"/>
      <c r="M5" s="3" t="s">
        <v>28</v>
      </c>
    </row>
    <row r="6" spans="1:15" ht="57.75" customHeight="1">
      <c r="A6" s="55" t="s">
        <v>53</v>
      </c>
      <c r="B6" s="56"/>
      <c r="C6" s="78" t="s">
        <v>56</v>
      </c>
      <c r="D6" s="79"/>
      <c r="E6" s="79"/>
      <c r="F6" s="80"/>
      <c r="G6" s="2" t="s">
        <v>27</v>
      </c>
      <c r="H6" s="32">
        <v>45541</v>
      </c>
      <c r="I6" s="33"/>
      <c r="J6" s="34"/>
      <c r="K6" s="37"/>
      <c r="L6" s="36"/>
      <c r="M6" s="4" t="s">
        <v>29</v>
      </c>
    </row>
    <row r="7" spans="1:15" ht="47.25" customHeight="1">
      <c r="A7" s="57" t="s">
        <v>5</v>
      </c>
      <c r="B7" s="58"/>
      <c r="C7" s="58"/>
      <c r="D7" s="58"/>
      <c r="E7" s="58"/>
      <c r="F7" s="59"/>
      <c r="G7" s="64" t="s">
        <v>24</v>
      </c>
      <c r="H7" s="65"/>
      <c r="I7" s="65"/>
      <c r="J7" s="65"/>
      <c r="K7" s="65"/>
      <c r="L7" s="66"/>
    </row>
    <row r="8" spans="1:15" ht="41.25" customHeight="1" thickBot="1">
      <c r="A8" s="60"/>
      <c r="B8" s="61"/>
      <c r="C8" s="61"/>
      <c r="D8" s="61"/>
      <c r="E8" s="61"/>
      <c r="F8" s="62"/>
      <c r="G8" s="5" t="s">
        <v>6</v>
      </c>
      <c r="H8" s="67" t="s">
        <v>7</v>
      </c>
      <c r="I8" s="67"/>
      <c r="J8" s="67"/>
      <c r="K8" s="67"/>
      <c r="L8" s="68"/>
    </row>
    <row r="9" spans="1:15" ht="61.5" customHeight="1" thickBot="1">
      <c r="A9" s="31" t="s">
        <v>8</v>
      </c>
      <c r="B9" s="18"/>
      <c r="C9" s="18"/>
      <c r="D9" s="18"/>
      <c r="E9" s="18"/>
      <c r="F9" s="18"/>
      <c r="G9" s="6" t="str">
        <f>IF($G$16&gt;=90,"○","")</f>
        <v>○</v>
      </c>
      <c r="H9" s="18" t="s">
        <v>9</v>
      </c>
      <c r="I9" s="18"/>
      <c r="J9" s="18"/>
      <c r="K9" s="18"/>
      <c r="L9" s="19"/>
      <c r="N9" s="10">
        <v>5</v>
      </c>
    </row>
    <row r="10" spans="1:15" ht="61.5" customHeight="1" thickBot="1">
      <c r="A10" s="31" t="s">
        <v>10</v>
      </c>
      <c r="B10" s="18"/>
      <c r="C10" s="18"/>
      <c r="D10" s="18"/>
      <c r="E10" s="18"/>
      <c r="F10" s="18"/>
      <c r="G10" s="6" t="str">
        <f>IF(AND($G$16&lt;90,$G$16&gt;=80),"○","")</f>
        <v/>
      </c>
      <c r="H10" s="18" t="s">
        <v>11</v>
      </c>
      <c r="I10" s="18"/>
      <c r="J10" s="18"/>
      <c r="K10" s="18"/>
      <c r="L10" s="19"/>
      <c r="N10" s="10">
        <v>5</v>
      </c>
    </row>
    <row r="11" spans="1:15" ht="61.5" customHeight="1" thickBot="1">
      <c r="A11" s="31" t="s">
        <v>17</v>
      </c>
      <c r="B11" s="18"/>
      <c r="C11" s="18"/>
      <c r="D11" s="18"/>
      <c r="E11" s="18"/>
      <c r="F11" s="18"/>
      <c r="G11" s="6" t="str">
        <f t="shared" ref="G11" si="0">IF(AND($G$16&lt;80,$G$16&gt;=60),"○","")</f>
        <v/>
      </c>
      <c r="H11" s="18" t="s">
        <v>12</v>
      </c>
      <c r="I11" s="18"/>
      <c r="J11" s="18"/>
      <c r="K11" s="18"/>
      <c r="L11" s="19"/>
      <c r="N11" s="10">
        <v>5</v>
      </c>
      <c r="O11" s="1">
        <f>SUM(N9:N11)</f>
        <v>15</v>
      </c>
    </row>
    <row r="12" spans="1:15" ht="61.5" customHeight="1" thickBot="1">
      <c r="A12" s="88"/>
      <c r="B12" s="89"/>
      <c r="C12" s="86"/>
      <c r="D12" s="86"/>
      <c r="E12" s="86"/>
      <c r="F12" s="87"/>
      <c r="G12" s="6" t="str">
        <f>IF(AND($G$16&lt;60,$G$16&gt;=50),"○","")</f>
        <v/>
      </c>
      <c r="H12" s="18" t="s">
        <v>13</v>
      </c>
      <c r="I12" s="18"/>
      <c r="J12" s="18"/>
      <c r="K12" s="18"/>
      <c r="L12" s="19"/>
      <c r="N12" s="10">
        <v>5</v>
      </c>
    </row>
    <row r="13" spans="1:15" ht="61.5" customHeight="1" thickBot="1">
      <c r="A13" s="49" t="s">
        <v>22</v>
      </c>
      <c r="B13" s="50" t="s">
        <v>21</v>
      </c>
      <c r="C13" s="50"/>
      <c r="D13" s="51" t="s">
        <v>31</v>
      </c>
      <c r="E13" s="20" t="s">
        <v>36</v>
      </c>
      <c r="F13" s="21"/>
      <c r="G13" s="6" t="str">
        <f>IF($G$16&lt;50,"○","")</f>
        <v/>
      </c>
      <c r="H13" s="18" t="s">
        <v>14</v>
      </c>
      <c r="I13" s="18"/>
      <c r="J13" s="18"/>
      <c r="K13" s="18"/>
      <c r="L13" s="19"/>
      <c r="N13" s="10">
        <v>8</v>
      </c>
    </row>
    <row r="14" spans="1:15" ht="38.25" customHeight="1" thickBot="1">
      <c r="A14" s="49"/>
      <c r="B14" s="50"/>
      <c r="C14" s="50"/>
      <c r="D14" s="50"/>
      <c r="E14" s="22"/>
      <c r="F14" s="23"/>
      <c r="G14" s="52" t="s">
        <v>15</v>
      </c>
      <c r="H14" s="53"/>
      <c r="I14" s="53"/>
      <c r="J14" s="53"/>
      <c r="K14" s="53"/>
      <c r="L14" s="54"/>
      <c r="N14" s="11">
        <v>10</v>
      </c>
    </row>
    <row r="15" spans="1:15" ht="36.75" customHeight="1" thickBot="1">
      <c r="A15" s="40" t="s">
        <v>32</v>
      </c>
      <c r="B15" s="42">
        <f>O11</f>
        <v>15</v>
      </c>
      <c r="C15" s="43"/>
      <c r="D15" s="14" t="s">
        <v>31</v>
      </c>
      <c r="E15" s="42">
        <f>B15</f>
        <v>15</v>
      </c>
      <c r="F15" s="43"/>
      <c r="G15" s="71" t="s">
        <v>23</v>
      </c>
      <c r="H15" s="71"/>
      <c r="I15" s="71" t="s">
        <v>16</v>
      </c>
      <c r="J15" s="71"/>
      <c r="K15" s="71"/>
      <c r="L15" s="72"/>
      <c r="N15" s="11">
        <v>5</v>
      </c>
      <c r="O15" s="1">
        <f>SUM(N12:N14)</f>
        <v>23</v>
      </c>
    </row>
    <row r="16" spans="1:15" ht="13.5" customHeight="1" thickBot="1">
      <c r="A16" s="41"/>
      <c r="B16" s="44"/>
      <c r="C16" s="45"/>
      <c r="D16" s="15"/>
      <c r="E16" s="44"/>
      <c r="F16" s="45"/>
      <c r="G16" s="30">
        <f>ROUND(SUM(E15:F20),1)</f>
        <v>98</v>
      </c>
      <c r="H16" s="30"/>
      <c r="I16" s="24" t="s">
        <v>62</v>
      </c>
      <c r="J16" s="25"/>
      <c r="K16" s="25"/>
      <c r="L16" s="26"/>
      <c r="N16" s="11">
        <v>5</v>
      </c>
    </row>
    <row r="17" spans="1:15" ht="52.5" customHeight="1" thickBot="1">
      <c r="A17" s="9" t="s">
        <v>33</v>
      </c>
      <c r="B17" s="16">
        <f>O15</f>
        <v>23</v>
      </c>
      <c r="C17" s="17"/>
      <c r="D17" s="15"/>
      <c r="E17" s="16">
        <f>B17</f>
        <v>23</v>
      </c>
      <c r="F17" s="17"/>
      <c r="G17" s="30"/>
      <c r="H17" s="30"/>
      <c r="I17" s="27"/>
      <c r="J17" s="28"/>
      <c r="K17" s="28"/>
      <c r="L17" s="29"/>
      <c r="N17" s="11">
        <v>5</v>
      </c>
    </row>
    <row r="18" spans="1:15" ht="48" customHeight="1" thickBot="1">
      <c r="A18" s="9" t="s">
        <v>52</v>
      </c>
      <c r="B18" s="16">
        <f>O20</f>
        <v>15</v>
      </c>
      <c r="C18" s="17"/>
      <c r="D18" s="15"/>
      <c r="E18" s="16">
        <f>B18</f>
        <v>15</v>
      </c>
      <c r="F18" s="17"/>
      <c r="G18" s="30"/>
      <c r="H18" s="30"/>
      <c r="I18" s="27"/>
      <c r="J18" s="28"/>
      <c r="K18" s="28"/>
      <c r="L18" s="29"/>
      <c r="N18" s="10">
        <v>5</v>
      </c>
    </row>
    <row r="19" spans="1:15" ht="45.75" customHeight="1" thickBot="1">
      <c r="A19" s="9" t="s">
        <v>54</v>
      </c>
      <c r="B19" s="13">
        <f>O19</f>
        <v>15</v>
      </c>
      <c r="C19" s="13"/>
      <c r="D19" s="15"/>
      <c r="E19" s="13">
        <f>B19</f>
        <v>15</v>
      </c>
      <c r="F19" s="13"/>
      <c r="G19" s="30"/>
      <c r="H19" s="30"/>
      <c r="I19" s="27"/>
      <c r="J19" s="28"/>
      <c r="K19" s="28"/>
      <c r="L19" s="29"/>
      <c r="N19" s="12">
        <v>5</v>
      </c>
      <c r="O19" s="1">
        <f>SUM(N15:N17)</f>
        <v>15</v>
      </c>
    </row>
    <row r="20" spans="1:15" ht="43.5" customHeight="1" thickBot="1">
      <c r="A20" s="9" t="s">
        <v>55</v>
      </c>
      <c r="B20" s="13">
        <f>N21</f>
        <v>30</v>
      </c>
      <c r="C20" s="13"/>
      <c r="D20" s="15"/>
      <c r="E20" s="13">
        <f>B20</f>
        <v>30</v>
      </c>
      <c r="F20" s="13"/>
      <c r="G20" s="30"/>
      <c r="H20" s="30"/>
      <c r="I20" s="27"/>
      <c r="J20" s="28"/>
      <c r="K20" s="28"/>
      <c r="L20" s="29"/>
      <c r="N20" s="12">
        <v>5</v>
      </c>
      <c r="O20" s="1">
        <f>SUM(N18:N20)</f>
        <v>15</v>
      </c>
    </row>
    <row r="21" spans="1:15" ht="17.25" thickBot="1">
      <c r="A21" s="7"/>
      <c r="B21" s="7"/>
      <c r="C21" s="7"/>
      <c r="D21" s="7"/>
      <c r="E21" s="7"/>
      <c r="F21" s="7"/>
      <c r="G21" s="8"/>
      <c r="H21" s="8"/>
      <c r="I21" s="8"/>
      <c r="J21" s="8"/>
      <c r="K21" s="8"/>
      <c r="L21" s="8"/>
      <c r="N21" s="12">
        <v>30</v>
      </c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A13:A14"/>
    <mergeCell ref="B13:C14"/>
    <mergeCell ref="D13:D14"/>
    <mergeCell ref="E13:F14"/>
    <mergeCell ref="H13:L13"/>
    <mergeCell ref="G14:L14"/>
    <mergeCell ref="G15:H15"/>
    <mergeCell ref="I15:L15"/>
    <mergeCell ref="G16:H20"/>
    <mergeCell ref="I16:L20"/>
    <mergeCell ref="A15:A16"/>
    <mergeCell ref="B15:C16"/>
    <mergeCell ref="E15:F16"/>
    <mergeCell ref="B19:C19"/>
    <mergeCell ref="E19:F19"/>
    <mergeCell ref="B20:C20"/>
    <mergeCell ref="E20:F20"/>
    <mergeCell ref="D15:D20"/>
    <mergeCell ref="B17:C17"/>
    <mergeCell ref="B18:C18"/>
    <mergeCell ref="E18:F18"/>
    <mergeCell ref="E17:F17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1"/>
  <sheetViews>
    <sheetView view="pageBreakPreview" topLeftCell="A13" zoomScale="130" zoomScaleNormal="100" zoomScaleSheetLayoutView="130" workbookViewId="0">
      <selection activeCell="I16" sqref="I16:L20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9" t="s">
        <v>30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5" ht="17.25" thickBot="1"/>
    <row r="3" spans="1:15" ht="44.25" customHeight="1">
      <c r="A3" s="75" t="s">
        <v>0</v>
      </c>
      <c r="B3" s="47"/>
      <c r="C3" s="46" t="s">
        <v>1</v>
      </c>
      <c r="D3" s="47"/>
      <c r="E3" s="47"/>
      <c r="F3" s="48"/>
      <c r="G3" s="46" t="s">
        <v>2</v>
      </c>
      <c r="H3" s="47"/>
      <c r="I3" s="47"/>
      <c r="J3" s="48"/>
      <c r="K3" s="47" t="s">
        <v>18</v>
      </c>
      <c r="L3" s="63"/>
    </row>
    <row r="4" spans="1:15" ht="57.75" customHeight="1">
      <c r="A4" s="76" t="s">
        <v>43</v>
      </c>
      <c r="B4" s="77"/>
      <c r="C4" s="81" t="s">
        <v>35</v>
      </c>
      <c r="D4" s="82"/>
      <c r="E4" s="82"/>
      <c r="F4" s="83"/>
      <c r="G4" s="2" t="s">
        <v>20</v>
      </c>
      <c r="H4" s="32">
        <v>45534</v>
      </c>
      <c r="I4" s="33"/>
      <c r="J4" s="34"/>
      <c r="K4" s="73" t="s">
        <v>25</v>
      </c>
      <c r="L4" s="74"/>
      <c r="M4" s="3" t="s">
        <v>19</v>
      </c>
    </row>
    <row r="5" spans="1:15" ht="57.75" customHeight="1">
      <c r="A5" s="38" t="s">
        <v>3</v>
      </c>
      <c r="B5" s="39"/>
      <c r="C5" s="84" t="s">
        <v>4</v>
      </c>
      <c r="D5" s="85"/>
      <c r="E5" s="85"/>
      <c r="F5" s="39"/>
      <c r="G5" s="2" t="s">
        <v>26</v>
      </c>
      <c r="H5" s="32">
        <v>45538</v>
      </c>
      <c r="I5" s="33"/>
      <c r="J5" s="34"/>
      <c r="K5" s="90"/>
      <c r="L5" s="36"/>
      <c r="M5" s="3" t="s">
        <v>28</v>
      </c>
    </row>
    <row r="6" spans="1:15" ht="57.75" customHeight="1">
      <c r="A6" s="55" t="s">
        <v>53</v>
      </c>
      <c r="B6" s="56"/>
      <c r="C6" s="78" t="s">
        <v>56</v>
      </c>
      <c r="D6" s="79"/>
      <c r="E6" s="79"/>
      <c r="F6" s="80"/>
      <c r="G6" s="2" t="s">
        <v>27</v>
      </c>
      <c r="H6" s="32">
        <v>45541</v>
      </c>
      <c r="I6" s="33"/>
      <c r="J6" s="34"/>
      <c r="K6" s="37"/>
      <c r="L6" s="36"/>
      <c r="M6" s="4" t="s">
        <v>29</v>
      </c>
    </row>
    <row r="7" spans="1:15" ht="47.25" customHeight="1">
      <c r="A7" s="57" t="s">
        <v>5</v>
      </c>
      <c r="B7" s="58"/>
      <c r="C7" s="58"/>
      <c r="D7" s="58"/>
      <c r="E7" s="58"/>
      <c r="F7" s="59"/>
      <c r="G7" s="64" t="s">
        <v>24</v>
      </c>
      <c r="H7" s="65"/>
      <c r="I7" s="65"/>
      <c r="J7" s="65"/>
      <c r="K7" s="65"/>
      <c r="L7" s="66"/>
    </row>
    <row r="8" spans="1:15" ht="41.25" customHeight="1" thickBot="1">
      <c r="A8" s="60"/>
      <c r="B8" s="61"/>
      <c r="C8" s="61"/>
      <c r="D8" s="61"/>
      <c r="E8" s="61"/>
      <c r="F8" s="62"/>
      <c r="G8" s="5" t="s">
        <v>6</v>
      </c>
      <c r="H8" s="67" t="s">
        <v>7</v>
      </c>
      <c r="I8" s="67"/>
      <c r="J8" s="67"/>
      <c r="K8" s="67"/>
      <c r="L8" s="68"/>
    </row>
    <row r="9" spans="1:15" ht="61.5" customHeight="1" thickBot="1">
      <c r="A9" s="31" t="s">
        <v>8</v>
      </c>
      <c r="B9" s="18"/>
      <c r="C9" s="18"/>
      <c r="D9" s="18"/>
      <c r="E9" s="18"/>
      <c r="F9" s="18"/>
      <c r="G9" s="6" t="str">
        <f>IF($G$16&gt;=90,"○","")</f>
        <v/>
      </c>
      <c r="H9" s="18" t="s">
        <v>9</v>
      </c>
      <c r="I9" s="18"/>
      <c r="J9" s="18"/>
      <c r="K9" s="18"/>
      <c r="L9" s="19"/>
      <c r="N9" s="10">
        <v>5</v>
      </c>
    </row>
    <row r="10" spans="1:15" ht="61.5" customHeight="1" thickBot="1">
      <c r="A10" s="31" t="s">
        <v>10</v>
      </c>
      <c r="B10" s="18"/>
      <c r="C10" s="18"/>
      <c r="D10" s="18"/>
      <c r="E10" s="18"/>
      <c r="F10" s="18"/>
      <c r="G10" s="6" t="str">
        <f>IF(AND($G$16&lt;90,$G$16&gt;=80),"○","")</f>
        <v>○</v>
      </c>
      <c r="H10" s="18" t="s">
        <v>11</v>
      </c>
      <c r="I10" s="18"/>
      <c r="J10" s="18"/>
      <c r="K10" s="18"/>
      <c r="L10" s="19"/>
      <c r="N10" s="10">
        <v>5</v>
      </c>
    </row>
    <row r="11" spans="1:15" ht="61.5" customHeight="1" thickBot="1">
      <c r="A11" s="31" t="s">
        <v>17</v>
      </c>
      <c r="B11" s="18"/>
      <c r="C11" s="18"/>
      <c r="D11" s="18"/>
      <c r="E11" s="18"/>
      <c r="F11" s="18"/>
      <c r="G11" s="6" t="str">
        <f t="shared" ref="G11" si="0">IF(AND($G$16&lt;80,$G$16&gt;=60),"○","")</f>
        <v/>
      </c>
      <c r="H11" s="18" t="s">
        <v>12</v>
      </c>
      <c r="I11" s="18"/>
      <c r="J11" s="18"/>
      <c r="K11" s="18"/>
      <c r="L11" s="19"/>
      <c r="N11" s="10">
        <v>5</v>
      </c>
      <c r="O11" s="1">
        <f>SUM(N9:N11)</f>
        <v>15</v>
      </c>
    </row>
    <row r="12" spans="1:15" ht="61.5" customHeight="1" thickBot="1">
      <c r="A12" s="88"/>
      <c r="B12" s="89"/>
      <c r="C12" s="86"/>
      <c r="D12" s="86"/>
      <c r="E12" s="86"/>
      <c r="F12" s="87"/>
      <c r="G12" s="6" t="str">
        <f>IF(AND($G$16&lt;60,$G$16&gt;=50),"○","")</f>
        <v/>
      </c>
      <c r="H12" s="18" t="s">
        <v>13</v>
      </c>
      <c r="I12" s="18"/>
      <c r="J12" s="18"/>
      <c r="K12" s="18"/>
      <c r="L12" s="19"/>
      <c r="N12" s="10">
        <v>5</v>
      </c>
    </row>
    <row r="13" spans="1:15" ht="61.5" customHeight="1" thickBot="1">
      <c r="A13" s="49" t="s">
        <v>22</v>
      </c>
      <c r="B13" s="50" t="s">
        <v>21</v>
      </c>
      <c r="C13" s="50"/>
      <c r="D13" s="51" t="s">
        <v>31</v>
      </c>
      <c r="E13" s="20" t="s">
        <v>36</v>
      </c>
      <c r="F13" s="21"/>
      <c r="G13" s="6" t="str">
        <f>IF($G$16&lt;50,"○","")</f>
        <v/>
      </c>
      <c r="H13" s="18" t="s">
        <v>14</v>
      </c>
      <c r="I13" s="18"/>
      <c r="J13" s="18"/>
      <c r="K13" s="18"/>
      <c r="L13" s="19"/>
      <c r="N13" s="10">
        <v>10</v>
      </c>
    </row>
    <row r="14" spans="1:15" ht="38.25" customHeight="1" thickBot="1">
      <c r="A14" s="49"/>
      <c r="B14" s="50"/>
      <c r="C14" s="50"/>
      <c r="D14" s="50"/>
      <c r="E14" s="22"/>
      <c r="F14" s="23"/>
      <c r="G14" s="52" t="s">
        <v>15</v>
      </c>
      <c r="H14" s="53"/>
      <c r="I14" s="53"/>
      <c r="J14" s="53"/>
      <c r="K14" s="53"/>
      <c r="L14" s="54"/>
      <c r="N14" s="11">
        <v>8</v>
      </c>
    </row>
    <row r="15" spans="1:15" ht="36.75" customHeight="1" thickBot="1">
      <c r="A15" s="40" t="s">
        <v>32</v>
      </c>
      <c r="B15" s="42">
        <f>O11</f>
        <v>15</v>
      </c>
      <c r="C15" s="43"/>
      <c r="D15" s="14" t="s">
        <v>31</v>
      </c>
      <c r="E15" s="42">
        <f>B15</f>
        <v>15</v>
      </c>
      <c r="F15" s="43"/>
      <c r="G15" s="71" t="s">
        <v>23</v>
      </c>
      <c r="H15" s="71"/>
      <c r="I15" s="71" t="s">
        <v>16</v>
      </c>
      <c r="J15" s="71"/>
      <c r="K15" s="71"/>
      <c r="L15" s="72"/>
      <c r="N15" s="11">
        <v>5</v>
      </c>
      <c r="O15" s="1">
        <f>SUM(N12:N14)</f>
        <v>23</v>
      </c>
    </row>
    <row r="16" spans="1:15" ht="13.5" customHeight="1" thickBot="1">
      <c r="A16" s="41"/>
      <c r="B16" s="44"/>
      <c r="C16" s="45"/>
      <c r="D16" s="15"/>
      <c r="E16" s="44"/>
      <c r="F16" s="45"/>
      <c r="G16" s="30">
        <f>ROUND(SUM(E15:F20),1)</f>
        <v>81</v>
      </c>
      <c r="H16" s="30"/>
      <c r="I16" s="24" t="s">
        <v>63</v>
      </c>
      <c r="J16" s="25"/>
      <c r="K16" s="25"/>
      <c r="L16" s="26"/>
      <c r="N16" s="11">
        <v>5</v>
      </c>
    </row>
    <row r="17" spans="1:15" ht="52.5" customHeight="1" thickBot="1">
      <c r="A17" s="9" t="s">
        <v>33</v>
      </c>
      <c r="B17" s="16">
        <f>O15</f>
        <v>23</v>
      </c>
      <c r="C17" s="17"/>
      <c r="D17" s="15"/>
      <c r="E17" s="16">
        <f>B17</f>
        <v>23</v>
      </c>
      <c r="F17" s="17"/>
      <c r="G17" s="30"/>
      <c r="H17" s="30"/>
      <c r="I17" s="27"/>
      <c r="J17" s="28"/>
      <c r="K17" s="28"/>
      <c r="L17" s="29"/>
      <c r="N17" s="11">
        <v>5</v>
      </c>
    </row>
    <row r="18" spans="1:15" ht="48" customHeight="1" thickBot="1">
      <c r="A18" s="9" t="s">
        <v>52</v>
      </c>
      <c r="B18" s="16">
        <f>O20</f>
        <v>11</v>
      </c>
      <c r="C18" s="17"/>
      <c r="D18" s="15"/>
      <c r="E18" s="16">
        <f>B18</f>
        <v>11</v>
      </c>
      <c r="F18" s="17"/>
      <c r="G18" s="30"/>
      <c r="H18" s="30"/>
      <c r="I18" s="27"/>
      <c r="J18" s="28"/>
      <c r="K18" s="28"/>
      <c r="L18" s="29"/>
      <c r="N18" s="10">
        <v>3</v>
      </c>
    </row>
    <row r="19" spans="1:15" ht="45.75" customHeight="1" thickBot="1">
      <c r="A19" s="9" t="s">
        <v>54</v>
      </c>
      <c r="B19" s="13">
        <f>O19</f>
        <v>15</v>
      </c>
      <c r="C19" s="13"/>
      <c r="D19" s="15"/>
      <c r="E19" s="13">
        <f>B19</f>
        <v>15</v>
      </c>
      <c r="F19" s="13"/>
      <c r="G19" s="30"/>
      <c r="H19" s="30"/>
      <c r="I19" s="27"/>
      <c r="J19" s="28"/>
      <c r="K19" s="28"/>
      <c r="L19" s="29"/>
      <c r="N19" s="12">
        <v>3</v>
      </c>
      <c r="O19" s="1">
        <f>SUM(N15:N17)</f>
        <v>15</v>
      </c>
    </row>
    <row r="20" spans="1:15" ht="43.5" customHeight="1" thickBot="1">
      <c r="A20" s="9" t="s">
        <v>55</v>
      </c>
      <c r="B20" s="13">
        <f>N21</f>
        <v>17</v>
      </c>
      <c r="C20" s="13"/>
      <c r="D20" s="15"/>
      <c r="E20" s="13">
        <f>B20</f>
        <v>17</v>
      </c>
      <c r="F20" s="13"/>
      <c r="G20" s="30"/>
      <c r="H20" s="30"/>
      <c r="I20" s="27"/>
      <c r="J20" s="28"/>
      <c r="K20" s="28"/>
      <c r="L20" s="29"/>
      <c r="N20" s="12">
        <v>5</v>
      </c>
      <c r="O20" s="1">
        <f>SUM(N18:N20)</f>
        <v>11</v>
      </c>
    </row>
    <row r="21" spans="1:15" ht="17.25" thickBot="1">
      <c r="A21" s="7"/>
      <c r="B21" s="7"/>
      <c r="C21" s="7"/>
      <c r="D21" s="7"/>
      <c r="E21" s="7"/>
      <c r="F21" s="7"/>
      <c r="G21" s="8"/>
      <c r="H21" s="8"/>
      <c r="I21" s="8"/>
      <c r="J21" s="8"/>
      <c r="K21" s="8"/>
      <c r="L21" s="8"/>
      <c r="N21" s="12">
        <v>17</v>
      </c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A13:A14"/>
    <mergeCell ref="B13:C14"/>
    <mergeCell ref="D13:D14"/>
    <mergeCell ref="E13:F14"/>
    <mergeCell ref="H13:L13"/>
    <mergeCell ref="G14:L14"/>
    <mergeCell ref="G15:H15"/>
    <mergeCell ref="I15:L15"/>
    <mergeCell ref="G16:H20"/>
    <mergeCell ref="I16:L20"/>
    <mergeCell ref="A15:A16"/>
    <mergeCell ref="B15:C16"/>
    <mergeCell ref="E15:F16"/>
    <mergeCell ref="B19:C19"/>
    <mergeCell ref="E19:F19"/>
    <mergeCell ref="B20:C20"/>
    <mergeCell ref="E20:F20"/>
    <mergeCell ref="D15:D20"/>
    <mergeCell ref="B17:C17"/>
    <mergeCell ref="B18:C18"/>
    <mergeCell ref="E18:F18"/>
    <mergeCell ref="E17:F17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1"/>
  <sheetViews>
    <sheetView view="pageBreakPreview" topLeftCell="A12" zoomScale="130" zoomScaleNormal="100" zoomScaleSheetLayoutView="130" workbookViewId="0">
      <selection activeCell="I16" sqref="I16:L20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9" t="s">
        <v>30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5" ht="17.25" thickBot="1"/>
    <row r="3" spans="1:15" ht="44.25" customHeight="1">
      <c r="A3" s="75" t="s">
        <v>0</v>
      </c>
      <c r="B3" s="47"/>
      <c r="C3" s="46" t="s">
        <v>1</v>
      </c>
      <c r="D3" s="47"/>
      <c r="E3" s="47"/>
      <c r="F3" s="48"/>
      <c r="G3" s="46" t="s">
        <v>2</v>
      </c>
      <c r="H3" s="47"/>
      <c r="I3" s="47"/>
      <c r="J3" s="48"/>
      <c r="K3" s="47" t="s">
        <v>18</v>
      </c>
      <c r="L3" s="63"/>
    </row>
    <row r="4" spans="1:15" ht="57.75" customHeight="1">
      <c r="A4" s="76" t="s">
        <v>44</v>
      </c>
      <c r="B4" s="77"/>
      <c r="C4" s="81" t="s">
        <v>35</v>
      </c>
      <c r="D4" s="82"/>
      <c r="E4" s="82"/>
      <c r="F4" s="83"/>
      <c r="G4" s="2" t="s">
        <v>20</v>
      </c>
      <c r="H4" s="32">
        <v>45534</v>
      </c>
      <c r="I4" s="33"/>
      <c r="J4" s="34"/>
      <c r="K4" s="73" t="s">
        <v>25</v>
      </c>
      <c r="L4" s="74"/>
      <c r="M4" s="3" t="s">
        <v>19</v>
      </c>
    </row>
    <row r="5" spans="1:15" ht="57.75" customHeight="1">
      <c r="A5" s="38" t="s">
        <v>3</v>
      </c>
      <c r="B5" s="39"/>
      <c r="C5" s="84" t="s">
        <v>4</v>
      </c>
      <c r="D5" s="85"/>
      <c r="E5" s="85"/>
      <c r="F5" s="39"/>
      <c r="G5" s="2" t="s">
        <v>26</v>
      </c>
      <c r="H5" s="32">
        <v>45538</v>
      </c>
      <c r="I5" s="33"/>
      <c r="J5" s="34"/>
      <c r="K5" s="35"/>
      <c r="L5" s="36"/>
      <c r="M5" s="3" t="s">
        <v>28</v>
      </c>
    </row>
    <row r="6" spans="1:15" ht="57.75" customHeight="1">
      <c r="A6" s="55" t="s">
        <v>53</v>
      </c>
      <c r="B6" s="56"/>
      <c r="C6" s="78" t="s">
        <v>56</v>
      </c>
      <c r="D6" s="79"/>
      <c r="E6" s="79"/>
      <c r="F6" s="80"/>
      <c r="G6" s="2" t="s">
        <v>27</v>
      </c>
      <c r="H6" s="32">
        <v>45541</v>
      </c>
      <c r="I6" s="33"/>
      <c r="J6" s="34"/>
      <c r="K6" s="37"/>
      <c r="L6" s="36"/>
      <c r="M6" s="4" t="s">
        <v>29</v>
      </c>
    </row>
    <row r="7" spans="1:15" ht="47.25" customHeight="1">
      <c r="A7" s="57" t="s">
        <v>5</v>
      </c>
      <c r="B7" s="58"/>
      <c r="C7" s="58"/>
      <c r="D7" s="58"/>
      <c r="E7" s="58"/>
      <c r="F7" s="59"/>
      <c r="G7" s="64" t="s">
        <v>24</v>
      </c>
      <c r="H7" s="65"/>
      <c r="I7" s="65"/>
      <c r="J7" s="65"/>
      <c r="K7" s="65"/>
      <c r="L7" s="66"/>
    </row>
    <row r="8" spans="1:15" ht="41.25" customHeight="1" thickBot="1">
      <c r="A8" s="60"/>
      <c r="B8" s="61"/>
      <c r="C8" s="61"/>
      <c r="D8" s="61"/>
      <c r="E8" s="61"/>
      <c r="F8" s="62"/>
      <c r="G8" s="5" t="s">
        <v>6</v>
      </c>
      <c r="H8" s="67" t="s">
        <v>7</v>
      </c>
      <c r="I8" s="67"/>
      <c r="J8" s="67"/>
      <c r="K8" s="67"/>
      <c r="L8" s="68"/>
    </row>
    <row r="9" spans="1:15" ht="61.5" customHeight="1" thickBot="1">
      <c r="A9" s="31" t="s">
        <v>8</v>
      </c>
      <c r="B9" s="18"/>
      <c r="C9" s="18"/>
      <c r="D9" s="18"/>
      <c r="E9" s="18"/>
      <c r="F9" s="18"/>
      <c r="G9" s="6" t="str">
        <f>IF($G$16&gt;=90,"○","")</f>
        <v>○</v>
      </c>
      <c r="H9" s="18" t="s">
        <v>9</v>
      </c>
      <c r="I9" s="18"/>
      <c r="J9" s="18"/>
      <c r="K9" s="18"/>
      <c r="L9" s="19"/>
      <c r="N9" s="10">
        <v>5</v>
      </c>
    </row>
    <row r="10" spans="1:15" ht="61.5" customHeight="1" thickBot="1">
      <c r="A10" s="31" t="s">
        <v>10</v>
      </c>
      <c r="B10" s="18"/>
      <c r="C10" s="18"/>
      <c r="D10" s="18"/>
      <c r="E10" s="18"/>
      <c r="F10" s="18"/>
      <c r="G10" s="6" t="str">
        <f>IF(AND($G$16&lt;90,$G$16&gt;=80),"○","")</f>
        <v/>
      </c>
      <c r="H10" s="18" t="s">
        <v>11</v>
      </c>
      <c r="I10" s="18"/>
      <c r="J10" s="18"/>
      <c r="K10" s="18"/>
      <c r="L10" s="19"/>
      <c r="N10" s="10">
        <v>5</v>
      </c>
    </row>
    <row r="11" spans="1:15" ht="61.5" customHeight="1" thickBot="1">
      <c r="A11" s="31" t="s">
        <v>17</v>
      </c>
      <c r="B11" s="18"/>
      <c r="C11" s="18"/>
      <c r="D11" s="18"/>
      <c r="E11" s="18"/>
      <c r="F11" s="18"/>
      <c r="G11" s="6" t="str">
        <f t="shared" ref="G11" si="0">IF(AND($G$16&lt;80,$G$16&gt;=60),"○","")</f>
        <v/>
      </c>
      <c r="H11" s="18" t="s">
        <v>12</v>
      </c>
      <c r="I11" s="18"/>
      <c r="J11" s="18"/>
      <c r="K11" s="18"/>
      <c r="L11" s="19"/>
      <c r="N11" s="10">
        <v>5</v>
      </c>
      <c r="O11" s="1">
        <f>SUM(N9:N11)</f>
        <v>15</v>
      </c>
    </row>
    <row r="12" spans="1:15" ht="61.5" customHeight="1" thickBot="1">
      <c r="A12" s="88"/>
      <c r="B12" s="89"/>
      <c r="C12" s="86"/>
      <c r="D12" s="86"/>
      <c r="E12" s="86"/>
      <c r="F12" s="87"/>
      <c r="G12" s="6" t="str">
        <f>IF(AND($G$16&lt;60,$G$16&gt;=50),"○","")</f>
        <v/>
      </c>
      <c r="H12" s="18" t="s">
        <v>13</v>
      </c>
      <c r="I12" s="18"/>
      <c r="J12" s="18"/>
      <c r="K12" s="18"/>
      <c r="L12" s="19"/>
      <c r="N12" s="10">
        <v>5</v>
      </c>
    </row>
    <row r="13" spans="1:15" ht="61.5" customHeight="1" thickBot="1">
      <c r="A13" s="49" t="s">
        <v>22</v>
      </c>
      <c r="B13" s="50" t="s">
        <v>21</v>
      </c>
      <c r="C13" s="50"/>
      <c r="D13" s="51" t="s">
        <v>31</v>
      </c>
      <c r="E13" s="20" t="s">
        <v>36</v>
      </c>
      <c r="F13" s="21"/>
      <c r="G13" s="6" t="str">
        <f>IF($G$16&lt;50,"○","")</f>
        <v/>
      </c>
      <c r="H13" s="18" t="s">
        <v>14</v>
      </c>
      <c r="I13" s="18"/>
      <c r="J13" s="18"/>
      <c r="K13" s="18"/>
      <c r="L13" s="19"/>
      <c r="N13" s="10">
        <v>8</v>
      </c>
    </row>
    <row r="14" spans="1:15" ht="38.25" customHeight="1" thickBot="1">
      <c r="A14" s="49"/>
      <c r="B14" s="50"/>
      <c r="C14" s="50"/>
      <c r="D14" s="50"/>
      <c r="E14" s="22"/>
      <c r="F14" s="23"/>
      <c r="G14" s="52" t="s">
        <v>15</v>
      </c>
      <c r="H14" s="53"/>
      <c r="I14" s="53"/>
      <c r="J14" s="53"/>
      <c r="K14" s="53"/>
      <c r="L14" s="54"/>
      <c r="N14" s="11">
        <v>10</v>
      </c>
    </row>
    <row r="15" spans="1:15" ht="36.75" customHeight="1" thickBot="1">
      <c r="A15" s="40" t="s">
        <v>32</v>
      </c>
      <c r="B15" s="42">
        <f>O11</f>
        <v>15</v>
      </c>
      <c r="C15" s="43"/>
      <c r="D15" s="14" t="s">
        <v>31</v>
      </c>
      <c r="E15" s="42">
        <f>B15</f>
        <v>15</v>
      </c>
      <c r="F15" s="43"/>
      <c r="G15" s="71" t="s">
        <v>23</v>
      </c>
      <c r="H15" s="71"/>
      <c r="I15" s="71" t="s">
        <v>16</v>
      </c>
      <c r="J15" s="71"/>
      <c r="K15" s="71"/>
      <c r="L15" s="72"/>
      <c r="N15" s="11">
        <v>5</v>
      </c>
      <c r="O15" s="1">
        <f>SUM(N12:N14)</f>
        <v>23</v>
      </c>
    </row>
    <row r="16" spans="1:15" ht="13.5" customHeight="1" thickBot="1">
      <c r="A16" s="41"/>
      <c r="B16" s="44"/>
      <c r="C16" s="45"/>
      <c r="D16" s="15"/>
      <c r="E16" s="44"/>
      <c r="F16" s="45"/>
      <c r="G16" s="30">
        <f>ROUND(SUM(E15:F20),1)</f>
        <v>93.5</v>
      </c>
      <c r="H16" s="30"/>
      <c r="I16" s="24" t="s">
        <v>64</v>
      </c>
      <c r="J16" s="25"/>
      <c r="K16" s="25"/>
      <c r="L16" s="26"/>
      <c r="N16" s="11">
        <v>5</v>
      </c>
    </row>
    <row r="17" spans="1:15" ht="52.5" customHeight="1" thickBot="1">
      <c r="A17" s="9" t="s">
        <v>33</v>
      </c>
      <c r="B17" s="16">
        <f>O15</f>
        <v>23</v>
      </c>
      <c r="C17" s="17"/>
      <c r="D17" s="15"/>
      <c r="E17" s="16">
        <f>B17</f>
        <v>23</v>
      </c>
      <c r="F17" s="17"/>
      <c r="G17" s="30"/>
      <c r="H17" s="30"/>
      <c r="I17" s="27"/>
      <c r="J17" s="28"/>
      <c r="K17" s="28"/>
      <c r="L17" s="29"/>
      <c r="N17" s="11">
        <v>5</v>
      </c>
    </row>
    <row r="18" spans="1:15" ht="48" customHeight="1" thickBot="1">
      <c r="A18" s="9" t="s">
        <v>52</v>
      </c>
      <c r="B18" s="16">
        <f>O20</f>
        <v>15</v>
      </c>
      <c r="C18" s="17"/>
      <c r="D18" s="15"/>
      <c r="E18" s="16">
        <f>B18</f>
        <v>15</v>
      </c>
      <c r="F18" s="17"/>
      <c r="G18" s="30"/>
      <c r="H18" s="30"/>
      <c r="I18" s="27"/>
      <c r="J18" s="28"/>
      <c r="K18" s="28"/>
      <c r="L18" s="29"/>
      <c r="N18" s="10">
        <v>5</v>
      </c>
    </row>
    <row r="19" spans="1:15" ht="45.75" customHeight="1" thickBot="1">
      <c r="A19" s="9" t="s">
        <v>54</v>
      </c>
      <c r="B19" s="13">
        <f>O19</f>
        <v>15</v>
      </c>
      <c r="C19" s="13"/>
      <c r="D19" s="15"/>
      <c r="E19" s="13">
        <f>B19</f>
        <v>15</v>
      </c>
      <c r="F19" s="13"/>
      <c r="G19" s="30"/>
      <c r="H19" s="30"/>
      <c r="I19" s="27"/>
      <c r="J19" s="28"/>
      <c r="K19" s="28"/>
      <c r="L19" s="29"/>
      <c r="N19" s="12">
        <v>5</v>
      </c>
      <c r="O19" s="1">
        <f>SUM(N15:N17)</f>
        <v>15</v>
      </c>
    </row>
    <row r="20" spans="1:15" ht="43.5" customHeight="1" thickBot="1">
      <c r="A20" s="9" t="s">
        <v>55</v>
      </c>
      <c r="B20" s="13">
        <f>N21</f>
        <v>25.5</v>
      </c>
      <c r="C20" s="13"/>
      <c r="D20" s="15"/>
      <c r="E20" s="13">
        <f>B20</f>
        <v>25.5</v>
      </c>
      <c r="F20" s="13"/>
      <c r="G20" s="30"/>
      <c r="H20" s="30"/>
      <c r="I20" s="27"/>
      <c r="J20" s="28"/>
      <c r="K20" s="28"/>
      <c r="L20" s="29"/>
      <c r="N20" s="12">
        <v>5</v>
      </c>
      <c r="O20" s="1">
        <f>SUM(N18:N20)</f>
        <v>15</v>
      </c>
    </row>
    <row r="21" spans="1:15" ht="17.25" thickBot="1">
      <c r="A21" s="7"/>
      <c r="B21" s="7"/>
      <c r="C21" s="7"/>
      <c r="D21" s="7"/>
      <c r="E21" s="7"/>
      <c r="F21" s="7"/>
      <c r="G21" s="8"/>
      <c r="H21" s="8"/>
      <c r="I21" s="8"/>
      <c r="J21" s="8"/>
      <c r="K21" s="8"/>
      <c r="L21" s="8"/>
      <c r="N21" s="12">
        <v>25.5</v>
      </c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A13:A14"/>
    <mergeCell ref="B13:C14"/>
    <mergeCell ref="D13:D14"/>
    <mergeCell ref="E13:F14"/>
    <mergeCell ref="H13:L13"/>
    <mergeCell ref="G14:L14"/>
    <mergeCell ref="G15:H15"/>
    <mergeCell ref="I15:L15"/>
    <mergeCell ref="G16:H20"/>
    <mergeCell ref="I16:L20"/>
    <mergeCell ref="A15:A16"/>
    <mergeCell ref="B15:C16"/>
    <mergeCell ref="E15:F16"/>
    <mergeCell ref="B19:C19"/>
    <mergeCell ref="E19:F19"/>
    <mergeCell ref="B20:C20"/>
    <mergeCell ref="E20:F20"/>
    <mergeCell ref="D15:D20"/>
    <mergeCell ref="B17:C17"/>
    <mergeCell ref="B18:C18"/>
    <mergeCell ref="E18:F18"/>
    <mergeCell ref="E17:F17"/>
  </mergeCells>
  <phoneticPr fontId="2" type="noConversion"/>
  <pageMargins left="0.7" right="0.7" top="0.75" bottom="0.75" header="0.3" footer="0.3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 지정된 범위</vt:lpstr>
      </vt:variant>
      <vt:variant>
        <vt:i4>14</vt:i4>
      </vt:variant>
    </vt:vector>
  </HeadingPairs>
  <TitlesOfParts>
    <vt:vector size="29" baseType="lpstr">
      <vt:lpstr>김예은</vt:lpstr>
      <vt:lpstr>류희주</vt:lpstr>
      <vt:lpstr>박민</vt:lpstr>
      <vt:lpstr>박상준</vt:lpstr>
      <vt:lpstr>배근준</vt:lpstr>
      <vt:lpstr>신우철</vt:lpstr>
      <vt:lpstr>안예리</vt:lpstr>
      <vt:lpstr>윤보림</vt:lpstr>
      <vt:lpstr>이민정</vt:lpstr>
      <vt:lpstr>이소영</vt:lpstr>
      <vt:lpstr>이하늘</vt:lpstr>
      <vt:lpstr>이현아</vt:lpstr>
      <vt:lpstr>임장군</vt:lpstr>
      <vt:lpstr>황주원</vt:lpstr>
      <vt:lpstr>Sheet1</vt:lpstr>
      <vt:lpstr>김예은!Print_Area</vt:lpstr>
      <vt:lpstr>류희주!Print_Area</vt:lpstr>
      <vt:lpstr>박민!Print_Area</vt:lpstr>
      <vt:lpstr>박상준!Print_Area</vt:lpstr>
      <vt:lpstr>배근준!Print_Area</vt:lpstr>
      <vt:lpstr>신우철!Print_Area</vt:lpstr>
      <vt:lpstr>안예리!Print_Area</vt:lpstr>
      <vt:lpstr>윤보림!Print_Area</vt:lpstr>
      <vt:lpstr>이민정!Print_Area</vt:lpstr>
      <vt:lpstr>이소영!Print_Area</vt:lpstr>
      <vt:lpstr>이하늘!Print_Area</vt:lpstr>
      <vt:lpstr>이현아!Print_Area</vt:lpstr>
      <vt:lpstr>임장군!Print_Area</vt:lpstr>
      <vt:lpstr>황주원!Print_Area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교육운영팀</dc:creator>
  <cp:lastModifiedBy>user</cp:lastModifiedBy>
  <cp:lastPrinted>2024-06-13T06:03:38Z</cp:lastPrinted>
  <dcterms:created xsi:type="dcterms:W3CDTF">2020-02-20T07:52:58Z</dcterms:created>
  <dcterms:modified xsi:type="dcterms:W3CDTF">2024-09-09T07:11:17Z</dcterms:modified>
</cp:coreProperties>
</file>