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평가관련\20240529\backup\3. 비주얼아이데이션구싱\"/>
    </mc:Choice>
  </mc:AlternateContent>
  <xr:revisionPtr revIDLastSave="0" documentId="13_ncr:1_{A25FEA79-EB12-4F0E-8835-CA4957BA8328}" xr6:coauthVersionLast="47" xr6:coauthVersionMax="47" xr10:uidLastSave="{00000000-0000-0000-0000-000000000000}"/>
  <bookViews>
    <workbookView xWindow="-120" yWindow="-120" windowWidth="29040" windowHeight="15840" tabRatio="861" activeTab="14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  <sheet name="Sheet1" sheetId="15" r:id="rId15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5" l="1"/>
  <c r="B15" i="5"/>
  <c r="E15" i="4"/>
  <c r="B15" i="4"/>
  <c r="O19" i="2"/>
  <c r="B23" i="2" s="1"/>
  <c r="E23" i="2" s="1"/>
  <c r="O19" i="3"/>
  <c r="B23" i="3" s="1"/>
  <c r="E23" i="3" s="1"/>
  <c r="O19" i="4"/>
  <c r="B23" i="4" s="1"/>
  <c r="E23" i="4" s="1"/>
  <c r="O19" i="5"/>
  <c r="B23" i="5" s="1"/>
  <c r="E23" i="5" s="1"/>
  <c r="O19" i="6"/>
  <c r="O19" i="7"/>
  <c r="B23" i="7" s="1"/>
  <c r="E23" i="7" s="1"/>
  <c r="O19" i="8"/>
  <c r="O19" i="9"/>
  <c r="B23" i="9" s="1"/>
  <c r="E23" i="9" s="1"/>
  <c r="O19" i="10"/>
  <c r="B23" i="10" s="1"/>
  <c r="E23" i="10" s="1"/>
  <c r="O19" i="11"/>
  <c r="B23" i="11" s="1"/>
  <c r="E23" i="11" s="1"/>
  <c r="O19" i="12"/>
  <c r="B23" i="12" s="1"/>
  <c r="E23" i="12" s="1"/>
  <c r="O19" i="13"/>
  <c r="B23" i="13" s="1"/>
  <c r="E23" i="13" s="1"/>
  <c r="O19" i="14"/>
  <c r="O19" i="1"/>
  <c r="O15" i="2"/>
  <c r="O15" i="3"/>
  <c r="O15" i="4"/>
  <c r="B19" i="4" s="1"/>
  <c r="E19" i="4" s="1"/>
  <c r="O15" i="5"/>
  <c r="B19" i="5" s="1"/>
  <c r="E19" i="5" s="1"/>
  <c r="O15" i="6"/>
  <c r="B19" i="6" s="1"/>
  <c r="E19" i="6" s="1"/>
  <c r="O15" i="7"/>
  <c r="B19" i="7" s="1"/>
  <c r="E19" i="7" s="1"/>
  <c r="O15" i="8"/>
  <c r="O15" i="9"/>
  <c r="B19" i="9" s="1"/>
  <c r="E19" i="9" s="1"/>
  <c r="O15" i="10"/>
  <c r="O15" i="11"/>
  <c r="B19" i="11" s="1"/>
  <c r="E19" i="11" s="1"/>
  <c r="O15" i="12"/>
  <c r="O15" i="13"/>
  <c r="B19" i="13" s="1"/>
  <c r="E19" i="13" s="1"/>
  <c r="O15" i="14"/>
  <c r="B19" i="14" s="1"/>
  <c r="E19" i="14" s="1"/>
  <c r="O15" i="1"/>
  <c r="B19" i="1" s="1"/>
  <c r="E19" i="1" s="1"/>
  <c r="O11" i="2"/>
  <c r="O11" i="3"/>
  <c r="O11" i="4"/>
  <c r="O11" i="5"/>
  <c r="O11" i="6"/>
  <c r="O11" i="7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O11" i="13"/>
  <c r="B15" i="13" s="1"/>
  <c r="E15" i="13" s="1"/>
  <c r="O11" i="14"/>
  <c r="B15" i="14" s="1"/>
  <c r="E15" i="14" s="1"/>
  <c r="O11" i="1"/>
  <c r="E23" i="6"/>
  <c r="E19" i="8"/>
  <c r="E15" i="2"/>
  <c r="E15" i="3"/>
  <c r="E15" i="12"/>
  <c r="B23" i="6"/>
  <c r="B23" i="8"/>
  <c r="E23" i="8" s="1"/>
  <c r="B23" i="14"/>
  <c r="E23" i="14" s="1"/>
  <c r="B23" i="1"/>
  <c r="E23" i="1" s="1"/>
  <c r="B19" i="2"/>
  <c r="E19" i="2" s="1"/>
  <c r="B19" i="3"/>
  <c r="E19" i="3" s="1"/>
  <c r="B19" i="8"/>
  <c r="B19" i="10"/>
  <c r="E19" i="10" s="1"/>
  <c r="B19" i="12"/>
  <c r="E19" i="12" s="1"/>
  <c r="B15" i="2"/>
  <c r="B15" i="3"/>
  <c r="E15" i="5"/>
  <c r="B15" i="6"/>
  <c r="E15" i="6" s="1"/>
  <c r="B15" i="7"/>
  <c r="E15" i="7" s="1"/>
  <c r="B15" i="12"/>
  <c r="B15" i="1"/>
  <c r="E15" i="1" s="1"/>
  <c r="G16" i="1" s="1"/>
  <c r="G16" i="9" l="1"/>
  <c r="G12" i="9" s="1"/>
  <c r="G16" i="8"/>
  <c r="G16" i="7"/>
  <c r="G11" i="7" s="1"/>
  <c r="G16" i="6"/>
  <c r="G11" i="6" s="1"/>
  <c r="G16" i="3"/>
  <c r="G16" i="4"/>
  <c r="G16" i="14"/>
  <c r="G10" i="14" s="1"/>
  <c r="G16" i="11"/>
  <c r="G13" i="11" s="1"/>
  <c r="G16" i="13"/>
  <c r="G11" i="13" s="1"/>
  <c r="G16" i="10"/>
  <c r="G9" i="10" s="1"/>
  <c r="G16" i="5"/>
  <c r="G16" i="12"/>
  <c r="G13" i="12" s="1"/>
  <c r="G16" i="2"/>
  <c r="G12" i="5"/>
  <c r="G11" i="4"/>
  <c r="G12" i="14"/>
  <c r="G11" i="14"/>
  <c r="G12" i="7"/>
  <c r="G13" i="7"/>
  <c r="G13" i="14" l="1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<sst xmlns="http://schemas.openxmlformats.org/spreadsheetml/2006/main" count="616" uniqueCount="70">
  <si>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</si>
  <si>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</si>
  <si>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</si>
  <si>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</si>
  <si>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</si>
  <si>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</si>
  <si>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</si>
  <si>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</si>
  <si>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</si>
  <si>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</si>
  <si>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</si>
  <si>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</si>
  <si>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</si>
  <si>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</si>
  <si>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</si>
  <si>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</si>
  <si>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</si>
  <si>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</si>
  <si>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</si>
  <si>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</si>
  <si>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</si>
  <si>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</si>
  <si>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</si>
  <si>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</si>
  <si>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</si>
  <si>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</si>
  <si>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</si>
  <si>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</si>
  <si>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</si>
  <si>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</si>
  <si>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</si>
  <si>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</si>
  <si>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</si>
  <si>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</si>
  <si>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</si>
  <si>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3문항</t>
    <phoneticPr fontId="2" type="noConversion"/>
  </si>
  <si>
    <t>김 예 은  (인)</t>
    <phoneticPr fontId="2" type="noConversion"/>
  </si>
  <si>
    <t>하 의 숙        (인)</t>
    <phoneticPr fontId="2" type="noConversion"/>
  </si>
  <si>
    <t>디자인리서치 및
시안디자인개발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</si>
  <si>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</si>
  <si>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</si>
  <si>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</si>
  <si>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</si>
  <si>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</si>
  <si>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</si>
  <si>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</si>
  <si>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</si>
  <si>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</si>
  <si>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</si>
  <si>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</si>
  <si>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</si>
  <si>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</si>
  <si>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</si>
  <si>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비주얼 아이데이션 구상
(0802010116_16v3)</t>
    <phoneticPr fontId="2" type="noConversion"/>
  </si>
  <si>
    <t>-</t>
  </si>
  <si>
    <t>점수</t>
  </si>
  <si>
    <t>아이디어 도출과 설정된 콘셉트를 이해하여 다양한 디자인 요소를 활용한 발전 가능한 안 선정이 우수하나 새로운 아이디어도출이 필요해보임</t>
    <phoneticPr fontId="2" type="noConversion"/>
  </si>
  <si>
    <t>설정된 콘셉트를 이해하여 다양한 디자인 요소를 활용한 아이디어 스케치가 양호하나 아이디어 도출및 효과적인 시각화가 필요해보임</t>
    <phoneticPr fontId="2" type="noConversion"/>
  </si>
  <si>
    <t>전개된 아이디어 스케치를 대상으로 발전가능한 안 선정이 양호하나 다양한 시각으로 아이디어 도출이 필요해보임</t>
    <phoneticPr fontId="2" type="noConversion"/>
  </si>
  <si>
    <t>아이디어 구상을 콘셉트와 연계하고 아이디어 스케치가 양호하나 자료수집으로 적용가능한 아이디어도출과 구상이 필요해 보임</t>
    <phoneticPr fontId="2" type="noConversion"/>
  </si>
  <si>
    <t>제작에 대한 다양한 점검으로 아이디어 스케치 접근과 도출된 아이디어 스케치가 양호하나 아이디어구상 및 구체적인 비주얼 전개방향 제시가 필요해보임</t>
    <phoneticPr fontId="2" type="noConversion"/>
  </si>
  <si>
    <t>디자인 특성을 반영하여 구체적인 비주얼 전개 방향 제시가 양호하나 키워드 도출과 아이디어 구상 및 도출이 필요해보임</t>
    <phoneticPr fontId="2" type="noConversion"/>
  </si>
  <si>
    <t>키워드 중심의 조형 요소 시각화로 콘셉트를 구체화하고 선정된 콘셉트의 효과적인 시각화를 위한 표현기법이 우수하나 다양한 발상기법을 통한 시각화가 필요해보임</t>
    <phoneticPr fontId="2" type="noConversion"/>
  </si>
  <si>
    <t>아이디어 구상을 콘셉트와 연계하고 발전가능한 안 선정의 시각화 표현이 우수하나 창의적인 아이디어 도출로 전개된 아이디어 스케치가 필요해보임..</t>
    <phoneticPr fontId="2" type="noConversion"/>
  </si>
  <si>
    <t>적용 가능한 아이디어 도출과 다양한 디자인 요소를 활용한 아이디어 스케치가 우수하나 선정된 콘셉트의 효과적인 시각화가 필요해보임</t>
    <phoneticPr fontId="2" type="noConversion"/>
  </si>
  <si>
    <t>아이디어를 기반으로 한 키워드 중심의 조형 요소 시각화로 콘셉트 구체화가 양호하나 키워드 도출로 인한 아이디어 구상의 효과적인 시각화가 필요해보임</t>
    <phoneticPr fontId="2" type="noConversion"/>
  </si>
  <si>
    <t>다양한 발상기법을 이해하여 디자인 개발 전개를 위한 새로운 아이디어 도출이 양호하나 아이디어 구상과 키워드 도출의 효과적인 시각화가 필요해보임</t>
    <phoneticPr fontId="2" type="noConversion"/>
  </si>
  <si>
    <t>설정된 콘셉트를 이해하여 다양한 디자인 요소를 활용한 아이디어 스케치가 양호하나 창의적인 아이디어 도출로 전개된 아이디어 스케치가 필요해보임</t>
    <phoneticPr fontId="2" type="noConversion"/>
  </si>
  <si>
    <t>다양한 자료수집으로 적용 가능한 아이디어를 콘셉트의 효과적인 시각화 도출이 양호하나 새로운 아이디어 도출과 키워드 도출로 효과적인 시각화가 필요해보임</t>
    <phoneticPr fontId="2" type="noConversion"/>
  </si>
  <si>
    <t>선정된 콘셉트의 효과적 시각화와 디자인 특성 반영이 양호하나 키워드 도출과 아이디어 구상으로 효과적인 시각화와 아이디어 스케치가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</si>
</sst>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6">
    <xf numFmtId="0" fontId="0" fillId="0" borderId="0" xfId="0">
      <alignment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3" zoomScaleNormal="100" zoomScaleSheetLayoutView="14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36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>○</v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/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31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32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31</v>
      </c>
      <c r="C15" s="17"/>
      <c r="D15" s="22" t="s">
        <v>31</v>
      </c>
      <c r="E15" s="16">
        <f>B15</f>
        <v>31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33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92</v>
      </c>
      <c r="H16" s="87"/>
      <c r="I16" s="65" t="s">
        <v>56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33</v>
      </c>
      <c r="C19" s="17"/>
      <c r="D19" s="22" t="s">
        <v>31</v>
      </c>
      <c r="E19" s="16">
        <f>B19</f>
        <v>33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E23:F26"/>
    <mergeCell ref="B23:C26"/>
    <mergeCell ref="D23:D26"/>
    <mergeCell ref="A23:A26"/>
    <mergeCell ref="A19:A22"/>
    <mergeCell ref="B19:C22"/>
    <mergeCell ref="D19:D22"/>
    <mergeCell ref="E19:F22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5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48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31</v>
      </c>
      <c r="E15" s="16">
        <f>B15</f>
        <v>29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84</v>
      </c>
      <c r="H16" s="87"/>
      <c r="I16" s="65" t="s">
        <v>65</v>
      </c>
      <c r="J16" s="66"/>
      <c r="K16" s="66"/>
      <c r="L16" s="67"/>
      <c r="N16" s="2">
        <v>6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24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24</v>
      </c>
      <c r="C23" s="19"/>
      <c r="D23" s="94" t="s">
        <v>31</v>
      </c>
      <c r="E23" s="18">
        <f>B23</f>
        <v>24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49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31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6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31</v>
      </c>
      <c r="C15" s="17"/>
      <c r="D15" s="22" t="s">
        <v>31</v>
      </c>
      <c r="E15" s="16">
        <f>B15</f>
        <v>31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29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66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29</v>
      </c>
      <c r="C19" s="17"/>
      <c r="D19" s="22" t="s">
        <v>31</v>
      </c>
      <c r="E19" s="16">
        <f>B19</f>
        <v>29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50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31</v>
      </c>
      <c r="E15" s="16">
        <f>B15</f>
        <v>29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67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51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6</v>
      </c>
      <c r="O11" s="3">
        <f>SUM(N9:N11)</f>
        <v>27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27</v>
      </c>
      <c r="C15" s="17"/>
      <c r="D15" s="22" t="s">
        <v>31</v>
      </c>
      <c r="E15" s="16">
        <f>B15</f>
        <v>27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82</v>
      </c>
      <c r="H16" s="87"/>
      <c r="I16" s="65" t="s">
        <v>68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6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24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24</v>
      </c>
      <c r="C23" s="19"/>
      <c r="D23" s="94" t="s">
        <v>31</v>
      </c>
      <c r="E23" s="18">
        <f>B23</f>
        <v>24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view="pageBreakPreview" topLeftCell="A13" zoomScale="130" zoomScaleNormal="100" zoomScaleSheetLayoutView="130" workbookViewId="0">
      <selection sqref="A1:L1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52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31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6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31</v>
      </c>
      <c r="C15" s="17"/>
      <c r="D15" s="22" t="s">
        <v>31</v>
      </c>
      <c r="E15" s="16">
        <f>B15</f>
        <v>31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29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69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29</v>
      </c>
      <c r="C19" s="17"/>
      <c r="D19" s="22" t="s">
        <v>31</v>
      </c>
      <c r="E19" s="16">
        <f>B19</f>
        <v>29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CC8-DBCD-4CB1-8E07-55492A7B5B42}">
  <dimension ref="A1"/>
  <sheetViews>
    <sheetView tabSelected="1" workbookViewId="0">
      <selection activeCell="I7" sqref="I7"/>
    </sheetView>
  </sheetViews>
  <sheetFormatPr defaultRowHeight="16.5"/>
  <sheetData>
    <row r="1" spans="1:1">
      <c r="A1">
        <f>AVERAGE(김예은!G16,류희주!G16,박민!G16,박상준!G16,배근준!G16,신우철!G16,안예리!G16,윤보림!G16,이민정!G16,이소영!G16,이하늘!G16,이현아!G16,임장군!G16,황주원!G16)</f>
        <v>87.142857142857139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40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54</v>
      </c>
      <c r="E15" s="16">
        <f>B15</f>
        <v>29</v>
      </c>
      <c r="F15" s="17"/>
      <c r="G15" s="63" t="s">
        <v>55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57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54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54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41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31</v>
      </c>
      <c r="E15" s="16">
        <f>B15</f>
        <v>29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88</v>
      </c>
      <c r="H16" s="87"/>
      <c r="I16" s="65" t="s">
        <v>58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12" zoomScaleNormal="100" zoomScaleSheetLayoutView="10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42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13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27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27</v>
      </c>
      <c r="C15" s="17"/>
      <c r="D15" s="22" t="s">
        <v>31</v>
      </c>
      <c r="E15" s="16">
        <f>B15</f>
        <v>27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82</v>
      </c>
      <c r="H16" s="87"/>
      <c r="I16" s="65" t="s">
        <v>59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3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6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24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24</v>
      </c>
      <c r="C23" s="19"/>
      <c r="D23" s="94" t="s">
        <v>31</v>
      </c>
      <c r="E23" s="18">
        <f>B23</f>
        <v>24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4" zoomScale="115" zoomScaleNormal="100" zoomScaleSheetLayoutView="115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43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6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31</v>
      </c>
      <c r="E15" s="16">
        <f>B15</f>
        <v>29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60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3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5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44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/>
      </c>
      <c r="H9" s="25" t="s">
        <v>9</v>
      </c>
      <c r="I9" s="25"/>
      <c r="J9" s="25"/>
      <c r="K9" s="25"/>
      <c r="L9" s="26"/>
      <c r="N9" s="1">
        <v>6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>○</v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29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8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29</v>
      </c>
      <c r="C15" s="17"/>
      <c r="D15" s="22" t="s">
        <v>31</v>
      </c>
      <c r="E15" s="16">
        <f>B15</f>
        <v>29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31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86</v>
      </c>
      <c r="H16" s="87"/>
      <c r="I16" s="65" t="s">
        <v>61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31</v>
      </c>
      <c r="C19" s="17"/>
      <c r="D19" s="22" t="s">
        <v>31</v>
      </c>
      <c r="E19" s="16">
        <f>B19</f>
        <v>31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45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>○</v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/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31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31</v>
      </c>
      <c r="C15" s="17"/>
      <c r="D15" s="22" t="s">
        <v>31</v>
      </c>
      <c r="E15" s="16">
        <f>B15</f>
        <v>31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33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92</v>
      </c>
      <c r="H16" s="87"/>
      <c r="I16" s="65" t="s">
        <v>62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33</v>
      </c>
      <c r="C19" s="17"/>
      <c r="D19" s="22" t="s">
        <v>31</v>
      </c>
      <c r="E19" s="16">
        <f>B19</f>
        <v>33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46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>○</v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/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8</v>
      </c>
      <c r="O11" s="3">
        <f>SUM(N9:N11)</f>
        <v>31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31</v>
      </c>
      <c r="C15" s="17"/>
      <c r="D15" s="22" t="s">
        <v>31</v>
      </c>
      <c r="E15" s="16">
        <f>B15</f>
        <v>31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33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90</v>
      </c>
      <c r="H16" s="87"/>
      <c r="I16" s="65" t="s">
        <v>63</v>
      </c>
      <c r="J16" s="66"/>
      <c r="K16" s="66"/>
      <c r="L16" s="67"/>
      <c r="N16" s="2">
        <v>8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33</v>
      </c>
      <c r="C19" s="17"/>
      <c r="D19" s="22" t="s">
        <v>31</v>
      </c>
      <c r="E19" s="16">
        <f>B19</f>
        <v>33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26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26</v>
      </c>
      <c r="C23" s="19"/>
      <c r="D23" s="94" t="s">
        <v>31</v>
      </c>
      <c r="E23" s="18">
        <f>B23</f>
        <v>26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I16" sqref="I16:L26"/>
    </sheetView>
  </sheetViews>
  <sheetFormatPr defaultRowHeight="16.5"/>
  <cols>
    <col min="1" max="3" width="9" style="3"/>
    <col min="4" max="4" width="12.25" style="3" customWidth="1"/>
    <col min="5" max="5" width="9.375" style="3" customWidth="1"/>
    <col min="6" max="6" width="4.5" style="3" customWidth="1"/>
    <col min="7" max="16384" width="9" style="3"/>
  </cols>
  <sheetData>
    <row r="1" spans="1:15" ht="47.25" customHeight="1">
      <c r="A1" s="61" t="s">
        <v>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5" ht="17.25" thickBot="1"/>
    <row r="3" spans="1:15" ht="44.25" customHeight="1">
      <c r="A3" s="76" t="s">
        <v>0</v>
      </c>
      <c r="B3" s="38"/>
      <c r="C3" s="37" t="s">
        <v>1</v>
      </c>
      <c r="D3" s="38"/>
      <c r="E3" s="38"/>
      <c r="F3" s="39"/>
      <c r="G3" s="37" t="s">
        <v>2</v>
      </c>
      <c r="H3" s="38"/>
      <c r="I3" s="38"/>
      <c r="J3" s="39"/>
      <c r="K3" s="38" t="s">
        <v>18</v>
      </c>
      <c r="L3" s="55"/>
    </row>
    <row r="4" spans="1:15" ht="57.75" customHeight="1">
      <c r="A4" s="77" t="s">
        <v>47</v>
      </c>
      <c r="B4" s="78"/>
      <c r="C4" s="82" t="s">
        <v>37</v>
      </c>
      <c r="D4" s="83"/>
      <c r="E4" s="83"/>
      <c r="F4" s="84"/>
      <c r="G4" s="4" t="s">
        <v>20</v>
      </c>
      <c r="H4" s="27">
        <v>45455</v>
      </c>
      <c r="I4" s="28"/>
      <c r="J4" s="29"/>
      <c r="K4" s="74" t="s">
        <v>25</v>
      </c>
      <c r="L4" s="75"/>
      <c r="M4" s="5" t="s">
        <v>19</v>
      </c>
    </row>
    <row r="5" spans="1:15" ht="57.75" customHeight="1">
      <c r="A5" s="11" t="s">
        <v>3</v>
      </c>
      <c r="B5" s="12"/>
      <c r="C5" s="85" t="s">
        <v>4</v>
      </c>
      <c r="D5" s="86"/>
      <c r="E5" s="86"/>
      <c r="F5" s="12"/>
      <c r="G5" s="4" t="s">
        <v>26</v>
      </c>
      <c r="H5" s="27">
        <v>45457</v>
      </c>
      <c r="I5" s="28"/>
      <c r="J5" s="29"/>
      <c r="K5" s="30"/>
      <c r="L5" s="31"/>
      <c r="M5" s="5" t="s">
        <v>28</v>
      </c>
    </row>
    <row r="6" spans="1:15" ht="57.75" customHeight="1">
      <c r="A6" s="46" t="s">
        <v>38</v>
      </c>
      <c r="B6" s="47"/>
      <c r="C6" s="79" t="s">
        <v>53</v>
      </c>
      <c r="D6" s="80"/>
      <c r="E6" s="80"/>
      <c r="F6" s="81"/>
      <c r="G6" s="4" t="s">
        <v>27</v>
      </c>
      <c r="H6" s="27">
        <v>45462</v>
      </c>
      <c r="I6" s="28"/>
      <c r="J6" s="29"/>
      <c r="K6" s="32"/>
      <c r="L6" s="31"/>
      <c r="M6" s="6" t="s">
        <v>29</v>
      </c>
    </row>
    <row r="7" spans="1:15" ht="47.25" customHeight="1">
      <c r="A7" s="49" t="s">
        <v>5</v>
      </c>
      <c r="B7" s="50"/>
      <c r="C7" s="50"/>
      <c r="D7" s="50"/>
      <c r="E7" s="50"/>
      <c r="F7" s="51"/>
      <c r="G7" s="56" t="s">
        <v>24</v>
      </c>
      <c r="H7" s="57"/>
      <c r="I7" s="57"/>
      <c r="J7" s="57"/>
      <c r="K7" s="57"/>
      <c r="L7" s="58"/>
    </row>
    <row r="8" spans="1:15" ht="41.25" customHeight="1" thickBot="1">
      <c r="A8" s="52"/>
      <c r="B8" s="53"/>
      <c r="C8" s="53"/>
      <c r="D8" s="53"/>
      <c r="E8" s="53"/>
      <c r="F8" s="54"/>
      <c r="G8" s="7" t="s">
        <v>6</v>
      </c>
      <c r="H8" s="59" t="s">
        <v>7</v>
      </c>
      <c r="I8" s="59"/>
      <c r="J8" s="59"/>
      <c r="K8" s="59"/>
      <c r="L8" s="60"/>
    </row>
    <row r="9" spans="1:15" ht="61.5" customHeight="1" thickBot="1">
      <c r="A9" s="48" t="s">
        <v>8</v>
      </c>
      <c r="B9" s="25"/>
      <c r="C9" s="25"/>
      <c r="D9" s="25"/>
      <c r="E9" s="25"/>
      <c r="F9" s="25"/>
      <c r="G9" s="8" t="str">
        <f>IF($G$16&gt;=90,"○","")</f>
        <v>○</v>
      </c>
      <c r="H9" s="25" t="s">
        <v>9</v>
      </c>
      <c r="I9" s="25"/>
      <c r="J9" s="25"/>
      <c r="K9" s="25"/>
      <c r="L9" s="26"/>
      <c r="N9" s="1">
        <v>8</v>
      </c>
    </row>
    <row r="10" spans="1:15" ht="61.5" customHeight="1" thickBot="1">
      <c r="A10" s="48" t="s">
        <v>10</v>
      </c>
      <c r="B10" s="25"/>
      <c r="C10" s="25"/>
      <c r="D10" s="25"/>
      <c r="E10" s="25"/>
      <c r="F10" s="25"/>
      <c r="G10" s="8" t="str">
        <f>IF(AND($G$16&lt;90,$G$16&gt;=80),"○","")</f>
        <v/>
      </c>
      <c r="H10" s="25" t="s">
        <v>11</v>
      </c>
      <c r="I10" s="25"/>
      <c r="J10" s="25"/>
      <c r="K10" s="25"/>
      <c r="L10" s="26"/>
      <c r="N10" s="1">
        <v>15</v>
      </c>
    </row>
    <row r="11" spans="1:15" ht="61.5" customHeight="1" thickBot="1">
      <c r="A11" s="48" t="s">
        <v>17</v>
      </c>
      <c r="B11" s="25"/>
      <c r="C11" s="25"/>
      <c r="D11" s="25"/>
      <c r="E11" s="25"/>
      <c r="F11" s="25"/>
      <c r="G11" s="8" t="str">
        <f t="shared" ref="G11" si="0">IF(AND($G$16&lt;80,$G$16&gt;=60),"○","")</f>
        <v/>
      </c>
      <c r="H11" s="25" t="s">
        <v>12</v>
      </c>
      <c r="I11" s="25"/>
      <c r="J11" s="25"/>
      <c r="K11" s="25"/>
      <c r="L11" s="26"/>
      <c r="N11" s="1">
        <v>10</v>
      </c>
      <c r="O11" s="3">
        <f>SUM(N9:N11)</f>
        <v>33</v>
      </c>
    </row>
    <row r="12" spans="1:15" ht="61.5" customHeight="1" thickBot="1">
      <c r="A12" s="90"/>
      <c r="B12" s="91"/>
      <c r="C12" s="88"/>
      <c r="D12" s="88"/>
      <c r="E12" s="88"/>
      <c r="F12" s="89"/>
      <c r="G12" s="8" t="str">
        <f>IF(AND($G$16&lt;60,$G$16&gt;=50),"○","")</f>
        <v/>
      </c>
      <c r="H12" s="25" t="s">
        <v>13</v>
      </c>
      <c r="I12" s="25"/>
      <c r="J12" s="25"/>
      <c r="K12" s="25"/>
      <c r="L12" s="26"/>
      <c r="N12" s="2">
        <v>8</v>
      </c>
    </row>
    <row r="13" spans="1:15" ht="61.5" customHeight="1" thickBot="1">
      <c r="A13" s="40" t="s">
        <v>22</v>
      </c>
      <c r="B13" s="41" t="s">
        <v>21</v>
      </c>
      <c r="C13" s="41"/>
      <c r="D13" s="42" t="s">
        <v>31</v>
      </c>
      <c r="E13" s="33" t="s">
        <v>39</v>
      </c>
      <c r="F13" s="34"/>
      <c r="G13" s="8" t="str">
        <f>IF($G$16&lt;50,"○","")</f>
        <v/>
      </c>
      <c r="H13" s="25" t="s">
        <v>14</v>
      </c>
      <c r="I13" s="25"/>
      <c r="J13" s="25"/>
      <c r="K13" s="25"/>
      <c r="L13" s="26"/>
      <c r="N13" s="1">
        <v>10</v>
      </c>
    </row>
    <row r="14" spans="1:15" ht="38.25" customHeight="1" thickBot="1">
      <c r="A14" s="40"/>
      <c r="B14" s="41"/>
      <c r="C14" s="41"/>
      <c r="D14" s="41"/>
      <c r="E14" s="35"/>
      <c r="F14" s="36"/>
      <c r="G14" s="43" t="s">
        <v>15</v>
      </c>
      <c r="H14" s="44"/>
      <c r="I14" s="44"/>
      <c r="J14" s="44"/>
      <c r="K14" s="44"/>
      <c r="L14" s="45"/>
      <c r="N14" s="1">
        <v>5</v>
      </c>
    </row>
    <row r="15" spans="1:15" ht="42" customHeight="1" thickBot="1">
      <c r="A15" s="13" t="s">
        <v>33</v>
      </c>
      <c r="B15" s="16">
        <f>O11</f>
        <v>33</v>
      </c>
      <c r="C15" s="17"/>
      <c r="D15" s="22" t="s">
        <v>31</v>
      </c>
      <c r="E15" s="16">
        <f>B15</f>
        <v>33</v>
      </c>
      <c r="F15" s="17"/>
      <c r="G15" s="63" t="s">
        <v>23</v>
      </c>
      <c r="H15" s="63"/>
      <c r="I15" s="63" t="s">
        <v>16</v>
      </c>
      <c r="J15" s="63"/>
      <c r="K15" s="63"/>
      <c r="L15" s="64"/>
      <c r="N15" s="2">
        <v>10</v>
      </c>
      <c r="O15" s="3">
        <f>SUM(N12:N15)</f>
        <v>33</v>
      </c>
    </row>
    <row r="16" spans="1:15" ht="18.75" customHeight="1" thickBot="1">
      <c r="A16" s="14"/>
      <c r="B16" s="18"/>
      <c r="C16" s="19"/>
      <c r="D16" s="23"/>
      <c r="E16" s="18"/>
      <c r="F16" s="19"/>
      <c r="G16" s="87">
        <f>SUM(E15:F26)</f>
        <v>94</v>
      </c>
      <c r="H16" s="87"/>
      <c r="I16" s="65" t="s">
        <v>64</v>
      </c>
      <c r="J16" s="66"/>
      <c r="K16" s="66"/>
      <c r="L16" s="67"/>
      <c r="N16" s="2">
        <v>10</v>
      </c>
    </row>
    <row r="17" spans="1:15" ht="18.75" customHeight="1" thickBot="1">
      <c r="A17" s="14"/>
      <c r="B17" s="18"/>
      <c r="C17" s="19"/>
      <c r="D17" s="23"/>
      <c r="E17" s="18"/>
      <c r="F17" s="19"/>
      <c r="G17" s="87"/>
      <c r="H17" s="87"/>
      <c r="I17" s="68"/>
      <c r="J17" s="69"/>
      <c r="K17" s="69"/>
      <c r="L17" s="70"/>
      <c r="N17" s="2">
        <v>5</v>
      </c>
    </row>
    <row r="18" spans="1:15" ht="18.75" customHeight="1" thickBot="1">
      <c r="A18" s="15"/>
      <c r="B18" s="20"/>
      <c r="C18" s="21"/>
      <c r="D18" s="24"/>
      <c r="E18" s="20"/>
      <c r="F18" s="21"/>
      <c r="G18" s="87"/>
      <c r="H18" s="87"/>
      <c r="I18" s="68"/>
      <c r="J18" s="69"/>
      <c r="K18" s="69"/>
      <c r="L18" s="70"/>
      <c r="N18" s="2">
        <v>8</v>
      </c>
    </row>
    <row r="19" spans="1:15" ht="18.75" customHeight="1">
      <c r="A19" s="13" t="s">
        <v>34</v>
      </c>
      <c r="B19" s="16">
        <f>O15</f>
        <v>33</v>
      </c>
      <c r="C19" s="17"/>
      <c r="D19" s="22" t="s">
        <v>31</v>
      </c>
      <c r="E19" s="16">
        <f>B19</f>
        <v>33</v>
      </c>
      <c r="F19" s="17"/>
      <c r="G19" s="87"/>
      <c r="H19" s="87"/>
      <c r="I19" s="68"/>
      <c r="J19" s="69"/>
      <c r="K19" s="69"/>
      <c r="L19" s="70"/>
      <c r="N19" s="2">
        <v>5</v>
      </c>
      <c r="O19" s="3">
        <f>SUM(N16:N19)</f>
        <v>28</v>
      </c>
    </row>
    <row r="20" spans="1:15" ht="18.75" customHeight="1">
      <c r="A20" s="14"/>
      <c r="B20" s="18"/>
      <c r="C20" s="19"/>
      <c r="D20" s="23"/>
      <c r="E20" s="18"/>
      <c r="F20" s="19"/>
      <c r="G20" s="87"/>
      <c r="H20" s="87"/>
      <c r="I20" s="68"/>
      <c r="J20" s="69"/>
      <c r="K20" s="69"/>
      <c r="L20" s="70"/>
    </row>
    <row r="21" spans="1:15" ht="18.75" customHeight="1">
      <c r="A21" s="14"/>
      <c r="B21" s="18"/>
      <c r="C21" s="19"/>
      <c r="D21" s="23"/>
      <c r="E21" s="18"/>
      <c r="F21" s="19"/>
      <c r="G21" s="87"/>
      <c r="H21" s="87"/>
      <c r="I21" s="68"/>
      <c r="J21" s="69"/>
      <c r="K21" s="69"/>
      <c r="L21" s="70"/>
    </row>
    <row r="22" spans="1:15" ht="18.75" customHeight="1">
      <c r="A22" s="15"/>
      <c r="B22" s="20"/>
      <c r="C22" s="21"/>
      <c r="D22" s="24"/>
      <c r="E22" s="20"/>
      <c r="F22" s="21"/>
      <c r="G22" s="87"/>
      <c r="H22" s="87"/>
      <c r="I22" s="68"/>
      <c r="J22" s="69"/>
      <c r="K22" s="69"/>
      <c r="L22" s="70"/>
    </row>
    <row r="23" spans="1:15" ht="18.75" customHeight="1">
      <c r="A23" s="13" t="s">
        <v>35</v>
      </c>
      <c r="B23" s="18">
        <f>O19</f>
        <v>28</v>
      </c>
      <c r="C23" s="19"/>
      <c r="D23" s="94" t="s">
        <v>31</v>
      </c>
      <c r="E23" s="18">
        <f>B23</f>
        <v>28</v>
      </c>
      <c r="F23" s="19"/>
      <c r="G23" s="87"/>
      <c r="H23" s="87"/>
      <c r="I23" s="68"/>
      <c r="J23" s="69"/>
      <c r="K23" s="69"/>
      <c r="L23" s="70"/>
    </row>
    <row r="24" spans="1:15" ht="18.75" customHeight="1">
      <c r="A24" s="14"/>
      <c r="B24" s="18"/>
      <c r="C24" s="19"/>
      <c r="D24" s="23"/>
      <c r="E24" s="18"/>
      <c r="F24" s="19"/>
      <c r="G24" s="87"/>
      <c r="H24" s="87"/>
      <c r="I24" s="68"/>
      <c r="J24" s="69"/>
      <c r="K24" s="69"/>
      <c r="L24" s="70"/>
    </row>
    <row r="25" spans="1:15" ht="18.75" customHeight="1">
      <c r="A25" s="14"/>
      <c r="B25" s="18"/>
      <c r="C25" s="19"/>
      <c r="D25" s="23"/>
      <c r="E25" s="18"/>
      <c r="F25" s="19"/>
      <c r="G25" s="87"/>
      <c r="H25" s="87"/>
      <c r="I25" s="68"/>
      <c r="J25" s="69"/>
      <c r="K25" s="69"/>
      <c r="L25" s="70"/>
    </row>
    <row r="26" spans="1:15" ht="18.75" customHeight="1" thickBot="1">
      <c r="A26" s="15"/>
      <c r="B26" s="92"/>
      <c r="C26" s="93"/>
      <c r="D26" s="95"/>
      <c r="E26" s="92"/>
      <c r="F26" s="93"/>
      <c r="G26" s="87"/>
      <c r="H26" s="87"/>
      <c r="I26" s="71"/>
      <c r="J26" s="72"/>
      <c r="K26" s="72"/>
      <c r="L26" s="73"/>
    </row>
    <row r="27" spans="1:15">
      <c r="A27" s="9"/>
      <c r="B27" s="9"/>
      <c r="C27" s="9"/>
      <c r="D27" s="9"/>
      <c r="E27" s="9"/>
      <c r="F27" s="9"/>
      <c r="G27" s="10"/>
      <c r="H27" s="10"/>
      <c r="I27" s="10"/>
      <c r="J27" s="10"/>
      <c r="K27" s="10"/>
      <c r="L27" s="10"/>
    </row>
  </sheetData>
  <mergeCells count="51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9:A22"/>
    <mergeCell ref="A13:A14"/>
    <mergeCell ref="B13:C14"/>
    <mergeCell ref="D13:D14"/>
    <mergeCell ref="E13:F14"/>
    <mergeCell ref="H13:L13"/>
    <mergeCell ref="B19:C22"/>
    <mergeCell ref="D19:D22"/>
    <mergeCell ref="E19:F22"/>
    <mergeCell ref="A23:A26"/>
    <mergeCell ref="B23:C26"/>
    <mergeCell ref="D23:D26"/>
    <mergeCell ref="E23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Sheet1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2024-09-04T06:34:37Z</dcterms:modified>
</cp:coreProperties>
</file>