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/Documents/With Otto/Guides/"/>
    </mc:Choice>
  </mc:AlternateContent>
  <xr:revisionPtr revIDLastSave="0" documentId="13_ncr:1_{CD403090-D6CC-B241-A261-F3D8CA2C72C1}" xr6:coauthVersionLast="47" xr6:coauthVersionMax="47" xr10:uidLastSave="{00000000-0000-0000-0000-000000000000}"/>
  <bookViews>
    <workbookView xWindow="3260" yWindow="13440" windowWidth="27640" windowHeight="16940" xr2:uid="{0D4BB7B6-1F72-2940-8578-1EF201BBBCFE}"/>
  </bookViews>
  <sheets>
    <sheet name="Calculator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J12" i="2" l="1"/>
  <c r="J20" i="2" l="1"/>
  <c r="J18" i="2"/>
  <c r="J17" i="2"/>
  <c r="J16" i="2"/>
  <c r="J15" i="2"/>
  <c r="J14" i="2"/>
  <c r="J13" i="2"/>
  <c r="J19" i="2"/>
  <c r="J21" i="2" l="1"/>
</calcChain>
</file>

<file path=xl/sharedStrings.xml><?xml version="1.0" encoding="utf-8"?>
<sst xmlns="http://schemas.openxmlformats.org/spreadsheetml/2006/main" count="29" uniqueCount="21">
  <si>
    <t>Plan</t>
  </si>
  <si>
    <t>Price</t>
  </si>
  <si>
    <t>Credits</t>
  </si>
  <si>
    <t>Per credit</t>
  </si>
  <si>
    <t>Cheapest after X credits</t>
  </si>
  <si>
    <t>Credits per reconciliation</t>
  </si>
  <si>
    <t>A</t>
  </si>
  <si>
    <t>Bank rule</t>
  </si>
  <si>
    <t>B</t>
  </si>
  <si>
    <t>SmartMatch</t>
  </si>
  <si>
    <t>C</t>
  </si>
  <si>
    <t>D</t>
  </si>
  <si>
    <t>Calculator</t>
  </si>
  <si>
    <t>E</t>
  </si>
  <si>
    <t>Number of bank rule reconciliations</t>
  </si>
  <si>
    <t>F</t>
  </si>
  <si>
    <t>Number of SmartMatch reconciliations</t>
  </si>
  <si>
    <t>G</t>
  </si>
  <si>
    <t>Total credits</t>
  </si>
  <si>
    <t>H</t>
  </si>
  <si>
    <t>Cheapest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</si>
</sst>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70941"/>
        <bgColor indexed="64"/>
      </patternFill>
    </fill>
    <fill>
      <patternFill patternType="solid">
        <fgColor rgb="FF170941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170941"/>
      </left>
      <right style="hair">
        <color rgb="FF170941"/>
      </right>
      <top style="hair">
        <color rgb="FF170941"/>
      </top>
      <bottom/>
      <diagonal/>
    </border>
    <border>
      <left style="thin">
        <color rgb="FF170941"/>
      </left>
      <right style="thin">
        <color rgb="FF170941"/>
      </right>
      <top style="thin">
        <color rgb="FF170941"/>
      </top>
      <bottom style="thin">
        <color rgb="FF17094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44" fontId="0" fillId="0" borderId="0" xfId="1" applyFont="1" applyBorder="1"/>
    <xf numFmtId="0" fontId="0" fillId="0" borderId="2" xfId="0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0" fillId="0" borderId="4" xfId="1" applyNumberFormat="1" applyFont="1" applyBorder="1"/>
    <xf numFmtId="44" fontId="0" fillId="0" borderId="4" xfId="1" applyFont="1" applyBorder="1"/>
    <xf numFmtId="44" fontId="4" fillId="0" borderId="4" xfId="1" applyFont="1" applyBorder="1"/>
  </cellXfs>
  <cellStyles count="2">
    <cellStyle name="Currency" xfId="1" builtinId="4"/>
    <cellStyle name="Normal" xfId="0" builtinId="0"/>
  </cellStyles>
  <dxfs count="4">
    <dxf>
      <fill>
        <patternFill patternType="solid">
          <fgColor indexed="64"/>
          <bgColor rgb="FF170941"/>
        </patternFill>
      </fill>
    </dxf>
    <dxf>
      <fill>
        <patternFill>
          <bgColor theme="9" tint="0.79998168889431442"/>
        </patternFill>
      </fill>
      <border>
        <left style="thin">
          <color rgb="FF170941"/>
        </left>
        <right style="thin">
          <color rgb="FF170941"/>
        </right>
        <top style="thin">
          <color rgb="FF170941"/>
        </top>
        <bottom style="thin">
          <color rgb="FF170941"/>
        </bottom>
        <vertical/>
        <horizontal/>
      </border>
    </dxf>
    <dxf>
      <font>
        <color theme="0"/>
      </font>
      <fill>
        <patternFill>
          <bgColor rgb="FF17094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With Otto" pivot="0" count="2" xr9:uid="{F86D341B-26BF-4C41-9282-4829A14BA9B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62006</xdr:colOff>
      <xdr:row>0</xdr:row>
      <xdr:rowOff>64996</xdr:rowOff>
    </xdr:from>
    <xdr:to>
      <xdr:col>4</xdr:col>
      <xdr:colOff>343647</xdr:colOff>
      <xdr:row>3</xdr:row>
      <xdr:rowOff>17090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F6DA62-D22D-094D-B72E-9BCDB15ED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6" y="64996"/>
          <a:ext cx="2923241" cy="5616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DE6E4F-D6ED-0041-9F55-2D95CC373A84}" name="Table33" displayName="Table33" ref="B5:F13" totalsRowShown="0" headerRowDxfId="0">
  <autoFilter ref="B5:F13" xr:uid="{BD348EEB-0600-BB4C-9B43-1BACBE3B12DD}"/>
  <tableColumns count="5">
    <tableColumn id="1" xr3:uid="{CCD3B326-3FEE-2649-B4F3-DEB29CF9F920}" name="Plan"/>
    <tableColumn id="2" xr3:uid="{D65487C5-DA8D-CF48-A750-2C6E3D802E81}" name="Price" dataCellStyle="Currency"/>
    <tableColumn id="3" xr3:uid="{F1935F0F-F97D-844E-827B-7FA7C261125D}" name="Credits"/>
    <tableColumn id="4" xr3:uid="{3D176E4F-75A9-FF4B-86E8-D466F2EA56DE}" name="Per credit" dataCellStyle="Currency"/>
    <tableColumn id="5" xr3:uid="{A4FD30F0-1EDD-1045-8E20-CCA0897D4319}" name="Cheapest after X credits"/>
  </tableColumns>
  <tableStyleInfo name="With Ott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D49B-D55E-C342-AD83-036CA31C679A}">
  <dimension ref="B5:J21"/>
  <sheetViews>
    <sheetView tabSelected="1" zoomScale="150" zoomScaleNormal="150" workbookViewId="0">
      <selection activeCell="I11" sqref="I11"/>
    </sheetView>
  </sheetViews>
  <sheetFormatPr baseColWidth="10" defaultRowHeight="16" x14ac:dyDescent="0.2"/>
  <cols>
    <col min="1" max="1" width="2.1640625" customWidth="1"/>
    <col min="5" max="5" width="11.33203125" customWidth="1"/>
    <col min="6" max="6" width="23.6640625" bestFit="1" customWidth="1"/>
    <col min="9" max="9" width="33.6640625" bestFit="1" customWidth="1"/>
  </cols>
  <sheetData>
    <row r="5" spans="2:10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I5" s="2" t="s">
        <v>5</v>
      </c>
      <c r="J5" s="2"/>
    </row>
    <row r="6" spans="2:10" x14ac:dyDescent="0.2">
      <c r="B6" t="s">
        <v>6</v>
      </c>
      <c r="C6" s="3">
        <v>25</v>
      </c>
      <c r="D6">
        <v>100</v>
      </c>
      <c r="E6" s="3">
        <v>0.25</v>
      </c>
      <c r="I6" s="4" t="s">
        <v>7</v>
      </c>
      <c r="J6" s="4">
        <v>1</v>
      </c>
    </row>
    <row r="7" spans="2:10" x14ac:dyDescent="0.2">
      <c r="B7" t="s">
        <v>8</v>
      </c>
      <c r="C7" s="3">
        <v>52.5</v>
      </c>
      <c r="D7">
        <v>250</v>
      </c>
      <c r="E7" s="3">
        <v>0.21</v>
      </c>
      <c r="F7">
        <f>_xlfn.CEILING.MATH(Table33[[#This Row],[Price]]/E6)</f>
        <v>210</v>
      </c>
      <c r="I7" s="4" t="s">
        <v>9</v>
      </c>
      <c r="J7" s="4">
        <v>4</v>
      </c>
    </row>
    <row r="8" spans="2:10" x14ac:dyDescent="0.2">
      <c r="B8" t="s">
        <v>10</v>
      </c>
      <c r="C8" s="3">
        <v>100</v>
      </c>
      <c r="D8">
        <v>500</v>
      </c>
      <c r="E8" s="3">
        <v>0.2</v>
      </c>
      <c r="F8">
        <f>_xlfn.CEILING.MATH(Table33[[#This Row],[Price]]/E7)</f>
        <v>477</v>
      </c>
    </row>
    <row r="9" spans="2:10" x14ac:dyDescent="0.2">
      <c r="B9" t="s">
        <v>11</v>
      </c>
      <c r="C9" s="3">
        <v>190</v>
      </c>
      <c r="D9">
        <v>1000</v>
      </c>
      <c r="E9" s="3">
        <v>0.19</v>
      </c>
      <c r="F9">
        <f>_xlfn.CEILING.MATH(Table33[[#This Row],[Price]]/E8)</f>
        <v>950</v>
      </c>
      <c r="I9" s="5" t="s">
        <v>12</v>
      </c>
      <c r="J9" s="5"/>
    </row>
    <row r="10" spans="2:10" x14ac:dyDescent="0.2">
      <c r="B10" t="s">
        <v>13</v>
      </c>
      <c r="C10" s="3">
        <v>297.5</v>
      </c>
      <c r="D10">
        <v>1750</v>
      </c>
      <c r="E10" s="3">
        <v>0.17</v>
      </c>
      <c r="F10">
        <f>_xlfn.CEILING.MATH(Table33[[#This Row],[Price]]/E9)</f>
        <v>1566</v>
      </c>
      <c r="I10" s="6" t="s">
        <v>14</v>
      </c>
      <c r="J10" s="7">
        <v>0</v>
      </c>
    </row>
    <row r="11" spans="2:10" x14ac:dyDescent="0.2">
      <c r="B11" t="s">
        <v>15</v>
      </c>
      <c r="C11" s="3">
        <v>400</v>
      </c>
      <c r="D11">
        <v>2500</v>
      </c>
      <c r="E11" s="3">
        <v>0.16</v>
      </c>
      <c r="F11">
        <f>_xlfn.CEILING.MATH(Table33[[#This Row],[Price]]/E10)</f>
        <v>2353</v>
      </c>
      <c r="I11" s="6" t="s">
        <v>16</v>
      </c>
      <c r="J11" s="7">
        <v>0</v>
      </c>
    </row>
    <row r="12" spans="2:10" x14ac:dyDescent="0.2">
      <c r="B12" t="s">
        <v>17</v>
      </c>
      <c r="C12" s="3">
        <v>750</v>
      </c>
      <c r="D12">
        <v>5000</v>
      </c>
      <c r="E12" s="3">
        <v>0.15</v>
      </c>
      <c r="F12">
        <f>_xlfn.CEILING.MATH(Table33[[#This Row],[Price]]/E11)</f>
        <v>4688</v>
      </c>
      <c r="I12" s="6" t="s">
        <v>18</v>
      </c>
      <c r="J12" s="7">
        <f>J10*J6+J11*J7</f>
        <v>0</v>
      </c>
    </row>
    <row r="13" spans="2:10" x14ac:dyDescent="0.2">
      <c r="B13" t="s">
        <v>19</v>
      </c>
      <c r="C13" s="3">
        <v>1400</v>
      </c>
      <c r="D13">
        <v>10000</v>
      </c>
      <c r="E13" s="3">
        <v>0.14000000000000001</v>
      </c>
      <c r="F13">
        <f>_xlfn.CEILING.MATH(Table33[[#This Row],[Price]]/E12)</f>
        <v>9334</v>
      </c>
      <c r="I13" s="6" t="s">
        <v>6</v>
      </c>
      <c r="J13" s="8">
        <f>IF($J$12&lt;=D6,C6,$J$12*E6)</f>
        <v>25</v>
      </c>
    </row>
    <row r="14" spans="2:10" x14ac:dyDescent="0.2">
      <c r="I14" s="6" t="s">
        <v>8</v>
      </c>
      <c r="J14" s="8">
        <f t="shared" ref="J14:J20" si="0">IF($J$12&lt;=D7,C7,$J$12*E7)</f>
        <v>52.5</v>
      </c>
    </row>
    <row r="15" spans="2:10" x14ac:dyDescent="0.2">
      <c r="I15" s="6" t="s">
        <v>10</v>
      </c>
      <c r="J15" s="8">
        <f>IF($J$12&lt;=D8,C8,$J$12*E8)</f>
        <v>100</v>
      </c>
    </row>
    <row r="16" spans="2:10" x14ac:dyDescent="0.2">
      <c r="I16" s="6" t="s">
        <v>11</v>
      </c>
      <c r="J16" s="8">
        <f t="shared" si="0"/>
        <v>190</v>
      </c>
    </row>
    <row r="17" spans="9:10" x14ac:dyDescent="0.2">
      <c r="I17" s="6" t="s">
        <v>13</v>
      </c>
      <c r="J17" s="8">
        <f t="shared" si="0"/>
        <v>297.5</v>
      </c>
    </row>
    <row r="18" spans="9:10" x14ac:dyDescent="0.2">
      <c r="I18" s="6" t="s">
        <v>15</v>
      </c>
      <c r="J18" s="8">
        <f t="shared" si="0"/>
        <v>400</v>
      </c>
    </row>
    <row r="19" spans="9:10" x14ac:dyDescent="0.2">
      <c r="I19" s="6" t="s">
        <v>17</v>
      </c>
      <c r="J19" s="8">
        <f t="shared" si="0"/>
        <v>750</v>
      </c>
    </row>
    <row r="20" spans="9:10" x14ac:dyDescent="0.2">
      <c r="I20" s="6" t="s">
        <v>19</v>
      </c>
      <c r="J20" s="8">
        <f t="shared" si="0"/>
        <v>1400</v>
      </c>
    </row>
    <row r="21" spans="9:10" x14ac:dyDescent="0.2">
      <c r="I21" s="6" t="s">
        <v>20</v>
      </c>
      <c r="J21" s="9">
        <f>MIN(J13:J20)</f>
        <v>25</v>
      </c>
    </row>
  </sheetData>
  <mergeCells count="2">
    <mergeCell ref="I5:J5"/>
    <mergeCell ref="I9:J9"/>
  </mergeCells>
  <conditionalFormatting sqref="J13:J20">
    <cfRule type="expression" dxfId="1" priority="1">
      <formula>J13=$J$21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>With Otto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With Otto pricing calculator</dc:title>
  <dc:subject/>
  <dc:creator>Stuart Chapman</dc:creator>
  <cp:keywords/>
  <dc:description/>
  <cp:lastModifiedBy>Stuart Chapman</cp:lastModifiedBy>
  <dcterms:created xsi:type="dcterms:W3CDTF">2025-01-15T10:12:39Z</dcterms:created>
  <dcterms:modified xsi:type="dcterms:W3CDTF">2025-01-15T10:36:43Z</dcterms:modified>
  <cp:category/>
</cp:coreProperties>
</file>