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20DFD739-BB2A-984F-8DB8-28D26E1029D2}"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41" i="8" l="1"/>
  <c r="W41" i="8"/>
  <c r="W407" i="8"/>
  <c r="W406" i="8"/>
  <c r="W405" i="8"/>
  <c r="W404" i="8"/>
  <c r="W403" i="8"/>
  <c r="W402" i="8"/>
  <c r="W401" i="8"/>
  <c r="W84" i="8"/>
  <c r="W317" i="8"/>
  <c r="T317" i="8"/>
  <c r="Y42" i="8"/>
  <c r="W330" i="8"/>
  <c r="W320" i="8"/>
  <c r="W319" i="8"/>
  <c r="W318" i="8"/>
  <c r="W316" i="8"/>
  <c r="W227" i="8"/>
  <c r="W228" i="8"/>
  <c r="W229" i="8"/>
  <c r="W230" i="8"/>
  <c r="W231" i="8"/>
  <c r="W241" i="8"/>
  <c r="W196" i="8"/>
  <c r="W197" i="8"/>
  <c r="W198" i="8"/>
  <c r="W199" i="8"/>
  <c r="W200" i="8"/>
  <c r="W210" i="8"/>
  <c r="W166" i="8"/>
  <c r="W167" i="8"/>
  <c r="W168" i="8"/>
  <c r="W169" i="8"/>
  <c r="W170" i="8"/>
  <c r="W171" i="8"/>
  <c r="W172" i="8"/>
  <c r="W173" i="8"/>
  <c r="W174" i="8"/>
  <c r="W175" i="8"/>
  <c r="W176" i="8"/>
  <c r="W177" i="8"/>
  <c r="W178" i="8"/>
  <c r="W179" i="8"/>
  <c r="W180" i="8"/>
  <c r="W181" i="8"/>
  <c r="W182" i="8"/>
  <c r="T91" i="8" l="1"/>
  <c r="T92" i="8"/>
  <c r="T93" i="8"/>
  <c r="V43" i="8"/>
  <c r="T330" i="8"/>
  <c r="T320" i="8"/>
  <c r="T319" i="8"/>
  <c r="T318" i="8"/>
  <c r="Q318" i="8"/>
  <c r="Q319" i="8"/>
  <c r="Q320" i="8"/>
  <c r="Q330"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3" i="8"/>
  <c r="W80" i="8"/>
  <c r="W79" i="8"/>
  <c r="T106" i="8"/>
  <c r="T105" i="8"/>
  <c r="T95" i="8"/>
  <c r="T94"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329" i="8" s="1"/>
  <c r="T55" i="8"/>
  <c r="T328" i="8" s="1"/>
  <c r="T54" i="8"/>
  <c r="T327" i="8" s="1"/>
  <c r="T53" i="8"/>
  <c r="T326" i="8" s="1"/>
  <c r="T52" i="8"/>
  <c r="T325" i="8" s="1"/>
  <c r="T51" i="8"/>
  <c r="T324" i="8" s="1"/>
  <c r="T50" i="8"/>
  <c r="T323" i="8" s="1"/>
  <c r="T49" i="8"/>
  <c r="T322" i="8" s="1"/>
  <c r="T48" i="8"/>
  <c r="T321" i="8" s="1"/>
  <c r="N56" i="8"/>
  <c r="N55" i="8"/>
  <c r="N54" i="8"/>
  <c r="N53" i="8"/>
  <c r="N52" i="8"/>
  <c r="N51" i="8"/>
  <c r="N50" i="8"/>
  <c r="N49" i="8"/>
  <c r="N48" i="8"/>
  <c r="Q56" i="8"/>
  <c r="Q329" i="8" s="1"/>
  <c r="Q55" i="8"/>
  <c r="Q328" i="8" s="1"/>
  <c r="Q54" i="8"/>
  <c r="Q327" i="8" s="1"/>
  <c r="Q53" i="8"/>
  <c r="Q326" i="8" s="1"/>
  <c r="Q52" i="8"/>
  <c r="Q325" i="8" s="1"/>
  <c r="Q51" i="8"/>
  <c r="Q324" i="8" s="1"/>
  <c r="Q50" i="8"/>
  <c r="Q323" i="8" s="1"/>
  <c r="Q49" i="8"/>
  <c r="Q322" i="8" s="1"/>
  <c r="Q48" i="8"/>
  <c r="Q321" i="8" s="1"/>
  <c r="B56" i="8"/>
  <c r="B55" i="8"/>
  <c r="B54" i="8"/>
  <c r="B53" i="8"/>
  <c r="B52" i="8"/>
  <c r="B51" i="8"/>
  <c r="B50" i="8"/>
  <c r="B49" i="8"/>
  <c r="B48" i="8"/>
  <c r="H56" i="8"/>
  <c r="H55" i="8"/>
  <c r="H54" i="8"/>
  <c r="H53" i="8"/>
  <c r="H52" i="8"/>
  <c r="H51" i="8"/>
  <c r="H50" i="8"/>
  <c r="H49" i="8"/>
  <c r="H48" i="8"/>
  <c r="K48" i="8"/>
  <c r="W236" i="8" l="1"/>
  <c r="W205" i="8"/>
  <c r="W325" i="8"/>
  <c r="W329" i="8"/>
  <c r="W240" i="8"/>
  <c r="W209" i="8"/>
  <c r="W208" i="8"/>
  <c r="W239" i="8"/>
  <c r="W328" i="8"/>
  <c r="W321" i="8"/>
  <c r="W201" i="8"/>
  <c r="W232" i="8"/>
  <c r="W237" i="8"/>
  <c r="W206" i="8"/>
  <c r="W326" i="8"/>
  <c r="W238" i="8"/>
  <c r="W327" i="8"/>
  <c r="W207" i="8"/>
  <c r="W203" i="8"/>
  <c r="W234" i="8"/>
  <c r="W323" i="8"/>
  <c r="W202" i="8"/>
  <c r="W322" i="8"/>
  <c r="W233" i="8"/>
  <c r="W235" i="8"/>
  <c r="W204" i="8"/>
  <c r="W324" i="8"/>
  <c r="AI201" i="8"/>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R48" i="8"/>
  <c r="Q96" i="8" s="1"/>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R49" i="8"/>
  <c r="Q97" i="8" s="1"/>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0" i="8"/>
  <c r="Y39" i="8"/>
  <c r="Y38" i="8"/>
  <c r="V38" i="8"/>
  <c r="V39" i="8"/>
  <c r="V41" i="8"/>
  <c r="V42" i="8"/>
  <c r="V40" i="8"/>
  <c r="P43" i="8" l="1"/>
  <c r="P42" i="8"/>
  <c r="P41" i="8"/>
  <c r="P40" i="8"/>
  <c r="P39" i="8"/>
  <c r="P38" i="8"/>
  <c r="S42" i="8"/>
  <c r="S41" i="8"/>
  <c r="S40"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Y62" i="8"/>
  <c r="W62" i="8"/>
  <c r="Y61" i="8"/>
  <c r="W61" i="8"/>
  <c r="Y60" i="8"/>
  <c r="W60" i="8"/>
  <c r="Y59" i="8"/>
  <c r="W59" i="8"/>
  <c r="Y58" i="8"/>
  <c r="W58" i="8"/>
  <c r="T63" i="8"/>
  <c r="V62" i="8"/>
  <c r="T62" i="8"/>
  <c r="T335" i="8" s="1"/>
  <c r="V61" i="8"/>
  <c r="T61" i="8"/>
  <c r="T334" i="8" s="1"/>
  <c r="V60" i="8"/>
  <c r="T60" i="8"/>
  <c r="T333" i="8" s="1"/>
  <c r="V59" i="8"/>
  <c r="T59" i="8"/>
  <c r="T332" i="8" s="1"/>
  <c r="V58" i="8"/>
  <c r="T58" i="8"/>
  <c r="T331" i="8" s="1"/>
  <c r="N63" i="8"/>
  <c r="N367" i="8" s="1"/>
  <c r="P62" i="8"/>
  <c r="N62" i="8"/>
  <c r="P61" i="8"/>
  <c r="N61" i="8"/>
  <c r="P60" i="8"/>
  <c r="N60" i="8"/>
  <c r="P59" i="8"/>
  <c r="N59" i="8"/>
  <c r="P58" i="8"/>
  <c r="N58" i="8"/>
  <c r="Q63" i="8"/>
  <c r="S62" i="8"/>
  <c r="Q62" i="8"/>
  <c r="Q335" i="8" s="1"/>
  <c r="S61" i="8"/>
  <c r="Q61" i="8"/>
  <c r="Q334" i="8" s="1"/>
  <c r="S60" i="8"/>
  <c r="Q60" i="8"/>
  <c r="Q333" i="8" s="1"/>
  <c r="S59" i="8"/>
  <c r="Q59" i="8"/>
  <c r="Q332" i="8" s="1"/>
  <c r="S58" i="8"/>
  <c r="Q58" i="8"/>
  <c r="Q331" i="8" s="1"/>
  <c r="B63" i="8"/>
  <c r="B367" i="8" s="1"/>
  <c r="D62" i="8"/>
  <c r="B62" i="8"/>
  <c r="D61" i="8"/>
  <c r="B61" i="8"/>
  <c r="D60" i="8"/>
  <c r="B60" i="8"/>
  <c r="D59" i="8"/>
  <c r="B59" i="8"/>
  <c r="D58" i="8"/>
  <c r="B58" i="8"/>
  <c r="H63" i="8"/>
  <c r="H367" i="8" s="1"/>
  <c r="J62" i="8"/>
  <c r="H62" i="8"/>
  <c r="J61" i="8"/>
  <c r="H61" i="8"/>
  <c r="J60" i="8"/>
  <c r="H60" i="8"/>
  <c r="J40" i="8"/>
  <c r="W214" i="8" l="1"/>
  <c r="W334" i="8"/>
  <c r="W245" i="8"/>
  <c r="T367" i="8"/>
  <c r="T336" i="8"/>
  <c r="W367" i="8"/>
  <c r="W216" i="8"/>
  <c r="W336" i="8"/>
  <c r="W331" i="8"/>
  <c r="W242" i="8"/>
  <c r="W211" i="8"/>
  <c r="Q367" i="8"/>
  <c r="Q336" i="8"/>
  <c r="W332" i="8"/>
  <c r="W243" i="8"/>
  <c r="W212" i="8"/>
  <c r="W215" i="8"/>
  <c r="W246" i="8"/>
  <c r="W335" i="8"/>
  <c r="W333" i="8"/>
  <c r="W213" i="8"/>
  <c r="W244" i="8"/>
  <c r="H364" i="8"/>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L5" i="8" s="1"/>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34" i="8"/>
  <c r="I34" i="8"/>
  <c r="C34" i="8"/>
  <c r="B65" i="8" s="1"/>
  <c r="K35" i="8"/>
  <c r="K60" i="8"/>
  <c r="K61" i="8"/>
  <c r="K62" i="8"/>
  <c r="K63" i="8"/>
  <c r="K367" i="8" s="1"/>
  <c r="V13" i="8" l="1"/>
  <c r="T43" i="8" s="1"/>
  <c r="U13" i="8"/>
  <c r="AL38" i="8"/>
  <c r="AL222" i="8" s="1"/>
  <c r="AL161" i="8"/>
  <c r="BF8" i="8"/>
  <c r="BD161" i="8" s="1"/>
  <c r="AL191"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W185" i="8" s="1"/>
  <c r="Y31" i="8"/>
  <c r="W184" i="8" s="1"/>
  <c r="Y33" i="8"/>
  <c r="X32" i="8"/>
  <c r="X30" i="8"/>
  <c r="X31" i="8"/>
  <c r="Y30" i="8"/>
  <c r="W183" i="8" s="1"/>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W160" i="8" s="1"/>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BC8" i="8"/>
  <c r="BA161" i="8" s="1"/>
  <c r="AQ9" i="8"/>
  <c r="AO162" i="8" s="1"/>
  <c r="AQ8" i="8"/>
  <c r="AO161" i="8" s="1"/>
  <c r="U8" i="8"/>
  <c r="AA8" i="8"/>
  <c r="BB8" i="8"/>
  <c r="AA5" i="8"/>
  <c r="AP6" i="8"/>
  <c r="AP480" i="8" s="1"/>
  <c r="AQ480" i="8" s="1"/>
  <c r="K463" i="8"/>
  <c r="AP8" i="8"/>
  <c r="Y8" i="8"/>
  <c r="W161" i="8" s="1"/>
  <c r="Y9" i="8"/>
  <c r="W162" i="8" s="1"/>
  <c r="BD38" i="8"/>
  <c r="BP41" i="8"/>
  <c r="BV39" i="8"/>
  <c r="T167" i="8"/>
  <c r="V11" i="8"/>
  <c r="T164" i="8" s="1"/>
  <c r="D6" i="8"/>
  <c r="AG8" i="8"/>
  <c r="BG38" i="8"/>
  <c r="BV43" i="8"/>
  <c r="V6" i="8"/>
  <c r="BP38" i="8"/>
  <c r="C8" i="8"/>
  <c r="T166" i="8"/>
  <c r="V12" i="8"/>
  <c r="T165" i="8" s="1"/>
  <c r="U9" i="8"/>
  <c r="V8" i="8"/>
  <c r="T161" i="8" s="1"/>
  <c r="AA6" i="8"/>
  <c r="AA480" i="8" s="1"/>
  <c r="AB480" i="8" s="1"/>
  <c r="O8" i="8"/>
  <c r="O6" i="8"/>
  <c r="O480" i="8" s="1"/>
  <c r="P480" i="8" s="1"/>
  <c r="AJ12" i="8"/>
  <c r="AK10" i="8"/>
  <c r="AI163" i="8" s="1"/>
  <c r="AJ8" i="8"/>
  <c r="AH9" i="8"/>
  <c r="AF162" i="8" s="1"/>
  <c r="AT10" i="8"/>
  <c r="Y11" i="8"/>
  <c r="W164" i="8" s="1"/>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Y10" i="8"/>
  <c r="W163" i="8" s="1"/>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BR12" i="8"/>
  <c r="BP165" i="8" s="1"/>
  <c r="AB6" i="8"/>
  <c r="AB8" i="8"/>
  <c r="U5" i="8"/>
  <c r="AG5" i="8"/>
  <c r="AY5" i="8"/>
  <c r="AY6" i="8"/>
  <c r="AY480" i="8" s="1"/>
  <c r="AZ480" i="8" s="1"/>
  <c r="BH5" i="8"/>
  <c r="BE5" i="8"/>
  <c r="BR6" i="8"/>
  <c r="W42" i="8" l="1"/>
  <c r="W165" i="8"/>
  <c r="BV41" i="8"/>
  <c r="AR40" i="8"/>
  <c r="AR163" i="8"/>
  <c r="BD191" i="8"/>
  <c r="BD373" i="8"/>
  <c r="BD252" i="8"/>
  <c r="BD342" i="8"/>
  <c r="BD282" i="8"/>
  <c r="BD222" i="8"/>
  <c r="BS36" i="8"/>
  <c r="BS159" i="8"/>
  <c r="AR39" i="8"/>
  <c r="AR253" i="8" s="1"/>
  <c r="AR162" i="8"/>
  <c r="AC36" i="8"/>
  <c r="AC159" i="8"/>
  <c r="BJ37" i="8"/>
  <c r="BJ341" i="8" s="1"/>
  <c r="BJ160" i="8"/>
  <c r="AC37" i="8"/>
  <c r="AC160" i="8"/>
  <c r="BY37" i="8"/>
  <c r="BY190" i="8" s="1"/>
  <c r="BY160" i="8"/>
  <c r="AI44" i="8"/>
  <c r="AI228" i="8" s="1"/>
  <c r="AI167" i="8"/>
  <c r="AL36" i="8"/>
  <c r="AL340" i="8" s="1"/>
  <c r="AL159" i="8"/>
  <c r="BJ36" i="8"/>
  <c r="BJ159" i="8"/>
  <c r="H37" i="8"/>
  <c r="H251" i="8" s="1"/>
  <c r="H160" i="8"/>
  <c r="CB36" i="8"/>
  <c r="CB159" i="8"/>
  <c r="AC38" i="8"/>
  <c r="AC81" i="8" s="1"/>
  <c r="AC161" i="8"/>
  <c r="AL37" i="8"/>
  <c r="AL221" i="8" s="1"/>
  <c r="AL160" i="8"/>
  <c r="BS37" i="8"/>
  <c r="BS160" i="8"/>
  <c r="AF36" i="8"/>
  <c r="AF159" i="8"/>
  <c r="BY36" i="8"/>
  <c r="BY280" i="8" s="1"/>
  <c r="BY159" i="8"/>
  <c r="BD36" i="8"/>
  <c r="BD159" i="8"/>
  <c r="Z39" i="8"/>
  <c r="Z343" i="8" s="1"/>
  <c r="Z162" i="8"/>
  <c r="BA37" i="8"/>
  <c r="BA160" i="8"/>
  <c r="CB37" i="8"/>
  <c r="CB160" i="8"/>
  <c r="AR36" i="8"/>
  <c r="AR159" i="8"/>
  <c r="BG222" i="8"/>
  <c r="BG373" i="8"/>
  <c r="BG191" i="8"/>
  <c r="BG282" i="8"/>
  <c r="BG342" i="8"/>
  <c r="BG252" i="8"/>
  <c r="Z37" i="8"/>
  <c r="Z81" i="8" s="1"/>
  <c r="Z160" i="8"/>
  <c r="CB38" i="8"/>
  <c r="CB161" i="8"/>
  <c r="AO40" i="8"/>
  <c r="AO163" i="8"/>
  <c r="AO36" i="8"/>
  <c r="AO340" i="8" s="1"/>
  <c r="AO159" i="8"/>
  <c r="H39" i="8"/>
  <c r="H223" i="8" s="1"/>
  <c r="H162" i="8"/>
  <c r="AR38" i="8"/>
  <c r="AR252" i="8" s="1"/>
  <c r="AR161" i="8"/>
  <c r="BM37" i="8"/>
  <c r="BM160" i="8"/>
  <c r="BM36" i="8"/>
  <c r="BM159" i="8"/>
  <c r="E36" i="8"/>
  <c r="E159" i="8"/>
  <c r="BG36" i="8"/>
  <c r="BG159" i="8"/>
  <c r="BA36" i="8"/>
  <c r="BA159" i="8"/>
  <c r="B36" i="8"/>
  <c r="B159" i="8"/>
  <c r="BD37" i="8"/>
  <c r="BD81" i="8" s="1"/>
  <c r="BD160" i="8"/>
  <c r="BG37" i="8"/>
  <c r="BG160" i="8"/>
  <c r="E37" i="8"/>
  <c r="E160" i="8"/>
  <c r="Z38" i="8"/>
  <c r="Z161" i="8"/>
  <c r="B37" i="8"/>
  <c r="B160" i="8"/>
  <c r="Z40" i="8"/>
  <c r="Z224" i="8" s="1"/>
  <c r="Z163" i="8"/>
  <c r="AO37" i="8"/>
  <c r="AO251" i="8" s="1"/>
  <c r="AO160" i="8"/>
  <c r="AR37" i="8"/>
  <c r="AR221" i="8" s="1"/>
  <c r="AR160" i="8"/>
  <c r="Z36" i="8"/>
  <c r="Z159" i="8"/>
  <c r="H36" i="8"/>
  <c r="H250" i="8" s="1"/>
  <c r="H159" i="8"/>
  <c r="AF37" i="8"/>
  <c r="AF160" i="8"/>
  <c r="N36" i="8"/>
  <c r="N159" i="8"/>
  <c r="AX39" i="8"/>
  <c r="AX162" i="8"/>
  <c r="BV42" i="8"/>
  <c r="BV165" i="8"/>
  <c r="BV40" i="8"/>
  <c r="BV163" i="8"/>
  <c r="AX37" i="8"/>
  <c r="AX160" i="8"/>
  <c r="N37" i="8"/>
  <c r="N160" i="8"/>
  <c r="BV223" i="8"/>
  <c r="BV253" i="8"/>
  <c r="BV283" i="8"/>
  <c r="BV192" i="8"/>
  <c r="BV343" i="8"/>
  <c r="BV374" i="8"/>
  <c r="H190" i="8"/>
  <c r="H221" i="8"/>
  <c r="H281" i="8"/>
  <c r="H341" i="8"/>
  <c r="H372" i="8"/>
  <c r="AX36" i="8"/>
  <c r="AX159" i="8"/>
  <c r="BV36" i="8"/>
  <c r="BV159" i="8"/>
  <c r="BY340" i="8"/>
  <c r="BY371" i="8"/>
  <c r="BY189" i="8"/>
  <c r="AU36" i="8"/>
  <c r="AU159" i="8"/>
  <c r="AO250" i="8"/>
  <c r="AO280" i="8"/>
  <c r="AO220" i="8"/>
  <c r="AO189" i="8"/>
  <c r="BP255" i="8"/>
  <c r="BP194" i="8"/>
  <c r="BP225" i="8"/>
  <c r="BP285" i="8"/>
  <c r="BP376" i="8"/>
  <c r="BP345" i="8"/>
  <c r="BV37" i="8"/>
  <c r="BV160" i="8"/>
  <c r="BP44" i="8"/>
  <c r="BP167" i="8"/>
  <c r="H192" i="8"/>
  <c r="H253" i="8"/>
  <c r="H374" i="8"/>
  <c r="H343" i="8"/>
  <c r="AR254" i="8"/>
  <c r="AR193" i="8"/>
  <c r="AR224" i="8"/>
  <c r="AR284" i="8"/>
  <c r="AR344" i="8"/>
  <c r="AR375" i="8"/>
  <c r="CE37" i="8"/>
  <c r="CE160" i="8"/>
  <c r="T37" i="8"/>
  <c r="T310" i="8" s="1"/>
  <c r="T160" i="8"/>
  <c r="BP36" i="8"/>
  <c r="BP159" i="8"/>
  <c r="W36" i="8"/>
  <c r="W309" i="8" s="1"/>
  <c r="W159" i="8"/>
  <c r="BP252" i="8"/>
  <c r="BP191" i="8"/>
  <c r="BP222" i="8"/>
  <c r="BP342" i="8"/>
  <c r="BP282" i="8"/>
  <c r="BP373" i="8"/>
  <c r="BJ190" i="8"/>
  <c r="BJ281" i="8"/>
  <c r="BJ251" i="8"/>
  <c r="BJ221" i="8"/>
  <c r="BJ372" i="8"/>
  <c r="BY372" i="8"/>
  <c r="BP37" i="8"/>
  <c r="BP160" i="8"/>
  <c r="AI37" i="8"/>
  <c r="AI160" i="8"/>
  <c r="T39" i="8"/>
  <c r="T312" i="8" s="1"/>
  <c r="T162" i="8"/>
  <c r="BJ189" i="8"/>
  <c r="BJ340" i="8"/>
  <c r="BJ280" i="8"/>
  <c r="BJ250" i="8"/>
  <c r="BJ220" i="8"/>
  <c r="BJ371" i="8"/>
  <c r="K250" i="8"/>
  <c r="K189" i="8"/>
  <c r="K280" i="8"/>
  <c r="K220" i="8"/>
  <c r="K371" i="8"/>
  <c r="K340" i="8"/>
  <c r="T36" i="8"/>
  <c r="T309" i="8" s="1"/>
  <c r="T159" i="8"/>
  <c r="CE36" i="8"/>
  <c r="CE159" i="8"/>
  <c r="BV227" i="8"/>
  <c r="BV257" i="8"/>
  <c r="BV196" i="8"/>
  <c r="BV347" i="8"/>
  <c r="BV378" i="8"/>
  <c r="BV287" i="8"/>
  <c r="H189" i="8"/>
  <c r="H280" i="8"/>
  <c r="H220" i="8"/>
  <c r="H371" i="8"/>
  <c r="H340" i="8"/>
  <c r="AI36" i="8"/>
  <c r="AI159" i="8"/>
  <c r="BV225" i="8"/>
  <c r="BV255" i="8"/>
  <c r="BV194" i="8"/>
  <c r="BV285" i="8"/>
  <c r="BV345" i="8"/>
  <c r="BV376" i="8"/>
  <c r="Z374" i="8"/>
  <c r="Z283" i="8"/>
  <c r="W37" i="8"/>
  <c r="AO254" i="8"/>
  <c r="AO193" i="8"/>
  <c r="AO224" i="8"/>
  <c r="AO284" i="8"/>
  <c r="AO344" i="8"/>
  <c r="AO375" i="8"/>
  <c r="AR250" i="8"/>
  <c r="AR189" i="8"/>
  <c r="AR340" i="8"/>
  <c r="AR220" i="8"/>
  <c r="AR280" i="8"/>
  <c r="AR371" i="8"/>
  <c r="AI38" i="8"/>
  <c r="AI161" i="8"/>
  <c r="AX41" i="8"/>
  <c r="AX164" i="8"/>
  <c r="BT482" i="8"/>
  <c r="BU482" i="8" s="1"/>
  <c r="BW483" i="8"/>
  <c r="BX483" i="8" s="1"/>
  <c r="BW529" i="8"/>
  <c r="BX529" i="8" s="1"/>
  <c r="R533" i="8"/>
  <c r="S533" i="8" s="1"/>
  <c r="R487" i="8"/>
  <c r="S487" i="8" s="1"/>
  <c r="Q167" i="8"/>
  <c r="Q44" i="8"/>
  <c r="Q317" i="8" s="1"/>
  <c r="Q166" i="8"/>
  <c r="Q43" i="8"/>
  <c r="Q316" i="8" s="1"/>
  <c r="R532" i="8"/>
  <c r="S532" i="8" s="1"/>
  <c r="R486" i="8"/>
  <c r="S486" i="8" s="1"/>
  <c r="Q162" i="8"/>
  <c r="Q161" i="8"/>
  <c r="Q37" i="8"/>
  <c r="Q310" i="8" s="1"/>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Q41" i="8"/>
  <c r="Q314" i="8" s="1"/>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Q38" i="8"/>
  <c r="Q311" i="8" s="1"/>
  <c r="BW485" i="8"/>
  <c r="BX485" i="8" s="1"/>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Q309" i="8" s="1"/>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Q315" i="8" s="1"/>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E38" i="8"/>
  <c r="BY39" i="8"/>
  <c r="BY38" i="8"/>
  <c r="AU40" i="8"/>
  <c r="AU39" i="8"/>
  <c r="CE394" i="8"/>
  <c r="CE397" i="8"/>
  <c r="CE42" i="8"/>
  <c r="CE376" i="8"/>
  <c r="CE43" i="8"/>
  <c r="CE377" i="8"/>
  <c r="AF38" i="8"/>
  <c r="T40" i="8"/>
  <c r="T313" i="8" s="1"/>
  <c r="T42" i="8"/>
  <c r="T315" i="8" s="1"/>
  <c r="BY40" i="8"/>
  <c r="BM38" i="8"/>
  <c r="CE396" i="8"/>
  <c r="CE40" i="8"/>
  <c r="CE374" i="8"/>
  <c r="CE41" i="8"/>
  <c r="CE375" i="8"/>
  <c r="AX40" i="8"/>
  <c r="BP43" i="8"/>
  <c r="N41" i="8"/>
  <c r="AX38" i="8"/>
  <c r="AI40" i="8"/>
  <c r="T316" i="8"/>
  <c r="AX43" i="8"/>
  <c r="BP42" i="8"/>
  <c r="BS38" i="8"/>
  <c r="BM39" i="8"/>
  <c r="W40" i="8"/>
  <c r="AU42" i="8"/>
  <c r="AU41" i="8"/>
  <c r="CE38" i="8"/>
  <c r="CE372" i="8"/>
  <c r="CE39" i="8"/>
  <c r="CE373" i="8"/>
  <c r="AI41" i="8"/>
  <c r="AI43" i="8"/>
  <c r="AI39" i="8"/>
  <c r="AX42" i="8"/>
  <c r="AF39" i="8"/>
  <c r="T38" i="8"/>
  <c r="T311" i="8" s="1"/>
  <c r="T41" i="8"/>
  <c r="T314" i="8" s="1"/>
  <c r="Q39" i="8"/>
  <c r="Q312" i="8" s="1"/>
  <c r="B38" i="8"/>
  <c r="Q40" i="8"/>
  <c r="Q313" i="8" s="1"/>
  <c r="H40" i="8"/>
  <c r="Z192" i="8" l="1"/>
  <c r="BY341" i="8"/>
  <c r="Z253" i="8"/>
  <c r="BY281" i="8"/>
  <c r="AR373" i="8"/>
  <c r="Z223" i="8"/>
  <c r="BY251" i="8"/>
  <c r="BY221" i="8"/>
  <c r="AR342" i="8"/>
  <c r="AI197" i="8"/>
  <c r="AR282" i="8"/>
  <c r="BY220" i="8"/>
  <c r="AR222" i="8"/>
  <c r="AR191" i="8"/>
  <c r="H283" i="8"/>
  <c r="BY250" i="8"/>
  <c r="AI258" i="8"/>
  <c r="W224" i="8"/>
  <c r="W193" i="8"/>
  <c r="W313" i="8"/>
  <c r="AL341" i="8"/>
  <c r="W191" i="8"/>
  <c r="W222" i="8"/>
  <c r="W311" i="8"/>
  <c r="AL372" i="8"/>
  <c r="W223" i="8"/>
  <c r="W192" i="8"/>
  <c r="W312" i="8"/>
  <c r="AL251" i="8"/>
  <c r="AO371" i="8"/>
  <c r="AO341" i="8"/>
  <c r="AL281" i="8"/>
  <c r="AI379" i="8"/>
  <c r="W225" i="8"/>
  <c r="W194" i="8"/>
  <c r="W314" i="8"/>
  <c r="AL190" i="8"/>
  <c r="AI348" i="8"/>
  <c r="W190" i="8"/>
  <c r="W310" i="8"/>
  <c r="W221" i="8"/>
  <c r="AI288" i="8"/>
  <c r="W226" i="8"/>
  <c r="W195" i="8"/>
  <c r="W315" i="8"/>
  <c r="W377" i="8"/>
  <c r="W346" i="8"/>
  <c r="W286" i="8"/>
  <c r="W256" i="8"/>
  <c r="AR190" i="8"/>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28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<sst xmlns="http://schemas.openxmlformats.org/spreadsheetml/2006/main" count="3241" uniqueCount="322">
  <si>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</si>
  <si>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</si>
  <si>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</si>
  <si>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</si>
  <si>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</si>
  <si>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</si>
  <si>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</si>
  <si>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</si>
  <si>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</si>
  <si>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</si>
  <si>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</si>
  <si>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</si>
  <si>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</si>
  <si>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</si>
  <si>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</si>
  <si>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</si>
  <si>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</si>
  <si>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</si>
  <si>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</si>
  <si>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</si>
  <si>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</si>
  <si>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</si>
  <si>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</si>
  <si>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</si>
  <si>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</si>
  <si>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</si>
  <si>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</si>
  <si>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</si>
  <si>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</si>
  <si>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</si>
  <si>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</si>
  <si>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</si>
  <si>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</si>
  <si>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</si>
  <si>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</si>
  <si>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</si>
  <si>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</si>
  <si>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</si>
  <si>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</si>
  <si>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</si>
  <si>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</si>
  <si>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</si>
  <si>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</si>
  <si>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</si>
  <si>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</si>
  <si>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</si>
  <si>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</si>
  <si>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</si>
  <si>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</si>
  <si>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</si>
  <si>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</si>
  <si>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</si>
  <si>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</si>
  <si>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</si>
  <si>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</si>
  <si>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</si>
  <si>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</si>
  <si>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</si>
  <si>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</si>
  <si>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</si>
  <si>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</si>
  <si>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</si>
  <si>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</si>
  <si>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</si>
  <si>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</si>
  <si>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</si>
  <si>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</si>
  <si>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</si>
  <si>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</si>
  <si>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</si>
  <si>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</si>
  <si>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</si>
  <si>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</si>
  <si>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</si>
  <si>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</si>
  <si>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</si>
  <si>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</si>
  <si>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</si>
  <si>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</si>
  <si>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</si>
  <si>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</si>
  <si>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</si>
  <si>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</si>
  <si>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</si>
  <si>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</si>
  <si>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</si>
  <si>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</si>
  <si>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</si>
  <si>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</si>
  <si>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</si>
  <si>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</si>
  <si>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</si>
  <si>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</si>
  <si>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</si>
  <si>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</si>
  <si>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</si>
  <si>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</si>
  <si>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</si>
  <si>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</si>
  <si>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</si>
  <si>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</si>
  <si>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</si>
  <si>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</si>
  <si>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</si>
  <si>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</si>
  <si>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</si>
  <si>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</si>
  <si>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</si>
  <si>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</si>
  <si>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</si>
  <si>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</si>
  <si>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</si>
  <si>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</si>
  <si>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</si>
  <si>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</si>
  <si>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</si>
  <si>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</si>
  <si>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</si>
  <si>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</si>
  <si>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</si>
  <si>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</si>
  <si>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</si>
  <si>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</si>
  <si>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</si>
  <si>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</si>
  <si>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</si>
  <si>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</si>
  <si>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</si>
  <si>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</si>
  <si>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</si>
  <si>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</si>
  <si>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</si>
  <si>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</si>
  <si>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</si>
  <si>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</si>
  <si>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</si>
  <si>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</si>
  <si>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</si>
  <si>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</si>
  <si>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</si>
  <si>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</si>
  <si>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</si>
  <si>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</si>
  <si>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</si>
  <si>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</si>
  <si>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</si>
  <si>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</si>
  <si>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</si>
  <si>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</si>
  <si>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</si>
  <si>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</si>
  <si>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</si>
  <si>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</si>
  <si>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</si>
  <si>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</si>
  <si>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</si>
  <si>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</si>
  <si>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</si>
  <si>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</si>
  <si>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</si>
  <si>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</si>
  <si>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</si>
  <si>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</si>
  <si>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</si>
  <si>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</si>
  <si>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</si>
  <si>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</si>
  <si>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</si>
  <si>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</si>
  <si>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</si>
  <si>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</si>
  <si>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</si>
  <si>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</si>
  <si>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</si>
  <si>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</si>
  <si>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</si>
  <si>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</si>
  <si>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</si>
  <si>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</si>
  <si>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</si>
  <si>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</si>
  <si>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</si>
  <si>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</si>
  <si>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</si>
  <si>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</si>
  <si>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</si>
  <si>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</si>
  <si>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</si>
  <si>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</si>
  <si>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</si>
  <si>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</si>
  <si>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</si>
  <si>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</si>
  <si>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</si>
  <si>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</si>
  <si>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</si>
  <si>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</si>
  <si>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</si>
  <si>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</si>
  <si>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</si>
  <si>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</si>
  <si>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</si>
  <si>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</si>
  <si>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</si>
  <si>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</si>
  <si>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</si>
  <si>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</si>
  <si>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</si>
  <si>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</si>
  <si>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</si>
  <si>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</si>
  <si>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</si>
  <si>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</si>
  <si>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</si>
  <si>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</si>
  <si>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</si>
  <si>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</si>
  <si>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</si>
  <si>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</si>
  <si>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</si>
  <si>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</si>
  <si>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</si>
  <si>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</si>
  <si>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</si>
  <si>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</si>
  <si>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</si>
  <si>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</si>
  <si>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</si>
  <si>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</si>
  <si>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</si>
  <si>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</si>
  <si>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</si>
  <si>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</si>
  <si>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</si>
  <si>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</si>
  <si>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</si>
  <si>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</si>
  <si>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</si>
  <si>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</si>
  <si>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</si>
  <si>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</si>
  <si>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</si>
  <si>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</si>
  <si>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</si>
  <si>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</si>
  <si>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</si>
  <si>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</si>
  <si>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</si>
  <si>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</si>
  <si>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</si>
  <si>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</si>
  <si>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</si>
  <si>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</si>
  <si>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</si>
  <si>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</si>
  <si>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</si>
  <si>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</si>
  <si>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</si>
  <si>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</si>
  <si>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</si>
  <si>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</si>
  <si>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</si>
  <si>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</si>
  <si>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</si>
  <si>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</si>
  <si>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</si>
  <si>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</si>
  <si>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</si>
  <si>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</si>
  <si>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</si>
  <si>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</si>
  <si>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</si>
  <si>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</si>
  <si>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</si>
  <si>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</si>
  <si>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</si>
  <si>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</si>
  <si>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</si>
  <si>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</si>
  <si>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</si>
  <si>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</si>
  <si>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</si>
  <si>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</si>
  <si>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</si>
  <si>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</si>
  <si>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</si>
  <si>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</si>
  <si>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</si>
  <si>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</si>
  <si>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</si>
  <si>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</si>
  <si>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</si>
  <si>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</si>
  <si>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</si>
  <si>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</si>
  <si>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</si>
  <si>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</si>
  <si>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</si>
  <si>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</si>
  <si>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</si>
  <si>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</si>
  <si>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</si>
  <si>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</si>
  <si>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</si>
  <si>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</si>
  <si>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</si>
  <si>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</si>
  <si>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</si>
  <si>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</si>
  <si>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</si>
  <si>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</si>
  <si>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</si>
  <si>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</si>
  <si>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</si>
  <si>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</si>
  <si>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</si>
  <si>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</si>
  <si>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</si>
  <si>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</si>
  <si>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</si>
  <si>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</si>
  <si>
    <t>VARCHAR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</si>
</sst>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O27" zoomScale="113" zoomScaleNormal="100" workbookViewId="0">
      <selection activeCell="W41" sqref="W41:Y41"/>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173</v>
      </c>
      <c r="AR1" s="4"/>
      <c r="AS1" s="4"/>
      <c r="AT1" s="4"/>
      <c r="AU1" s="4"/>
      <c r="AV1" s="4"/>
      <c r="AW1" s="4"/>
      <c r="AX1" s="4"/>
      <c r="AY1" s="4"/>
      <c r="AZ1" s="4"/>
      <c r="BJ1" s="4"/>
      <c r="BK1" s="4"/>
      <c r="BL1" s="4"/>
      <c r="BM1" s="4"/>
      <c r="BN1" s="4"/>
      <c r="BO1" s="4"/>
      <c r="CH1" t="s">
        <v>181</v>
      </c>
    </row>
    <row r="2" spans="1:86" ht="17" thickBot="1" x14ac:dyDescent="0.25">
      <c r="A2" s="63"/>
      <c r="B2" s="102" t="s">
        <v>230</v>
      </c>
      <c r="C2" s="102" t="s">
        <v>230</v>
      </c>
      <c r="D2" s="102" t="s">
        <v>230</v>
      </c>
      <c r="E2" s="102" t="s">
        <v>230</v>
      </c>
      <c r="F2" s="102" t="s">
        <v>230</v>
      </c>
      <c r="G2" s="102" t="s">
        <v>230</v>
      </c>
      <c r="H2" s="102" t="s">
        <v>230</v>
      </c>
      <c r="I2" s="102" t="s">
        <v>230</v>
      </c>
      <c r="J2" s="102" t="s">
        <v>230</v>
      </c>
      <c r="K2" s="102" t="s">
        <v>230</v>
      </c>
      <c r="L2" s="102" t="s">
        <v>230</v>
      </c>
      <c r="M2" s="102" t="s">
        <v>230</v>
      </c>
      <c r="N2" s="102" t="s">
        <v>230</v>
      </c>
      <c r="O2" s="102" t="s">
        <v>230</v>
      </c>
      <c r="P2" s="102" t="s">
        <v>230</v>
      </c>
      <c r="Q2" s="102" t="s">
        <v>229</v>
      </c>
      <c r="R2" s="102" t="s">
        <v>229</v>
      </c>
      <c r="S2" s="102" t="s">
        <v>229</v>
      </c>
      <c r="T2" s="102" t="s">
        <v>229</v>
      </c>
      <c r="U2" s="102" t="s">
        <v>229</v>
      </c>
      <c r="V2" s="102" t="s">
        <v>229</v>
      </c>
      <c r="W2" s="102" t="s">
        <v>229</v>
      </c>
      <c r="X2" s="102" t="s">
        <v>229</v>
      </c>
      <c r="Y2" s="102" t="s">
        <v>229</v>
      </c>
      <c r="Z2" s="102" t="s">
        <v>229</v>
      </c>
      <c r="AA2" s="102" t="s">
        <v>229</v>
      </c>
      <c r="AB2" s="102" t="s">
        <v>229</v>
      </c>
      <c r="AC2" s="102" t="s">
        <v>231</v>
      </c>
      <c r="AD2" s="102" t="s">
        <v>231</v>
      </c>
      <c r="AE2" s="102" t="s">
        <v>231</v>
      </c>
      <c r="AF2" s="102" t="s">
        <v>231</v>
      </c>
      <c r="AG2" s="102" t="s">
        <v>231</v>
      </c>
      <c r="AH2" s="102" t="s">
        <v>231</v>
      </c>
      <c r="AI2" s="102" t="s">
        <v>232</v>
      </c>
      <c r="AJ2" s="102" t="s">
        <v>232</v>
      </c>
      <c r="AK2" s="102" t="s">
        <v>232</v>
      </c>
      <c r="AL2" s="102" t="s">
        <v>233</v>
      </c>
      <c r="AM2" s="102" t="s">
        <v>233</v>
      </c>
      <c r="AN2" s="102" t="s">
        <v>233</v>
      </c>
      <c r="AO2" s="102" t="s">
        <v>233</v>
      </c>
      <c r="AP2" s="102" t="s">
        <v>233</v>
      </c>
      <c r="AQ2" s="102" t="s">
        <v>233</v>
      </c>
      <c r="AR2" s="102" t="s">
        <v>234</v>
      </c>
      <c r="AS2" s="102" t="s">
        <v>234</v>
      </c>
      <c r="AT2" s="102" t="s">
        <v>234</v>
      </c>
      <c r="AU2" s="102" t="s">
        <v>234</v>
      </c>
      <c r="AV2" s="102" t="s">
        <v>234</v>
      </c>
      <c r="AW2" s="102" t="s">
        <v>234</v>
      </c>
      <c r="AX2" s="102" t="s">
        <v>235</v>
      </c>
      <c r="AY2" s="102" t="s">
        <v>235</v>
      </c>
      <c r="AZ2" s="102" t="s">
        <v>235</v>
      </c>
      <c r="BA2" s="102" t="s">
        <v>235</v>
      </c>
      <c r="BB2" s="102" t="s">
        <v>235</v>
      </c>
      <c r="BC2" s="102" t="s">
        <v>235</v>
      </c>
      <c r="BD2" s="102" t="s">
        <v>235</v>
      </c>
      <c r="BE2" s="102" t="s">
        <v>235</v>
      </c>
      <c r="BF2" s="102" t="s">
        <v>235</v>
      </c>
      <c r="BG2" s="102" t="s">
        <v>235</v>
      </c>
      <c r="BH2" s="102" t="s">
        <v>235</v>
      </c>
      <c r="BI2" s="102" t="s">
        <v>235</v>
      </c>
      <c r="BJ2" s="102" t="s">
        <v>236</v>
      </c>
      <c r="BK2" s="102" t="s">
        <v>236</v>
      </c>
      <c r="BL2" s="102" t="s">
        <v>236</v>
      </c>
      <c r="BM2" s="102" t="s">
        <v>236</v>
      </c>
      <c r="BN2" s="102" t="s">
        <v>236</v>
      </c>
      <c r="BO2" s="102" t="s">
        <v>236</v>
      </c>
      <c r="BP2" s="102" t="s">
        <v>239</v>
      </c>
      <c r="BQ2" s="102" t="s">
        <v>239</v>
      </c>
      <c r="BR2" s="102" t="s">
        <v>239</v>
      </c>
      <c r="CH2" t="s">
        <v>181</v>
      </c>
    </row>
    <row r="3" spans="1:86" x14ac:dyDescent="0.2">
      <c r="B3" s="16" t="s">
        <v>67</v>
      </c>
      <c r="C3" s="16" t="str">
        <f>LEFT(B3,6)</f>
        <v>unique</v>
      </c>
      <c r="D3" s="17" t="s">
        <v>66</v>
      </c>
      <c r="E3" s="15" t="s">
        <v>83</v>
      </c>
      <c r="F3" s="16" t="str">
        <f>LEFT(E3,7)</f>
        <v>process</v>
      </c>
      <c r="G3" s="17" t="s">
        <v>130</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68</v>
      </c>
      <c r="W3" s="15" t="s">
        <v>11</v>
      </c>
      <c r="X3" s="16" t="str">
        <f>LEFT(W3,7)</f>
        <v>profile</v>
      </c>
      <c r="Y3" s="17" t="s">
        <v>27</v>
      </c>
      <c r="Z3" s="15" t="s">
        <v>9</v>
      </c>
      <c r="AA3" s="16" t="str">
        <f>LEFT(Z3,7)</f>
        <v>partner</v>
      </c>
      <c r="AB3" s="17" t="s">
        <v>21</v>
      </c>
      <c r="AC3" s="15" t="s">
        <v>22</v>
      </c>
      <c r="AD3" s="16" t="str">
        <f>LEFT(AC3,4)</f>
        <v>view</v>
      </c>
      <c r="AE3" s="17" t="s">
        <v>69</v>
      </c>
      <c r="AF3" s="15" t="s">
        <v>53</v>
      </c>
      <c r="AG3" s="16" t="str">
        <f>LEFT(AF3,6)</f>
        <v>search</v>
      </c>
      <c r="AH3" s="17" t="s">
        <v>71</v>
      </c>
      <c r="AI3" s="15" t="s">
        <v>237</v>
      </c>
      <c r="AJ3" s="16" t="str">
        <f>LEFT(AI3,5)</f>
        <v>asset</v>
      </c>
      <c r="AK3" s="17" t="s">
        <v>25</v>
      </c>
      <c r="AL3" s="15" t="s">
        <v>238</v>
      </c>
      <c r="AM3" s="16" t="str">
        <f>LEFT(AL3,15)</f>
        <v>acknowledgement</v>
      </c>
      <c r="AN3" s="17" t="s">
        <v>72</v>
      </c>
      <c r="AO3" s="15" t="s">
        <v>0</v>
      </c>
      <c r="AP3" s="16" t="str">
        <f>LEFT(AO3,7)</f>
        <v>comment</v>
      </c>
      <c r="AQ3" s="17" t="s">
        <v>73</v>
      </c>
      <c r="AR3" s="15" t="s">
        <v>94</v>
      </c>
      <c r="AS3" s="16" t="str">
        <f>LEFT(AR3,10)</f>
        <v>followship</v>
      </c>
      <c r="AT3" s="17" t="s">
        <v>74</v>
      </c>
      <c r="AU3" s="15" t="s">
        <v>202</v>
      </c>
      <c r="AV3" s="16" t="str">
        <f>LEFT(AU3,5)</f>
        <v>group</v>
      </c>
      <c r="AW3" s="17" t="s">
        <v>137</v>
      </c>
      <c r="AX3" s="15" t="s">
        <v>4</v>
      </c>
      <c r="AY3" s="16" t="str">
        <f>LEFT(AX3,4)</f>
        <v>post</v>
      </c>
      <c r="AZ3" s="17" t="s">
        <v>75</v>
      </c>
      <c r="BA3" s="15" t="s">
        <v>12</v>
      </c>
      <c r="BB3" s="16" t="str">
        <f>LEFT(BA3,3)</f>
        <v>tag</v>
      </c>
      <c r="BC3" s="17" t="s">
        <v>104</v>
      </c>
      <c r="BD3" s="15" t="s">
        <v>82</v>
      </c>
      <c r="BE3" s="16" t="str">
        <f>LEFT(BD3,5)</f>
        <v>topic</v>
      </c>
      <c r="BF3" s="17" t="s">
        <v>129</v>
      </c>
      <c r="BG3" s="15" t="s">
        <v>6</v>
      </c>
      <c r="BH3" s="16" t="str">
        <f>LEFT(BG3,5)</f>
        <v>trend</v>
      </c>
      <c r="BI3" s="17" t="s">
        <v>105</v>
      </c>
      <c r="BJ3" s="15" t="s">
        <v>77</v>
      </c>
      <c r="BK3" s="16" t="str">
        <f>LEFT(BJ3,6)</f>
        <v>thread</v>
      </c>
      <c r="BL3" s="17" t="s">
        <v>103</v>
      </c>
      <c r="BM3" s="15" t="s">
        <v>3</v>
      </c>
      <c r="BN3" s="16" t="str">
        <f>LEFT(BM3,7)</f>
        <v>message</v>
      </c>
      <c r="BO3" s="17" t="s">
        <v>76</v>
      </c>
      <c r="BP3" s="15" t="s">
        <v>132</v>
      </c>
      <c r="BQ3" s="16" t="str">
        <f>LEFT(BP3,12)</f>
        <v>notification</v>
      </c>
      <c r="BR3" s="17" t="s">
        <v>133</v>
      </c>
      <c r="BS3" s="15" t="s">
        <v>78</v>
      </c>
      <c r="BT3" s="16" t="str">
        <f>LEFT(BS3,5)</f>
        <v>stage</v>
      </c>
      <c r="BU3" s="17" t="s">
        <v>106</v>
      </c>
      <c r="BV3" s="15" t="s">
        <v>79</v>
      </c>
      <c r="BW3" s="16" t="str">
        <f>LEFT(BV3,9)</f>
        <v>recording</v>
      </c>
      <c r="BX3" s="17" t="s">
        <v>107</v>
      </c>
      <c r="BY3" s="15" t="s">
        <v>80</v>
      </c>
      <c r="BZ3" s="16" t="str">
        <f>LEFT(BY3,10)</f>
        <v>attachment</v>
      </c>
      <c r="CA3" s="17" t="s">
        <v>113</v>
      </c>
      <c r="CB3" s="15" t="s">
        <v>81</v>
      </c>
      <c r="CC3" s="16" t="str">
        <f>LEFT(CB3,7)</f>
        <v>excerpt</v>
      </c>
      <c r="CD3" s="17" t="s">
        <v>124</v>
      </c>
      <c r="CE3" s="15" t="s">
        <v>156</v>
      </c>
      <c r="CF3" s="16" t="str">
        <f>LEFT(CE3,4)</f>
        <v>idea</v>
      </c>
      <c r="CG3" s="17" t="s">
        <v>126</v>
      </c>
      <c r="CH3" t="s">
        <v>181</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181</v>
      </c>
    </row>
    <row r="5" spans="1:86" x14ac:dyDescent="0.2">
      <c r="B5" s="27" t="s">
        <v>306</v>
      </c>
      <c r="C5" s="2" t="str">
        <f>CONCATENATE(PROPER(C$3)," identifier in database")</f>
        <v>Unique identifier in database</v>
      </c>
      <c r="D5" s="21" t="s">
        <v>306</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181</v>
      </c>
    </row>
    <row r="6" spans="1:86" x14ac:dyDescent="0.2">
      <c r="B6" s="27" t="s">
        <v>306</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2"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181</v>
      </c>
    </row>
    <row r="7" spans="1:86" x14ac:dyDescent="0.2">
      <c r="B7" s="26" t="s">
        <v>201</v>
      </c>
      <c r="C7" s="27" t="str">
        <f>CONCATENATE(PROPER(C$3)," attributes for the purpose of extension.")</f>
        <v>Unique attributes for the purpose of extension.</v>
      </c>
      <c r="D7" s="27" t="str">
        <f>CONCATENATE(C$3,"_",B7)</f>
        <v>unique_attributes</v>
      </c>
      <c r="E7" s="26" t="s">
        <v>201</v>
      </c>
      <c r="F7" s="27" t="str">
        <f>CONCATENATE(PROPER(F$3)," attributes for the purpose of extension.")</f>
        <v>Process attributes for the purpose of extension.</v>
      </c>
      <c r="G7" s="27" t="str">
        <f>CONCATENATE(F$3,"_",E7)</f>
        <v>process_attributes</v>
      </c>
      <c r="H7" s="26" t="s">
        <v>201</v>
      </c>
      <c r="I7" s="27" t="str">
        <f>CONCATENATE(PROPER(I$3)," attributes for the purpose of extension.")</f>
        <v>Event attributes for the purpose of extension.</v>
      </c>
      <c r="J7" s="27" t="str">
        <f>CONCATENATE(I$3,"_",H7)</f>
        <v>event_attributes</v>
      </c>
      <c r="K7" s="26" t="s">
        <v>201</v>
      </c>
      <c r="L7" s="27" t="str">
        <f>CONCATENATE(PROPER(L$3)," attributes for the purpose of extension.")</f>
        <v>App attributes for the purpose of extension.</v>
      </c>
      <c r="M7" s="27" t="str">
        <f t="shared" ref="M7:M13" si="10">CONCATENATE(L$3,"_",K7)</f>
        <v>app_attributes</v>
      </c>
      <c r="N7" s="26" t="s">
        <v>201</v>
      </c>
      <c r="O7" s="27" t="str">
        <f>CONCATENATE(PROPER(O$3)," attributes for the purpose of extension.")</f>
        <v>Token attributes for the purpose of extension.</v>
      </c>
      <c r="P7" s="27" t="str">
        <f t="shared" si="0"/>
        <v>token_attributes</v>
      </c>
      <c r="Q7" s="26" t="s">
        <v>201</v>
      </c>
      <c r="R7" s="27" t="str">
        <f>CONCATENATE(PROPER(R$3)," attributes for the purpose of extension.")</f>
        <v>Person attributes for the purpose of extension.</v>
      </c>
      <c r="S7" s="27" t="str">
        <f t="shared" si="1"/>
        <v>person_attributes</v>
      </c>
      <c r="T7" s="26" t="s">
        <v>201</v>
      </c>
      <c r="U7" s="27" t="str">
        <f>CONCATENATE(PROPER(U$3)," attributes for the purpose of extension.")</f>
        <v>User attributes for the purpose of extension.</v>
      </c>
      <c r="V7" s="27" t="str">
        <f t="shared" si="2"/>
        <v>user_attributes</v>
      </c>
      <c r="W7" s="26" t="s">
        <v>201</v>
      </c>
      <c r="X7" s="27" t="str">
        <f>CONCATENATE(PROPER(X$3)," attributes for the purpose of extension.")</f>
        <v>Profile attributes for the purpose of extension.</v>
      </c>
      <c r="Y7" s="27" t="str">
        <f t="shared" si="3"/>
        <v>profile_attributes</v>
      </c>
      <c r="Z7" s="26" t="s">
        <v>201</v>
      </c>
      <c r="AA7" s="27" t="str">
        <f>CONCATENATE(PROPER(AA$3)," attributes for the purpose of extension.")</f>
        <v>Partner attributes for the purpose of extension.</v>
      </c>
      <c r="AB7" s="27" t="str">
        <f>CONCATENATE(AA$3,"_",Z7)</f>
        <v>partner_attributes</v>
      </c>
      <c r="AC7" s="26" t="s">
        <v>201</v>
      </c>
      <c r="AD7" s="27" t="str">
        <f>CONCATENATE(PROPER(AD$3)," attributes for the purpose of extension.")</f>
        <v>View attributes for the purpose of extension.</v>
      </c>
      <c r="AE7" s="27" t="str">
        <f>CONCATENATE(AD$3,"_",AC7)</f>
        <v>view_attributes</v>
      </c>
      <c r="AF7" s="26" t="s">
        <v>201</v>
      </c>
      <c r="AG7" s="27" t="str">
        <f>CONCATENATE(PROPER(AG$3)," attributes for the purpose of extension.")</f>
        <v>Search attributes for the purpose of extension.</v>
      </c>
      <c r="AH7" s="27" t="str">
        <f>CONCATENATE(AG$3,"_",AF7)</f>
        <v>search_attributes</v>
      </c>
      <c r="AI7" s="26" t="s">
        <v>201</v>
      </c>
      <c r="AJ7" s="27" t="str">
        <f>CONCATENATE(PROPER(AJ$3)," attributes for the purpose of extension.")</f>
        <v>Asset attributes for the purpose of extension.</v>
      </c>
      <c r="AK7" s="27" t="str">
        <f t="shared" si="4"/>
        <v>asset_attributes</v>
      </c>
      <c r="AL7" s="26" t="s">
        <v>201</v>
      </c>
      <c r="AM7" s="27" t="str">
        <f>CONCATENATE(PROPER(AM$3)," attributes for the purpose of extension.")</f>
        <v>Acknowledgement attributes for the purpose of extension.</v>
      </c>
      <c r="AN7" s="27" t="str">
        <f>CONCATENATE(AM$3,"_",AL7)</f>
        <v>acknowledgement_attributes</v>
      </c>
      <c r="AO7" s="26" t="s">
        <v>201</v>
      </c>
      <c r="AP7" s="27" t="str">
        <f>CONCATENATE(PROPER(AP$3)," attributes for the purpose of extension.")</f>
        <v>Comment attributes for the purpose of extension.</v>
      </c>
      <c r="AQ7" s="27" t="str">
        <f>CONCATENATE(AP$3,"_",AO7)</f>
        <v>comment_attributes</v>
      </c>
      <c r="AR7" s="26" t="s">
        <v>201</v>
      </c>
      <c r="AS7" s="27" t="str">
        <f>CONCATENATE(PROPER(AS$3)," attributes for the purpose of extension.")</f>
        <v>Followship attributes for the purpose of extension.</v>
      </c>
      <c r="AT7" s="27" t="str">
        <f>CONCATENATE(AS$3,"_",AR7)</f>
        <v>followship_attributes</v>
      </c>
      <c r="AU7" s="26" t="s">
        <v>201</v>
      </c>
      <c r="AV7" s="27" t="str">
        <f>CONCATENATE(PROPER(AV$3)," attributes for the purpose of extension.")</f>
        <v>Group attributes for the purpose of extension.</v>
      </c>
      <c r="AW7" s="27" t="str">
        <f t="shared" si="5"/>
        <v>group_attributes</v>
      </c>
      <c r="AX7" s="26" t="s">
        <v>201</v>
      </c>
      <c r="AY7" s="27" t="str">
        <f>CONCATENATE(PROPER(AY$3)," attributes for the purpose of extension.")</f>
        <v>Post attributes for the purpose of extension.</v>
      </c>
      <c r="AZ7" s="27" t="str">
        <f t="shared" si="6"/>
        <v>post_attributes</v>
      </c>
      <c r="BA7" s="26" t="s">
        <v>201</v>
      </c>
      <c r="BB7" s="27" t="str">
        <f>CONCATENATE(PROPER(BB$3)," attributes for the purpose of extension.")</f>
        <v>Tag attributes for the purpose of extension.</v>
      </c>
      <c r="BC7" s="27" t="str">
        <f>CONCATENATE(BB$3,"_",BA7)</f>
        <v>tag_attributes</v>
      </c>
      <c r="BD7" s="26" t="s">
        <v>201</v>
      </c>
      <c r="BE7" s="27" t="str">
        <f>CONCATENATE(PROPER(BE$3)," attributes for the purpose of extension.")</f>
        <v>Topic attributes for the purpose of extension.</v>
      </c>
      <c r="BF7" s="27" t="str">
        <f>CONCATENATE(BE$3,"_",BD7)</f>
        <v>topic_attributes</v>
      </c>
      <c r="BG7" s="26" t="s">
        <v>201</v>
      </c>
      <c r="BH7" s="27" t="str">
        <f>CONCATENATE(PROPER(BH$3)," attributes for the purpose of extension.")</f>
        <v>Trend attributes for the purpose of extension.</v>
      </c>
      <c r="BI7" s="27" t="str">
        <f>CONCATENATE(BH$3,"_",BG7)</f>
        <v>trend_attributes</v>
      </c>
      <c r="BJ7" s="26" t="s">
        <v>201</v>
      </c>
      <c r="BK7" s="27" t="str">
        <f>CONCATENATE(PROPER(BK$3)," attributes for the purpose of extension.")</f>
        <v>Thread attributes for the purpose of extension.</v>
      </c>
      <c r="BL7" s="27" t="str">
        <f>CONCATENATE(BK$3,"_",BJ7)</f>
        <v>thread_attributes</v>
      </c>
      <c r="BM7" s="26" t="s">
        <v>201</v>
      </c>
      <c r="BN7" s="27" t="str">
        <f>CONCATENATE(PROPER(BN$3)," attributes for the purpose of extension.")</f>
        <v>Message attributes for the purpose of extension.</v>
      </c>
      <c r="BO7" s="27" t="str">
        <f>CONCATENATE(BN$3,"_",BM7)</f>
        <v>message_attributes</v>
      </c>
      <c r="BP7" s="26" t="s">
        <v>201</v>
      </c>
      <c r="BQ7" s="27" t="str">
        <f>CONCATENATE(PROPER(BQ$3)," attributes for the purpose of extension.")</f>
        <v>Notification attributes for the purpose of extension.</v>
      </c>
      <c r="BR7" s="21" t="str">
        <f t="shared" si="7"/>
        <v>notification_attributes</v>
      </c>
      <c r="BS7" s="26" t="s">
        <v>201</v>
      </c>
      <c r="BT7" s="27" t="str">
        <f>CONCATENATE(PROPER(BT$3)," attributes for the purpose of extension.")</f>
        <v>Stage attributes for the purpose of extension.</v>
      </c>
      <c r="BU7" s="27" t="str">
        <f>CONCATENATE(BT$3,"_",BS7)</f>
        <v>stage_attributes</v>
      </c>
      <c r="BV7" s="26" t="s">
        <v>201</v>
      </c>
      <c r="BW7" s="27" t="str">
        <f>CONCATENATE(PROPER(BW$3)," attributes for the purpose of extension.")</f>
        <v>Recording attributes for the purpose of extension.</v>
      </c>
      <c r="BX7" s="27" t="str">
        <f t="shared" si="8"/>
        <v>recording_attributes</v>
      </c>
      <c r="BY7" s="26" t="s">
        <v>201</v>
      </c>
      <c r="BZ7" s="27" t="str">
        <f>CONCATENATE(PROPER(BZ$3)," attributes for the purpose of extension.")</f>
        <v>Attachment attributes for the purpose of extension.</v>
      </c>
      <c r="CA7" s="27" t="str">
        <f>CONCATENATE(BZ$3,"_",BY7)</f>
        <v>attachment_attributes</v>
      </c>
      <c r="CB7" s="26" t="s">
        <v>201</v>
      </c>
      <c r="CC7" s="27" t="str">
        <f>CONCATENATE(PROPER(CC$3)," attributes for the purpose of extension.")</f>
        <v>Excerpt attributes for the purpose of extension.</v>
      </c>
      <c r="CD7" s="27" t="str">
        <f>CONCATENATE(CC$3,"_",CB7)</f>
        <v>excerpt_attributes</v>
      </c>
      <c r="CE7" s="26" t="s">
        <v>201</v>
      </c>
      <c r="CF7" s="27" t="str">
        <f>CONCATENATE(PROPER(CF$3)," attributes for the purpose of extension.")</f>
        <v>Idea attributes for the purpose of extension.</v>
      </c>
      <c r="CG7" s="27" t="str">
        <f t="shared" si="9"/>
        <v>idea_attributes</v>
      </c>
      <c r="CH7" t="s">
        <v>181</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131</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314</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93</v>
      </c>
      <c r="AS8" s="2" t="str">
        <f>CONCATENATE(PROPER(AS$3)," recipient (group or profile) receiving the follow request")</f>
        <v>Followship recipient (group or profile) receiving the follow request</v>
      </c>
      <c r="AT8" s="21" t="str">
        <f>CONCATENATE(AS$3,"_",AR8)</f>
        <v>followship_recipient</v>
      </c>
      <c r="AU8" s="20" t="s">
        <v>97</v>
      </c>
      <c r="AV8" s="2" t="str">
        <f>CONCATENATE(PROPER(AV$3)," title to be used as group label")</f>
        <v>Group title to be used as group label</v>
      </c>
      <c r="AW8" s="21" t="str">
        <f t="shared" si="5"/>
        <v>group_title</v>
      </c>
      <c r="AX8" s="20" t="s">
        <v>99</v>
      </c>
      <c r="AY8" s="2" t="str">
        <f>CONCATENATE(PROPER(AY$3)," body")</f>
        <v>Post body</v>
      </c>
      <c r="AZ8" s="21" t="str">
        <f t="shared" si="6"/>
        <v>post_body</v>
      </c>
      <c r="BA8" s="20" t="s">
        <v>96</v>
      </c>
      <c r="BB8" s="2" t="str">
        <f>CONCATENATE(PROPER(BB$3)," label")</f>
        <v>Tag label</v>
      </c>
      <c r="BC8" s="21" t="str">
        <f>CONCATENATE(BB$3,"_",BA8)</f>
        <v>tag_label</v>
      </c>
      <c r="BD8" s="20" t="s">
        <v>96</v>
      </c>
      <c r="BE8" s="2" t="str">
        <f>CONCATENATE(PROPER(BE$3)," label")</f>
        <v>Topic label</v>
      </c>
      <c r="BF8" s="21" t="str">
        <f>CONCATENATE(BE$3,"_",BD8)</f>
        <v>topic_label</v>
      </c>
      <c r="BG8" s="20" t="s">
        <v>96</v>
      </c>
      <c r="BH8" s="2" t="str">
        <f>CONCATENATE(PROPER(BH$3)," label")</f>
        <v>Trend label</v>
      </c>
      <c r="BI8" s="21" t="str">
        <f>CONCATENATE(BH$3,"_",BG8)</f>
        <v>trend_label</v>
      </c>
      <c r="BJ8" s="26" t="s">
        <v>97</v>
      </c>
      <c r="BK8" s="27" t="str">
        <f>CONCATENATE(PROPER(BK$3)," title used as a nickname for the message thread")</f>
        <v>Thread title used as a nickname for the message thread</v>
      </c>
      <c r="BL8" s="21" t="str">
        <f>CONCATENATE(BK$3,"_",BJ8)</f>
        <v>thread_title</v>
      </c>
      <c r="BM8" s="20" t="s">
        <v>99</v>
      </c>
      <c r="BN8" s="2" t="str">
        <f>CONCATENATE(PROPER(BN$3)," list")</f>
        <v>Message list</v>
      </c>
      <c r="BO8" s="21" t="str">
        <f>CONCATENATE(BN$3,"_",BM8)</f>
        <v>message_body</v>
      </c>
      <c r="BP8" s="26" t="s">
        <v>134</v>
      </c>
      <c r="BQ8" s="27" t="str">
        <f>CONCATENATE(PROPER(BQ$3)," message is the exact text to be sent to the user as the notification.")</f>
        <v>Notification message is the exact text to be sent to the user as the notification.</v>
      </c>
      <c r="BR8" s="21" t="str">
        <f t="shared" si="7"/>
        <v>notification_message</v>
      </c>
      <c r="BS8" s="20" t="s">
        <v>81</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118</v>
      </c>
      <c r="BZ8" s="2" t="str">
        <f>CONCATENATE(PROPER(BZ$3)," assets holds all image asset references (JSON).")</f>
        <v>Attachment assets holds all image asset references (JSON).</v>
      </c>
      <c r="CA8" s="21" t="str">
        <f>CONCATENATE(BZ$3,"_",BY8)</f>
        <v>attachment_drawings</v>
      </c>
      <c r="CB8" s="20" t="s">
        <v>125</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181</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316</v>
      </c>
      <c r="R9" s="2" t="str">
        <f>CONCATENATE(PROPER(R$3)," middle name")</f>
        <v>Person middle name</v>
      </c>
      <c r="S9" s="21" t="str">
        <f t="shared" si="1"/>
        <v>person_name_middle</v>
      </c>
      <c r="T9" s="20" t="s">
        <v>95</v>
      </c>
      <c r="U9" s="2" t="str">
        <f>CONCATENATE(PROPER(U$3)," identifier in app")</f>
        <v>User identifier in app</v>
      </c>
      <c r="V9" s="21" t="str">
        <f t="shared" si="2"/>
        <v>user_access</v>
      </c>
      <c r="W9" s="20" t="s">
        <v>56</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59</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195</v>
      </c>
      <c r="AM9" s="2" t="str">
        <f>CONCATENATE(PROPER(AM$3)," parent targeted for this reaction")</f>
        <v>Acknowledgement parent targeted for this reaction</v>
      </c>
      <c r="AN9" s="21" t="str">
        <f>CONCATENATE(AM$3,"_",AL9)</f>
        <v>acknowledgement_parent</v>
      </c>
      <c r="AO9" s="20" t="s">
        <v>92</v>
      </c>
      <c r="AP9" s="2" t="str">
        <f>CONCATENATE(PROPER(AP$3)," thread or parent comment this item is attached to")</f>
        <v>Comment thread or parent comment this item is attached to</v>
      </c>
      <c r="AQ9" s="21" t="str">
        <f>CONCATENATE(AP$3,"_",AO9)</f>
        <v>comment_thread</v>
      </c>
      <c r="AR9" s="20" t="s">
        <v>135</v>
      </c>
      <c r="AS9" s="2" t="str">
        <f>CONCATENATE(PROPER(AS$3)," initiator sending the follow request")</f>
        <v>Followship initiator sending the follow request</v>
      </c>
      <c r="AT9" s="21" t="str">
        <f>CONCATENATE(AS$3,"_",AR9)</f>
        <v>followship_sender</v>
      </c>
      <c r="AU9" s="20" t="s">
        <v>58</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102</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80</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108</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119</v>
      </c>
      <c r="CF9" s="2" t="str">
        <f>CONCATENATE(PROPER(CF$3)," x coordinate starting point.")</f>
        <v>Idea x coordinate starting point.</v>
      </c>
      <c r="CG9" s="21" t="str">
        <f t="shared" si="9"/>
        <v>idea_x</v>
      </c>
      <c r="CH9" t="s">
        <v>181</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315</v>
      </c>
      <c r="R10" s="27" t="str">
        <f>CONCATENATE(PROPER(R$3)," last name")</f>
        <v>Person last name</v>
      </c>
      <c r="S10" s="21" t="str">
        <f t="shared" ref="S10" si="11">CONCATENATE(R$3,"_",Q10)</f>
        <v>person_name_last</v>
      </c>
      <c r="T10" s="20" t="s">
        <v>57</v>
      </c>
      <c r="U10" s="2" t="str">
        <f>CONCATENATE(PROPER(U$3)," last successful login")</f>
        <v>User last successful login</v>
      </c>
      <c r="V10" s="21" t="str">
        <f t="shared" si="2"/>
        <v>user_lastlogin</v>
      </c>
      <c r="W10" s="20" t="s">
        <v>58</v>
      </c>
      <c r="X10" s="2" t="str">
        <f>CONCATENATE(PROPER(X$3)," tell us a bit more about you")</f>
        <v>Profile tell us a bit more about you</v>
      </c>
      <c r="Y10" s="21" t="str">
        <f t="shared" si="3"/>
        <v>profile_headline</v>
      </c>
      <c r="Z10" s="20" t="s">
        <v>136</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95</v>
      </c>
      <c r="AV10" s="2" t="str">
        <f>CONCATENATE(PROPER(AV$3)," access indicates whether the group is public, private or protected")</f>
        <v>Group access indicates whether the group is public, private or protected</v>
      </c>
      <c r="AW10" s="21" t="str">
        <f t="shared" si="5"/>
        <v>group_access</v>
      </c>
      <c r="AX10" s="26" t="s">
        <v>207</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198</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100</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109</v>
      </c>
      <c r="BW10" s="2" t="str">
        <f>CONCATENATE(PROPER(BW$3)," length represents the total duration of the media file.")</f>
        <v>Recording length represents the total duration of the media file.</v>
      </c>
      <c r="BX10" s="21" t="str">
        <f t="shared" si="8"/>
        <v>recording_length</v>
      </c>
      <c r="BY10" s="20" t="s">
        <v>79</v>
      </c>
      <c r="BZ10" s="2" t="str">
        <f>CONCATENATE(PROPER(BZ$3)," assets holds all media recording references (JSON).")</f>
        <v>Attachment assets holds all media recording references (JSON).</v>
      </c>
      <c r="CA10" s="21" t="str">
        <f>CONCATENATE(BZ$3,"_",BY10)</f>
        <v>attachment_recordings</v>
      </c>
      <c r="CB10" s="20"/>
      <c r="CC10" s="2"/>
      <c r="CD10" s="21"/>
      <c r="CE10" s="20" t="s">
        <v>120</v>
      </c>
      <c r="CF10" s="2" t="str">
        <f>CONCATENATE(PROPER(CF$3)," y coordinate starting point.")</f>
        <v>Idea y coordinate starting point.</v>
      </c>
      <c r="CG10" s="21" t="str">
        <f t="shared" si="9"/>
        <v>idea_y</v>
      </c>
      <c r="CH10" t="s">
        <v>181</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95</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102</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101</v>
      </c>
      <c r="BQ11" s="27" t="str">
        <f>CONCATENATE(PROPER(BQ$3)," open indicates the recipients having simply viewed.")</f>
        <v>Notification open indicates the recipients having simply viewed.</v>
      </c>
      <c r="BR11" s="21" t="str">
        <f t="shared" si="7"/>
        <v>notification_viewed</v>
      </c>
      <c r="BS11" s="20"/>
      <c r="BT11" s="2"/>
      <c r="BU11" s="21"/>
      <c r="BV11" s="20" t="s">
        <v>112</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121</v>
      </c>
      <c r="CF11" s="2" t="str">
        <f>CONCATENATE(PROPER(CF$3)," z coordinate layer.")</f>
        <v>Idea z coordinate layer.</v>
      </c>
      <c r="CG11" s="21" t="str">
        <f t="shared" si="9"/>
        <v>idea_z</v>
      </c>
      <c r="CH11" t="s">
        <v>181</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317</v>
      </c>
      <c r="R12" s="27" t="str">
        <f>CONCATENATE(PROPER(R$3)," primary phone number")</f>
        <v>Person primary phone number</v>
      </c>
      <c r="S12" s="21" t="str">
        <f t="shared" si="12"/>
        <v>person_phone_primary</v>
      </c>
      <c r="T12" s="20" t="s">
        <v>60</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95</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93</v>
      </c>
      <c r="BQ12" s="27" t="str">
        <f>CONCATENATE(PROPER(BQ$3)," user_to is the recipient of the notification.")</f>
        <v>Notification user_to is the recipient of the notification.</v>
      </c>
      <c r="BR12" s="21" t="str">
        <f t="shared" si="7"/>
        <v>notification_recipient</v>
      </c>
      <c r="BS12" s="20"/>
      <c r="BT12" s="2"/>
      <c r="BU12" s="21"/>
      <c r="BV12" s="20" t="s">
        <v>193</v>
      </c>
      <c r="BW12" s="2" t="str">
        <f>CONCATENATE(PROPER(BW$3)," start time with UTC.")</f>
        <v>Recording start time with UTC.</v>
      </c>
      <c r="BX12" s="21" t="str">
        <f t="shared" si="8"/>
        <v>recording_start_time</v>
      </c>
      <c r="BY12" s="20"/>
      <c r="BZ12" s="2"/>
      <c r="CA12" s="21"/>
      <c r="CB12" s="20"/>
      <c r="CC12" s="2"/>
      <c r="CD12" s="21"/>
      <c r="CE12" s="20" t="s">
        <v>122</v>
      </c>
      <c r="CF12" s="2" t="str">
        <f>CONCATENATE(PROPER(CF$3)," width of visual representation.")</f>
        <v>Idea width of visual representation.</v>
      </c>
      <c r="CG12" s="21" t="str">
        <f t="shared" si="9"/>
        <v>idea_width</v>
      </c>
      <c r="CH12" t="s">
        <v>181</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318</v>
      </c>
      <c r="R13" s="27" t="str">
        <f>CONCATENATE(PROPER(R$3)," secondary phone number")</f>
        <v>Person secondary phone number</v>
      </c>
      <c r="S13" s="21" t="str">
        <f t="shared" ref="S13:S14" si="13">CONCATENATE(R$3,"_",Q13)</f>
        <v>person_phone_secondary</v>
      </c>
      <c r="T13" s="26" t="s">
        <v>90</v>
      </c>
      <c r="U13" s="27" t="str">
        <f>CONCATENATE(PROPER(U$3)," welcome message array")</f>
        <v>User welcome message array</v>
      </c>
      <c r="V13" s="21" t="str">
        <f t="shared" ref="V13" si="14">CONCATENATE(U$3,"_",T13)</f>
        <v>user_welcome</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98</v>
      </c>
      <c r="AV13" s="27" t="str">
        <f>CONCATENATE(PROPER(AV$3)," is the creator of the group")</f>
        <v>Group is the creator of the group</v>
      </c>
      <c r="AW13" s="21" t="str">
        <f t="shared" si="5"/>
        <v>group_author</v>
      </c>
      <c r="AX13" s="26" t="s">
        <v>208</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135</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194</v>
      </c>
      <c r="BW13" s="2" t="str">
        <f>CONCATENATE(PROPER(BW$3)," end time with UTC.")</f>
        <v>Recording end time with UTC.</v>
      </c>
      <c r="BX13" s="21" t="str">
        <f t="shared" si="8"/>
        <v>recording_end_time</v>
      </c>
      <c r="BY13" s="20"/>
      <c r="BZ13" s="2"/>
      <c r="CA13" s="21"/>
      <c r="CB13" s="20"/>
      <c r="CC13" s="2"/>
      <c r="CD13" s="21"/>
      <c r="CE13" s="20" t="s">
        <v>123</v>
      </c>
      <c r="CF13" s="2" t="str">
        <f>CONCATENATE(PROPER(CF$3)," height of visual representation.")</f>
        <v>Idea height of visual representation.</v>
      </c>
      <c r="CG13" s="21" t="str">
        <f t="shared" si="9"/>
        <v>idea_height</v>
      </c>
      <c r="CH13" t="s">
        <v>181</v>
      </c>
    </row>
    <row r="14" spans="1:86" x14ac:dyDescent="0.2">
      <c r="B14" s="27"/>
      <c r="C14" s="2"/>
      <c r="D14" s="21"/>
      <c r="E14" s="20"/>
      <c r="F14" s="2"/>
      <c r="G14" s="21"/>
      <c r="H14" s="26"/>
      <c r="I14" s="27"/>
      <c r="J14" s="21"/>
      <c r="K14" s="26"/>
      <c r="L14" s="27"/>
      <c r="M14" s="27"/>
      <c r="N14" s="20"/>
      <c r="O14" s="2"/>
      <c r="P14" s="21"/>
      <c r="Q14" s="26" t="s">
        <v>88</v>
      </c>
      <c r="R14" s="27" t="str">
        <f>CONCATENATE(PROPER(R$3)," entitlements in JSON data format (guest,user,profile,partner)")</f>
        <v>Person entitlements in JSON data format (guest,user,profile,partner)</v>
      </c>
      <c r="S14" s="21" t="str">
        <f t="shared" si="13"/>
        <v>person_entitlements</v>
      </c>
      <c r="T14" s="20"/>
      <c r="U14" s="2"/>
      <c r="V14" s="21"/>
      <c r="W14" s="20"/>
      <c r="X14" s="2"/>
      <c r="Y14" s="21"/>
      <c r="Z14" s="20"/>
      <c r="AA14" s="2"/>
      <c r="AB14" s="21"/>
      <c r="AC14" s="20"/>
      <c r="AD14" s="2"/>
      <c r="AE14" s="21"/>
      <c r="AF14" s="20"/>
      <c r="AG14" s="2"/>
      <c r="AH14" s="21"/>
      <c r="AI14" s="20" t="s">
        <v>91</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200</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181</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181</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181</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127</v>
      </c>
      <c r="CF17" s="81" t="s">
        <v>128</v>
      </c>
      <c r="CG17" s="82" t="s">
        <v>127</v>
      </c>
      <c r="CH17" t="s">
        <v>181</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114</v>
      </c>
      <c r="BW18" s="23" t="s">
        <v>117</v>
      </c>
      <c r="BX18" s="24" t="s">
        <v>114</v>
      </c>
      <c r="BY18" s="20" t="s">
        <v>114</v>
      </c>
      <c r="BZ18" s="23" t="s">
        <v>117</v>
      </c>
      <c r="CA18" s="24" t="s">
        <v>114</v>
      </c>
      <c r="CB18" s="20" t="s">
        <v>114</v>
      </c>
      <c r="CC18" s="23" t="s">
        <v>117</v>
      </c>
      <c r="CD18" s="24" t="s">
        <v>114</v>
      </c>
      <c r="CE18" s="20" t="s">
        <v>114</v>
      </c>
      <c r="CF18" s="23" t="s">
        <v>117</v>
      </c>
      <c r="CG18" s="24" t="s">
        <v>114</v>
      </c>
      <c r="CH18" t="s">
        <v>181</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110</v>
      </c>
      <c r="BW19" s="23" t="s">
        <v>111</v>
      </c>
      <c r="BX19" s="24" t="s">
        <v>110</v>
      </c>
      <c r="BY19" s="20"/>
      <c r="BZ19" s="2"/>
      <c r="CA19" s="21"/>
      <c r="CB19" s="20"/>
      <c r="CC19" s="2"/>
      <c r="CD19" s="21"/>
      <c r="CE19" s="20"/>
      <c r="CF19" s="2"/>
      <c r="CG19" s="21"/>
      <c r="CH19" t="s">
        <v>181</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115</v>
      </c>
      <c r="BE20" s="23" t="s">
        <v>116</v>
      </c>
      <c r="BF20" s="24" t="s">
        <v>115</v>
      </c>
      <c r="BG20" s="20"/>
      <c r="BH20" s="2"/>
      <c r="BI20" s="21"/>
      <c r="BJ20" s="26"/>
      <c r="BK20" s="2"/>
      <c r="BL20" s="27"/>
      <c r="BM20" s="26"/>
      <c r="BN20" s="2"/>
      <c r="BO20" s="27"/>
      <c r="BP20" s="26"/>
      <c r="BQ20" s="27"/>
      <c r="BR20" s="21"/>
      <c r="BS20" s="20"/>
      <c r="BT20" s="2"/>
      <c r="BU20" s="21"/>
      <c r="BV20" s="20" t="s">
        <v>115</v>
      </c>
      <c r="BW20" s="23" t="s">
        <v>116</v>
      </c>
      <c r="BX20" s="24" t="s">
        <v>115</v>
      </c>
      <c r="BY20" s="26" t="s">
        <v>115</v>
      </c>
      <c r="BZ20" s="23" t="s">
        <v>116</v>
      </c>
      <c r="CA20" s="27" t="s">
        <v>115</v>
      </c>
      <c r="CB20" s="26" t="s">
        <v>115</v>
      </c>
      <c r="CC20" s="23" t="s">
        <v>116</v>
      </c>
      <c r="CD20" s="27" t="s">
        <v>115</v>
      </c>
      <c r="CE20" s="26" t="s">
        <v>115</v>
      </c>
      <c r="CF20" s="23" t="s">
        <v>116</v>
      </c>
      <c r="CG20" s="27" t="s">
        <v>115</v>
      </c>
      <c r="CH20" t="s">
        <v>181</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181</v>
      </c>
    </row>
    <row r="22" spans="1:86" x14ac:dyDescent="0.2">
      <c r="B22" s="27"/>
      <c r="C22" s="2"/>
      <c r="D22" s="21"/>
      <c r="E22" s="20"/>
      <c r="F22" s="2"/>
      <c r="G22" s="21"/>
      <c r="H22" s="26"/>
      <c r="I22" s="27"/>
      <c r="J22" s="21"/>
      <c r="K22" s="26" t="s">
        <v>311</v>
      </c>
      <c r="L22" s="27" t="s">
        <v>46</v>
      </c>
      <c r="M22" s="27" t="s">
        <v>311</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196</v>
      </c>
      <c r="BN22" s="23" t="s">
        <v>197</v>
      </c>
      <c r="BO22" s="21" t="s">
        <v>196</v>
      </c>
      <c r="BP22" s="26"/>
      <c r="BQ22" s="27"/>
      <c r="BR22" s="21"/>
      <c r="BS22" s="20"/>
      <c r="BT22" s="2"/>
      <c r="BU22" s="21"/>
      <c r="BV22" s="20"/>
      <c r="BW22" s="2"/>
      <c r="BX22" s="21"/>
      <c r="BY22" s="20"/>
      <c r="BZ22" s="2"/>
      <c r="CA22" s="21"/>
      <c r="CB22" s="20"/>
      <c r="CC22" s="2"/>
      <c r="CD22" s="21"/>
      <c r="CH22" t="s">
        <v>181</v>
      </c>
    </row>
    <row r="23" spans="1:86" x14ac:dyDescent="0.2">
      <c r="B23" s="27"/>
      <c r="C23" s="2"/>
      <c r="D23" s="21"/>
      <c r="E23" s="26" t="s">
        <v>310</v>
      </c>
      <c r="F23" s="23" t="s">
        <v>139</v>
      </c>
      <c r="G23" s="21" t="s">
        <v>310</v>
      </c>
      <c r="H23" s="26"/>
      <c r="I23" s="27"/>
      <c r="J23" s="21"/>
      <c r="K23" s="26"/>
      <c r="L23" s="27"/>
      <c r="M23" s="27"/>
      <c r="N23" s="20"/>
      <c r="O23" s="2"/>
      <c r="P23" s="21"/>
      <c r="Q23" s="20"/>
      <c r="R23" s="2"/>
      <c r="S23" s="21"/>
      <c r="T23" s="20"/>
      <c r="U23" s="2"/>
      <c r="V23" s="21"/>
      <c r="W23" s="20"/>
      <c r="X23" s="2"/>
      <c r="Y23" s="21"/>
      <c r="Z23" s="20"/>
      <c r="AA23" s="2"/>
      <c r="AB23" s="21"/>
      <c r="AC23" s="26" t="s">
        <v>310</v>
      </c>
      <c r="AD23" s="27" t="s">
        <v>139</v>
      </c>
      <c r="AE23" s="21" t="s">
        <v>310</v>
      </c>
      <c r="AF23" s="26" t="s">
        <v>310</v>
      </c>
      <c r="AG23" s="27" t="s">
        <v>139</v>
      </c>
      <c r="AH23" s="21" t="s">
        <v>310</v>
      </c>
      <c r="AI23" s="20" t="s">
        <v>138</v>
      </c>
      <c r="AJ23" s="2" t="s">
        <v>139</v>
      </c>
      <c r="AK23" s="21" t="s">
        <v>138</v>
      </c>
      <c r="AL23" s="20" t="s">
        <v>138</v>
      </c>
      <c r="AM23" s="2" t="s">
        <v>139</v>
      </c>
      <c r="AN23" s="21" t="s">
        <v>138</v>
      </c>
      <c r="AO23" s="26" t="s">
        <v>138</v>
      </c>
      <c r="AP23" s="27" t="s">
        <v>139</v>
      </c>
      <c r="AQ23" s="21" t="s">
        <v>138</v>
      </c>
      <c r="AR23" s="26" t="s">
        <v>138</v>
      </c>
      <c r="AS23" s="27" t="s">
        <v>139</v>
      </c>
      <c r="AT23" s="21" t="s">
        <v>138</v>
      </c>
      <c r="AU23" s="26" t="s">
        <v>138</v>
      </c>
      <c r="AV23" s="27" t="s">
        <v>139</v>
      </c>
      <c r="AW23" s="21" t="s">
        <v>138</v>
      </c>
      <c r="AX23" s="26" t="s">
        <v>138</v>
      </c>
      <c r="AY23" s="27" t="s">
        <v>139</v>
      </c>
      <c r="AZ23" s="21" t="s">
        <v>138</v>
      </c>
      <c r="BA23" s="26" t="s">
        <v>138</v>
      </c>
      <c r="BB23" s="23" t="s">
        <v>139</v>
      </c>
      <c r="BC23" s="21" t="s">
        <v>138</v>
      </c>
      <c r="BD23" s="20"/>
      <c r="BE23" s="2"/>
      <c r="BF23" s="21"/>
      <c r="BG23" s="26" t="s">
        <v>138</v>
      </c>
      <c r="BH23" s="23" t="s">
        <v>139</v>
      </c>
      <c r="BI23" s="21" t="s">
        <v>138</v>
      </c>
      <c r="BJ23" s="26" t="s">
        <v>138</v>
      </c>
      <c r="BK23" s="23" t="s">
        <v>139</v>
      </c>
      <c r="BL23" s="21" t="s">
        <v>138</v>
      </c>
      <c r="BM23" s="26" t="s">
        <v>138</v>
      </c>
      <c r="BN23" s="23" t="s">
        <v>139</v>
      </c>
      <c r="BO23" s="21" t="s">
        <v>138</v>
      </c>
      <c r="BP23" s="26" t="s">
        <v>138</v>
      </c>
      <c r="BQ23" s="23" t="s">
        <v>139</v>
      </c>
      <c r="BR23" s="21" t="s">
        <v>138</v>
      </c>
      <c r="BS23" s="20"/>
      <c r="BT23" s="2"/>
      <c r="BU23" s="21"/>
      <c r="BY23" s="20"/>
      <c r="BZ23" s="2"/>
      <c r="CA23" s="21"/>
      <c r="CB23" s="20"/>
      <c r="CC23" s="2"/>
      <c r="CD23" s="21"/>
      <c r="CH23" t="s">
        <v>181</v>
      </c>
    </row>
    <row r="24" spans="1:86" x14ac:dyDescent="0.2">
      <c r="B24" s="27"/>
      <c r="C24" s="2"/>
      <c r="D24" s="21"/>
      <c r="H24" s="26"/>
      <c r="I24" s="27"/>
      <c r="J24" s="21"/>
      <c r="K24" s="26"/>
      <c r="L24" s="27"/>
      <c r="M24" s="27"/>
      <c r="N24" s="20"/>
      <c r="O24" s="2"/>
      <c r="P24" s="21"/>
      <c r="Q24" s="20"/>
      <c r="R24" s="2"/>
      <c r="S24" s="21"/>
      <c r="T24" s="20"/>
      <c r="U24" s="2"/>
      <c r="V24" s="21"/>
      <c r="W24" s="20" t="s">
        <v>313</v>
      </c>
      <c r="X24" s="2" t="s">
        <v>52</v>
      </c>
      <c r="Y24" s="21" t="s">
        <v>313</v>
      </c>
      <c r="Z24" s="26" t="s">
        <v>313</v>
      </c>
      <c r="AA24" s="27" t="s">
        <v>52</v>
      </c>
      <c r="AB24" s="21" t="s">
        <v>313</v>
      </c>
      <c r="AC24" s="26"/>
      <c r="AD24" s="27"/>
      <c r="AE24" s="21"/>
      <c r="AF24" s="26"/>
      <c r="AG24" s="27"/>
      <c r="AH24" s="21"/>
      <c r="AR24" s="26"/>
      <c r="AS24" s="27"/>
      <c r="AT24" s="21"/>
      <c r="BD24" s="20"/>
      <c r="BE24" s="2"/>
      <c r="BF24" s="21"/>
      <c r="BP24" s="26"/>
      <c r="BQ24" s="23"/>
      <c r="BR24" s="24"/>
      <c r="BS24" s="20"/>
      <c r="BT24" s="2"/>
      <c r="BU24" s="21"/>
      <c r="CH24" t="s">
        <v>181</v>
      </c>
    </row>
    <row r="25" spans="1:86" x14ac:dyDescent="0.2">
      <c r="B25" s="27"/>
      <c r="C25" s="2"/>
      <c r="D25" s="21"/>
      <c r="E25" s="26"/>
      <c r="F25" s="23"/>
      <c r="G25" s="24"/>
      <c r="H25" s="26"/>
      <c r="I25" s="27"/>
      <c r="J25" s="21"/>
      <c r="K25" s="26"/>
      <c r="L25" s="27"/>
      <c r="M25" s="27"/>
      <c r="N25" s="20"/>
      <c r="O25" s="2"/>
      <c r="P25" s="21"/>
      <c r="Q25" s="20"/>
      <c r="R25" s="2"/>
      <c r="S25" s="21"/>
      <c r="T25" s="20" t="s">
        <v>312</v>
      </c>
      <c r="U25" s="2" t="s">
        <v>61</v>
      </c>
      <c r="V25" s="21" t="s">
        <v>312</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181</v>
      </c>
    </row>
    <row r="26" spans="1:86" s="25" customFormat="1" x14ac:dyDescent="0.2">
      <c r="A26" s="53"/>
      <c r="B26" s="50" t="s">
        <v>307</v>
      </c>
      <c r="C26" s="23" t="s">
        <v>41</v>
      </c>
      <c r="D26" s="24" t="s">
        <v>307</v>
      </c>
      <c r="E26" s="50" t="s">
        <v>307</v>
      </c>
      <c r="F26" s="23" t="s">
        <v>41</v>
      </c>
      <c r="G26" s="24" t="s">
        <v>307</v>
      </c>
      <c r="H26" s="50" t="s">
        <v>307</v>
      </c>
      <c r="I26" s="23" t="s">
        <v>41</v>
      </c>
      <c r="J26" s="24" t="s">
        <v>307</v>
      </c>
      <c r="K26" s="50" t="s">
        <v>307</v>
      </c>
      <c r="L26" s="23" t="s">
        <v>41</v>
      </c>
      <c r="M26" s="24" t="s">
        <v>307</v>
      </c>
      <c r="N26" s="50" t="s">
        <v>307</v>
      </c>
      <c r="O26" s="23" t="s">
        <v>41</v>
      </c>
      <c r="P26" s="24" t="s">
        <v>307</v>
      </c>
      <c r="Q26" s="50" t="s">
        <v>307</v>
      </c>
      <c r="R26" s="23" t="s">
        <v>41</v>
      </c>
      <c r="S26" s="24" t="s">
        <v>307</v>
      </c>
      <c r="T26" s="50" t="s">
        <v>307</v>
      </c>
      <c r="U26" s="23" t="s">
        <v>41</v>
      </c>
      <c r="V26" s="24" t="s">
        <v>307</v>
      </c>
      <c r="W26" s="50" t="s">
        <v>307</v>
      </c>
      <c r="X26" s="23" t="s">
        <v>41</v>
      </c>
      <c r="Y26" s="24" t="s">
        <v>307</v>
      </c>
      <c r="Z26" s="50" t="s">
        <v>307</v>
      </c>
      <c r="AA26" s="23" t="s">
        <v>41</v>
      </c>
      <c r="AB26" s="24" t="s">
        <v>307</v>
      </c>
      <c r="AC26" s="50" t="s">
        <v>307</v>
      </c>
      <c r="AD26" s="23" t="s">
        <v>41</v>
      </c>
      <c r="AE26" s="24" t="s">
        <v>307</v>
      </c>
      <c r="AF26" s="50" t="s">
        <v>307</v>
      </c>
      <c r="AG26" s="23" t="s">
        <v>41</v>
      </c>
      <c r="AH26" s="24" t="s">
        <v>307</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181</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181</v>
      </c>
    </row>
    <row r="28" spans="1:86" x14ac:dyDescent="0.2">
      <c r="B28" s="26" t="s">
        <v>308</v>
      </c>
      <c r="C28" s="27" t="s">
        <v>85</v>
      </c>
      <c r="D28" s="27" t="s">
        <v>308</v>
      </c>
      <c r="E28" s="26" t="s">
        <v>308</v>
      </c>
      <c r="F28" s="27" t="s">
        <v>85</v>
      </c>
      <c r="G28" s="27" t="s">
        <v>308</v>
      </c>
      <c r="H28" s="26" t="s">
        <v>308</v>
      </c>
      <c r="I28" s="27" t="s">
        <v>85</v>
      </c>
      <c r="J28" s="27" t="s">
        <v>308</v>
      </c>
      <c r="K28" s="26" t="s">
        <v>308</v>
      </c>
      <c r="L28" s="27" t="s">
        <v>85</v>
      </c>
      <c r="M28" s="27" t="s">
        <v>308</v>
      </c>
      <c r="N28" s="26" t="s">
        <v>308</v>
      </c>
      <c r="O28" s="27" t="s">
        <v>85</v>
      </c>
      <c r="P28" s="27" t="s">
        <v>308</v>
      </c>
      <c r="Q28" s="26" t="s">
        <v>308</v>
      </c>
      <c r="R28" s="27" t="s">
        <v>85</v>
      </c>
      <c r="S28" s="27" t="s">
        <v>308</v>
      </c>
      <c r="T28" s="26" t="s">
        <v>308</v>
      </c>
      <c r="U28" s="27" t="s">
        <v>85</v>
      </c>
      <c r="V28" s="27" t="s">
        <v>308</v>
      </c>
      <c r="W28" s="26" t="s">
        <v>308</v>
      </c>
      <c r="X28" s="27" t="s">
        <v>85</v>
      </c>
      <c r="Y28" s="27" t="s">
        <v>308</v>
      </c>
      <c r="Z28" s="26" t="s">
        <v>308</v>
      </c>
      <c r="AA28" s="27" t="s">
        <v>85</v>
      </c>
      <c r="AB28" s="27" t="s">
        <v>308</v>
      </c>
      <c r="AC28" s="26" t="s">
        <v>308</v>
      </c>
      <c r="AD28" s="27" t="s">
        <v>85</v>
      </c>
      <c r="AE28" s="27" t="s">
        <v>308</v>
      </c>
      <c r="AF28" s="26" t="s">
        <v>308</v>
      </c>
      <c r="AG28" s="27" t="s">
        <v>85</v>
      </c>
      <c r="AH28" s="27" t="s">
        <v>308</v>
      </c>
      <c r="AI28" s="26" t="s">
        <v>84</v>
      </c>
      <c r="AJ28" s="27" t="s">
        <v>85</v>
      </c>
      <c r="AK28" s="27" t="s">
        <v>84</v>
      </c>
      <c r="AL28" s="26" t="s">
        <v>84</v>
      </c>
      <c r="AM28" s="27" t="s">
        <v>85</v>
      </c>
      <c r="AN28" s="27" t="s">
        <v>84</v>
      </c>
      <c r="AO28" s="26" t="s">
        <v>84</v>
      </c>
      <c r="AP28" s="27" t="s">
        <v>85</v>
      </c>
      <c r="AQ28" s="27" t="s">
        <v>84</v>
      </c>
      <c r="AR28" s="26" t="s">
        <v>84</v>
      </c>
      <c r="AS28" s="27" t="s">
        <v>85</v>
      </c>
      <c r="AT28" s="27" t="s">
        <v>84</v>
      </c>
      <c r="AU28" s="26" t="s">
        <v>84</v>
      </c>
      <c r="AV28" s="27" t="s">
        <v>85</v>
      </c>
      <c r="AW28" s="27" t="s">
        <v>84</v>
      </c>
      <c r="AX28" s="26" t="s">
        <v>84</v>
      </c>
      <c r="AY28" s="27" t="s">
        <v>85</v>
      </c>
      <c r="AZ28" s="27" t="s">
        <v>84</v>
      </c>
      <c r="BA28" s="26" t="s">
        <v>84</v>
      </c>
      <c r="BB28" s="27" t="s">
        <v>85</v>
      </c>
      <c r="BC28" s="27" t="s">
        <v>84</v>
      </c>
      <c r="BD28" s="26" t="s">
        <v>84</v>
      </c>
      <c r="BE28" s="27" t="s">
        <v>85</v>
      </c>
      <c r="BF28" s="27" t="s">
        <v>84</v>
      </c>
      <c r="BG28" s="26" t="s">
        <v>84</v>
      </c>
      <c r="BH28" s="27" t="s">
        <v>85</v>
      </c>
      <c r="BI28" s="27" t="s">
        <v>84</v>
      </c>
      <c r="BJ28" s="26" t="s">
        <v>84</v>
      </c>
      <c r="BK28" s="27" t="s">
        <v>85</v>
      </c>
      <c r="BL28" s="27" t="s">
        <v>84</v>
      </c>
      <c r="BM28" s="26" t="s">
        <v>84</v>
      </c>
      <c r="BN28" s="27" t="s">
        <v>85</v>
      </c>
      <c r="BO28" s="27" t="s">
        <v>84</v>
      </c>
      <c r="BP28" s="26" t="s">
        <v>84</v>
      </c>
      <c r="BQ28" s="27" t="s">
        <v>85</v>
      </c>
      <c r="BR28" s="21" t="s">
        <v>84</v>
      </c>
      <c r="BS28" s="26" t="s">
        <v>84</v>
      </c>
      <c r="BT28" s="27" t="s">
        <v>85</v>
      </c>
      <c r="BU28" s="27" t="s">
        <v>84</v>
      </c>
      <c r="BV28" s="26" t="s">
        <v>84</v>
      </c>
      <c r="BW28" s="27" t="s">
        <v>85</v>
      </c>
      <c r="BX28" s="27" t="s">
        <v>84</v>
      </c>
      <c r="BY28" s="26" t="s">
        <v>84</v>
      </c>
      <c r="BZ28" s="27" t="s">
        <v>85</v>
      </c>
      <c r="CA28" s="27" t="s">
        <v>84</v>
      </c>
      <c r="CB28" s="26" t="s">
        <v>84</v>
      </c>
      <c r="CC28" s="27" t="s">
        <v>85</v>
      </c>
      <c r="CD28" s="27" t="s">
        <v>84</v>
      </c>
      <c r="CE28" s="26" t="s">
        <v>84</v>
      </c>
      <c r="CF28" s="27" t="s">
        <v>85</v>
      </c>
      <c r="CG28" s="27" t="s">
        <v>84</v>
      </c>
      <c r="CH28" t="s">
        <v>181</v>
      </c>
    </row>
    <row r="29" spans="1:86" x14ac:dyDescent="0.2">
      <c r="B29" s="26" t="s">
        <v>309</v>
      </c>
      <c r="C29" s="27" t="s">
        <v>87</v>
      </c>
      <c r="D29" s="27" t="s">
        <v>309</v>
      </c>
      <c r="E29" s="26" t="s">
        <v>309</v>
      </c>
      <c r="F29" s="27" t="s">
        <v>87</v>
      </c>
      <c r="G29" s="27" t="s">
        <v>309</v>
      </c>
      <c r="H29" s="26" t="s">
        <v>309</v>
      </c>
      <c r="I29" s="27" t="s">
        <v>87</v>
      </c>
      <c r="J29" s="27" t="s">
        <v>309</v>
      </c>
      <c r="K29" s="26" t="s">
        <v>309</v>
      </c>
      <c r="L29" s="27" t="s">
        <v>87</v>
      </c>
      <c r="M29" s="27" t="s">
        <v>309</v>
      </c>
      <c r="N29" s="26" t="s">
        <v>309</v>
      </c>
      <c r="O29" s="27" t="s">
        <v>87</v>
      </c>
      <c r="P29" s="27" t="s">
        <v>309</v>
      </c>
      <c r="Q29" s="26" t="s">
        <v>309</v>
      </c>
      <c r="R29" s="27" t="s">
        <v>87</v>
      </c>
      <c r="S29" s="27" t="s">
        <v>309</v>
      </c>
      <c r="T29" s="26" t="s">
        <v>309</v>
      </c>
      <c r="U29" s="27" t="s">
        <v>87</v>
      </c>
      <c r="V29" s="27" t="s">
        <v>309</v>
      </c>
      <c r="W29" s="26" t="s">
        <v>309</v>
      </c>
      <c r="X29" s="27" t="s">
        <v>87</v>
      </c>
      <c r="Y29" s="27" t="s">
        <v>309</v>
      </c>
      <c r="Z29" s="26" t="s">
        <v>309</v>
      </c>
      <c r="AA29" s="27" t="s">
        <v>87</v>
      </c>
      <c r="AB29" s="27" t="s">
        <v>309</v>
      </c>
      <c r="AC29" s="26" t="s">
        <v>309</v>
      </c>
      <c r="AD29" s="27" t="s">
        <v>87</v>
      </c>
      <c r="AE29" s="27" t="s">
        <v>309</v>
      </c>
      <c r="AF29" s="26" t="s">
        <v>309</v>
      </c>
      <c r="AG29" s="27" t="s">
        <v>87</v>
      </c>
      <c r="AH29" s="27" t="s">
        <v>309</v>
      </c>
      <c r="AI29" s="26" t="s">
        <v>86</v>
      </c>
      <c r="AJ29" s="27" t="s">
        <v>87</v>
      </c>
      <c r="AK29" s="27" t="s">
        <v>86</v>
      </c>
      <c r="AL29" s="26" t="s">
        <v>86</v>
      </c>
      <c r="AM29" s="27" t="s">
        <v>87</v>
      </c>
      <c r="AN29" s="27" t="s">
        <v>86</v>
      </c>
      <c r="AO29" s="26" t="s">
        <v>86</v>
      </c>
      <c r="AP29" s="27" t="s">
        <v>87</v>
      </c>
      <c r="AQ29" s="27" t="s">
        <v>86</v>
      </c>
      <c r="AR29" s="26" t="s">
        <v>86</v>
      </c>
      <c r="AS29" s="27" t="s">
        <v>87</v>
      </c>
      <c r="AT29" s="27" t="s">
        <v>86</v>
      </c>
      <c r="AU29" s="26" t="s">
        <v>86</v>
      </c>
      <c r="AV29" s="27" t="s">
        <v>87</v>
      </c>
      <c r="AW29" s="27" t="s">
        <v>86</v>
      </c>
      <c r="AX29" s="26" t="s">
        <v>86</v>
      </c>
      <c r="AY29" s="27" t="s">
        <v>87</v>
      </c>
      <c r="AZ29" s="27" t="s">
        <v>86</v>
      </c>
      <c r="BA29" s="26" t="s">
        <v>86</v>
      </c>
      <c r="BB29" s="27" t="s">
        <v>87</v>
      </c>
      <c r="BC29" s="27" t="s">
        <v>86</v>
      </c>
      <c r="BD29" s="26" t="s">
        <v>86</v>
      </c>
      <c r="BE29" s="27" t="s">
        <v>87</v>
      </c>
      <c r="BF29" s="27" t="s">
        <v>86</v>
      </c>
      <c r="BG29" s="26" t="s">
        <v>86</v>
      </c>
      <c r="BH29" s="27" t="s">
        <v>87</v>
      </c>
      <c r="BI29" s="27" t="s">
        <v>86</v>
      </c>
      <c r="BJ29" s="26" t="s">
        <v>86</v>
      </c>
      <c r="BK29" s="27" t="s">
        <v>87</v>
      </c>
      <c r="BL29" s="27" t="s">
        <v>86</v>
      </c>
      <c r="BM29" s="26" t="s">
        <v>86</v>
      </c>
      <c r="BN29" s="27" t="s">
        <v>87</v>
      </c>
      <c r="BO29" s="27" t="s">
        <v>86</v>
      </c>
      <c r="BP29" s="26" t="s">
        <v>86</v>
      </c>
      <c r="BQ29" s="27" t="s">
        <v>87</v>
      </c>
      <c r="BR29" s="21" t="s">
        <v>86</v>
      </c>
      <c r="BS29" s="26" t="s">
        <v>86</v>
      </c>
      <c r="BT29" s="27" t="s">
        <v>87</v>
      </c>
      <c r="BU29" s="27" t="s">
        <v>86</v>
      </c>
      <c r="BV29" s="26" t="s">
        <v>86</v>
      </c>
      <c r="BW29" s="27" t="s">
        <v>87</v>
      </c>
      <c r="BX29" s="27" t="s">
        <v>86</v>
      </c>
      <c r="BY29" s="26" t="s">
        <v>86</v>
      </c>
      <c r="BZ29" s="27" t="s">
        <v>87</v>
      </c>
      <c r="CA29" s="27" t="s">
        <v>86</v>
      </c>
      <c r="CB29" s="26" t="s">
        <v>86</v>
      </c>
      <c r="CC29" s="27" t="s">
        <v>87</v>
      </c>
      <c r="CD29" s="27" t="s">
        <v>86</v>
      </c>
      <c r="CE29" s="26" t="s">
        <v>86</v>
      </c>
      <c r="CF29" s="27" t="s">
        <v>87</v>
      </c>
      <c r="CG29" s="27" t="s">
        <v>86</v>
      </c>
      <c r="CH29" t="s">
        <v>181</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181</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181</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181</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181</v>
      </c>
    </row>
    <row r="34" spans="2:86" x14ac:dyDescent="0.2">
      <c r="B34" s="5" t="s">
        <v>62</v>
      </c>
      <c r="C34" s="6" t="str">
        <f>B3</f>
        <v>uniques</v>
      </c>
      <c r="D34" s="7" t="s">
        <v>63</v>
      </c>
      <c r="E34" s="5" t="s">
        <v>62</v>
      </c>
      <c r="F34" s="6" t="str">
        <f>E3</f>
        <v>processes</v>
      </c>
      <c r="G34" s="7" t="s">
        <v>63</v>
      </c>
      <c r="H34" s="3" t="s">
        <v>62</v>
      </c>
      <c r="I34" s="3" t="str">
        <f>H3</f>
        <v>events</v>
      </c>
      <c r="J34" s="9" t="s">
        <v>63</v>
      </c>
      <c r="K34" s="5" t="s">
        <v>62</v>
      </c>
      <c r="L34" s="6" t="str">
        <f>K3</f>
        <v>apps</v>
      </c>
      <c r="M34" s="7" t="s">
        <v>63</v>
      </c>
      <c r="N34" s="5" t="s">
        <v>62</v>
      </c>
      <c r="O34" s="6" t="str">
        <f>N3</f>
        <v>tokens</v>
      </c>
      <c r="P34" s="7" t="s">
        <v>63</v>
      </c>
      <c r="Q34" s="5" t="s">
        <v>62</v>
      </c>
      <c r="R34" s="6" t="str">
        <f>Q3</f>
        <v>persons</v>
      </c>
      <c r="S34" s="7" t="s">
        <v>63</v>
      </c>
      <c r="T34" s="5" t="s">
        <v>62</v>
      </c>
      <c r="U34" s="6" t="str">
        <f>T3</f>
        <v>users</v>
      </c>
      <c r="V34" s="7" t="s">
        <v>63</v>
      </c>
      <c r="W34" s="5" t="s">
        <v>62</v>
      </c>
      <c r="X34" s="6" t="str">
        <f>W3</f>
        <v>profiles</v>
      </c>
      <c r="Y34" s="7" t="s">
        <v>63</v>
      </c>
      <c r="Z34" s="5" t="s">
        <v>62</v>
      </c>
      <c r="AA34" s="6" t="str">
        <f>Z3</f>
        <v>partners</v>
      </c>
      <c r="AB34" s="7" t="s">
        <v>63</v>
      </c>
      <c r="AC34" s="5" t="s">
        <v>62</v>
      </c>
      <c r="AD34" s="6" t="str">
        <f>AC3</f>
        <v>views</v>
      </c>
      <c r="AE34" s="7" t="s">
        <v>63</v>
      </c>
      <c r="AF34" s="5" t="s">
        <v>62</v>
      </c>
      <c r="AG34" s="6" t="str">
        <f>AF3</f>
        <v>searches</v>
      </c>
      <c r="AH34" s="7" t="s">
        <v>63</v>
      </c>
      <c r="AI34" s="5" t="s">
        <v>62</v>
      </c>
      <c r="AJ34" s="6" t="str">
        <f>AI3</f>
        <v>assets</v>
      </c>
      <c r="AK34" s="7" t="s">
        <v>63</v>
      </c>
      <c r="AL34" s="5" t="s">
        <v>62</v>
      </c>
      <c r="AM34" s="6" t="str">
        <f>AL3</f>
        <v>acknowledgements</v>
      </c>
      <c r="AN34" s="7" t="s">
        <v>63</v>
      </c>
      <c r="AO34" s="5" t="s">
        <v>62</v>
      </c>
      <c r="AP34" s="6" t="str">
        <f>AO3</f>
        <v>comments</v>
      </c>
      <c r="AQ34" s="7" t="s">
        <v>63</v>
      </c>
      <c r="AR34" s="5" t="s">
        <v>62</v>
      </c>
      <c r="AS34" s="6" t="str">
        <f>AR3</f>
        <v>followships</v>
      </c>
      <c r="AT34" s="7" t="s">
        <v>63</v>
      </c>
      <c r="AU34" s="5" t="s">
        <v>62</v>
      </c>
      <c r="AV34" s="6" t="str">
        <f>AU3</f>
        <v>groups</v>
      </c>
      <c r="AW34" s="7" t="s">
        <v>63</v>
      </c>
      <c r="AX34" s="5" t="s">
        <v>62</v>
      </c>
      <c r="AY34" s="6" t="str">
        <f>AX3</f>
        <v>posts</v>
      </c>
      <c r="AZ34" s="7" t="s">
        <v>63</v>
      </c>
      <c r="BA34" s="5" t="s">
        <v>62</v>
      </c>
      <c r="BB34" s="6" t="str">
        <f>BA3</f>
        <v>tags</v>
      </c>
      <c r="BC34" s="7" t="s">
        <v>63</v>
      </c>
      <c r="BD34" s="5" t="s">
        <v>62</v>
      </c>
      <c r="BE34" s="6" t="str">
        <f>BD3</f>
        <v>topics</v>
      </c>
      <c r="BF34" s="7" t="s">
        <v>63</v>
      </c>
      <c r="BG34" s="5" t="s">
        <v>62</v>
      </c>
      <c r="BH34" s="6" t="str">
        <f>BG3</f>
        <v>trends</v>
      </c>
      <c r="BI34" s="7" t="s">
        <v>63</v>
      </c>
      <c r="BJ34" s="5" t="s">
        <v>62</v>
      </c>
      <c r="BK34" s="6" t="str">
        <f>BJ3</f>
        <v>threads</v>
      </c>
      <c r="BL34" s="7" t="s">
        <v>63</v>
      </c>
      <c r="BM34" s="5" t="s">
        <v>62</v>
      </c>
      <c r="BN34" s="6" t="str">
        <f>BM3</f>
        <v>messages</v>
      </c>
      <c r="BO34" s="7" t="s">
        <v>63</v>
      </c>
      <c r="BP34" s="5" t="s">
        <v>62</v>
      </c>
      <c r="BQ34" s="6" t="str">
        <f>BP3</f>
        <v>notifications</v>
      </c>
      <c r="BR34" s="7" t="s">
        <v>63</v>
      </c>
      <c r="BS34" s="5" t="s">
        <v>62</v>
      </c>
      <c r="BT34" s="6" t="str">
        <f>BS3</f>
        <v>stages</v>
      </c>
      <c r="BU34" s="7" t="s">
        <v>63</v>
      </c>
      <c r="BV34" s="5" t="s">
        <v>62</v>
      </c>
      <c r="BW34" s="6" t="str">
        <f>BV3</f>
        <v>recordings</v>
      </c>
      <c r="BX34" s="7" t="s">
        <v>63</v>
      </c>
      <c r="BY34" s="5" t="s">
        <v>62</v>
      </c>
      <c r="BZ34" s="6" t="str">
        <f>BY3</f>
        <v>attachments</v>
      </c>
      <c r="CA34" s="7" t="s">
        <v>63</v>
      </c>
      <c r="CB34" s="5" t="s">
        <v>62</v>
      </c>
      <c r="CC34" s="6" t="str">
        <f>CB3</f>
        <v>excerpts</v>
      </c>
      <c r="CD34" s="7" t="s">
        <v>63</v>
      </c>
      <c r="CE34" s="5" t="s">
        <v>62</v>
      </c>
      <c r="CF34" s="6" t="str">
        <f>CE3</f>
        <v>ideas</v>
      </c>
      <c r="CG34" s="7" t="s">
        <v>63</v>
      </c>
      <c r="CH34" t="s">
        <v>181</v>
      </c>
    </row>
    <row r="35" spans="2:86" x14ac:dyDescent="0.2">
      <c r="B35" s="8" t="str">
        <f>D5</f>
        <v>id</v>
      </c>
      <c r="C35" s="3" t="s">
        <v>203</v>
      </c>
      <c r="D35" s="9" t="str">
        <f>CONCATENATE(",")</f>
        <v>,</v>
      </c>
      <c r="E35" s="8" t="str">
        <f>G5</f>
        <v>ID</v>
      </c>
      <c r="F35" s="3" t="s">
        <v>203</v>
      </c>
      <c r="G35" s="9" t="str">
        <f>CONCATENATE(",")</f>
        <v>,</v>
      </c>
      <c r="H35" s="8" t="str">
        <f t="shared" ref="H35:H40" si="15">J5</f>
        <v>ID</v>
      </c>
      <c r="I35" s="3" t="s">
        <v>203</v>
      </c>
      <c r="J35" s="9" t="str">
        <f>CONCATENATE(",")</f>
        <v>,</v>
      </c>
      <c r="K35" s="8" t="str">
        <f t="shared" ref="K35:K43" si="16">M5</f>
        <v>ID</v>
      </c>
      <c r="L35" s="3" t="s">
        <v>203</v>
      </c>
      <c r="M35" s="9" t="str">
        <f>CONCATENATE(",")</f>
        <v>,</v>
      </c>
      <c r="N35" s="8" t="str">
        <f t="shared" ref="N35:N43" si="17">P5</f>
        <v>ID</v>
      </c>
      <c r="O35" s="3" t="s">
        <v>203</v>
      </c>
      <c r="P35" s="9" t="str">
        <f>CONCATENATE(",")</f>
        <v>,</v>
      </c>
      <c r="Q35" s="8" t="str">
        <f t="shared" ref="Q35:Q42" si="18">S5</f>
        <v>ID</v>
      </c>
      <c r="R35" s="3" t="s">
        <v>203</v>
      </c>
      <c r="S35" s="9" t="str">
        <f>CONCATENATE(",")</f>
        <v>,</v>
      </c>
      <c r="T35" s="8" t="str">
        <f t="shared" ref="T35:T42" si="19">V5</f>
        <v>ID</v>
      </c>
      <c r="U35" s="3" t="s">
        <v>203</v>
      </c>
      <c r="V35" s="9" t="str">
        <f>CONCATENATE(",")</f>
        <v>,</v>
      </c>
      <c r="W35" s="8" t="str">
        <f t="shared" ref="W35:W41" si="20">Y5</f>
        <v>ID</v>
      </c>
      <c r="X35" s="3" t="s">
        <v>203</v>
      </c>
      <c r="Y35" s="9" t="str">
        <f>CONCATENATE(",")</f>
        <v>,</v>
      </c>
      <c r="Z35" s="8" t="str">
        <f>AB5</f>
        <v>ID</v>
      </c>
      <c r="AA35" s="3" t="s">
        <v>203</v>
      </c>
      <c r="AB35" s="9" t="str">
        <f>CONCATENATE(",")</f>
        <v>,</v>
      </c>
      <c r="AC35" s="8" t="str">
        <f>AE5</f>
        <v>ID</v>
      </c>
      <c r="AD35" s="3" t="s">
        <v>203</v>
      </c>
      <c r="AE35" s="9" t="str">
        <f>CONCATENATE(",")</f>
        <v>,</v>
      </c>
      <c r="AF35" s="8" t="str">
        <f>AH5</f>
        <v>ID</v>
      </c>
      <c r="AG35" s="3" t="s">
        <v>203</v>
      </c>
      <c r="AH35" s="9" t="str">
        <f>CONCATENATE(",")</f>
        <v>,</v>
      </c>
      <c r="AI35" s="8" t="str">
        <f t="shared" ref="AI35:AI44" si="21">AK5</f>
        <v>ID</v>
      </c>
      <c r="AJ35" s="3" t="s">
        <v>203</v>
      </c>
      <c r="AK35" s="9" t="str">
        <f>CONCATENATE(",")</f>
        <v>,</v>
      </c>
      <c r="AL35" s="8" t="str">
        <f t="shared" ref="AL35:AL40" si="22">AN5</f>
        <v>ID</v>
      </c>
      <c r="AM35" s="3" t="s">
        <v>203</v>
      </c>
      <c r="AN35" s="9" t="str">
        <f>CONCATENATE(",")</f>
        <v>,</v>
      </c>
      <c r="AO35" s="8" t="str">
        <f t="shared" ref="AO35:AO40" si="23">AQ5</f>
        <v>ID</v>
      </c>
      <c r="AP35" s="3" t="s">
        <v>203</v>
      </c>
      <c r="AQ35" s="9" t="str">
        <f>CONCATENATE(",")</f>
        <v>,</v>
      </c>
      <c r="AR35" s="8" t="str">
        <f t="shared" ref="AR35:AR40" si="24">AT5</f>
        <v>ID</v>
      </c>
      <c r="AS35" s="3" t="s">
        <v>203</v>
      </c>
      <c r="AT35" s="9" t="str">
        <f>CONCATENATE(",")</f>
        <v>,</v>
      </c>
      <c r="AU35" s="8" t="str">
        <f t="shared" ref="AU35:AU42" si="25">AW5</f>
        <v>ID</v>
      </c>
      <c r="AV35" s="3" t="s">
        <v>203</v>
      </c>
      <c r="AW35" s="9" t="str">
        <f>CONCATENATE(",")</f>
        <v>,</v>
      </c>
      <c r="AX35" s="8" t="str">
        <f t="shared" ref="AX35:AX43" si="26">AZ5</f>
        <v>ID</v>
      </c>
      <c r="AY35" s="3" t="s">
        <v>203</v>
      </c>
      <c r="AZ35" s="9" t="str">
        <f>CONCATENATE(",")</f>
        <v>,</v>
      </c>
      <c r="BA35" s="8" t="str">
        <f>BC5</f>
        <v>ID</v>
      </c>
      <c r="BB35" s="3" t="s">
        <v>203</v>
      </c>
      <c r="BC35" s="9" t="str">
        <f>CONCATENATE(",")</f>
        <v>,</v>
      </c>
      <c r="BD35" s="8" t="str">
        <f>BF5</f>
        <v>ID</v>
      </c>
      <c r="BE35" s="3" t="s">
        <v>203</v>
      </c>
      <c r="BF35" s="9" t="str">
        <f>CONCATENATE(",")</f>
        <v>,</v>
      </c>
      <c r="BG35" s="8" t="str">
        <f>BI5</f>
        <v>ID</v>
      </c>
      <c r="BH35" s="3" t="s">
        <v>203</v>
      </c>
      <c r="BI35" s="9" t="str">
        <f>CONCATENATE(",")</f>
        <v>,</v>
      </c>
      <c r="BJ35" s="8" t="str">
        <f t="shared" ref="BJ35:BJ40" si="27">BL5</f>
        <v>ID</v>
      </c>
      <c r="BK35" s="3" t="s">
        <v>203</v>
      </c>
      <c r="BL35" s="9" t="str">
        <f>CONCATENATE(",")</f>
        <v>,</v>
      </c>
      <c r="BM35" s="8" t="str">
        <f>BO5</f>
        <v>ID</v>
      </c>
      <c r="BN35" s="3" t="s">
        <v>203</v>
      </c>
      <c r="BO35" s="9" t="str">
        <f>CONCATENATE(",")</f>
        <v>,</v>
      </c>
      <c r="BP35" s="8" t="str">
        <f t="shared" ref="BP35:BP45" si="28">BR5</f>
        <v>ID</v>
      </c>
      <c r="BQ35" s="3" t="s">
        <v>203</v>
      </c>
      <c r="BR35" s="9" t="str">
        <f>CONCATENATE(",")</f>
        <v>,</v>
      </c>
      <c r="BS35" s="8" t="str">
        <f>BU5</f>
        <v>ID</v>
      </c>
      <c r="BT35" s="3" t="s">
        <v>203</v>
      </c>
      <c r="BU35" s="9" t="str">
        <f>CONCATENATE(",")</f>
        <v>,</v>
      </c>
      <c r="BV35" s="8" t="str">
        <f t="shared" ref="BV35:BV43" si="29">BX5</f>
        <v>ID</v>
      </c>
      <c r="BW35" s="3" t="s">
        <v>203</v>
      </c>
      <c r="BX35" s="9" t="str">
        <f>CONCATENATE(",")</f>
        <v>,</v>
      </c>
      <c r="BY35" s="8" t="str">
        <f t="shared" ref="BY35:BY40" si="30">CA5</f>
        <v>ID</v>
      </c>
      <c r="BZ35" s="3" t="s">
        <v>203</v>
      </c>
      <c r="CA35" s="9" t="str">
        <f>CONCATENATE(",")</f>
        <v>,</v>
      </c>
      <c r="CB35" s="8" t="str">
        <f>CD5</f>
        <v>ID</v>
      </c>
      <c r="CC35" s="3" t="s">
        <v>203</v>
      </c>
      <c r="CD35" s="9" t="str">
        <f>CONCATENATE(",")</f>
        <v>,</v>
      </c>
      <c r="CE35" s="8" t="str">
        <f t="shared" ref="CE35:CE43" si="31">CG5</f>
        <v>ID</v>
      </c>
      <c r="CF35" s="3" t="s">
        <v>203</v>
      </c>
      <c r="CG35" s="9" t="str">
        <f>CONCATENATE(",")</f>
        <v>,</v>
      </c>
      <c r="CH35" t="s">
        <v>181</v>
      </c>
    </row>
    <row r="36" spans="2:86" x14ac:dyDescent="0.2">
      <c r="B36" s="8" t="str">
        <f>D6</f>
        <v>unique_id</v>
      </c>
      <c r="C36" s="3" t="s">
        <v>65</v>
      </c>
      <c r="D36" s="9" t="str">
        <f>CONCATENATE("NOT NULL"," ","UNIQUE",",")</f>
        <v>NOT NULL UNIQUE,</v>
      </c>
      <c r="E36" s="8" t="str">
        <f>G6</f>
        <v>process_ID</v>
      </c>
      <c r="F36" s="3" t="s">
        <v>65</v>
      </c>
      <c r="G36" s="9" t="str">
        <f>CONCATENATE("NOT NULL"," ","UNIQUE",",")</f>
        <v>NOT NULL UNIQUE,</v>
      </c>
      <c r="H36" s="8" t="str">
        <f t="shared" si="15"/>
        <v>event_ID</v>
      </c>
      <c r="I36" s="3" t="s">
        <v>65</v>
      </c>
      <c r="J36" s="9" t="str">
        <f>CONCATENATE("NOT NULL"," ","UNIQUE",",")</f>
        <v>NOT NULL UNIQUE,</v>
      </c>
      <c r="K36" s="8" t="str">
        <f t="shared" si="16"/>
        <v>app_ID</v>
      </c>
      <c r="L36" s="3" t="s">
        <v>65</v>
      </c>
      <c r="M36" s="9" t="str">
        <f>CONCATENATE("NOT NULL"," ","UNIQUE",",")</f>
        <v>NOT NULL UNIQUE,</v>
      </c>
      <c r="N36" s="8" t="str">
        <f t="shared" si="17"/>
        <v>token_ID</v>
      </c>
      <c r="O36" s="3" t="s">
        <v>65</v>
      </c>
      <c r="P36" s="9" t="str">
        <f>CONCATENATE("NOT NULL"," ","UNIQUE",",")</f>
        <v>NOT NULL UNIQUE,</v>
      </c>
      <c r="Q36" s="8" t="str">
        <f t="shared" si="18"/>
        <v>person_ID</v>
      </c>
      <c r="R36" s="3" t="s">
        <v>65</v>
      </c>
      <c r="S36" s="9" t="str">
        <f>CONCATENATE("NOT NULL"," ","UNIQUE",",")</f>
        <v>NOT NULL UNIQUE,</v>
      </c>
      <c r="T36" s="8" t="str">
        <f t="shared" si="19"/>
        <v>user_ID</v>
      </c>
      <c r="U36" s="3" t="s">
        <v>65</v>
      </c>
      <c r="V36" s="9" t="str">
        <f>CONCATENATE("NOT NULL"," ","UNIQUE",",")</f>
        <v>NOT NULL UNIQUE,</v>
      </c>
      <c r="W36" s="8" t="str">
        <f t="shared" si="20"/>
        <v>profile_ID</v>
      </c>
      <c r="X36" s="3" t="s">
        <v>65</v>
      </c>
      <c r="Y36" s="9" t="str">
        <f>CONCATENATE("NOT NULL"," ","UNIQUE",",")</f>
        <v>NOT NULL UNIQUE,</v>
      </c>
      <c r="Z36" s="8" t="str">
        <f>AB6</f>
        <v>partner_ID</v>
      </c>
      <c r="AA36" s="3" t="s">
        <v>65</v>
      </c>
      <c r="AB36" s="9" t="str">
        <f>CONCATENATE("NOT NULL"," ","UNIQUE",",")</f>
        <v>NOT NULL UNIQUE,</v>
      </c>
      <c r="AC36" s="8" t="str">
        <f>AE6</f>
        <v>view_ID</v>
      </c>
      <c r="AD36" s="3" t="s">
        <v>65</v>
      </c>
      <c r="AE36" s="9" t="str">
        <f>CONCATENATE("NOT NULL"," ","UNIQUE",",")</f>
        <v>NOT NULL UNIQUE,</v>
      </c>
      <c r="AF36" s="8" t="str">
        <f>AH6</f>
        <v>search_ID</v>
      </c>
      <c r="AG36" s="3" t="s">
        <v>65</v>
      </c>
      <c r="AH36" s="9" t="str">
        <f>CONCATENATE("NOT NULL"," ","UNIQUE",",")</f>
        <v>NOT NULL UNIQUE,</v>
      </c>
      <c r="AI36" s="8" t="str">
        <f t="shared" si="21"/>
        <v>asset_ID</v>
      </c>
      <c r="AJ36" s="3" t="s">
        <v>65</v>
      </c>
      <c r="AK36" s="9" t="str">
        <f>CONCATENATE("NOT NULL"," ","UNIQUE",",")</f>
        <v>NOT NULL UNIQUE,</v>
      </c>
      <c r="AL36" s="8" t="str">
        <f t="shared" si="22"/>
        <v>acknowledgement_ID</v>
      </c>
      <c r="AM36" s="3" t="s">
        <v>65</v>
      </c>
      <c r="AN36" s="9" t="str">
        <f>CONCATENATE("NOT NULL"," ","UNIQUE",",")</f>
        <v>NOT NULL UNIQUE,</v>
      </c>
      <c r="AO36" s="8" t="str">
        <f t="shared" si="23"/>
        <v>comment_ID</v>
      </c>
      <c r="AP36" s="3" t="s">
        <v>65</v>
      </c>
      <c r="AQ36" s="9" t="str">
        <f>CONCATENATE("NOT NULL"," ","UNIQUE",",")</f>
        <v>NOT NULL UNIQUE,</v>
      </c>
      <c r="AR36" s="8" t="str">
        <f t="shared" si="24"/>
        <v>followship_ID</v>
      </c>
      <c r="AS36" s="3" t="s">
        <v>65</v>
      </c>
      <c r="AT36" s="9" t="str">
        <f>CONCATENATE("NOT NULL"," ","UNIQUE",",")</f>
        <v>NOT NULL UNIQUE,</v>
      </c>
      <c r="AU36" s="8" t="str">
        <f t="shared" si="25"/>
        <v>group_ID</v>
      </c>
      <c r="AV36" s="3" t="s">
        <v>65</v>
      </c>
      <c r="AW36" s="9" t="str">
        <f>CONCATENATE("NOT NULL"," ","UNIQUE",",")</f>
        <v>NOT NULL UNIQUE,</v>
      </c>
      <c r="AX36" s="8" t="str">
        <f t="shared" si="26"/>
        <v>post_ID</v>
      </c>
      <c r="AY36" s="3" t="s">
        <v>65</v>
      </c>
      <c r="AZ36" s="9" t="str">
        <f>CONCATENATE("NOT NULL"," ","UNIQUE",",")</f>
        <v>NOT NULL UNIQUE,</v>
      </c>
      <c r="BA36" s="8" t="str">
        <f>BC6</f>
        <v>tag_ID</v>
      </c>
      <c r="BB36" s="3" t="s">
        <v>65</v>
      </c>
      <c r="BC36" s="9" t="str">
        <f>CONCATENATE("NOT NULL"," ","UNIQUE",",")</f>
        <v>NOT NULL UNIQUE,</v>
      </c>
      <c r="BD36" s="8" t="str">
        <f>BF6</f>
        <v>topic_ID</v>
      </c>
      <c r="BE36" s="3" t="s">
        <v>65</v>
      </c>
      <c r="BF36" s="9" t="str">
        <f>CONCATENATE("NOT NULL"," ","UNIQUE",",")</f>
        <v>NOT NULL UNIQUE,</v>
      </c>
      <c r="BG36" s="8" t="str">
        <f>BI6</f>
        <v>trend_ID</v>
      </c>
      <c r="BH36" s="3" t="s">
        <v>65</v>
      </c>
      <c r="BI36" s="9" t="str">
        <f>CONCATENATE("NOT NULL"," ","UNIQUE",",")</f>
        <v>NOT NULL UNIQUE,</v>
      </c>
      <c r="BJ36" s="8" t="str">
        <f t="shared" si="27"/>
        <v>thread_ID</v>
      </c>
      <c r="BK36" s="3" t="s">
        <v>65</v>
      </c>
      <c r="BL36" s="9" t="str">
        <f>CONCATENATE("NOT NULL"," ","UNIQUE",",")</f>
        <v>NOT NULL UNIQUE,</v>
      </c>
      <c r="BM36" s="8" t="str">
        <f>BO6</f>
        <v>message_ID</v>
      </c>
      <c r="BN36" s="3" t="s">
        <v>65</v>
      </c>
      <c r="BO36" s="9" t="str">
        <f>CONCATENATE("NOT NULL"," ","UNIQUE",",")</f>
        <v>NOT NULL UNIQUE,</v>
      </c>
      <c r="BP36" s="8" t="str">
        <f t="shared" si="28"/>
        <v>notification_ID</v>
      </c>
      <c r="BQ36" s="3" t="s">
        <v>65</v>
      </c>
      <c r="BR36" s="9" t="str">
        <f>CONCATENATE("NOT NULL"," ","UNIQUE",",")</f>
        <v>NOT NULL UNIQUE,</v>
      </c>
      <c r="BS36" s="8" t="str">
        <f>BU6</f>
        <v>stage_ID</v>
      </c>
      <c r="BT36" s="3" t="s">
        <v>65</v>
      </c>
      <c r="BU36" s="9" t="str">
        <f>CONCATENATE("NOT NULL"," ","UNIQUE",",")</f>
        <v>NOT NULL UNIQUE,</v>
      </c>
      <c r="BV36" s="8" t="str">
        <f t="shared" si="29"/>
        <v>recording_ID</v>
      </c>
      <c r="BW36" s="3" t="s">
        <v>65</v>
      </c>
      <c r="BX36" s="9" t="str">
        <f>CONCATENATE("NOT NULL"," ","UNIQUE",",")</f>
        <v>NOT NULL UNIQUE,</v>
      </c>
      <c r="BY36" s="8" t="str">
        <f t="shared" si="30"/>
        <v>attachment_ID</v>
      </c>
      <c r="BZ36" s="3" t="s">
        <v>65</v>
      </c>
      <c r="CA36" s="9" t="str">
        <f>CONCATENATE("NOT NULL"," ","UNIQUE",",")</f>
        <v>NOT NULL UNIQUE,</v>
      </c>
      <c r="CB36" s="8" t="str">
        <f>CD6</f>
        <v>excerpt_ID</v>
      </c>
      <c r="CC36" s="3" t="s">
        <v>65</v>
      </c>
      <c r="CD36" s="9" t="str">
        <f>CONCATENATE("NOT NULL"," ","UNIQUE",",")</f>
        <v>NOT NULL UNIQUE,</v>
      </c>
      <c r="CE36" s="8" t="str">
        <f t="shared" si="31"/>
        <v>idea_ID</v>
      </c>
      <c r="CF36" s="3" t="s">
        <v>65</v>
      </c>
      <c r="CG36" s="9" t="str">
        <f>CONCATENATE("NOT NULL"," ","UNIQUE",",")</f>
        <v>NOT NULL UNIQUE,</v>
      </c>
      <c r="CH36" t="s">
        <v>181</v>
      </c>
    </row>
    <row r="37" spans="2:86" x14ac:dyDescent="0.2">
      <c r="B37" s="8" t="str">
        <f>D7</f>
        <v>unique_attributes</v>
      </c>
      <c r="C37" s="3" t="s">
        <v>89</v>
      </c>
      <c r="D37" s="9" t="str">
        <f>CONCATENATE("NULL",",")</f>
        <v>NULL,</v>
      </c>
      <c r="E37" s="8" t="str">
        <f>G7</f>
        <v>process_attributes</v>
      </c>
      <c r="F37" s="3" t="s">
        <v>89</v>
      </c>
      <c r="G37" s="9" t="str">
        <f>CONCATENATE("NULL",",")</f>
        <v>NULL,</v>
      </c>
      <c r="H37" s="8" t="str">
        <f t="shared" si="15"/>
        <v>event_attributes</v>
      </c>
      <c r="I37" s="3" t="s">
        <v>89</v>
      </c>
      <c r="J37" s="9" t="str">
        <f>CONCATENATE("NULL",",")</f>
        <v>NULL,</v>
      </c>
      <c r="K37" s="8" t="str">
        <f t="shared" si="16"/>
        <v>app_attributes</v>
      </c>
      <c r="L37" s="3" t="s">
        <v>89</v>
      </c>
      <c r="M37" s="9" t="str">
        <f>CONCATENATE("NULL",",")</f>
        <v>NULL,</v>
      </c>
      <c r="N37" s="8" t="str">
        <f t="shared" si="17"/>
        <v>token_attributes</v>
      </c>
      <c r="O37" s="3" t="s">
        <v>89</v>
      </c>
      <c r="P37" s="9" t="str">
        <f>CONCATENATE("NULL",",")</f>
        <v>NULL,</v>
      </c>
      <c r="Q37" s="8" t="str">
        <f t="shared" si="18"/>
        <v>person_attributes</v>
      </c>
      <c r="R37" s="3" t="s">
        <v>89</v>
      </c>
      <c r="S37" s="9" t="str">
        <f>CONCATENATE("NULL",",")</f>
        <v>NULL,</v>
      </c>
      <c r="T37" s="8" t="str">
        <f t="shared" si="19"/>
        <v>user_attributes</v>
      </c>
      <c r="U37" s="3" t="s">
        <v>89</v>
      </c>
      <c r="V37" s="9" t="str">
        <f>CONCATENATE("NULL",",")</f>
        <v>NULL,</v>
      </c>
      <c r="W37" s="8" t="str">
        <f t="shared" si="20"/>
        <v>profile_attributes</v>
      </c>
      <c r="X37" s="3" t="s">
        <v>89</v>
      </c>
      <c r="Y37" s="9" t="str">
        <f>CONCATENATE("NULL",",")</f>
        <v>NULL,</v>
      </c>
      <c r="Z37" s="8" t="str">
        <f>AB7</f>
        <v>partner_attributes</v>
      </c>
      <c r="AA37" s="3" t="s">
        <v>89</v>
      </c>
      <c r="AB37" s="9" t="str">
        <f>CONCATENATE("NULL",",")</f>
        <v>NULL,</v>
      </c>
      <c r="AC37" s="8" t="str">
        <f>AE7</f>
        <v>view_attributes</v>
      </c>
      <c r="AD37" s="3" t="s">
        <v>89</v>
      </c>
      <c r="AE37" s="9" t="str">
        <f>CONCATENATE("NULL",",")</f>
        <v>NULL,</v>
      </c>
      <c r="AF37" s="8" t="str">
        <f>AH7</f>
        <v>search_attributes</v>
      </c>
      <c r="AG37" s="3" t="s">
        <v>89</v>
      </c>
      <c r="AH37" s="9" t="str">
        <f>CONCATENATE("NULL",",")</f>
        <v>NULL,</v>
      </c>
      <c r="AI37" s="8" t="str">
        <f t="shared" si="21"/>
        <v>asset_attributes</v>
      </c>
      <c r="AJ37" s="3" t="s">
        <v>89</v>
      </c>
      <c r="AK37" s="9" t="str">
        <f>CONCATENATE("NULL",",")</f>
        <v>NULL,</v>
      </c>
      <c r="AL37" s="8" t="str">
        <f t="shared" si="22"/>
        <v>acknowledgement_attributes</v>
      </c>
      <c r="AM37" s="3" t="s">
        <v>89</v>
      </c>
      <c r="AN37" s="9" t="str">
        <f>CONCATENATE("NULL",",")</f>
        <v>NULL,</v>
      </c>
      <c r="AO37" s="8" t="str">
        <f t="shared" si="23"/>
        <v>comment_attributes</v>
      </c>
      <c r="AP37" s="3" t="s">
        <v>89</v>
      </c>
      <c r="AQ37" s="9" t="str">
        <f>CONCATENATE("NULL",",")</f>
        <v>NULL,</v>
      </c>
      <c r="AR37" s="8" t="str">
        <f t="shared" si="24"/>
        <v>followship_attributes</v>
      </c>
      <c r="AS37" s="3" t="s">
        <v>89</v>
      </c>
      <c r="AT37" s="9" t="str">
        <f>CONCATENATE("NULL",",")</f>
        <v>NULL,</v>
      </c>
      <c r="AU37" s="8" t="str">
        <f t="shared" si="25"/>
        <v>group_attributes</v>
      </c>
      <c r="AV37" s="3" t="s">
        <v>89</v>
      </c>
      <c r="AW37" s="9" t="str">
        <f>CONCATENATE("NULL",",")</f>
        <v>NULL,</v>
      </c>
      <c r="AX37" s="8" t="str">
        <f t="shared" si="26"/>
        <v>post_attributes</v>
      </c>
      <c r="AY37" s="3" t="s">
        <v>89</v>
      </c>
      <c r="AZ37" s="9" t="str">
        <f>CONCATENATE("NULL",",")</f>
        <v>NULL,</v>
      </c>
      <c r="BA37" s="8" t="str">
        <f>BC7</f>
        <v>tag_attributes</v>
      </c>
      <c r="BB37" s="3" t="s">
        <v>89</v>
      </c>
      <c r="BC37" s="9" t="str">
        <f>CONCATENATE("NULL",",")</f>
        <v>NULL,</v>
      </c>
      <c r="BD37" s="8" t="str">
        <f>BF7</f>
        <v>topic_attributes</v>
      </c>
      <c r="BE37" s="3" t="s">
        <v>89</v>
      </c>
      <c r="BF37" s="9" t="str">
        <f>CONCATENATE("NULL",",")</f>
        <v>NULL,</v>
      </c>
      <c r="BG37" s="8" t="str">
        <f>BI7</f>
        <v>trend_attributes</v>
      </c>
      <c r="BH37" s="3" t="s">
        <v>89</v>
      </c>
      <c r="BI37" s="9" t="str">
        <f>CONCATENATE("NULL",",")</f>
        <v>NULL,</v>
      </c>
      <c r="BJ37" s="8" t="str">
        <f t="shared" si="27"/>
        <v>thread_attributes</v>
      </c>
      <c r="BK37" s="3" t="s">
        <v>89</v>
      </c>
      <c r="BL37" s="9" t="str">
        <f>CONCATENATE("NULL",",")</f>
        <v>NULL,</v>
      </c>
      <c r="BM37" s="8" t="str">
        <f>BO7</f>
        <v>message_attributes</v>
      </c>
      <c r="BN37" s="3" t="s">
        <v>89</v>
      </c>
      <c r="BO37" s="9" t="str">
        <f>CONCATENATE("NULL",",")</f>
        <v>NULL,</v>
      </c>
      <c r="BP37" s="8" t="str">
        <f t="shared" si="28"/>
        <v>notification_attributes</v>
      </c>
      <c r="BQ37" s="3" t="s">
        <v>89</v>
      </c>
      <c r="BR37" s="9" t="str">
        <f>CONCATENATE("NULL",",")</f>
        <v>NULL,</v>
      </c>
      <c r="BS37" s="8" t="str">
        <f>BU7</f>
        <v>stage_attributes</v>
      </c>
      <c r="BT37" s="3" t="s">
        <v>89</v>
      </c>
      <c r="BU37" s="9" t="str">
        <f>CONCATENATE("NULL",",")</f>
        <v>NULL,</v>
      </c>
      <c r="BV37" s="8" t="str">
        <f t="shared" si="29"/>
        <v>recording_attributes</v>
      </c>
      <c r="BW37" s="3" t="s">
        <v>89</v>
      </c>
      <c r="BX37" s="9" t="str">
        <f>CONCATENATE("NULL",",")</f>
        <v>NULL,</v>
      </c>
      <c r="BY37" s="8" t="str">
        <f t="shared" si="30"/>
        <v>attachment_attributes</v>
      </c>
      <c r="BZ37" s="3" t="s">
        <v>89</v>
      </c>
      <c r="CA37" s="9" t="str">
        <f>CONCATENATE("NULL",",")</f>
        <v>NULL,</v>
      </c>
      <c r="CB37" s="8" t="str">
        <f>CD7</f>
        <v>excerpt_attributes</v>
      </c>
      <c r="CC37" s="3" t="s">
        <v>89</v>
      </c>
      <c r="CD37" s="9" t="str">
        <f>CONCATENATE("NULL",",")</f>
        <v>NULL,</v>
      </c>
      <c r="CE37" s="8" t="str">
        <f t="shared" si="31"/>
        <v>idea_attributes</v>
      </c>
      <c r="CF37" s="3" t="s">
        <v>89</v>
      </c>
      <c r="CG37" s="9" t="str">
        <f>CONCATENATE("NULL",",")</f>
        <v>NULL,</v>
      </c>
    </row>
    <row r="38" spans="2:86" x14ac:dyDescent="0.2">
      <c r="B38" s="8" t="str">
        <f>D8</f>
        <v>unique_type</v>
      </c>
      <c r="C38" s="3" t="s">
        <v>65</v>
      </c>
      <c r="D38" s="9" t="str">
        <f>CONCATENATE("NOT NULL",",")</f>
        <v>NOT NULL,</v>
      </c>
      <c r="E38" s="8" t="str">
        <f>G8</f>
        <v>process_action</v>
      </c>
      <c r="F38" s="3" t="s">
        <v>64</v>
      </c>
      <c r="G38" s="9" t="str">
        <f>CONCATENATE("NOT NULL",",")</f>
        <v>NOT NULL,</v>
      </c>
      <c r="H38" s="3" t="str">
        <f t="shared" si="15"/>
        <v>event_type</v>
      </c>
      <c r="I38" s="3" t="s">
        <v>64</v>
      </c>
      <c r="J38" s="9" t="str">
        <f>CONCATENATE("NOT NULL",",")</f>
        <v>NOT NULL,</v>
      </c>
      <c r="K38" s="8" t="str">
        <f t="shared" si="16"/>
        <v>app_name</v>
      </c>
      <c r="L38" s="3" t="s">
        <v>64</v>
      </c>
      <c r="M38" s="9" t="str">
        <f t="shared" ref="M38:M43" si="32">CONCATENATE("NOT NULL",",")</f>
        <v>NOT NULL,</v>
      </c>
      <c r="N38" s="8" t="str">
        <f t="shared" si="17"/>
        <v>token_key</v>
      </c>
      <c r="O38" s="3" t="s">
        <v>64</v>
      </c>
      <c r="P38" s="9" t="str">
        <f>CONCATENATE("NOT NULL"," ","UNIQUE",",")</f>
        <v>NOT NULL UNIQUE,</v>
      </c>
      <c r="Q38" s="8" t="str">
        <f t="shared" si="18"/>
        <v>person_name_first</v>
      </c>
      <c r="R38" s="3" t="s">
        <v>64</v>
      </c>
      <c r="S38" s="9" t="str">
        <f>CONCATENATE("NOT NULL",",")</f>
        <v>NOT NULL,</v>
      </c>
      <c r="T38" s="8" t="str">
        <f t="shared" si="19"/>
        <v>user_alias</v>
      </c>
      <c r="U38" s="3" t="s">
        <v>64</v>
      </c>
      <c r="V38" s="9" t="str">
        <f>CONCATENATE("NOT NULL"," ","UNIQUE",",")</f>
        <v>NOT NULL UNIQUE,</v>
      </c>
      <c r="W38" s="8" t="str">
        <f t="shared" si="20"/>
        <v>profile_images</v>
      </c>
      <c r="X38" s="3" t="s">
        <v>89</v>
      </c>
      <c r="Y38" s="9" t="str">
        <f>CONCATENATE("NULL",",")</f>
        <v>NULL,</v>
      </c>
      <c r="Z38" s="8" t="str">
        <f>AB8</f>
        <v>partner_type</v>
      </c>
      <c r="AA38" s="3" t="s">
        <v>65</v>
      </c>
      <c r="AB38" s="9" t="str">
        <f>CONCATENATE("NOT NULL",",")</f>
        <v>NOT NULL,</v>
      </c>
      <c r="AC38" s="8" t="str">
        <f>AE8</f>
        <v>view_object</v>
      </c>
      <c r="AD38" s="3" t="s">
        <v>65</v>
      </c>
      <c r="AE38" s="9" t="str">
        <f>CONCATENATE("NOT NULL",",")</f>
        <v>NOT NULL,</v>
      </c>
      <c r="AF38" s="8" t="str">
        <f>AH8</f>
        <v>search_query</v>
      </c>
      <c r="AG38" s="3" t="s">
        <v>64</v>
      </c>
      <c r="AH38" s="9" t="str">
        <f>CONCATENATE("NOT NULL",",")</f>
        <v>NOT NULL,</v>
      </c>
      <c r="AI38" s="8" t="str">
        <f t="shared" si="21"/>
        <v>asset_type</v>
      </c>
      <c r="AJ38" s="3" t="s">
        <v>65</v>
      </c>
      <c r="AK38" s="9" t="str">
        <f>CONCATENATE("NOT NULL",",")</f>
        <v>NOT NULL,</v>
      </c>
      <c r="AL38" s="8" t="str">
        <f t="shared" si="22"/>
        <v>acknowledgement_type</v>
      </c>
      <c r="AM38" s="3" t="s">
        <v>65</v>
      </c>
      <c r="AN38" s="9" t="str">
        <f>CONCATENATE("NOT NULL",",")</f>
        <v>NOT NULL,</v>
      </c>
      <c r="AO38" s="8" t="str">
        <f t="shared" si="23"/>
        <v>comment_text</v>
      </c>
      <c r="AP38" s="3" t="s">
        <v>70</v>
      </c>
      <c r="AQ38" s="9" t="str">
        <f>CONCATENATE("NOT NULL",",")</f>
        <v>NOT NULL,</v>
      </c>
      <c r="AR38" s="8" t="str">
        <f t="shared" si="24"/>
        <v>followship_recipient</v>
      </c>
      <c r="AS38" s="3" t="s">
        <v>65</v>
      </c>
      <c r="AT38" s="9" t="str">
        <f>CONCATENATE("NOT NULL",",")</f>
        <v>NOT NULL,</v>
      </c>
      <c r="AU38" s="8" t="str">
        <f t="shared" si="25"/>
        <v>group_title</v>
      </c>
      <c r="AV38" s="3" t="s">
        <v>64</v>
      </c>
      <c r="AW38" s="9" t="str">
        <f>CONCATENATE("NOT NULL",",")</f>
        <v>NOT NULL,</v>
      </c>
      <c r="AX38" s="8" t="str">
        <f t="shared" si="26"/>
        <v>post_body</v>
      </c>
      <c r="AY38" s="3" t="s">
        <v>64</v>
      </c>
      <c r="AZ38" s="9" t="str">
        <f>CONCATENATE("NOT NULL",",")</f>
        <v>NOT NULL,</v>
      </c>
      <c r="BA38" s="8" t="str">
        <f>BC8</f>
        <v>tag_label</v>
      </c>
      <c r="BB38" s="3" t="s">
        <v>64</v>
      </c>
      <c r="BC38" s="9" t="str">
        <f>CONCATENATE("NOT NULL",",")</f>
        <v>NOT NULL,</v>
      </c>
      <c r="BD38" s="8" t="str">
        <f>BF8</f>
        <v>topic_label</v>
      </c>
      <c r="BE38" s="3" t="s">
        <v>70</v>
      </c>
      <c r="BF38" s="9" t="str">
        <f>CONCATENATE("NOT NULL"," ")</f>
        <v xml:space="preserve">NOT NULL </v>
      </c>
      <c r="BG38" s="8" t="str">
        <f>BI8</f>
        <v>trend_label</v>
      </c>
      <c r="BH38" s="3" t="s">
        <v>64</v>
      </c>
      <c r="BI38" s="9" t="str">
        <f>CONCATENATE("NOT NULL",",")</f>
        <v>NOT NULL,</v>
      </c>
      <c r="BJ38" s="8" t="str">
        <f t="shared" si="27"/>
        <v>thread_title</v>
      </c>
      <c r="BK38" s="3" t="s">
        <v>64</v>
      </c>
      <c r="BL38" s="9" t="str">
        <f>CONCATENATE("NOT NULL",",")</f>
        <v>NOT NULL,</v>
      </c>
      <c r="BM38" s="8" t="str">
        <f>BO8</f>
        <v>message_body</v>
      </c>
      <c r="BN38" s="3" t="s">
        <v>70</v>
      </c>
      <c r="BO38" s="9" t="str">
        <f>CONCATENATE("NULL",",")</f>
        <v>NULL,</v>
      </c>
      <c r="BP38" s="8" t="str">
        <f t="shared" si="28"/>
        <v>notification_message</v>
      </c>
      <c r="BQ38" s="3" t="s">
        <v>70</v>
      </c>
      <c r="BR38" s="9" t="str">
        <f>CONCATENATE("NOT NULL",",")</f>
        <v>NOT NULL,</v>
      </c>
      <c r="BS38" s="8" t="str">
        <f>BU8</f>
        <v>stage_excerpts</v>
      </c>
      <c r="BT38" s="3" t="s">
        <v>89</v>
      </c>
      <c r="BU38" s="9" t="str">
        <f>CONCATENATE("NOT NULL"," ","COMMENT"," '",BT8,"',")</f>
        <v>NOT NULL COMMENT 'Stage excerpts contain text and coordinates where this text can be found on a stage (JSON).',</v>
      </c>
      <c r="BV38" s="8" t="str">
        <f t="shared" si="29"/>
        <v>recording_type</v>
      </c>
      <c r="BW38" s="3" t="s">
        <v>65</v>
      </c>
      <c r="BX38" s="9" t="str">
        <f>CONCATENATE("NOT NULL"," ","COMMENT"," '",BW8,"',")</f>
        <v>NOT NULL COMMENT 'Recording type is either a audio file or video file.',</v>
      </c>
      <c r="BY38" s="8" t="str">
        <f t="shared" si="30"/>
        <v>attachment_drawings</v>
      </c>
      <c r="BZ38" s="3" t="s">
        <v>89</v>
      </c>
      <c r="CA38" s="9" t="str">
        <f>CONCATENATE("NULL"," ","COMMENT"," '",BZ8,"',")</f>
        <v>NULL COMMENT 'Attachment assets holds all image asset references (JSON).',</v>
      </c>
      <c r="CB38" s="8" t="str">
        <f>CD8</f>
        <v>excerpt_lines</v>
      </c>
      <c r="CC38" s="3" t="s">
        <v>89</v>
      </c>
      <c r="CD38" s="9" t="str">
        <f>CONCATENATE("NOT NULL"," ","COMMENT"," '",CC8,"',")</f>
        <v>NOT NULL COMMENT 'Excerpt lines represent an individual line of text (JSON).',</v>
      </c>
      <c r="CE38" s="8" t="str">
        <f t="shared" si="31"/>
        <v>idea_text</v>
      </c>
      <c r="CF38" s="3" t="s">
        <v>70</v>
      </c>
      <c r="CG38" s="9" t="str">
        <f>CONCATENATE("NOT NULL"," ","COMMENT"," '",CF8,"',")</f>
        <v>NOT NULL COMMENT 'Idea assets holds all image asset references (JSON).',</v>
      </c>
      <c r="CH38" t="s">
        <v>181</v>
      </c>
    </row>
    <row r="39" spans="2:86" x14ac:dyDescent="0.2">
      <c r="B39" s="8"/>
      <c r="C39" s="3"/>
      <c r="D39" s="9"/>
      <c r="E39" s="8"/>
      <c r="F39" s="3"/>
      <c r="G39" s="9"/>
      <c r="H39" s="3" t="str">
        <f t="shared" si="15"/>
        <v>event_token</v>
      </c>
      <c r="I39" s="3" t="s">
        <v>64</v>
      </c>
      <c r="J39" s="9" t="str">
        <f>CONCATENATE("NOT NULL",",")</f>
        <v>NOT NULL,</v>
      </c>
      <c r="K39" s="8" t="str">
        <f t="shared" si="16"/>
        <v>app_website</v>
      </c>
      <c r="L39" s="3" t="s">
        <v>70</v>
      </c>
      <c r="M39" s="9" t="str">
        <f t="shared" si="32"/>
        <v>NOT NULL,</v>
      </c>
      <c r="N39" s="8" t="str">
        <f t="shared" si="17"/>
        <v>token_secret</v>
      </c>
      <c r="O39" s="3" t="s">
        <v>64</v>
      </c>
      <c r="P39" s="9" t="str">
        <f>CONCATENATE("NOT NULL"," ","UNIQUE",",")</f>
        <v>NOT NULL UNIQUE,</v>
      </c>
      <c r="Q39" s="8" t="str">
        <f t="shared" si="18"/>
        <v>person_name_middle</v>
      </c>
      <c r="R39" s="3" t="s">
        <v>64</v>
      </c>
      <c r="S39" s="9" t="str">
        <f>CONCATENATE("NULL",",")</f>
        <v>NULL,</v>
      </c>
      <c r="T39" s="8" t="str">
        <f t="shared" si="19"/>
        <v>user_access</v>
      </c>
      <c r="U39" s="3" t="s">
        <v>70</v>
      </c>
      <c r="V39" s="9" t="str">
        <f>CONCATENATE("NOT NULL",",")</f>
        <v>NOT NULL,</v>
      </c>
      <c r="W39" s="8" t="str">
        <f t="shared" si="20"/>
        <v>profile_bio</v>
      </c>
      <c r="X39" s="3" t="s">
        <v>64</v>
      </c>
      <c r="Y39" s="9" t="str">
        <f>CONCATENATE("NULL",",")</f>
        <v>NULL,</v>
      </c>
      <c r="Z39" s="8" t="str">
        <f t="shared" ref="Z39:Z40" si="33">AB9</f>
        <v>partner_status</v>
      </c>
      <c r="AA39" s="3" t="s">
        <v>65</v>
      </c>
      <c r="AB39" s="9" t="str">
        <f t="shared" ref="AB39:AB40" si="34">CONCATENATE("NOT NULL",",")</f>
        <v>NOT NULL,</v>
      </c>
      <c r="AC39" s="8"/>
      <c r="AD39" s="3"/>
      <c r="AE39" s="9"/>
      <c r="AF39" s="8" t="str">
        <f>AH9</f>
        <v>search_conversion</v>
      </c>
      <c r="AG39" s="3" t="s">
        <v>89</v>
      </c>
      <c r="AH39" s="9" t="str">
        <f>CONCATENATE("NULL",",")</f>
        <v>NULL,</v>
      </c>
      <c r="AI39" s="8" t="str">
        <f t="shared" si="21"/>
        <v>asset_status</v>
      </c>
      <c r="AJ39" s="3" t="s">
        <v>65</v>
      </c>
      <c r="AK39" s="9" t="str">
        <f>CONCATENATE("NOT NULL",",")</f>
        <v>NOT NULL,</v>
      </c>
      <c r="AL39" s="8" t="str">
        <f t="shared" si="22"/>
        <v>acknowledgement_parent</v>
      </c>
      <c r="AM39" s="3" t="s">
        <v>65</v>
      </c>
      <c r="AN39" s="9" t="str">
        <f>CONCATENATE("NULL",",")</f>
        <v>NULL,</v>
      </c>
      <c r="AO39" s="8" t="str">
        <f t="shared" si="23"/>
        <v>comment_thread</v>
      </c>
      <c r="AP39" s="3" t="s">
        <v>65</v>
      </c>
      <c r="AQ39" s="9" t="str">
        <f>CONCATENATE("NULL",",")</f>
        <v>NULL,</v>
      </c>
      <c r="AR39" s="8" t="str">
        <f t="shared" si="24"/>
        <v>followship_sender</v>
      </c>
      <c r="AS39" s="3" t="s">
        <v>65</v>
      </c>
      <c r="AT39" s="9" t="str">
        <f>CONCATENATE("NOT NULL",",")</f>
        <v>NOT NULL,</v>
      </c>
      <c r="AU39" s="8" t="str">
        <f t="shared" si="25"/>
        <v>group_headline</v>
      </c>
      <c r="AV39" s="3" t="s">
        <v>70</v>
      </c>
      <c r="AW39" s="9" t="str">
        <f>CONCATENATE("NULL",",")</f>
        <v>NULL,</v>
      </c>
      <c r="AX39" s="8" t="str">
        <f t="shared" si="26"/>
        <v>post_images</v>
      </c>
      <c r="AY39" s="3" t="s">
        <v>89</v>
      </c>
      <c r="AZ39" s="9" t="str">
        <f>CONCATENATE("NULL",",")</f>
        <v>NULL,</v>
      </c>
      <c r="BA39" s="8" t="str">
        <f>BC9</f>
        <v>tag_object</v>
      </c>
      <c r="BB39" s="3" t="s">
        <v>65</v>
      </c>
      <c r="BC39" s="9" t="str">
        <f>CONCATENATE("NOT NULL",",")</f>
        <v>NOT NULL,</v>
      </c>
      <c r="BD39" s="8"/>
      <c r="BE39" s="3"/>
      <c r="BF39" s="9"/>
      <c r="BG39" s="8" t="str">
        <f>BI9</f>
        <v>trend_object</v>
      </c>
      <c r="BH39" s="3" t="s">
        <v>65</v>
      </c>
      <c r="BI39" s="9" t="str">
        <f>CONCATENATE("NOT NULL",",")</f>
        <v>NOT NULL,</v>
      </c>
      <c r="BJ39" s="8" t="str">
        <f t="shared" si="27"/>
        <v>thread_participants</v>
      </c>
      <c r="BK39" s="3" t="s">
        <v>89</v>
      </c>
      <c r="BL39" s="9" t="str">
        <f>CONCATENATE("NOT NULL",",")</f>
        <v>NOT NULL,</v>
      </c>
      <c r="BM39" s="8" t="str">
        <f>BO9</f>
        <v>message_images</v>
      </c>
      <c r="BN39" s="3" t="s">
        <v>89</v>
      </c>
      <c r="BO39" s="9" t="str">
        <f>CONCATENATE("NULL",",")</f>
        <v>NULL,</v>
      </c>
      <c r="BP39" s="8" t="str">
        <f t="shared" si="28"/>
        <v>notification_type</v>
      </c>
      <c r="BQ39" s="3" t="s">
        <v>65</v>
      </c>
      <c r="BR39" s="9" t="str">
        <f t="shared" ref="BR39:BR45" si="35">CONCATENATE("NOT NULL",",")</f>
        <v>NOT NULL,</v>
      </c>
      <c r="BS39" s="8" t="str">
        <f>BU9</f>
        <v>stage_attachments</v>
      </c>
      <c r="BT39" s="3" t="s">
        <v>89</v>
      </c>
      <c r="BU39" s="9" t="str">
        <f>CONCATENATE("NOT NULL"," ","COMMENT"," '",BT9,"',")</f>
        <v>NOT NULL COMMENT 'Stage attachment which contains either drawing paths, post images or audio recordings (JSON).',</v>
      </c>
      <c r="BV39" s="8" t="str">
        <f t="shared" si="29"/>
        <v>recording_source</v>
      </c>
      <c r="BW39" s="3" t="s">
        <v>64</v>
      </c>
      <c r="BX39" s="9" t="str">
        <f>CONCATENATE("NOT NULL"," ","COMMENT"," '",BW9,"',")</f>
        <v>NOT NULL COMMENT 'Recording source is the media file itself.',</v>
      </c>
      <c r="BY39" s="8" t="str">
        <f t="shared" si="30"/>
        <v>attachment_images</v>
      </c>
      <c r="BZ39" s="3" t="s">
        <v>89</v>
      </c>
      <c r="CA39" s="9" t="str">
        <f>CONCATENATE("NULL"," ","COMMENT"," '",BZ9,"',")</f>
        <v>NULL COMMENT 'Attachment assets holds all drawing path references and corrdinates (JSON).',</v>
      </c>
      <c r="CB39" s="8"/>
      <c r="CC39" s="3"/>
      <c r="CD39" s="9"/>
      <c r="CE39" s="8" t="str">
        <f t="shared" si="31"/>
        <v>idea_x</v>
      </c>
      <c r="CF39" s="3" t="s">
        <v>141</v>
      </c>
      <c r="CG39" s="9" t="str">
        <f>CONCATENATE("NULL"," ","COMMENT"," '",CF9,"',")</f>
        <v>NULL COMMENT 'Idea x coordinate starting point.',</v>
      </c>
      <c r="CH39" t="s">
        <v>181</v>
      </c>
    </row>
    <row r="40" spans="2:86" x14ac:dyDescent="0.2">
      <c r="B40" s="8"/>
      <c r="C40" s="3"/>
      <c r="D40" s="9"/>
      <c r="E40" s="8"/>
      <c r="F40" s="3"/>
      <c r="G40" s="9"/>
      <c r="H40" s="3" t="str">
        <f t="shared" si="15"/>
        <v>event_object</v>
      </c>
      <c r="I40" s="3" t="s">
        <v>65</v>
      </c>
      <c r="J40" s="9" t="str">
        <f>CONCATENATE("NOT NULL",",")</f>
        <v>NOT NULL,</v>
      </c>
      <c r="K40" s="8" t="str">
        <f t="shared" si="16"/>
        <v>app_industry</v>
      </c>
      <c r="L40" s="3" t="s">
        <v>64</v>
      </c>
      <c r="M40" s="9" t="str">
        <f t="shared" si="32"/>
        <v>NOT NULL,</v>
      </c>
      <c r="N40" s="8" t="str">
        <f t="shared" si="17"/>
        <v>token_expires</v>
      </c>
      <c r="O40" s="3" t="s">
        <v>199</v>
      </c>
      <c r="P40" s="9" t="str">
        <f>CONCATENATE("NULL",",")</f>
        <v>NULL,</v>
      </c>
      <c r="Q40" s="8" t="str">
        <f t="shared" si="18"/>
        <v>person_name_last</v>
      </c>
      <c r="R40" s="3" t="s">
        <v>64</v>
      </c>
      <c r="S40" s="9" t="str">
        <f>CONCATENATE("NOT NULL"," ","UNIQUE",",")</f>
        <v>NOT NULL UNIQUE,</v>
      </c>
      <c r="T40" s="8" t="str">
        <f t="shared" si="19"/>
        <v>user_lastlogin</v>
      </c>
      <c r="U40" s="3" t="s">
        <v>199</v>
      </c>
      <c r="V40" s="9" t="str">
        <f>CONCATENATE("NULL",",")</f>
        <v>NULL,</v>
      </c>
      <c r="W40" s="8" t="str">
        <f t="shared" si="20"/>
        <v>profile_headline</v>
      </c>
      <c r="X40" s="3" t="s">
        <v>64</v>
      </c>
      <c r="Y40" s="9" t="str">
        <f>CONCATENATE("NULL",",")</f>
        <v>NULL,</v>
      </c>
      <c r="Z40" s="8" t="str">
        <f t="shared" si="33"/>
        <v>partner_organization</v>
      </c>
      <c r="AA40" s="3" t="s">
        <v>65</v>
      </c>
      <c r="AB40" s="9" t="str">
        <f t="shared" si="34"/>
        <v>NOT NULL,</v>
      </c>
      <c r="AC40" s="8"/>
      <c r="AD40" s="3"/>
      <c r="AE40" s="9"/>
      <c r="AF40" s="8"/>
      <c r="AG40" s="3"/>
      <c r="AH40" s="9"/>
      <c r="AI40" s="8" t="str">
        <f t="shared" si="21"/>
        <v>asset_primary</v>
      </c>
      <c r="AJ40" s="3" t="s">
        <v>204</v>
      </c>
      <c r="AK40" s="9" t="str">
        <f>CONCATENATE("NOT NULL",",")</f>
        <v>NOT NULL,</v>
      </c>
      <c r="AL40" s="8" t="str">
        <f t="shared" si="22"/>
        <v>acknowledgement_object</v>
      </c>
      <c r="AM40" s="3" t="s">
        <v>65</v>
      </c>
      <c r="AN40" s="9" t="str">
        <f>CONCATENATE("NOT NULL",",")</f>
        <v>NOT NULL,</v>
      </c>
      <c r="AO40" s="8" t="str">
        <f t="shared" si="23"/>
        <v>comment_object</v>
      </c>
      <c r="AP40" s="3" t="s">
        <v>65</v>
      </c>
      <c r="AQ40" s="9" t="str">
        <f>CONCATENATE("NOT NULL",",")</f>
        <v>NOT NULL,</v>
      </c>
      <c r="AR40" s="8" t="str">
        <f t="shared" si="24"/>
        <v>followship_status</v>
      </c>
      <c r="AS40" s="3" t="s">
        <v>65</v>
      </c>
      <c r="AT40" s="9" t="str">
        <f>CONCATENATE("NOT NULL"," ","DEFAULT 'pending'",",")</f>
        <v>NOT NULL DEFAULT 'pending',</v>
      </c>
      <c r="AU40" s="8" t="str">
        <f t="shared" si="25"/>
        <v>group_access</v>
      </c>
      <c r="AV40" s="3" t="s">
        <v>204</v>
      </c>
      <c r="AW40" s="9" t="str">
        <f>CONCATENATE("NOT NULL",",")</f>
        <v>NOT NULL,</v>
      </c>
      <c r="AX40" s="8" t="str">
        <f t="shared" si="26"/>
        <v>post_closed</v>
      </c>
      <c r="AY40" s="3" t="s">
        <v>204</v>
      </c>
      <c r="AZ40" s="9" t="str">
        <f>CONCATENATE("NOT NULL"," ","DEFAULT 0",",")</f>
        <v>NOT NULL DEFAULT 0,</v>
      </c>
      <c r="BA40" s="8"/>
      <c r="BB40" s="3"/>
      <c r="BC40" s="9"/>
      <c r="BD40" s="8"/>
      <c r="BE40" s="3"/>
      <c r="BF40" s="9"/>
      <c r="BG40" s="8"/>
      <c r="BH40" s="3"/>
      <c r="BI40" s="9"/>
      <c r="BJ40" s="8" t="str">
        <f t="shared" si="27"/>
        <v>thread_preview</v>
      </c>
      <c r="BK40" s="3" t="s">
        <v>64</v>
      </c>
      <c r="BL40" s="9" t="str">
        <f>CONCATENATE("NULL",",")</f>
        <v>NULL,</v>
      </c>
      <c r="BM40" s="8"/>
      <c r="BN40" s="3"/>
      <c r="BO40" s="9"/>
      <c r="BP40" s="8" t="str">
        <f t="shared" si="28"/>
        <v>notification_opened</v>
      </c>
      <c r="BQ40" s="3" t="s">
        <v>204</v>
      </c>
      <c r="BR40" s="9" t="str">
        <f t="shared" si="35"/>
        <v>NOT NULL,</v>
      </c>
      <c r="BS40" s="8"/>
      <c r="BT40" s="3"/>
      <c r="BU40" s="9"/>
      <c r="BV40" s="8" t="str">
        <f t="shared" si="29"/>
        <v>recording_length</v>
      </c>
      <c r="BW40" s="3" t="s">
        <v>140</v>
      </c>
      <c r="BX40" s="9" t="str">
        <f>CONCATENATE("NULL"," ","COMMENT"," '",BW10,"',")</f>
        <v>NULL COMMENT 'Recording length represents the total duration of the media file.',</v>
      </c>
      <c r="BY40" s="8" t="str">
        <f t="shared" si="30"/>
        <v>attachment_recordings</v>
      </c>
      <c r="BZ40" s="3" t="s">
        <v>89</v>
      </c>
      <c r="CA40" s="9" t="str">
        <f>CONCATENATE("NULL"," ","COMMENT"," '",BZ10,"',")</f>
        <v>NULL COMMENT 'Attachment assets holds all media recording references (JSON).',</v>
      </c>
      <c r="CB40" s="8"/>
      <c r="CC40" s="3"/>
      <c r="CD40" s="9"/>
      <c r="CE40" s="8" t="str">
        <f t="shared" si="31"/>
        <v>idea_y</v>
      </c>
      <c r="CF40" s="3" t="s">
        <v>141</v>
      </c>
      <c r="CG40" s="9" t="str">
        <f>CONCATENATE("NULL"," ","COMMENT"," '",CF10,"',")</f>
        <v>NULL COMMENT 'Idea y coordinate starting point.',</v>
      </c>
      <c r="CH40" t="s">
        <v>181</v>
      </c>
    </row>
    <row r="41" spans="2:86" x14ac:dyDescent="0.2">
      <c r="B41" s="8"/>
      <c r="C41" s="3"/>
      <c r="D41" s="9"/>
      <c r="E41" s="8"/>
      <c r="F41" s="3"/>
      <c r="G41" s="9"/>
      <c r="H41" s="3"/>
      <c r="I41" s="3"/>
      <c r="J41" s="9"/>
      <c r="K41" s="8" t="str">
        <f t="shared" si="16"/>
        <v>app_email</v>
      </c>
      <c r="L41" s="3" t="s">
        <v>64</v>
      </c>
      <c r="M41" s="9" t="str">
        <f t="shared" si="32"/>
        <v>NOT NULL,</v>
      </c>
      <c r="N41" s="8" t="str">
        <f t="shared" si="17"/>
        <v>token_limit</v>
      </c>
      <c r="O41" s="3" t="s">
        <v>204</v>
      </c>
      <c r="P41" s="9" t="str">
        <f>CONCATENATE("NULL",",")</f>
        <v>NULL,</v>
      </c>
      <c r="Q41" s="8" t="str">
        <f t="shared" si="18"/>
        <v>person_email</v>
      </c>
      <c r="R41" s="3" t="s">
        <v>64</v>
      </c>
      <c r="S41" s="9" t="str">
        <f>CONCATENATE("NULL",",")</f>
        <v>NULL,</v>
      </c>
      <c r="T41" s="8" t="str">
        <f t="shared" si="19"/>
        <v>user_status</v>
      </c>
      <c r="U41" s="3" t="s">
        <v>65</v>
      </c>
      <c r="V41" s="9" t="str">
        <f>CONCATENATE("NULL",",")</f>
        <v>NULL,</v>
      </c>
      <c r="W41" s="8" t="str">
        <f t="shared" si="20"/>
        <v>profile_access</v>
      </c>
      <c r="X41" s="3" t="s">
        <v>321</v>
      </c>
      <c r="Y41" s="9" t="str">
        <f>CONCATENATE("NOT NULL",",")</f>
        <v>NOT NULL,</v>
      </c>
      <c r="Z41" s="8"/>
      <c r="AA41" s="3"/>
      <c r="AB41" s="9"/>
      <c r="AC41" s="8"/>
      <c r="AD41" s="3"/>
      <c r="AE41" s="9"/>
      <c r="AF41" s="8"/>
      <c r="AG41" s="3"/>
      <c r="AH41" s="9"/>
      <c r="AI41" s="8" t="str">
        <f t="shared" si="21"/>
        <v>asset_object</v>
      </c>
      <c r="AJ41" s="3" t="s">
        <v>65</v>
      </c>
      <c r="AK41" s="9" t="str">
        <f>CONCATENATE("NULL",",")</f>
        <v>NULL,</v>
      </c>
      <c r="AL41" s="8"/>
      <c r="AM41" s="3"/>
      <c r="AN41" s="9"/>
      <c r="AO41" s="8"/>
      <c r="AP41" s="3"/>
      <c r="AQ41" s="9"/>
      <c r="AR41" s="8"/>
      <c r="AS41" s="3"/>
      <c r="AT41" s="9"/>
      <c r="AU41" s="8" t="str">
        <f t="shared" si="25"/>
        <v>group_participants</v>
      </c>
      <c r="AV41" s="3" t="s">
        <v>89</v>
      </c>
      <c r="AW41" s="9" t="str">
        <f>CONCATENATE("NULL",",")</f>
        <v>NULL,</v>
      </c>
      <c r="AX41" s="8" t="str">
        <f t="shared" si="26"/>
        <v>post_deleted</v>
      </c>
      <c r="AY41" s="3" t="s">
        <v>204</v>
      </c>
      <c r="AZ41" s="9" t="str">
        <f>CONCATENATE("NOT NULL"," ","DEFAULT 0",",")</f>
        <v>NOT NULL DEFAULT 0,</v>
      </c>
      <c r="BA41" s="8"/>
      <c r="BB41" s="3"/>
      <c r="BC41" s="9"/>
      <c r="BD41" s="8"/>
      <c r="BE41" s="3"/>
      <c r="BF41" s="9"/>
      <c r="BG41" s="8"/>
      <c r="BH41" s="3"/>
      <c r="BI41" s="9"/>
      <c r="BJ41" s="8"/>
      <c r="BK41" s="3"/>
      <c r="BL41" s="9"/>
      <c r="BM41" s="8"/>
      <c r="BN41" s="3"/>
      <c r="BO41" s="9"/>
      <c r="BP41" s="8" t="str">
        <f t="shared" si="28"/>
        <v>notification_viewed</v>
      </c>
      <c r="BQ41" s="3" t="s">
        <v>204</v>
      </c>
      <c r="BR41" s="9" t="str">
        <f t="shared" si="35"/>
        <v>NOT NULL,</v>
      </c>
      <c r="BS41" s="8"/>
      <c r="BT41" s="3"/>
      <c r="BU41" s="9"/>
      <c r="BV41" s="8" t="str">
        <f t="shared" si="29"/>
        <v>recording_cues</v>
      </c>
      <c r="BW41" s="3" t="s">
        <v>89</v>
      </c>
      <c r="BX41" s="9" t="str">
        <f>CONCATENATE("NULL"," ","COMMENT"," '",BW11,"',")</f>
        <v>NULL COMMENT 'Recording cues are time-specific points during a recording where an object was created.',</v>
      </c>
      <c r="BY41" s="8"/>
      <c r="BZ41" s="3"/>
      <c r="CA41" s="9"/>
      <c r="CB41" s="8"/>
      <c r="CC41" s="3"/>
      <c r="CD41" s="9"/>
      <c r="CE41" s="8" t="str">
        <f t="shared" si="31"/>
        <v>idea_z</v>
      </c>
      <c r="CF41" s="3" t="s">
        <v>141</v>
      </c>
      <c r="CG41" s="9" t="str">
        <f>CONCATENATE("NULL"," ","COMMENT"," '",CF11,"',")</f>
        <v>NULL COMMENT 'Idea z coordinate layer.',</v>
      </c>
      <c r="CH41" t="s">
        <v>181</v>
      </c>
    </row>
    <row r="42" spans="2:86" x14ac:dyDescent="0.2">
      <c r="B42" s="8"/>
      <c r="C42" s="3"/>
      <c r="D42" s="9"/>
      <c r="E42" s="8"/>
      <c r="F42" s="3"/>
      <c r="G42" s="9"/>
      <c r="H42" s="3"/>
      <c r="I42" s="3"/>
      <c r="J42" s="9"/>
      <c r="K42" s="8" t="str">
        <f t="shared" si="16"/>
        <v>app_description</v>
      </c>
      <c r="L42" s="3" t="s">
        <v>70</v>
      </c>
      <c r="M42" s="9" t="str">
        <f t="shared" si="32"/>
        <v>NOT NULL,</v>
      </c>
      <c r="N42" s="8" t="str">
        <f t="shared" si="17"/>
        <v>token_balance</v>
      </c>
      <c r="O42" s="3" t="s">
        <v>204</v>
      </c>
      <c r="P42" s="9" t="str">
        <f>CONCATENATE("NULL",",")</f>
        <v>NULL,</v>
      </c>
      <c r="Q42" s="8" t="str">
        <f t="shared" si="18"/>
        <v>person_phone_primary</v>
      </c>
      <c r="R42" s="3" t="s">
        <v>64</v>
      </c>
      <c r="S42" s="9" t="str">
        <f>CONCATENATE("NULL",",")</f>
        <v>NULL,</v>
      </c>
      <c r="T42" s="8" t="str">
        <f t="shared" si="19"/>
        <v>user_validation</v>
      </c>
      <c r="U42" s="3" t="s">
        <v>64</v>
      </c>
      <c r="V42" s="9" t="str">
        <f>CONCATENATE("NULL",",")</f>
        <v>NULL,</v>
      </c>
      <c r="W42" s="8" t="str">
        <f t="shared" ref="W42" si="36">Y12</f>
        <v>profile_status</v>
      </c>
      <c r="X42" s="3" t="s">
        <v>321</v>
      </c>
      <c r="Y42" s="9" t="str">
        <f>CONCATENATE("NOT NULL",",")</f>
        <v>NOT NULL,</v>
      </c>
      <c r="Z42" s="8"/>
      <c r="AA42" s="3"/>
      <c r="AB42" s="9"/>
      <c r="AC42" s="8"/>
      <c r="AD42" s="3"/>
      <c r="AE42" s="9"/>
      <c r="AF42" s="8"/>
      <c r="AG42" s="3"/>
      <c r="AH42" s="9"/>
      <c r="AI42" s="8" t="str">
        <f t="shared" si="21"/>
        <v>asset_caption</v>
      </c>
      <c r="AJ42" s="3" t="s">
        <v>64</v>
      </c>
      <c r="AK42" s="9" t="str">
        <f>CONCATENATE("NULL",",")</f>
        <v>NULL,</v>
      </c>
      <c r="AL42" s="8"/>
      <c r="AM42" s="3"/>
      <c r="AN42" s="9"/>
      <c r="AO42" s="8"/>
      <c r="AP42" s="3"/>
      <c r="AQ42" s="9"/>
      <c r="AR42" s="8"/>
      <c r="AS42" s="3"/>
      <c r="AT42" s="9"/>
      <c r="AU42" s="8" t="str">
        <f t="shared" si="25"/>
        <v>group_images</v>
      </c>
      <c r="AV42" s="3" t="s">
        <v>89</v>
      </c>
      <c r="AW42" s="9" t="str">
        <f>CONCATENATE("NULL",",")</f>
        <v>NULL,</v>
      </c>
      <c r="AX42" s="8" t="str">
        <f t="shared" si="26"/>
        <v>post_access</v>
      </c>
      <c r="AY42" s="3" t="s">
        <v>204</v>
      </c>
      <c r="AZ42" s="9" t="str">
        <f>CONCATENATE("NOT NULL"," ","DEFAULT 1",",")</f>
        <v>NOT NULL DEFAULT 1,</v>
      </c>
      <c r="BA42" s="8"/>
      <c r="BB42" s="3"/>
      <c r="BC42" s="9"/>
      <c r="BD42" s="8"/>
      <c r="BE42" s="3"/>
      <c r="BF42" s="9"/>
      <c r="BG42" s="8"/>
      <c r="BH42" s="3"/>
      <c r="BI42" s="9"/>
      <c r="BJ42" s="8"/>
      <c r="BK42" s="3"/>
      <c r="BL42" s="9"/>
      <c r="BM42" s="8"/>
      <c r="BN42" s="3"/>
      <c r="BO42" s="9"/>
      <c r="BP42" s="8" t="str">
        <f t="shared" si="28"/>
        <v>notification_recipient</v>
      </c>
      <c r="BQ42" s="3" t="s">
        <v>65</v>
      </c>
      <c r="BR42" s="9" t="str">
        <f t="shared" si="35"/>
        <v>NOT NULL,</v>
      </c>
      <c r="BS42" s="8"/>
      <c r="BT42" s="3"/>
      <c r="BU42" s="9"/>
      <c r="BV42" s="8" t="str">
        <f t="shared" si="29"/>
        <v>recording_start_time</v>
      </c>
      <c r="BW42" s="3" t="s">
        <v>199</v>
      </c>
      <c r="BX42" s="9" t="str">
        <f>CONCATENATE("NULL"," ","COMMENT"," '",BW12,"',")</f>
        <v>NULL COMMENT 'Recording start time with UTC.',</v>
      </c>
      <c r="BY42" s="8"/>
      <c r="BZ42" s="3"/>
      <c r="CA42" s="9"/>
      <c r="CB42" s="8"/>
      <c r="CC42" s="3"/>
      <c r="CD42" s="9"/>
      <c r="CE42" s="8" t="str">
        <f t="shared" si="31"/>
        <v>idea_width</v>
      </c>
      <c r="CF42" s="3" t="s">
        <v>141</v>
      </c>
      <c r="CG42" s="9" t="str">
        <f>CONCATENATE("NULL"," ","COMMENT"," '",CF12,"',")</f>
        <v>NULL COMMENT 'Idea width of visual representation.',</v>
      </c>
      <c r="CH42" t="s">
        <v>181</v>
      </c>
    </row>
    <row r="43" spans="2:86" x14ac:dyDescent="0.2">
      <c r="B43" s="8"/>
      <c r="C43" s="3"/>
      <c r="D43" s="9"/>
      <c r="E43" s="8"/>
      <c r="F43" s="3"/>
      <c r="G43" s="9"/>
      <c r="H43" s="3"/>
      <c r="I43" s="3"/>
      <c r="J43" s="9"/>
      <c r="K43" s="8" t="str">
        <f t="shared" si="16"/>
        <v>app_type</v>
      </c>
      <c r="L43" s="3" t="s">
        <v>64</v>
      </c>
      <c r="M43" s="9" t="str">
        <f t="shared" si="32"/>
        <v>NOT NULL,</v>
      </c>
      <c r="N43" s="8" t="str">
        <f t="shared" si="17"/>
        <v>token_status</v>
      </c>
      <c r="O43" s="3" t="s">
        <v>64</v>
      </c>
      <c r="P43" s="9" t="str">
        <f>CONCATENATE("NULL",",")</f>
        <v>NULL,</v>
      </c>
      <c r="Q43" s="8" t="str">
        <f t="shared" ref="Q43:Q44" si="37">S13</f>
        <v>person_phone_secondary</v>
      </c>
      <c r="R43" s="3" t="s">
        <v>64</v>
      </c>
      <c r="S43" s="9" t="str">
        <f t="shared" ref="S43:S44" si="38">CONCATENATE("NULL",",")</f>
        <v>NULL,</v>
      </c>
      <c r="T43" s="8" t="str">
        <f t="shared" ref="T43" si="39">V13</f>
        <v>user_welcome</v>
      </c>
      <c r="U43" s="3" t="s">
        <v>89</v>
      </c>
      <c r="V43" s="9" t="str">
        <f>CONCATENATE("NULL",",")</f>
        <v>NULL,</v>
      </c>
      <c r="W43" s="8"/>
      <c r="X43" s="3"/>
      <c r="Y43" s="9"/>
      <c r="Z43" s="8"/>
      <c r="AA43" s="3"/>
      <c r="AB43" s="9"/>
      <c r="AC43" s="8"/>
      <c r="AD43" s="3"/>
      <c r="AE43" s="9"/>
      <c r="AF43" s="8"/>
      <c r="AG43" s="3"/>
      <c r="AH43" s="9"/>
      <c r="AI43" s="8" t="str">
        <f t="shared" si="21"/>
        <v>asset_filename</v>
      </c>
      <c r="AJ43" s="3" t="s">
        <v>64</v>
      </c>
      <c r="AK43" s="9" t="str">
        <f>CONCATENATE("NOT NULL",",")</f>
        <v>NOT NULL,</v>
      </c>
      <c r="AL43" s="8"/>
      <c r="AM43" s="3"/>
      <c r="AN43" s="9"/>
      <c r="AO43" s="8"/>
      <c r="AP43" s="3"/>
      <c r="AQ43" s="9"/>
      <c r="AR43" s="8"/>
      <c r="AS43" s="3"/>
      <c r="AT43" s="9"/>
      <c r="AU43" s="8"/>
      <c r="AV43" s="3"/>
      <c r="AW43" s="9"/>
      <c r="AX43" s="8" t="str">
        <f t="shared" si="26"/>
        <v>post_host</v>
      </c>
      <c r="AY43" s="3" t="s">
        <v>65</v>
      </c>
      <c r="AZ43" s="9" t="str">
        <f>CONCATENATE("NOT NULL",",")</f>
        <v>NOT NULL,</v>
      </c>
      <c r="BA43" s="8"/>
      <c r="BB43" s="3"/>
      <c r="BC43" s="9"/>
      <c r="BD43" s="8"/>
      <c r="BE43" s="3"/>
      <c r="BF43" s="9"/>
      <c r="BG43" s="8"/>
      <c r="BH43" s="3"/>
      <c r="BI43" s="9"/>
      <c r="BJ43" s="8"/>
      <c r="BK43" s="3"/>
      <c r="BL43" s="9"/>
      <c r="BM43" s="8"/>
      <c r="BN43" s="3"/>
      <c r="BO43" s="9"/>
      <c r="BP43" s="8" t="str">
        <f t="shared" si="28"/>
        <v>notification_sender</v>
      </c>
      <c r="BQ43" s="3" t="s">
        <v>65</v>
      </c>
      <c r="BR43" s="9" t="str">
        <f t="shared" si="35"/>
        <v>NOT NULL,</v>
      </c>
      <c r="BS43" s="8"/>
      <c r="BT43" s="3"/>
      <c r="BU43" s="9"/>
      <c r="BV43" s="8" t="str">
        <f t="shared" si="29"/>
        <v>recording_end_time</v>
      </c>
      <c r="BW43" s="3" t="s">
        <v>199</v>
      </c>
      <c r="BX43" s="9" t="str">
        <f>CONCATENATE("NULL"," ","COMMENT"," '",BW13,"',")</f>
        <v>NULL COMMENT 'Recording end time with UTC.',</v>
      </c>
      <c r="BY43" s="8"/>
      <c r="BZ43" s="3"/>
      <c r="CA43" s="9"/>
      <c r="CB43" s="8"/>
      <c r="CC43" s="3"/>
      <c r="CD43" s="9"/>
      <c r="CE43" s="8" t="str">
        <f t="shared" si="31"/>
        <v>idea_height</v>
      </c>
      <c r="CF43" s="3" t="s">
        <v>141</v>
      </c>
      <c r="CG43" s="9" t="str">
        <f>CONCATENATE("NULL"," ","COMMENT"," '",CF13,"',")</f>
        <v>NULL COMMENT 'Idea height of visual representation.',</v>
      </c>
      <c r="CH43" t="s">
        <v>181</v>
      </c>
    </row>
    <row r="44" spans="2:86" x14ac:dyDescent="0.2">
      <c r="B44" s="8"/>
      <c r="C44" s="3"/>
      <c r="D44" s="9"/>
      <c r="E44" s="8"/>
      <c r="F44" s="3"/>
      <c r="G44" s="9"/>
      <c r="H44" s="3"/>
      <c r="I44" s="3"/>
      <c r="J44" s="9"/>
      <c r="K44" s="8"/>
      <c r="L44" s="3"/>
      <c r="M44" s="9"/>
      <c r="N44" s="8"/>
      <c r="O44" s="3"/>
      <c r="P44" s="9"/>
      <c r="Q44" s="8" t="str">
        <f t="shared" si="37"/>
        <v>person_entitlements</v>
      </c>
      <c r="R44" s="3" t="s">
        <v>89</v>
      </c>
      <c r="S44" s="9" t="str">
        <f t="shared" si="38"/>
        <v>NULL,</v>
      </c>
      <c r="T44" s="8"/>
      <c r="U44" s="3"/>
      <c r="V44" s="9"/>
      <c r="W44" s="8"/>
      <c r="X44" s="3"/>
      <c r="Y44" s="9"/>
      <c r="Z44" s="8"/>
      <c r="AA44" s="3"/>
      <c r="AB44" s="9"/>
      <c r="AC44" s="8"/>
      <c r="AD44" s="3"/>
      <c r="AE44" s="9"/>
      <c r="AF44" s="8"/>
      <c r="AG44" s="3"/>
      <c r="AH44" s="9"/>
      <c r="AI44" s="8" t="str">
        <f t="shared" si="21"/>
        <v>asset_metadata</v>
      </c>
      <c r="AJ44" s="3" t="s">
        <v>89</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8"/>
        <v>notification_subject</v>
      </c>
      <c r="BQ44" s="3" t="s">
        <v>64</v>
      </c>
      <c r="BR44" s="9" t="str">
        <f t="shared" si="35"/>
        <v>NOT NULL,</v>
      </c>
      <c r="BS44" s="8"/>
      <c r="BT44" s="3"/>
      <c r="BU44" s="9"/>
      <c r="BV44" s="8"/>
      <c r="BW44" s="3"/>
      <c r="BX44" s="9"/>
      <c r="BY44" s="8"/>
      <c r="BZ44" s="3"/>
      <c r="CA44" s="9"/>
      <c r="CB44" s="8"/>
      <c r="CC44" s="3"/>
      <c r="CD44" s="9"/>
      <c r="CE44" s="8"/>
      <c r="CF44" s="3"/>
      <c r="CG44" s="9"/>
      <c r="CH44" t="s">
        <v>181</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8"/>
        <v>notification_object</v>
      </c>
      <c r="BQ45" s="3" t="s">
        <v>64</v>
      </c>
      <c r="BR45" s="9" t="str">
        <f t="shared" si="35"/>
        <v>NOT NULL,</v>
      </c>
      <c r="BS45" s="8"/>
      <c r="BT45" s="3"/>
      <c r="BU45" s="9"/>
      <c r="BV45" s="8"/>
      <c r="BW45" s="3"/>
      <c r="BX45" s="9"/>
      <c r="BY45" s="8"/>
      <c r="BZ45" s="3"/>
      <c r="CA45" s="9"/>
      <c r="CB45" s="8"/>
      <c r="CC45" s="3"/>
      <c r="CD45" s="9"/>
      <c r="CE45" s="8"/>
      <c r="CF45" s="3"/>
      <c r="CG45" s="9"/>
      <c r="CH45" t="s">
        <v>181</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181</v>
      </c>
    </row>
    <row r="47" spans="2:86" x14ac:dyDescent="0.2">
      <c r="B47" s="8"/>
      <c r="C47" s="3"/>
      <c r="D47" s="9"/>
      <c r="E47" s="8"/>
      <c r="F47" s="3"/>
      <c r="G47" s="9"/>
      <c r="H47" s="3"/>
      <c r="I47" s="3"/>
      <c r="J47" s="9"/>
      <c r="K47" s="8"/>
      <c r="L47" s="3"/>
      <c r="M47" s="9"/>
      <c r="N47" s="8"/>
      <c r="O47" s="3"/>
      <c r="P47" s="9"/>
      <c r="Q47" s="8"/>
      <c r="R47" s="3"/>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181</v>
      </c>
    </row>
    <row r="48" spans="2:86" x14ac:dyDescent="0.2">
      <c r="B48" s="8" t="str">
        <f t="shared" ref="B48:B56" si="40">IF(B18="","",B18)</f>
        <v/>
      </c>
      <c r="C48" s="3" t="str">
        <f t="shared" ref="C48:C56" si="41">IF(B48="","","VARCHAR(30)")</f>
        <v/>
      </c>
      <c r="D48" s="9" t="str">
        <f t="shared" ref="D48:D56" si="42">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tr">
        <f>IF(Q48="","","VARCHAR(30)")</f>
        <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3">IF(BP18="","",BP18)</f>
        <v/>
      </c>
      <c r="BQ48" s="3" t="str">
        <f t="shared" ref="BQ48:BQ56" si="44">IF(BP48="","","VARCHAR(30)")</f>
        <v/>
      </c>
      <c r="BR48" s="9" t="str">
        <f t="shared" ref="BR48:BR56" si="45">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181</v>
      </c>
    </row>
    <row r="49" spans="2:92" x14ac:dyDescent="0.2">
      <c r="B49" s="8" t="str">
        <f t="shared" si="40"/>
        <v/>
      </c>
      <c r="C49" s="3" t="str">
        <f t="shared" si="41"/>
        <v/>
      </c>
      <c r="D49" s="9" t="str">
        <f t="shared" si="42"/>
        <v/>
      </c>
      <c r="E49" s="8" t="str">
        <f t="shared" ref="E49:E56" si="46">IF(E19="","",E19)</f>
        <v/>
      </c>
      <c r="F49" s="3" t="str">
        <f t="shared" ref="F49:F56" si="47">IF(E49="","","VARCHAR(30)")</f>
        <v/>
      </c>
      <c r="G49" s="9" t="str">
        <f t="shared" ref="G49:G56" si="48">IF(E49="","","NOT NULL,")</f>
        <v/>
      </c>
      <c r="H49" s="8" t="str">
        <f t="shared" ref="H49:H56" si="49">IF(H19="","",H19)</f>
        <v/>
      </c>
      <c r="I49" s="3" t="str">
        <f t="shared" ref="I49:I56" si="50">IF(H49="","","VARCHAR(30)")</f>
        <v/>
      </c>
      <c r="J49" s="9" t="str">
        <f t="shared" ref="J49:J56" si="51">IF(H49="","","NOT NULL,")</f>
        <v/>
      </c>
      <c r="K49" s="8" t="str">
        <f t="shared" ref="K49:K56" si="52">IF(K19="","",K19)</f>
        <v/>
      </c>
      <c r="L49" s="3" t="str">
        <f t="shared" ref="L49:L56" si="53">IF(K49="","","VARCHAR(30)")</f>
        <v/>
      </c>
      <c r="M49" s="9" t="str">
        <f t="shared" ref="M49:M56" si="54">IF(K49="","","NOT NULL,")</f>
        <v/>
      </c>
      <c r="N49" s="8" t="str">
        <f t="shared" ref="N49:N56" si="55">IF(N19="","",N19)</f>
        <v/>
      </c>
      <c r="O49" s="3" t="str">
        <f t="shared" ref="O49:O56" si="56">IF(N49="","","VARCHAR(30)")</f>
        <v/>
      </c>
      <c r="P49" s="9" t="str">
        <f t="shared" ref="P49:P56" si="57">IF(N49="","","NOT NULL,")</f>
        <v/>
      </c>
      <c r="Q49" s="8" t="str">
        <f t="shared" ref="Q49:Q56" si="58">IF(Q19="","",Q19)</f>
        <v/>
      </c>
      <c r="R49" s="3" t="str">
        <f t="shared" ref="R49:R56" si="59">IF(Q49="","","VARCHAR(30)")</f>
        <v/>
      </c>
      <c r="S49" s="9" t="str">
        <f t="shared" ref="S49:S56" si="60">IF(Q49="","","NOT NULL,")</f>
        <v/>
      </c>
      <c r="T49" s="8" t="str">
        <f t="shared" ref="T49:T56" si="61">IF(T19="","",T19)</f>
        <v/>
      </c>
      <c r="U49" s="3" t="str">
        <f t="shared" ref="U49:U56" si="62">IF(T49="","","VARCHAR(30)")</f>
        <v/>
      </c>
      <c r="V49" s="9" t="str">
        <f t="shared" ref="V49:V56" si="63">IF(T49="","","NOT NULL,")</f>
        <v/>
      </c>
      <c r="W49" s="8" t="str">
        <f t="shared" ref="W49:W56" si="64">IF(W19="","",W19)</f>
        <v/>
      </c>
      <c r="X49" s="3" t="str">
        <f t="shared" ref="X49:X56" si="65">IF(W49="","","VARCHAR(30)")</f>
        <v/>
      </c>
      <c r="Y49" s="9" t="str">
        <f t="shared" ref="Y49:Y56" si="66">IF(W49="","","NOT NULL,")</f>
        <v/>
      </c>
      <c r="Z49" s="8" t="str">
        <f t="shared" ref="Z49:Z56" si="67">IF(Z19="","",Z19)</f>
        <v/>
      </c>
      <c r="AA49" s="3" t="str">
        <f t="shared" ref="AA49:AA56" si="68">IF(Z49="","","VARCHAR(30)")</f>
        <v/>
      </c>
      <c r="AB49" s="9" t="str">
        <f t="shared" ref="AB49:AB56" si="69">IF(Z49="","","NOT NULL,")</f>
        <v/>
      </c>
      <c r="AC49" s="8" t="str">
        <f t="shared" ref="AC49:AC56" si="70">IF(AC19="","",AC19)</f>
        <v/>
      </c>
      <c r="AD49" s="3" t="str">
        <f t="shared" ref="AD49:AD56" si="71">IF(AC49="","","VARCHAR(30)")</f>
        <v/>
      </c>
      <c r="AE49" s="9" t="str">
        <f t="shared" ref="AE49:AE56" si="72">IF(AC49="","","NOT NULL,")</f>
        <v/>
      </c>
      <c r="AF49" s="8" t="str">
        <f t="shared" ref="AF49:AF56" si="73">IF(AF19="","",AF19)</f>
        <v/>
      </c>
      <c r="AG49" s="3" t="str">
        <f t="shared" ref="AG49:AG56" si="74">IF(AF49="","","VARCHAR(30)")</f>
        <v/>
      </c>
      <c r="AH49" s="9" t="str">
        <f t="shared" ref="AH49:AH56" si="75">IF(AF49="","","NOT NULL,")</f>
        <v/>
      </c>
      <c r="AI49" s="8" t="str">
        <f t="shared" ref="AI49:AI56" si="76">IF(AI19="","",AI19)</f>
        <v/>
      </c>
      <c r="AJ49" s="3" t="str">
        <f t="shared" ref="AJ49:AJ56" si="77">IF(AI49="","","VARCHAR(30)")</f>
        <v/>
      </c>
      <c r="AK49" s="9" t="str">
        <f t="shared" ref="AK49:AK56" si="78">IF(AI49="","","NOT NULL,")</f>
        <v/>
      </c>
      <c r="AL49" s="8" t="str">
        <f t="shared" ref="AL49:AL56" si="79">IF(AL19="","",AL19)</f>
        <v/>
      </c>
      <c r="AM49" s="3" t="str">
        <f t="shared" ref="AM49:AM56" si="80">IF(AL49="","","VARCHAR(30)")</f>
        <v/>
      </c>
      <c r="AN49" s="9" t="str">
        <f t="shared" ref="AN49:AN56" si="81">IF(AL49="","","NOT NULL,")</f>
        <v/>
      </c>
      <c r="AO49" s="8" t="str">
        <f t="shared" ref="AO49:AO56" si="82">IF(AO19="","",AO19)</f>
        <v/>
      </c>
      <c r="AP49" s="3" t="str">
        <f t="shared" ref="AP49:AP56" si="83">IF(AO49="","","VARCHAR(30)")</f>
        <v/>
      </c>
      <c r="AQ49" s="9" t="str">
        <f t="shared" ref="AQ49:AQ56" si="84">IF(AO49="","","NOT NULL,")</f>
        <v/>
      </c>
      <c r="AR49" s="8" t="str">
        <f t="shared" ref="AR49:AR56" si="85">IF(AR19="","",AR19)</f>
        <v/>
      </c>
      <c r="AS49" s="3" t="str">
        <f t="shared" ref="AS49:AS56" si="86">IF(AR49="","","VARCHAR(30)")</f>
        <v/>
      </c>
      <c r="AT49" s="9" t="str">
        <f t="shared" ref="AT49:AT56" si="87">IF(AR49="","","NOT NULL,")</f>
        <v/>
      </c>
      <c r="AU49" s="8" t="str">
        <f t="shared" ref="AU49:AU56" si="88">IF(AU19="","",AU19)</f>
        <v/>
      </c>
      <c r="AV49" s="3" t="str">
        <f t="shared" ref="AV49:AV56" si="89">IF(AU49="","","VARCHAR(30)")</f>
        <v/>
      </c>
      <c r="AW49" s="9" t="str">
        <f t="shared" ref="AW49:AW56" si="90">IF(AU49="","","NOT NULL,")</f>
        <v/>
      </c>
      <c r="AX49" s="8" t="str">
        <f t="shared" ref="AX49:AX56" si="91">IF(AX19="","",AX19)</f>
        <v/>
      </c>
      <c r="AY49" s="3" t="str">
        <f t="shared" ref="AY49:AY56" si="92">IF(AX49="","","VARCHAR(30)")</f>
        <v/>
      </c>
      <c r="AZ49" s="9" t="str">
        <f t="shared" ref="AZ49:AZ56" si="93">IF(AX49="","","NOT NULL,")</f>
        <v/>
      </c>
      <c r="BA49" s="8" t="str">
        <f t="shared" ref="BA49:BA56" si="94">IF(BA19="","",BA19)</f>
        <v/>
      </c>
      <c r="BB49" s="3" t="str">
        <f t="shared" ref="BB49:BB56" si="95">IF(BA49="","","VARCHAR(30)")</f>
        <v/>
      </c>
      <c r="BC49" s="9" t="str">
        <f t="shared" ref="BC49:BC56" si="96">IF(BA49="","","NOT NULL,")</f>
        <v/>
      </c>
      <c r="BD49" s="8" t="str">
        <f t="shared" ref="BD49:BD56" si="97">IF(BD19="","",BD19)</f>
        <v/>
      </c>
      <c r="BE49" s="3" t="str">
        <f t="shared" ref="BE49:BE56" si="98">IF(BD49="","","VARCHAR(30)")</f>
        <v/>
      </c>
      <c r="BF49" s="9" t="str">
        <f t="shared" ref="BF49:BF56" si="99">IF(BD49="","","NOT NULL,")</f>
        <v/>
      </c>
      <c r="BG49" s="8" t="str">
        <f t="shared" ref="BG49:BG56" si="100">IF(BG19="","",BG19)</f>
        <v/>
      </c>
      <c r="BH49" s="3" t="str">
        <f t="shared" ref="BH49:BH56" si="101">IF(BG49="","","VARCHAR(30)")</f>
        <v/>
      </c>
      <c r="BI49" s="9" t="str">
        <f t="shared" ref="BI49:BI56" si="102">IF(BG49="","","NOT NULL,")</f>
        <v/>
      </c>
      <c r="BJ49" s="8" t="str">
        <f t="shared" ref="BJ49:BJ56" si="103">IF(BJ19="","",BJ19)</f>
        <v/>
      </c>
      <c r="BK49" s="3" t="str">
        <f t="shared" ref="BK49:BK56" si="104">IF(BJ49="","","VARCHAR(30)")</f>
        <v/>
      </c>
      <c r="BL49" s="9" t="str">
        <f t="shared" ref="BL49:BL56" si="105">IF(BJ49="","","NOT NULL,")</f>
        <v/>
      </c>
      <c r="BM49" s="8" t="str">
        <f t="shared" ref="BM49:BM56" si="106">IF(BM19="","",BM19)</f>
        <v/>
      </c>
      <c r="BN49" s="3" t="str">
        <f t="shared" ref="BN49:BN56" si="107">IF(BM49="","","VARCHAR(30)")</f>
        <v/>
      </c>
      <c r="BO49" s="9" t="str">
        <f t="shared" ref="BO49:BO56" si="108">IF(BM49="","","NOT NULL,")</f>
        <v/>
      </c>
      <c r="BP49" s="8" t="str">
        <f t="shared" si="43"/>
        <v/>
      </c>
      <c r="BQ49" s="3" t="str">
        <f t="shared" si="44"/>
        <v/>
      </c>
      <c r="BR49" s="9" t="str">
        <f t="shared" si="45"/>
        <v/>
      </c>
      <c r="BS49" s="8" t="str">
        <f t="shared" ref="BS49:BS56" si="109">IF(BS19="","",BS19)</f>
        <v/>
      </c>
      <c r="BT49" s="3" t="str">
        <f t="shared" ref="BT49:BT56" si="110">IF(BS49="","","VARCHAR(30)")</f>
        <v/>
      </c>
      <c r="BU49" s="9" t="str">
        <f t="shared" ref="BU49:BU56" si="111">IF(BS49="","","NOT NULL,")</f>
        <v/>
      </c>
      <c r="BV49" s="8" t="str">
        <f t="shared" ref="BV49:BV56" si="112">IF(BV19="","",BV19)</f>
        <v>attachment_ID</v>
      </c>
      <c r="BW49" s="3" t="str">
        <f t="shared" ref="BW49:BW56" si="113">IF(BV49="","","VARCHAR(30)")</f>
        <v>VARCHAR(30)</v>
      </c>
      <c r="BX49" s="9" t="str">
        <f t="shared" ref="BX49:BX56" si="114">IF(BV49="","","NOT NULL,")</f>
        <v>NOT NULL,</v>
      </c>
      <c r="BY49" s="8" t="str">
        <f t="shared" ref="BY49:BY56" si="115">IF(BY19="","",BY19)</f>
        <v/>
      </c>
      <c r="BZ49" s="3" t="str">
        <f t="shared" ref="BZ49:BZ56" si="116">IF(BY49="","","VARCHAR(30)")</f>
        <v/>
      </c>
      <c r="CA49" s="9" t="str">
        <f t="shared" ref="CA49:CA56" si="117">IF(BY49="","","NOT NULL,")</f>
        <v/>
      </c>
      <c r="CB49" s="8" t="str">
        <f t="shared" ref="CB49:CB56" si="118">IF(CB19="","",CB19)</f>
        <v/>
      </c>
      <c r="CC49" s="3" t="str">
        <f t="shared" ref="CC49:CC56" si="119">IF(CB49="","","VARCHAR(30)")</f>
        <v/>
      </c>
      <c r="CD49" s="9" t="str">
        <f t="shared" ref="CD49:CD56" si="120">IF(CB49="","","NOT NULL,")</f>
        <v/>
      </c>
      <c r="CE49" s="8" t="str">
        <f t="shared" ref="CE49:CE56" si="121">IF(CE19="","",CE19)</f>
        <v/>
      </c>
      <c r="CF49" s="3" t="str">
        <f t="shared" ref="CF49:CF56" si="122">IF(CE49="","","VARCHAR(30)")</f>
        <v/>
      </c>
      <c r="CG49" s="9" t="str">
        <f t="shared" ref="CG49:CG56" si="123">IF(CE49="","","NOT NULL,")</f>
        <v/>
      </c>
      <c r="CH49" t="s">
        <v>181</v>
      </c>
    </row>
    <row r="50" spans="2:92" x14ac:dyDescent="0.2">
      <c r="B50" s="8" t="str">
        <f t="shared" si="40"/>
        <v/>
      </c>
      <c r="C50" s="3" t="str">
        <f t="shared" si="41"/>
        <v/>
      </c>
      <c r="D50" s="9" t="str">
        <f t="shared" si="42"/>
        <v/>
      </c>
      <c r="E50" s="8" t="str">
        <f t="shared" si="46"/>
        <v/>
      </c>
      <c r="F50" s="3" t="str">
        <f t="shared" si="47"/>
        <v/>
      </c>
      <c r="G50" s="9" t="str">
        <f t="shared" si="48"/>
        <v/>
      </c>
      <c r="H50" s="8" t="str">
        <f t="shared" si="49"/>
        <v/>
      </c>
      <c r="I50" s="3" t="str">
        <f t="shared" si="50"/>
        <v/>
      </c>
      <c r="J50" s="9" t="str">
        <f t="shared" si="51"/>
        <v/>
      </c>
      <c r="K50" s="8" t="str">
        <f t="shared" si="52"/>
        <v/>
      </c>
      <c r="L50" s="3" t="str">
        <f t="shared" si="53"/>
        <v/>
      </c>
      <c r="M50" s="9" t="str">
        <f t="shared" si="54"/>
        <v/>
      </c>
      <c r="N50" s="8" t="str">
        <f t="shared" si="55"/>
        <v/>
      </c>
      <c r="O50" s="3" t="str">
        <f t="shared" si="56"/>
        <v/>
      </c>
      <c r="P50" s="9" t="str">
        <f t="shared" si="57"/>
        <v/>
      </c>
      <c r="Q50" s="8" t="str">
        <f t="shared" si="58"/>
        <v/>
      </c>
      <c r="R50" s="3" t="str">
        <f t="shared" si="59"/>
        <v/>
      </c>
      <c r="S50" s="9" t="str">
        <f t="shared" si="60"/>
        <v/>
      </c>
      <c r="T50" s="8" t="str">
        <f t="shared" si="61"/>
        <v/>
      </c>
      <c r="U50" s="3" t="str">
        <f t="shared" si="62"/>
        <v/>
      </c>
      <c r="V50" s="9" t="str">
        <f t="shared" si="63"/>
        <v/>
      </c>
      <c r="W50" s="8" t="str">
        <f t="shared" si="64"/>
        <v/>
      </c>
      <c r="X50" s="3" t="str">
        <f t="shared" si="65"/>
        <v/>
      </c>
      <c r="Y50" s="9" t="str">
        <f t="shared" si="66"/>
        <v/>
      </c>
      <c r="Z50" s="8" t="str">
        <f t="shared" si="67"/>
        <v/>
      </c>
      <c r="AA50" s="3" t="str">
        <f t="shared" si="68"/>
        <v/>
      </c>
      <c r="AB50" s="9" t="str">
        <f t="shared" si="69"/>
        <v/>
      </c>
      <c r="AC50" s="8" t="str">
        <f t="shared" si="70"/>
        <v/>
      </c>
      <c r="AD50" s="3" t="str">
        <f t="shared" si="71"/>
        <v/>
      </c>
      <c r="AE50" s="9" t="str">
        <f t="shared" si="72"/>
        <v/>
      </c>
      <c r="AF50" s="8" t="str">
        <f t="shared" si="73"/>
        <v/>
      </c>
      <c r="AG50" s="3" t="str">
        <f t="shared" si="74"/>
        <v/>
      </c>
      <c r="AH50" s="9" t="str">
        <f t="shared" si="75"/>
        <v/>
      </c>
      <c r="AI50" s="8" t="str">
        <f t="shared" si="76"/>
        <v/>
      </c>
      <c r="AJ50" s="3" t="str">
        <f t="shared" si="77"/>
        <v/>
      </c>
      <c r="AK50" s="9" t="str">
        <f t="shared" si="78"/>
        <v/>
      </c>
      <c r="AL50" s="8" t="str">
        <f t="shared" si="79"/>
        <v/>
      </c>
      <c r="AM50" s="3" t="str">
        <f t="shared" si="80"/>
        <v/>
      </c>
      <c r="AN50" s="9" t="str">
        <f t="shared" si="81"/>
        <v/>
      </c>
      <c r="AO50" s="8" t="str">
        <f t="shared" si="82"/>
        <v/>
      </c>
      <c r="AP50" s="3" t="str">
        <f t="shared" si="83"/>
        <v/>
      </c>
      <c r="AQ50" s="9" t="str">
        <f t="shared" si="84"/>
        <v/>
      </c>
      <c r="AR50" s="8" t="str">
        <f t="shared" si="85"/>
        <v/>
      </c>
      <c r="AS50" s="3" t="str">
        <f t="shared" si="86"/>
        <v/>
      </c>
      <c r="AT50" s="9" t="str">
        <f t="shared" si="87"/>
        <v/>
      </c>
      <c r="AU50" s="8" t="str">
        <f t="shared" si="88"/>
        <v/>
      </c>
      <c r="AV50" s="3" t="str">
        <f t="shared" si="89"/>
        <v/>
      </c>
      <c r="AW50" s="9" t="str">
        <f t="shared" si="90"/>
        <v/>
      </c>
      <c r="AX50" s="8" t="str">
        <f t="shared" si="91"/>
        <v/>
      </c>
      <c r="AY50" s="3" t="str">
        <f t="shared" si="92"/>
        <v/>
      </c>
      <c r="AZ50" s="9" t="str">
        <f t="shared" si="93"/>
        <v/>
      </c>
      <c r="BA50" s="8" t="str">
        <f t="shared" si="94"/>
        <v/>
      </c>
      <c r="BB50" s="3" t="str">
        <f t="shared" si="95"/>
        <v/>
      </c>
      <c r="BC50" s="9" t="str">
        <f t="shared" si="96"/>
        <v/>
      </c>
      <c r="BD50" s="8" t="str">
        <f t="shared" si="97"/>
        <v>post_ID</v>
      </c>
      <c r="BE50" s="3" t="str">
        <f t="shared" si="98"/>
        <v>VARCHAR(30)</v>
      </c>
      <c r="BF50" s="9" t="str">
        <f t="shared" si="99"/>
        <v>NOT NULL,</v>
      </c>
      <c r="BG50" s="8" t="str">
        <f t="shared" si="100"/>
        <v/>
      </c>
      <c r="BH50" s="3" t="str">
        <f t="shared" si="101"/>
        <v/>
      </c>
      <c r="BI50" s="9" t="str">
        <f t="shared" si="102"/>
        <v/>
      </c>
      <c r="BJ50" s="8" t="str">
        <f t="shared" si="103"/>
        <v/>
      </c>
      <c r="BK50" s="3" t="str">
        <f t="shared" si="104"/>
        <v/>
      </c>
      <c r="BL50" s="9" t="str">
        <f t="shared" si="105"/>
        <v/>
      </c>
      <c r="BM50" s="8" t="str">
        <f t="shared" si="106"/>
        <v/>
      </c>
      <c r="BN50" s="3" t="str">
        <f t="shared" si="107"/>
        <v/>
      </c>
      <c r="BO50" s="9" t="str">
        <f t="shared" si="108"/>
        <v/>
      </c>
      <c r="BP50" s="8" t="str">
        <f t="shared" si="43"/>
        <v/>
      </c>
      <c r="BQ50" s="3" t="str">
        <f t="shared" si="44"/>
        <v/>
      </c>
      <c r="BR50" s="9" t="str">
        <f t="shared" si="45"/>
        <v/>
      </c>
      <c r="BS50" s="8" t="str">
        <f t="shared" si="109"/>
        <v/>
      </c>
      <c r="BT50" s="3" t="str">
        <f t="shared" si="110"/>
        <v/>
      </c>
      <c r="BU50" s="9" t="str">
        <f t="shared" si="111"/>
        <v/>
      </c>
      <c r="BV50" s="8" t="str">
        <f t="shared" si="112"/>
        <v>post_ID</v>
      </c>
      <c r="BW50" s="3" t="str">
        <f t="shared" si="113"/>
        <v>VARCHAR(30)</v>
      </c>
      <c r="BX50" s="9" t="str">
        <f t="shared" si="114"/>
        <v>NOT NULL,</v>
      </c>
      <c r="BY50" s="8" t="str">
        <f t="shared" si="115"/>
        <v>post_ID</v>
      </c>
      <c r="BZ50" s="3" t="str">
        <f t="shared" si="116"/>
        <v>VARCHAR(30)</v>
      </c>
      <c r="CA50" s="9" t="str">
        <f t="shared" si="117"/>
        <v>NOT NULL,</v>
      </c>
      <c r="CB50" s="8" t="str">
        <f t="shared" si="118"/>
        <v>post_ID</v>
      </c>
      <c r="CC50" s="3" t="str">
        <f t="shared" si="119"/>
        <v>VARCHAR(30)</v>
      </c>
      <c r="CD50" s="9" t="str">
        <f t="shared" si="120"/>
        <v>NOT NULL,</v>
      </c>
      <c r="CE50" s="8" t="str">
        <f t="shared" si="121"/>
        <v>post_ID</v>
      </c>
      <c r="CF50" s="3" t="str">
        <f t="shared" si="122"/>
        <v>VARCHAR(30)</v>
      </c>
      <c r="CG50" s="9" t="str">
        <f t="shared" si="123"/>
        <v>NOT NULL,</v>
      </c>
      <c r="CH50" t="s">
        <v>181</v>
      </c>
    </row>
    <row r="51" spans="2:92" x14ac:dyDescent="0.2">
      <c r="B51" s="8" t="str">
        <f t="shared" si="40"/>
        <v/>
      </c>
      <c r="C51" s="3" t="str">
        <f t="shared" si="41"/>
        <v/>
      </c>
      <c r="D51" s="9" t="str">
        <f t="shared" si="42"/>
        <v/>
      </c>
      <c r="E51" s="8" t="str">
        <f t="shared" si="46"/>
        <v/>
      </c>
      <c r="F51" s="3" t="str">
        <f t="shared" si="47"/>
        <v/>
      </c>
      <c r="G51" s="9" t="str">
        <f t="shared" si="48"/>
        <v/>
      </c>
      <c r="H51" s="8" t="str">
        <f t="shared" si="49"/>
        <v/>
      </c>
      <c r="I51" s="3" t="str">
        <f t="shared" si="50"/>
        <v/>
      </c>
      <c r="J51" s="9" t="str">
        <f t="shared" si="51"/>
        <v/>
      </c>
      <c r="K51" s="8" t="str">
        <f t="shared" si="52"/>
        <v/>
      </c>
      <c r="L51" s="3" t="str">
        <f t="shared" si="53"/>
        <v/>
      </c>
      <c r="M51" s="9" t="str">
        <f t="shared" si="54"/>
        <v/>
      </c>
      <c r="N51" s="8" t="str">
        <f t="shared" si="55"/>
        <v/>
      </c>
      <c r="O51" s="3" t="str">
        <f t="shared" si="56"/>
        <v/>
      </c>
      <c r="P51" s="9" t="str">
        <f t="shared" si="57"/>
        <v/>
      </c>
      <c r="Q51" s="8" t="str">
        <f t="shared" si="58"/>
        <v/>
      </c>
      <c r="R51" s="3" t="str">
        <f t="shared" si="59"/>
        <v/>
      </c>
      <c r="S51" s="9" t="str">
        <f t="shared" si="60"/>
        <v/>
      </c>
      <c r="T51" s="8" t="str">
        <f t="shared" si="61"/>
        <v/>
      </c>
      <c r="U51" s="3" t="str">
        <f t="shared" si="62"/>
        <v/>
      </c>
      <c r="V51" s="9" t="str">
        <f t="shared" si="63"/>
        <v/>
      </c>
      <c r="W51" s="8" t="str">
        <f t="shared" si="64"/>
        <v/>
      </c>
      <c r="X51" s="3" t="str">
        <f t="shared" si="65"/>
        <v/>
      </c>
      <c r="Y51" s="9" t="str">
        <f t="shared" si="66"/>
        <v/>
      </c>
      <c r="Z51" s="8" t="str">
        <f t="shared" si="67"/>
        <v/>
      </c>
      <c r="AA51" s="3" t="str">
        <f t="shared" si="68"/>
        <v/>
      </c>
      <c r="AB51" s="9" t="str">
        <f t="shared" si="69"/>
        <v/>
      </c>
      <c r="AC51" s="8" t="str">
        <f t="shared" si="70"/>
        <v/>
      </c>
      <c r="AD51" s="3" t="str">
        <f t="shared" si="71"/>
        <v/>
      </c>
      <c r="AE51" s="9" t="str">
        <f t="shared" si="72"/>
        <v/>
      </c>
      <c r="AF51" s="8" t="str">
        <f t="shared" si="73"/>
        <v/>
      </c>
      <c r="AG51" s="3" t="str">
        <f t="shared" si="74"/>
        <v/>
      </c>
      <c r="AH51" s="9" t="str">
        <f t="shared" si="75"/>
        <v/>
      </c>
      <c r="AI51" s="8" t="str">
        <f t="shared" si="76"/>
        <v/>
      </c>
      <c r="AJ51" s="3" t="str">
        <f t="shared" si="77"/>
        <v/>
      </c>
      <c r="AK51" s="9" t="str">
        <f t="shared" si="78"/>
        <v/>
      </c>
      <c r="AL51" s="8" t="str">
        <f t="shared" si="79"/>
        <v/>
      </c>
      <c r="AM51" s="3" t="str">
        <f t="shared" si="80"/>
        <v/>
      </c>
      <c r="AN51" s="9" t="str">
        <f t="shared" si="81"/>
        <v/>
      </c>
      <c r="AO51" s="8" t="str">
        <f t="shared" si="82"/>
        <v/>
      </c>
      <c r="AP51" s="3" t="str">
        <f t="shared" si="83"/>
        <v/>
      </c>
      <c r="AQ51" s="9" t="str">
        <f t="shared" si="84"/>
        <v/>
      </c>
      <c r="AR51" s="8" t="str">
        <f t="shared" si="85"/>
        <v/>
      </c>
      <c r="AS51" s="3" t="str">
        <f t="shared" si="86"/>
        <v/>
      </c>
      <c r="AT51" s="9" t="str">
        <f t="shared" si="87"/>
        <v/>
      </c>
      <c r="AU51" s="8" t="str">
        <f t="shared" si="88"/>
        <v/>
      </c>
      <c r="AV51" s="3" t="str">
        <f t="shared" si="89"/>
        <v/>
      </c>
      <c r="AW51" s="9" t="str">
        <f t="shared" si="90"/>
        <v/>
      </c>
      <c r="AX51" s="8" t="str">
        <f t="shared" si="91"/>
        <v/>
      </c>
      <c r="AY51" s="3" t="str">
        <f t="shared" si="92"/>
        <v/>
      </c>
      <c r="AZ51" s="9" t="str">
        <f t="shared" si="93"/>
        <v/>
      </c>
      <c r="BA51" s="8" t="str">
        <f t="shared" si="94"/>
        <v/>
      </c>
      <c r="BB51" s="3" t="str">
        <f t="shared" si="95"/>
        <v/>
      </c>
      <c r="BC51" s="9" t="str">
        <f t="shared" si="96"/>
        <v/>
      </c>
      <c r="BD51" s="8" t="str">
        <f t="shared" si="97"/>
        <v/>
      </c>
      <c r="BE51" s="3" t="str">
        <f t="shared" si="98"/>
        <v/>
      </c>
      <c r="BF51" s="9" t="str">
        <f t="shared" si="99"/>
        <v/>
      </c>
      <c r="BG51" s="8" t="str">
        <f t="shared" si="100"/>
        <v/>
      </c>
      <c r="BH51" s="3" t="str">
        <f t="shared" si="101"/>
        <v/>
      </c>
      <c r="BI51" s="9" t="str">
        <f t="shared" si="102"/>
        <v/>
      </c>
      <c r="BJ51" s="8" t="str">
        <f t="shared" si="103"/>
        <v/>
      </c>
      <c r="BK51" s="3" t="str">
        <f t="shared" si="104"/>
        <v/>
      </c>
      <c r="BL51" s="9" t="str">
        <f t="shared" si="105"/>
        <v/>
      </c>
      <c r="BM51" s="8" t="str">
        <f t="shared" si="106"/>
        <v/>
      </c>
      <c r="BN51" s="3" t="str">
        <f t="shared" si="107"/>
        <v/>
      </c>
      <c r="BO51" s="9" t="str">
        <f t="shared" si="108"/>
        <v/>
      </c>
      <c r="BP51" s="8" t="str">
        <f t="shared" si="43"/>
        <v/>
      </c>
      <c r="BQ51" s="3" t="str">
        <f t="shared" si="44"/>
        <v/>
      </c>
      <c r="BR51" s="9" t="str">
        <f t="shared" si="45"/>
        <v/>
      </c>
      <c r="BS51" s="8" t="str">
        <f t="shared" si="109"/>
        <v/>
      </c>
      <c r="BT51" s="3" t="str">
        <f t="shared" si="110"/>
        <v/>
      </c>
      <c r="BU51" s="9" t="str">
        <f t="shared" si="111"/>
        <v/>
      </c>
      <c r="BV51" s="8" t="str">
        <f t="shared" si="112"/>
        <v/>
      </c>
      <c r="BW51" s="3" t="str">
        <f t="shared" si="113"/>
        <v/>
      </c>
      <c r="BX51" s="9" t="str">
        <f t="shared" si="114"/>
        <v/>
      </c>
      <c r="BY51" s="8" t="str">
        <f t="shared" si="115"/>
        <v/>
      </c>
      <c r="BZ51" s="3" t="str">
        <f t="shared" si="116"/>
        <v/>
      </c>
      <c r="CA51" s="9" t="str">
        <f t="shared" si="117"/>
        <v/>
      </c>
      <c r="CB51" s="8" t="str">
        <f t="shared" si="118"/>
        <v/>
      </c>
      <c r="CC51" s="3" t="str">
        <f t="shared" si="119"/>
        <v/>
      </c>
      <c r="CD51" s="9" t="str">
        <f t="shared" si="120"/>
        <v/>
      </c>
      <c r="CE51" s="8" t="str">
        <f t="shared" si="121"/>
        <v/>
      </c>
      <c r="CF51" s="3" t="str">
        <f t="shared" si="122"/>
        <v/>
      </c>
      <c r="CG51" s="9" t="str">
        <f t="shared" si="123"/>
        <v/>
      </c>
      <c r="CH51" t="s">
        <v>181</v>
      </c>
    </row>
    <row r="52" spans="2:92" x14ac:dyDescent="0.2">
      <c r="B52" s="8" t="str">
        <f t="shared" si="40"/>
        <v/>
      </c>
      <c r="C52" s="3" t="str">
        <f t="shared" si="41"/>
        <v/>
      </c>
      <c r="D52" s="9" t="str">
        <f t="shared" si="42"/>
        <v/>
      </c>
      <c r="E52" s="8" t="str">
        <f t="shared" si="46"/>
        <v/>
      </c>
      <c r="F52" s="3" t="str">
        <f t="shared" si="47"/>
        <v/>
      </c>
      <c r="G52" s="9" t="str">
        <f t="shared" si="48"/>
        <v/>
      </c>
      <c r="H52" s="8" t="str">
        <f t="shared" si="49"/>
        <v/>
      </c>
      <c r="I52" s="3" t="str">
        <f t="shared" si="50"/>
        <v/>
      </c>
      <c r="J52" s="9" t="str">
        <f t="shared" si="51"/>
        <v/>
      </c>
      <c r="K52" s="8" t="str">
        <f t="shared" si="52"/>
        <v>partner_id</v>
      </c>
      <c r="L52" s="3" t="str">
        <f t="shared" si="53"/>
        <v>VARCHAR(30)</v>
      </c>
      <c r="M52" s="9" t="str">
        <f t="shared" si="54"/>
        <v>NOT NULL,</v>
      </c>
      <c r="N52" s="8" t="str">
        <f t="shared" si="55"/>
        <v/>
      </c>
      <c r="O52" s="3" t="str">
        <f t="shared" si="56"/>
        <v/>
      </c>
      <c r="P52" s="9" t="str">
        <f t="shared" si="57"/>
        <v/>
      </c>
      <c r="Q52" s="8" t="str">
        <f t="shared" si="58"/>
        <v/>
      </c>
      <c r="R52" s="3" t="str">
        <f t="shared" si="59"/>
        <v/>
      </c>
      <c r="S52" s="9" t="str">
        <f t="shared" si="60"/>
        <v/>
      </c>
      <c r="T52" s="8" t="str">
        <f t="shared" si="61"/>
        <v/>
      </c>
      <c r="U52" s="3" t="str">
        <f t="shared" si="62"/>
        <v/>
      </c>
      <c r="V52" s="9" t="str">
        <f t="shared" si="63"/>
        <v/>
      </c>
      <c r="W52" s="8" t="str">
        <f t="shared" si="64"/>
        <v/>
      </c>
      <c r="X52" s="3" t="str">
        <f t="shared" si="65"/>
        <v/>
      </c>
      <c r="Y52" s="9" t="str">
        <f t="shared" si="66"/>
        <v/>
      </c>
      <c r="Z52" s="8" t="str">
        <f t="shared" si="67"/>
        <v/>
      </c>
      <c r="AA52" s="3" t="str">
        <f t="shared" si="68"/>
        <v/>
      </c>
      <c r="AB52" s="9" t="str">
        <f t="shared" si="69"/>
        <v/>
      </c>
      <c r="AC52" s="8" t="str">
        <f t="shared" si="70"/>
        <v/>
      </c>
      <c r="AD52" s="3" t="str">
        <f t="shared" si="71"/>
        <v/>
      </c>
      <c r="AE52" s="9" t="str">
        <f t="shared" si="72"/>
        <v/>
      </c>
      <c r="AF52" s="8" t="str">
        <f t="shared" si="73"/>
        <v/>
      </c>
      <c r="AG52" s="3" t="str">
        <f t="shared" si="74"/>
        <v/>
      </c>
      <c r="AH52" s="9" t="str">
        <f t="shared" si="75"/>
        <v/>
      </c>
      <c r="AI52" s="8" t="str">
        <f t="shared" si="76"/>
        <v/>
      </c>
      <c r="AJ52" s="3" t="str">
        <f t="shared" si="77"/>
        <v/>
      </c>
      <c r="AK52" s="9" t="str">
        <f t="shared" si="78"/>
        <v/>
      </c>
      <c r="AL52" s="8" t="str">
        <f t="shared" si="79"/>
        <v/>
      </c>
      <c r="AM52" s="3" t="str">
        <f t="shared" si="80"/>
        <v/>
      </c>
      <c r="AN52" s="9" t="str">
        <f t="shared" si="81"/>
        <v/>
      </c>
      <c r="AO52" s="8" t="str">
        <f t="shared" si="82"/>
        <v/>
      </c>
      <c r="AP52" s="3" t="str">
        <f t="shared" si="83"/>
        <v/>
      </c>
      <c r="AQ52" s="9" t="str">
        <f t="shared" si="84"/>
        <v/>
      </c>
      <c r="AR52" s="8" t="str">
        <f t="shared" si="85"/>
        <v/>
      </c>
      <c r="AS52" s="3" t="str">
        <f t="shared" si="86"/>
        <v/>
      </c>
      <c r="AT52" s="9" t="str">
        <f t="shared" si="87"/>
        <v/>
      </c>
      <c r="AU52" s="8" t="str">
        <f t="shared" si="88"/>
        <v/>
      </c>
      <c r="AV52" s="3" t="str">
        <f t="shared" si="89"/>
        <v/>
      </c>
      <c r="AW52" s="9" t="str">
        <f t="shared" si="90"/>
        <v/>
      </c>
      <c r="AX52" s="8" t="str">
        <f t="shared" si="91"/>
        <v/>
      </c>
      <c r="AY52" s="3" t="str">
        <f t="shared" si="92"/>
        <v/>
      </c>
      <c r="AZ52" s="9" t="str">
        <f t="shared" si="93"/>
        <v/>
      </c>
      <c r="BA52" s="8" t="str">
        <f t="shared" si="94"/>
        <v/>
      </c>
      <c r="BB52" s="3" t="str">
        <f t="shared" si="95"/>
        <v/>
      </c>
      <c r="BC52" s="9" t="str">
        <f t="shared" si="96"/>
        <v/>
      </c>
      <c r="BD52" s="8" t="str">
        <f t="shared" si="97"/>
        <v/>
      </c>
      <c r="BE52" s="3" t="str">
        <f t="shared" si="98"/>
        <v/>
      </c>
      <c r="BF52" s="9" t="str">
        <f t="shared" si="99"/>
        <v/>
      </c>
      <c r="BG52" s="8" t="str">
        <f t="shared" si="100"/>
        <v/>
      </c>
      <c r="BH52" s="3" t="str">
        <f t="shared" si="101"/>
        <v/>
      </c>
      <c r="BI52" s="9" t="str">
        <f t="shared" si="102"/>
        <v/>
      </c>
      <c r="BJ52" s="8" t="str">
        <f t="shared" si="103"/>
        <v/>
      </c>
      <c r="BK52" s="3" t="str">
        <f t="shared" si="104"/>
        <v/>
      </c>
      <c r="BL52" s="9" t="str">
        <f t="shared" si="105"/>
        <v/>
      </c>
      <c r="BM52" s="8" t="str">
        <f t="shared" si="106"/>
        <v>thread_ID</v>
      </c>
      <c r="BN52" s="3" t="str">
        <f t="shared" si="107"/>
        <v>VARCHAR(30)</v>
      </c>
      <c r="BO52" s="9" t="str">
        <f t="shared" si="108"/>
        <v>NOT NULL,</v>
      </c>
      <c r="BP52" s="8" t="str">
        <f t="shared" si="43"/>
        <v/>
      </c>
      <c r="BQ52" s="3" t="str">
        <f t="shared" si="44"/>
        <v/>
      </c>
      <c r="BR52" s="9" t="str">
        <f t="shared" si="45"/>
        <v/>
      </c>
      <c r="BS52" s="8" t="str">
        <f t="shared" si="109"/>
        <v/>
      </c>
      <c r="BT52" s="3" t="str">
        <f t="shared" si="110"/>
        <v/>
      </c>
      <c r="BU52" s="9" t="str">
        <f t="shared" si="111"/>
        <v/>
      </c>
      <c r="BV52" s="8" t="str">
        <f t="shared" si="112"/>
        <v/>
      </c>
      <c r="BW52" s="3" t="str">
        <f t="shared" si="113"/>
        <v/>
      </c>
      <c r="BX52" s="9" t="str">
        <f t="shared" si="114"/>
        <v/>
      </c>
      <c r="BY52" s="8" t="str">
        <f t="shared" si="115"/>
        <v/>
      </c>
      <c r="BZ52" s="3" t="str">
        <f t="shared" si="116"/>
        <v/>
      </c>
      <c r="CA52" s="9" t="str">
        <f t="shared" si="117"/>
        <v/>
      </c>
      <c r="CB52" s="8" t="str">
        <f t="shared" si="118"/>
        <v/>
      </c>
      <c r="CC52" s="3" t="str">
        <f t="shared" si="119"/>
        <v/>
      </c>
      <c r="CD52" s="9" t="str">
        <f t="shared" si="120"/>
        <v/>
      </c>
      <c r="CE52" s="8" t="str">
        <f t="shared" si="121"/>
        <v/>
      </c>
      <c r="CF52" s="3" t="str">
        <f t="shared" si="122"/>
        <v/>
      </c>
      <c r="CG52" s="9" t="str">
        <f t="shared" si="123"/>
        <v/>
      </c>
      <c r="CH52" t="s">
        <v>181</v>
      </c>
    </row>
    <row r="53" spans="2:92" x14ac:dyDescent="0.2">
      <c r="B53" s="8" t="str">
        <f t="shared" si="40"/>
        <v/>
      </c>
      <c r="C53" s="3" t="str">
        <f t="shared" si="41"/>
        <v/>
      </c>
      <c r="D53" s="9" t="str">
        <f t="shared" si="42"/>
        <v/>
      </c>
      <c r="E53" s="8" t="str">
        <f t="shared" si="46"/>
        <v>profile_id</v>
      </c>
      <c r="F53" s="3" t="str">
        <f t="shared" si="47"/>
        <v>VARCHAR(30)</v>
      </c>
      <c r="G53" s="9" t="str">
        <f t="shared" si="48"/>
        <v>NOT NULL,</v>
      </c>
      <c r="H53" s="8" t="str">
        <f t="shared" si="49"/>
        <v/>
      </c>
      <c r="I53" s="3" t="str">
        <f t="shared" si="50"/>
        <v/>
      </c>
      <c r="J53" s="9" t="str">
        <f t="shared" si="51"/>
        <v/>
      </c>
      <c r="K53" s="8" t="str">
        <f t="shared" si="52"/>
        <v/>
      </c>
      <c r="L53" s="3" t="str">
        <f t="shared" si="53"/>
        <v/>
      </c>
      <c r="M53" s="9" t="str">
        <f t="shared" si="54"/>
        <v/>
      </c>
      <c r="N53" s="8" t="str">
        <f t="shared" si="55"/>
        <v/>
      </c>
      <c r="O53" s="3" t="str">
        <f t="shared" si="56"/>
        <v/>
      </c>
      <c r="P53" s="9" t="str">
        <f t="shared" si="57"/>
        <v/>
      </c>
      <c r="Q53" s="8" t="str">
        <f t="shared" si="58"/>
        <v/>
      </c>
      <c r="R53" s="3" t="str">
        <f t="shared" si="59"/>
        <v/>
      </c>
      <c r="S53" s="9" t="str">
        <f t="shared" si="60"/>
        <v/>
      </c>
      <c r="T53" s="8" t="str">
        <f t="shared" si="61"/>
        <v/>
      </c>
      <c r="U53" s="3" t="str">
        <f t="shared" si="62"/>
        <v/>
      </c>
      <c r="V53" s="9" t="str">
        <f t="shared" si="63"/>
        <v/>
      </c>
      <c r="W53" s="8" t="str">
        <f t="shared" si="64"/>
        <v/>
      </c>
      <c r="X53" s="3" t="str">
        <f t="shared" si="65"/>
        <v/>
      </c>
      <c r="Y53" s="9" t="str">
        <f t="shared" si="66"/>
        <v/>
      </c>
      <c r="Z53" s="8" t="str">
        <f t="shared" si="67"/>
        <v/>
      </c>
      <c r="AA53" s="3" t="str">
        <f t="shared" si="68"/>
        <v/>
      </c>
      <c r="AB53" s="9" t="str">
        <f t="shared" si="69"/>
        <v/>
      </c>
      <c r="AC53" s="8" t="str">
        <f t="shared" si="70"/>
        <v>profile_id</v>
      </c>
      <c r="AD53" s="3" t="str">
        <f t="shared" si="71"/>
        <v>VARCHAR(30)</v>
      </c>
      <c r="AE53" s="9" t="str">
        <f t="shared" si="72"/>
        <v>NOT NULL,</v>
      </c>
      <c r="AF53" s="8" t="str">
        <f t="shared" si="73"/>
        <v>profile_id</v>
      </c>
      <c r="AG53" s="3" t="str">
        <f t="shared" si="74"/>
        <v>VARCHAR(30)</v>
      </c>
      <c r="AH53" s="9" t="str">
        <f t="shared" si="75"/>
        <v>NOT NULL,</v>
      </c>
      <c r="AI53" s="8" t="str">
        <f t="shared" si="76"/>
        <v>profile_ID</v>
      </c>
      <c r="AJ53" s="3" t="str">
        <f t="shared" si="77"/>
        <v>VARCHAR(30)</v>
      </c>
      <c r="AK53" s="9" t="str">
        <f t="shared" si="78"/>
        <v>NOT NULL,</v>
      </c>
      <c r="AL53" s="8" t="str">
        <f t="shared" si="79"/>
        <v>profile_ID</v>
      </c>
      <c r="AM53" s="3" t="str">
        <f t="shared" si="80"/>
        <v>VARCHAR(30)</v>
      </c>
      <c r="AN53" s="9" t="str">
        <f t="shared" si="81"/>
        <v>NOT NULL,</v>
      </c>
      <c r="AO53" s="8" t="str">
        <f t="shared" si="82"/>
        <v>profile_ID</v>
      </c>
      <c r="AP53" s="3" t="str">
        <f t="shared" si="83"/>
        <v>VARCHAR(30)</v>
      </c>
      <c r="AQ53" s="9" t="str">
        <f t="shared" si="84"/>
        <v>NOT NULL,</v>
      </c>
      <c r="AR53" s="8" t="str">
        <f t="shared" si="85"/>
        <v>profile_ID</v>
      </c>
      <c r="AS53" s="3" t="str">
        <f t="shared" si="86"/>
        <v>VARCHAR(30)</v>
      </c>
      <c r="AT53" s="9" t="str">
        <f t="shared" si="87"/>
        <v>NOT NULL,</v>
      </c>
      <c r="AU53" s="8" t="str">
        <f t="shared" si="88"/>
        <v>profile_ID</v>
      </c>
      <c r="AV53" s="3" t="str">
        <f t="shared" si="89"/>
        <v>VARCHAR(30)</v>
      </c>
      <c r="AW53" s="9" t="str">
        <f t="shared" si="90"/>
        <v>NOT NULL,</v>
      </c>
      <c r="AX53" s="8" t="str">
        <f t="shared" si="91"/>
        <v>profile_ID</v>
      </c>
      <c r="AY53" s="3" t="str">
        <f t="shared" si="92"/>
        <v>VARCHAR(30)</v>
      </c>
      <c r="AZ53" s="9" t="str">
        <f t="shared" si="93"/>
        <v>NOT NULL,</v>
      </c>
      <c r="BA53" s="8" t="str">
        <f t="shared" si="94"/>
        <v>profile_ID</v>
      </c>
      <c r="BB53" s="3" t="str">
        <f t="shared" si="95"/>
        <v>VARCHAR(30)</v>
      </c>
      <c r="BC53" s="9" t="str">
        <f t="shared" si="96"/>
        <v>NOT NULL,</v>
      </c>
      <c r="BD53" s="8" t="str">
        <f t="shared" si="97"/>
        <v/>
      </c>
      <c r="BE53" s="3" t="str">
        <f t="shared" si="98"/>
        <v/>
      </c>
      <c r="BF53" s="9" t="str">
        <f t="shared" si="99"/>
        <v/>
      </c>
      <c r="BG53" s="8" t="str">
        <f t="shared" si="100"/>
        <v>profile_ID</v>
      </c>
      <c r="BH53" s="3" t="str">
        <f t="shared" si="101"/>
        <v>VARCHAR(30)</v>
      </c>
      <c r="BI53" s="9" t="str">
        <f t="shared" si="102"/>
        <v>NOT NULL,</v>
      </c>
      <c r="BJ53" s="8" t="str">
        <f t="shared" si="103"/>
        <v>profile_ID</v>
      </c>
      <c r="BK53" s="3" t="str">
        <f t="shared" si="104"/>
        <v>VARCHAR(30)</v>
      </c>
      <c r="BL53" s="9" t="str">
        <f t="shared" si="105"/>
        <v>NOT NULL,</v>
      </c>
      <c r="BM53" s="8" t="str">
        <f t="shared" si="106"/>
        <v>profile_ID</v>
      </c>
      <c r="BN53" s="3" t="str">
        <f t="shared" si="107"/>
        <v>VARCHAR(30)</v>
      </c>
      <c r="BO53" s="9" t="str">
        <f t="shared" si="108"/>
        <v>NOT NULL,</v>
      </c>
      <c r="BP53" s="8" t="str">
        <f t="shared" si="43"/>
        <v>profile_ID</v>
      </c>
      <c r="BQ53" s="3" t="str">
        <f t="shared" si="44"/>
        <v>VARCHAR(30)</v>
      </c>
      <c r="BR53" s="9" t="str">
        <f t="shared" si="45"/>
        <v>NOT NULL,</v>
      </c>
      <c r="BS53" s="8" t="str">
        <f t="shared" si="109"/>
        <v/>
      </c>
      <c r="BT53" s="3" t="str">
        <f t="shared" si="110"/>
        <v/>
      </c>
      <c r="BU53" s="9" t="str">
        <f t="shared" si="111"/>
        <v/>
      </c>
      <c r="BV53" s="8" t="str">
        <f t="shared" si="112"/>
        <v/>
      </c>
      <c r="BW53" s="3" t="str">
        <f t="shared" si="113"/>
        <v/>
      </c>
      <c r="BX53" s="9" t="str">
        <f t="shared" si="114"/>
        <v/>
      </c>
      <c r="BY53" s="8" t="str">
        <f t="shared" si="115"/>
        <v/>
      </c>
      <c r="BZ53" s="3" t="str">
        <f t="shared" si="116"/>
        <v/>
      </c>
      <c r="CA53" s="9" t="str">
        <f t="shared" si="117"/>
        <v/>
      </c>
      <c r="CB53" s="8" t="str">
        <f t="shared" si="118"/>
        <v/>
      </c>
      <c r="CC53" s="3" t="str">
        <f t="shared" si="119"/>
        <v/>
      </c>
      <c r="CD53" s="9" t="str">
        <f t="shared" si="120"/>
        <v/>
      </c>
      <c r="CE53" s="8" t="str">
        <f t="shared" si="121"/>
        <v/>
      </c>
      <c r="CF53" s="3" t="str">
        <f t="shared" si="122"/>
        <v/>
      </c>
      <c r="CG53" s="9" t="str">
        <f t="shared" si="123"/>
        <v/>
      </c>
      <c r="CH53" t="s">
        <v>181</v>
      </c>
    </row>
    <row r="54" spans="2:92" x14ac:dyDescent="0.2">
      <c r="B54" s="8" t="str">
        <f t="shared" si="40"/>
        <v/>
      </c>
      <c r="C54" s="3" t="str">
        <f t="shared" si="41"/>
        <v/>
      </c>
      <c r="D54" s="9" t="str">
        <f t="shared" si="42"/>
        <v/>
      </c>
      <c r="E54" s="8" t="str">
        <f t="shared" si="46"/>
        <v/>
      </c>
      <c r="F54" s="3" t="str">
        <f t="shared" si="47"/>
        <v/>
      </c>
      <c r="G54" s="9" t="str">
        <f t="shared" si="48"/>
        <v/>
      </c>
      <c r="H54" s="8" t="str">
        <f t="shared" si="49"/>
        <v/>
      </c>
      <c r="I54" s="3" t="str">
        <f t="shared" si="50"/>
        <v/>
      </c>
      <c r="J54" s="9" t="str">
        <f t="shared" si="51"/>
        <v/>
      </c>
      <c r="K54" s="8" t="str">
        <f t="shared" si="52"/>
        <v/>
      </c>
      <c r="L54" s="3" t="str">
        <f t="shared" si="53"/>
        <v/>
      </c>
      <c r="M54" s="9" t="str">
        <f t="shared" si="54"/>
        <v/>
      </c>
      <c r="N54" s="8" t="str">
        <f t="shared" si="55"/>
        <v/>
      </c>
      <c r="O54" s="3" t="str">
        <f t="shared" si="56"/>
        <v/>
      </c>
      <c r="P54" s="9" t="str">
        <f t="shared" si="57"/>
        <v/>
      </c>
      <c r="Q54" s="8" t="str">
        <f t="shared" si="58"/>
        <v/>
      </c>
      <c r="R54" s="3" t="str">
        <f t="shared" si="59"/>
        <v/>
      </c>
      <c r="S54" s="9" t="str">
        <f t="shared" si="60"/>
        <v/>
      </c>
      <c r="T54" s="8" t="str">
        <f t="shared" si="61"/>
        <v/>
      </c>
      <c r="U54" s="3" t="str">
        <f t="shared" si="62"/>
        <v/>
      </c>
      <c r="V54" s="9" t="str">
        <f t="shared" si="63"/>
        <v/>
      </c>
      <c r="W54" s="8" t="str">
        <f t="shared" si="64"/>
        <v>user_id</v>
      </c>
      <c r="X54" s="3" t="str">
        <f t="shared" si="65"/>
        <v>VARCHAR(30)</v>
      </c>
      <c r="Y54" s="9" t="str">
        <f t="shared" si="66"/>
        <v>NOT NULL,</v>
      </c>
      <c r="Z54" s="8" t="str">
        <f t="shared" si="67"/>
        <v>user_id</v>
      </c>
      <c r="AA54" s="3" t="str">
        <f t="shared" si="68"/>
        <v>VARCHAR(30)</v>
      </c>
      <c r="AB54" s="9" t="str">
        <f t="shared" si="69"/>
        <v>NOT NULL,</v>
      </c>
      <c r="AC54" s="8" t="str">
        <f t="shared" si="70"/>
        <v/>
      </c>
      <c r="AD54" s="3" t="str">
        <f t="shared" si="71"/>
        <v/>
      </c>
      <c r="AE54" s="9" t="str">
        <f t="shared" si="72"/>
        <v/>
      </c>
      <c r="AF54" s="8" t="str">
        <f t="shared" si="73"/>
        <v/>
      </c>
      <c r="AG54" s="3" t="str">
        <f t="shared" si="74"/>
        <v/>
      </c>
      <c r="AH54" s="9" t="str">
        <f t="shared" si="75"/>
        <v/>
      </c>
      <c r="AI54" s="8" t="str">
        <f t="shared" si="76"/>
        <v/>
      </c>
      <c r="AJ54" s="3" t="str">
        <f t="shared" si="77"/>
        <v/>
      </c>
      <c r="AK54" s="9" t="str">
        <f t="shared" si="78"/>
        <v/>
      </c>
      <c r="AL54" s="8" t="str">
        <f t="shared" si="79"/>
        <v/>
      </c>
      <c r="AM54" s="3" t="str">
        <f t="shared" si="80"/>
        <v/>
      </c>
      <c r="AN54" s="9" t="str">
        <f t="shared" si="81"/>
        <v/>
      </c>
      <c r="AO54" s="8" t="str">
        <f t="shared" si="82"/>
        <v/>
      </c>
      <c r="AP54" s="3" t="str">
        <f t="shared" si="83"/>
        <v/>
      </c>
      <c r="AQ54" s="9" t="str">
        <f t="shared" si="84"/>
        <v/>
      </c>
      <c r="AR54" s="8" t="str">
        <f t="shared" si="85"/>
        <v/>
      </c>
      <c r="AS54" s="3" t="str">
        <f t="shared" si="86"/>
        <v/>
      </c>
      <c r="AT54" s="9" t="str">
        <f t="shared" si="87"/>
        <v/>
      </c>
      <c r="AU54" s="8" t="str">
        <f t="shared" si="88"/>
        <v/>
      </c>
      <c r="AV54" s="3" t="str">
        <f t="shared" si="89"/>
        <v/>
      </c>
      <c r="AW54" s="9" t="str">
        <f t="shared" si="90"/>
        <v/>
      </c>
      <c r="AX54" s="8" t="str">
        <f t="shared" si="91"/>
        <v/>
      </c>
      <c r="AY54" s="3" t="str">
        <f t="shared" si="92"/>
        <v/>
      </c>
      <c r="AZ54" s="9" t="str">
        <f t="shared" si="93"/>
        <v/>
      </c>
      <c r="BA54" s="8" t="str">
        <f t="shared" si="94"/>
        <v/>
      </c>
      <c r="BB54" s="3" t="str">
        <f t="shared" si="95"/>
        <v/>
      </c>
      <c r="BC54" s="9" t="str">
        <f t="shared" si="96"/>
        <v/>
      </c>
      <c r="BD54" s="8" t="str">
        <f t="shared" si="97"/>
        <v/>
      </c>
      <c r="BE54" s="3" t="str">
        <f t="shared" si="98"/>
        <v/>
      </c>
      <c r="BF54" s="9" t="str">
        <f t="shared" si="99"/>
        <v/>
      </c>
      <c r="BG54" s="8" t="str">
        <f t="shared" si="100"/>
        <v/>
      </c>
      <c r="BH54" s="3" t="str">
        <f t="shared" si="101"/>
        <v/>
      </c>
      <c r="BI54" s="9" t="str">
        <f t="shared" si="102"/>
        <v/>
      </c>
      <c r="BJ54" s="8" t="str">
        <f t="shared" si="103"/>
        <v/>
      </c>
      <c r="BK54" s="3" t="str">
        <f t="shared" si="104"/>
        <v/>
      </c>
      <c r="BL54" s="9" t="str">
        <f t="shared" si="105"/>
        <v/>
      </c>
      <c r="BM54" s="8" t="str">
        <f t="shared" si="106"/>
        <v/>
      </c>
      <c r="BN54" s="3" t="str">
        <f t="shared" si="107"/>
        <v/>
      </c>
      <c r="BO54" s="9" t="str">
        <f t="shared" si="108"/>
        <v/>
      </c>
      <c r="BP54" s="8" t="str">
        <f t="shared" si="43"/>
        <v/>
      </c>
      <c r="BQ54" s="3" t="str">
        <f t="shared" si="44"/>
        <v/>
      </c>
      <c r="BR54" s="9" t="str">
        <f t="shared" si="45"/>
        <v/>
      </c>
      <c r="BS54" s="8" t="str">
        <f t="shared" si="109"/>
        <v/>
      </c>
      <c r="BT54" s="3" t="str">
        <f t="shared" si="110"/>
        <v/>
      </c>
      <c r="BU54" s="9" t="str">
        <f t="shared" si="111"/>
        <v/>
      </c>
      <c r="BV54" s="8" t="str">
        <f t="shared" si="112"/>
        <v/>
      </c>
      <c r="BW54" s="3" t="str">
        <f t="shared" si="113"/>
        <v/>
      </c>
      <c r="BX54" s="9" t="str">
        <f t="shared" si="114"/>
        <v/>
      </c>
      <c r="BY54" s="8" t="str">
        <f t="shared" si="115"/>
        <v/>
      </c>
      <c r="BZ54" s="3" t="str">
        <f t="shared" si="116"/>
        <v/>
      </c>
      <c r="CA54" s="9" t="str">
        <f t="shared" si="117"/>
        <v/>
      </c>
      <c r="CB54" s="8" t="str">
        <f t="shared" si="118"/>
        <v/>
      </c>
      <c r="CC54" s="3" t="str">
        <f t="shared" si="119"/>
        <v/>
      </c>
      <c r="CD54" s="9" t="str">
        <f t="shared" si="120"/>
        <v/>
      </c>
      <c r="CE54" s="8" t="str">
        <f t="shared" si="121"/>
        <v/>
      </c>
      <c r="CF54" s="3" t="str">
        <f t="shared" si="122"/>
        <v/>
      </c>
      <c r="CG54" s="9" t="str">
        <f t="shared" si="123"/>
        <v/>
      </c>
      <c r="CH54" t="s">
        <v>181</v>
      </c>
    </row>
    <row r="55" spans="2:92" x14ac:dyDescent="0.2">
      <c r="B55" s="8" t="str">
        <f t="shared" si="40"/>
        <v/>
      </c>
      <c r="C55" s="3" t="str">
        <f t="shared" si="41"/>
        <v/>
      </c>
      <c r="D55" s="9" t="str">
        <f t="shared" si="42"/>
        <v/>
      </c>
      <c r="E55" s="8" t="str">
        <f t="shared" si="46"/>
        <v/>
      </c>
      <c r="F55" s="3" t="str">
        <f t="shared" si="47"/>
        <v/>
      </c>
      <c r="G55" s="9" t="str">
        <f t="shared" si="48"/>
        <v/>
      </c>
      <c r="H55" s="8" t="str">
        <f t="shared" si="49"/>
        <v/>
      </c>
      <c r="I55" s="3" t="str">
        <f t="shared" si="50"/>
        <v/>
      </c>
      <c r="J55" s="9" t="str">
        <f t="shared" si="51"/>
        <v/>
      </c>
      <c r="K55" s="8" t="str">
        <f t="shared" si="52"/>
        <v/>
      </c>
      <c r="L55" s="3" t="str">
        <f t="shared" si="53"/>
        <v/>
      </c>
      <c r="M55" s="9" t="str">
        <f t="shared" si="54"/>
        <v/>
      </c>
      <c r="N55" s="8" t="str">
        <f t="shared" si="55"/>
        <v/>
      </c>
      <c r="O55" s="3" t="str">
        <f t="shared" si="56"/>
        <v/>
      </c>
      <c r="P55" s="9" t="str">
        <f t="shared" si="57"/>
        <v/>
      </c>
      <c r="Q55" s="8" t="str">
        <f t="shared" si="58"/>
        <v/>
      </c>
      <c r="R55" s="3" t="str">
        <f t="shared" si="59"/>
        <v/>
      </c>
      <c r="S55" s="9" t="str">
        <f t="shared" si="60"/>
        <v/>
      </c>
      <c r="T55" s="8" t="str">
        <f t="shared" si="61"/>
        <v>person_id</v>
      </c>
      <c r="U55" s="3" t="str">
        <f t="shared" si="62"/>
        <v>VARCHAR(30)</v>
      </c>
      <c r="V55" s="9" t="str">
        <f t="shared" si="63"/>
        <v>NOT NULL,</v>
      </c>
      <c r="W55" s="8" t="str">
        <f t="shared" si="64"/>
        <v/>
      </c>
      <c r="X55" s="3" t="str">
        <f t="shared" si="65"/>
        <v/>
      </c>
      <c r="Y55" s="9" t="str">
        <f t="shared" si="66"/>
        <v/>
      </c>
      <c r="Z55" s="8" t="str">
        <f t="shared" si="67"/>
        <v/>
      </c>
      <c r="AA55" s="3" t="str">
        <f t="shared" si="68"/>
        <v/>
      </c>
      <c r="AB55" s="9" t="str">
        <f t="shared" si="69"/>
        <v/>
      </c>
      <c r="AC55" s="8" t="str">
        <f t="shared" si="70"/>
        <v/>
      </c>
      <c r="AD55" s="3" t="str">
        <f t="shared" si="71"/>
        <v/>
      </c>
      <c r="AE55" s="9" t="str">
        <f t="shared" si="72"/>
        <v/>
      </c>
      <c r="AF55" s="8" t="str">
        <f t="shared" si="73"/>
        <v/>
      </c>
      <c r="AG55" s="3" t="str">
        <f t="shared" si="74"/>
        <v/>
      </c>
      <c r="AH55" s="9" t="str">
        <f t="shared" si="75"/>
        <v/>
      </c>
      <c r="AI55" s="8" t="str">
        <f t="shared" si="76"/>
        <v/>
      </c>
      <c r="AJ55" s="3" t="str">
        <f t="shared" si="77"/>
        <v/>
      </c>
      <c r="AK55" s="9" t="str">
        <f t="shared" si="78"/>
        <v/>
      </c>
      <c r="AL55" s="8" t="str">
        <f t="shared" si="79"/>
        <v/>
      </c>
      <c r="AM55" s="3" t="str">
        <f t="shared" si="80"/>
        <v/>
      </c>
      <c r="AN55" s="9" t="str">
        <f t="shared" si="81"/>
        <v/>
      </c>
      <c r="AO55" s="8" t="str">
        <f t="shared" si="82"/>
        <v/>
      </c>
      <c r="AP55" s="3" t="str">
        <f t="shared" si="83"/>
        <v/>
      </c>
      <c r="AQ55" s="9" t="str">
        <f t="shared" si="84"/>
        <v/>
      </c>
      <c r="AR55" s="8" t="str">
        <f t="shared" si="85"/>
        <v/>
      </c>
      <c r="AS55" s="3" t="str">
        <f t="shared" si="86"/>
        <v/>
      </c>
      <c r="AT55" s="9" t="str">
        <f t="shared" si="87"/>
        <v/>
      </c>
      <c r="AU55" s="8" t="str">
        <f t="shared" si="88"/>
        <v/>
      </c>
      <c r="AV55" s="3" t="str">
        <f t="shared" si="89"/>
        <v/>
      </c>
      <c r="AW55" s="9" t="str">
        <f t="shared" si="90"/>
        <v/>
      </c>
      <c r="AX55" s="8" t="str">
        <f t="shared" si="91"/>
        <v/>
      </c>
      <c r="AY55" s="3" t="str">
        <f t="shared" si="92"/>
        <v/>
      </c>
      <c r="AZ55" s="9" t="str">
        <f t="shared" si="93"/>
        <v/>
      </c>
      <c r="BA55" s="8" t="str">
        <f t="shared" si="94"/>
        <v/>
      </c>
      <c r="BB55" s="3" t="str">
        <f t="shared" si="95"/>
        <v/>
      </c>
      <c r="BC55" s="9" t="str">
        <f t="shared" si="96"/>
        <v/>
      </c>
      <c r="BD55" s="8" t="str">
        <f t="shared" si="97"/>
        <v/>
      </c>
      <c r="BE55" s="3" t="str">
        <f t="shared" si="98"/>
        <v/>
      </c>
      <c r="BF55" s="9" t="str">
        <f t="shared" si="99"/>
        <v/>
      </c>
      <c r="BG55" s="8" t="str">
        <f t="shared" si="100"/>
        <v/>
      </c>
      <c r="BH55" s="3" t="str">
        <f t="shared" si="101"/>
        <v/>
      </c>
      <c r="BI55" s="9" t="str">
        <f t="shared" si="102"/>
        <v/>
      </c>
      <c r="BJ55" s="8" t="str">
        <f t="shared" si="103"/>
        <v/>
      </c>
      <c r="BK55" s="3" t="str">
        <f t="shared" si="104"/>
        <v/>
      </c>
      <c r="BL55" s="9" t="str">
        <f t="shared" si="105"/>
        <v/>
      </c>
      <c r="BM55" s="8" t="str">
        <f t="shared" si="106"/>
        <v/>
      </c>
      <c r="BN55" s="3" t="str">
        <f t="shared" si="107"/>
        <v/>
      </c>
      <c r="BO55" s="9" t="str">
        <f t="shared" si="108"/>
        <v/>
      </c>
      <c r="BP55" s="8" t="str">
        <f t="shared" si="43"/>
        <v/>
      </c>
      <c r="BQ55" s="3" t="str">
        <f t="shared" si="44"/>
        <v/>
      </c>
      <c r="BR55" s="9" t="str">
        <f t="shared" si="45"/>
        <v/>
      </c>
      <c r="BS55" s="8" t="str">
        <f t="shared" si="109"/>
        <v/>
      </c>
      <c r="BT55" s="3" t="str">
        <f t="shared" si="110"/>
        <v/>
      </c>
      <c r="BU55" s="9" t="str">
        <f t="shared" si="111"/>
        <v/>
      </c>
      <c r="BV55" s="8" t="str">
        <f t="shared" si="112"/>
        <v/>
      </c>
      <c r="BW55" s="3" t="str">
        <f t="shared" si="113"/>
        <v/>
      </c>
      <c r="BX55" s="9" t="str">
        <f t="shared" si="114"/>
        <v/>
      </c>
      <c r="BY55" s="8" t="str">
        <f t="shared" si="115"/>
        <v/>
      </c>
      <c r="BZ55" s="3" t="str">
        <f t="shared" si="116"/>
        <v/>
      </c>
      <c r="CA55" s="9" t="str">
        <f t="shared" si="117"/>
        <v/>
      </c>
      <c r="CB55" s="8" t="str">
        <f t="shared" si="118"/>
        <v/>
      </c>
      <c r="CC55" s="3" t="str">
        <f t="shared" si="119"/>
        <v/>
      </c>
      <c r="CD55" s="9" t="str">
        <f t="shared" si="120"/>
        <v/>
      </c>
      <c r="CE55" s="8" t="str">
        <f t="shared" si="121"/>
        <v/>
      </c>
      <c r="CF55" s="3" t="str">
        <f t="shared" si="122"/>
        <v/>
      </c>
      <c r="CG55" s="9" t="str">
        <f t="shared" si="123"/>
        <v/>
      </c>
      <c r="CH55" t="s">
        <v>181</v>
      </c>
    </row>
    <row r="56" spans="2:92" x14ac:dyDescent="0.2">
      <c r="B56" s="8" t="str">
        <f t="shared" si="40"/>
        <v>app_id</v>
      </c>
      <c r="C56" s="3" t="str">
        <f t="shared" si="41"/>
        <v>VARCHAR(30)</v>
      </c>
      <c r="D56" s="9" t="str">
        <f t="shared" si="42"/>
        <v>NOT NULL,</v>
      </c>
      <c r="E56" s="8" t="str">
        <f t="shared" si="46"/>
        <v>app_id</v>
      </c>
      <c r="F56" s="3" t="str">
        <f t="shared" si="47"/>
        <v>VARCHAR(30)</v>
      </c>
      <c r="G56" s="9" t="str">
        <f t="shared" si="48"/>
        <v>NOT NULL,</v>
      </c>
      <c r="H56" s="8" t="str">
        <f t="shared" si="49"/>
        <v>app_id</v>
      </c>
      <c r="I56" s="3" t="str">
        <f t="shared" si="50"/>
        <v>VARCHAR(30)</v>
      </c>
      <c r="J56" s="9" t="str">
        <f t="shared" si="51"/>
        <v>NOT NULL,</v>
      </c>
      <c r="K56" s="8" t="str">
        <f t="shared" si="52"/>
        <v>app_id</v>
      </c>
      <c r="L56" s="3" t="str">
        <f t="shared" si="53"/>
        <v>VARCHAR(30)</v>
      </c>
      <c r="M56" s="9" t="str">
        <f t="shared" si="54"/>
        <v>NOT NULL,</v>
      </c>
      <c r="N56" s="8" t="str">
        <f t="shared" si="55"/>
        <v>app_id</v>
      </c>
      <c r="O56" s="3" t="str">
        <f t="shared" si="56"/>
        <v>VARCHAR(30)</v>
      </c>
      <c r="P56" s="9" t="str">
        <f t="shared" si="57"/>
        <v>NOT NULL,</v>
      </c>
      <c r="Q56" s="8" t="str">
        <f t="shared" si="58"/>
        <v>app_id</v>
      </c>
      <c r="R56" s="3" t="str">
        <f t="shared" si="59"/>
        <v>VARCHAR(30)</v>
      </c>
      <c r="S56" s="9" t="str">
        <f t="shared" si="60"/>
        <v>NOT NULL,</v>
      </c>
      <c r="T56" s="8" t="str">
        <f t="shared" si="61"/>
        <v>app_id</v>
      </c>
      <c r="U56" s="3" t="str">
        <f t="shared" si="62"/>
        <v>VARCHAR(30)</v>
      </c>
      <c r="V56" s="9" t="str">
        <f t="shared" si="63"/>
        <v>NOT NULL,</v>
      </c>
      <c r="W56" s="8" t="str">
        <f t="shared" si="64"/>
        <v>app_id</v>
      </c>
      <c r="X56" s="3" t="str">
        <f t="shared" si="65"/>
        <v>VARCHAR(30)</v>
      </c>
      <c r="Y56" s="9" t="str">
        <f t="shared" si="66"/>
        <v>NOT NULL,</v>
      </c>
      <c r="Z56" s="8" t="str">
        <f t="shared" si="67"/>
        <v>app_id</v>
      </c>
      <c r="AA56" s="3" t="str">
        <f t="shared" si="68"/>
        <v>VARCHAR(30)</v>
      </c>
      <c r="AB56" s="9" t="str">
        <f t="shared" si="69"/>
        <v>NOT NULL,</v>
      </c>
      <c r="AC56" s="8" t="str">
        <f t="shared" si="70"/>
        <v>app_id</v>
      </c>
      <c r="AD56" s="3" t="str">
        <f t="shared" si="71"/>
        <v>VARCHAR(30)</v>
      </c>
      <c r="AE56" s="9" t="str">
        <f t="shared" si="72"/>
        <v>NOT NULL,</v>
      </c>
      <c r="AF56" s="8" t="str">
        <f t="shared" si="73"/>
        <v>app_id</v>
      </c>
      <c r="AG56" s="3" t="str">
        <f t="shared" si="74"/>
        <v>VARCHAR(30)</v>
      </c>
      <c r="AH56" s="9" t="str">
        <f t="shared" si="75"/>
        <v>NOT NULL,</v>
      </c>
      <c r="AI56" s="8" t="str">
        <f t="shared" si="76"/>
        <v>app_ID</v>
      </c>
      <c r="AJ56" s="3" t="str">
        <f t="shared" si="77"/>
        <v>VARCHAR(30)</v>
      </c>
      <c r="AK56" s="9" t="str">
        <f t="shared" si="78"/>
        <v>NOT NULL,</v>
      </c>
      <c r="AL56" s="8" t="str">
        <f t="shared" si="79"/>
        <v>app_ID</v>
      </c>
      <c r="AM56" s="3" t="str">
        <f t="shared" si="80"/>
        <v>VARCHAR(30)</v>
      </c>
      <c r="AN56" s="9" t="str">
        <f t="shared" si="81"/>
        <v>NOT NULL,</v>
      </c>
      <c r="AO56" s="8" t="str">
        <f t="shared" si="82"/>
        <v>app_ID</v>
      </c>
      <c r="AP56" s="3" t="str">
        <f t="shared" si="83"/>
        <v>VARCHAR(30)</v>
      </c>
      <c r="AQ56" s="9" t="str">
        <f t="shared" si="84"/>
        <v>NOT NULL,</v>
      </c>
      <c r="AR56" s="8" t="str">
        <f t="shared" si="85"/>
        <v>app_ID</v>
      </c>
      <c r="AS56" s="3" t="str">
        <f t="shared" si="86"/>
        <v>VARCHAR(30)</v>
      </c>
      <c r="AT56" s="9" t="str">
        <f t="shared" si="87"/>
        <v>NOT NULL,</v>
      </c>
      <c r="AU56" s="8" t="str">
        <f t="shared" si="88"/>
        <v>app_ID</v>
      </c>
      <c r="AV56" s="3" t="str">
        <f t="shared" si="89"/>
        <v>VARCHAR(30)</v>
      </c>
      <c r="AW56" s="9" t="str">
        <f t="shared" si="90"/>
        <v>NOT NULL,</v>
      </c>
      <c r="AX56" s="8" t="str">
        <f t="shared" si="91"/>
        <v>app_ID</v>
      </c>
      <c r="AY56" s="3" t="str">
        <f t="shared" si="92"/>
        <v>VARCHAR(30)</v>
      </c>
      <c r="AZ56" s="9" t="str">
        <f t="shared" si="93"/>
        <v>NOT NULL,</v>
      </c>
      <c r="BA56" s="8" t="str">
        <f t="shared" si="94"/>
        <v>app_ID</v>
      </c>
      <c r="BB56" s="3" t="str">
        <f t="shared" si="95"/>
        <v>VARCHAR(30)</v>
      </c>
      <c r="BC56" s="9" t="str">
        <f t="shared" si="96"/>
        <v>NOT NULL,</v>
      </c>
      <c r="BD56" s="8" t="str">
        <f t="shared" si="97"/>
        <v>app_ID</v>
      </c>
      <c r="BE56" s="3" t="str">
        <f t="shared" si="98"/>
        <v>VARCHAR(30)</v>
      </c>
      <c r="BF56" s="9" t="str">
        <f t="shared" si="99"/>
        <v>NOT NULL,</v>
      </c>
      <c r="BG56" s="8" t="str">
        <f t="shared" si="100"/>
        <v>app_ID</v>
      </c>
      <c r="BH56" s="3" t="str">
        <f t="shared" si="101"/>
        <v>VARCHAR(30)</v>
      </c>
      <c r="BI56" s="9" t="str">
        <f t="shared" si="102"/>
        <v>NOT NULL,</v>
      </c>
      <c r="BJ56" s="8" t="str">
        <f t="shared" si="103"/>
        <v>app_ID</v>
      </c>
      <c r="BK56" s="3" t="str">
        <f t="shared" si="104"/>
        <v>VARCHAR(30)</v>
      </c>
      <c r="BL56" s="9" t="str">
        <f t="shared" si="105"/>
        <v>NOT NULL,</v>
      </c>
      <c r="BM56" s="8" t="str">
        <f t="shared" si="106"/>
        <v>app_ID</v>
      </c>
      <c r="BN56" s="3" t="str">
        <f t="shared" si="107"/>
        <v>VARCHAR(30)</v>
      </c>
      <c r="BO56" s="9" t="str">
        <f t="shared" si="108"/>
        <v>NOT NULL,</v>
      </c>
      <c r="BP56" s="8" t="str">
        <f t="shared" si="43"/>
        <v>app_ID</v>
      </c>
      <c r="BQ56" s="3" t="str">
        <f t="shared" si="44"/>
        <v>VARCHAR(30)</v>
      </c>
      <c r="BR56" s="9" t="str">
        <f t="shared" si="45"/>
        <v>NOT NULL,</v>
      </c>
      <c r="BS56" s="8" t="str">
        <f t="shared" si="109"/>
        <v>app_ID</v>
      </c>
      <c r="BT56" s="3" t="str">
        <f t="shared" si="110"/>
        <v>VARCHAR(30)</v>
      </c>
      <c r="BU56" s="9" t="str">
        <f t="shared" si="111"/>
        <v>NOT NULL,</v>
      </c>
      <c r="BV56" s="8" t="str">
        <f t="shared" si="112"/>
        <v>app_ID</v>
      </c>
      <c r="BW56" s="3" t="str">
        <f t="shared" si="113"/>
        <v>VARCHAR(30)</v>
      </c>
      <c r="BX56" s="9" t="str">
        <f t="shared" si="114"/>
        <v>NOT NULL,</v>
      </c>
      <c r="BY56" s="8" t="str">
        <f t="shared" si="115"/>
        <v>app_ID</v>
      </c>
      <c r="BZ56" s="3" t="str">
        <f t="shared" si="116"/>
        <v>VARCHAR(30)</v>
      </c>
      <c r="CA56" s="9" t="str">
        <f t="shared" si="117"/>
        <v>NOT NULL,</v>
      </c>
      <c r="CB56" s="8" t="str">
        <f t="shared" si="118"/>
        <v>app_ID</v>
      </c>
      <c r="CC56" s="3" t="str">
        <f t="shared" si="119"/>
        <v>VARCHAR(30)</v>
      </c>
      <c r="CD56" s="9" t="str">
        <f t="shared" si="120"/>
        <v>NOT NULL,</v>
      </c>
      <c r="CE56" s="8" t="str">
        <f t="shared" si="121"/>
        <v>app_ID</v>
      </c>
      <c r="CF56" s="3" t="str">
        <f t="shared" si="122"/>
        <v>VARCHAR(30)</v>
      </c>
      <c r="CG56" s="9" t="str">
        <f t="shared" si="123"/>
        <v>NOT NULL,</v>
      </c>
      <c r="CH56" t="s">
        <v>181</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181</v>
      </c>
    </row>
    <row r="58" spans="2:92" x14ac:dyDescent="0.2">
      <c r="B58" s="8" t="str">
        <f t="shared" ref="B58:B63" si="124">B28</f>
        <v>event_id</v>
      </c>
      <c r="C58" s="3" t="s">
        <v>65</v>
      </c>
      <c r="D58" s="9" t="str">
        <f>CONCATENATE("NOT NULL",",")</f>
        <v>NOT NULL,</v>
      </c>
      <c r="E58" s="74"/>
      <c r="F58" s="75"/>
      <c r="G58" s="76"/>
      <c r="H58" s="8"/>
      <c r="I58" s="3"/>
      <c r="J58" s="9"/>
      <c r="K58" s="8" t="str">
        <f t="shared" ref="K58:K63" si="125">K28</f>
        <v>event_id</v>
      </c>
      <c r="L58" s="3" t="s">
        <v>65</v>
      </c>
      <c r="M58" s="9" t="str">
        <f>CONCATENATE("NOT NULL",",")</f>
        <v>NOT NULL,</v>
      </c>
      <c r="N58" s="8" t="str">
        <f t="shared" ref="N58:N63" si="126">N28</f>
        <v>event_id</v>
      </c>
      <c r="O58" s="3" t="s">
        <v>65</v>
      </c>
      <c r="P58" s="9" t="str">
        <f>CONCATENATE("NOT NULL",",")</f>
        <v>NOT NULL,</v>
      </c>
      <c r="Q58" s="8" t="str">
        <f t="shared" ref="Q58:Q63" si="127">Q28</f>
        <v>event_id</v>
      </c>
      <c r="R58" s="3" t="s">
        <v>65</v>
      </c>
      <c r="S58" s="9" t="str">
        <f>CONCATENATE("NOT NULL",",")</f>
        <v>NOT NULL,</v>
      </c>
      <c r="T58" s="8" t="str">
        <f t="shared" ref="T58:T63" si="128">T28</f>
        <v>event_id</v>
      </c>
      <c r="U58" s="3" t="s">
        <v>65</v>
      </c>
      <c r="V58" s="9" t="str">
        <f>CONCATENATE("NOT NULL",",")</f>
        <v>NOT NULL,</v>
      </c>
      <c r="W58" s="8" t="str">
        <f t="shared" ref="W58:W63" si="129">W28</f>
        <v>event_id</v>
      </c>
      <c r="X58" s="3" t="s">
        <v>65</v>
      </c>
      <c r="Y58" s="9" t="str">
        <f>CONCATENATE("NOT NULL",",")</f>
        <v>NOT NULL,</v>
      </c>
      <c r="Z58" s="8" t="str">
        <f t="shared" ref="Z58:Z63" si="130">Z28</f>
        <v>event_id</v>
      </c>
      <c r="AA58" s="3" t="s">
        <v>65</v>
      </c>
      <c r="AB58" s="9" t="str">
        <f>CONCATENATE("NOT NULL",",")</f>
        <v>NOT NULL,</v>
      </c>
      <c r="AC58" s="8" t="str">
        <f t="shared" ref="AC58:AC63" si="131">AC28</f>
        <v>event_id</v>
      </c>
      <c r="AD58" s="3" t="s">
        <v>65</v>
      </c>
      <c r="AE58" s="9" t="str">
        <f>CONCATENATE("NOT NULL",",")</f>
        <v>NOT NULL,</v>
      </c>
      <c r="AF58" s="8" t="str">
        <f t="shared" ref="AF58:AF63" si="132">AF28</f>
        <v>event_id</v>
      </c>
      <c r="AG58" s="3" t="s">
        <v>65</v>
      </c>
      <c r="AH58" s="9" t="str">
        <f>CONCATENATE("NOT NULL",",")</f>
        <v>NOT NULL,</v>
      </c>
      <c r="AI58" s="8" t="str">
        <f t="shared" ref="AI58:AI63" si="133">AI28</f>
        <v>event_ID</v>
      </c>
      <c r="AJ58" s="3" t="s">
        <v>65</v>
      </c>
      <c r="AK58" s="9" t="str">
        <f>CONCATENATE("NOT NULL",",")</f>
        <v>NOT NULL,</v>
      </c>
      <c r="AL58" s="8" t="str">
        <f t="shared" ref="AL58:AL63" si="134">AL28</f>
        <v>event_ID</v>
      </c>
      <c r="AM58" s="3" t="s">
        <v>65</v>
      </c>
      <c r="AN58" s="9" t="str">
        <f>CONCATENATE("NOT NULL",",")</f>
        <v>NOT NULL,</v>
      </c>
      <c r="AO58" s="8" t="str">
        <f t="shared" ref="AO58:AO63" si="135">AO28</f>
        <v>event_ID</v>
      </c>
      <c r="AP58" s="3" t="s">
        <v>65</v>
      </c>
      <c r="AQ58" s="9" t="str">
        <f>CONCATENATE("NOT NULL",",")</f>
        <v>NOT NULL,</v>
      </c>
      <c r="AR58" s="8" t="str">
        <f t="shared" ref="AR58:AR63" si="136">AR28</f>
        <v>event_ID</v>
      </c>
      <c r="AS58" s="3" t="s">
        <v>65</v>
      </c>
      <c r="AT58" s="9" t="str">
        <f>CONCATENATE("NOT NULL",",")</f>
        <v>NOT NULL,</v>
      </c>
      <c r="AU58" s="8" t="str">
        <f t="shared" ref="AU58:AU63" si="137">AU28</f>
        <v>event_ID</v>
      </c>
      <c r="AV58" s="3" t="s">
        <v>65</v>
      </c>
      <c r="AW58" s="9" t="str">
        <f>CONCATENATE("NOT NULL",",")</f>
        <v>NOT NULL,</v>
      </c>
      <c r="AX58" s="8" t="str">
        <f t="shared" ref="AX58:AX63" si="138">AX28</f>
        <v>event_ID</v>
      </c>
      <c r="AY58" s="3" t="s">
        <v>65</v>
      </c>
      <c r="AZ58" s="9" t="str">
        <f>CONCATENATE("NOT NULL",",")</f>
        <v>NOT NULL,</v>
      </c>
      <c r="BA58" s="8" t="str">
        <f t="shared" ref="BA58:BA63" si="139">BA28</f>
        <v>event_ID</v>
      </c>
      <c r="BB58" s="3" t="s">
        <v>65</v>
      </c>
      <c r="BC58" s="9" t="str">
        <f>CONCATENATE("NOT NULL",",")</f>
        <v>NOT NULL,</v>
      </c>
      <c r="BD58" s="74" t="s">
        <v>84</v>
      </c>
      <c r="BE58" s="75" t="s">
        <v>65</v>
      </c>
      <c r="BF58" s="76" t="s">
        <v>205</v>
      </c>
      <c r="BG58" s="74" t="s">
        <v>84</v>
      </c>
      <c r="BH58" s="75" t="s">
        <v>65</v>
      </c>
      <c r="BI58" s="76" t="s">
        <v>205</v>
      </c>
      <c r="BJ58" s="8" t="str">
        <f t="shared" ref="BJ58:BJ63" si="140">BJ28</f>
        <v>event_ID</v>
      </c>
      <c r="BK58" s="3" t="s">
        <v>65</v>
      </c>
      <c r="BL58" s="9" t="str">
        <f>CONCATENATE("NOT NULL",",")</f>
        <v>NOT NULL,</v>
      </c>
      <c r="BM58" s="8" t="str">
        <f t="shared" ref="BM58:BM63" si="141">BM28</f>
        <v>event_ID</v>
      </c>
      <c r="BN58" s="3" t="s">
        <v>65</v>
      </c>
      <c r="BO58" s="9" t="str">
        <f>CONCATENATE("NOT NULL",",")</f>
        <v>NOT NULL,</v>
      </c>
      <c r="BP58" s="74" t="s">
        <v>84</v>
      </c>
      <c r="BQ58" s="75" t="s">
        <v>65</v>
      </c>
      <c r="BR58" s="76" t="s">
        <v>205</v>
      </c>
      <c r="BS58" s="74" t="s">
        <v>84</v>
      </c>
      <c r="BT58" s="75" t="s">
        <v>65</v>
      </c>
      <c r="BU58" s="76" t="s">
        <v>205</v>
      </c>
      <c r="BV58" s="74" t="s">
        <v>84</v>
      </c>
      <c r="BW58" s="75" t="s">
        <v>65</v>
      </c>
      <c r="BX58" s="76" t="s">
        <v>205</v>
      </c>
      <c r="BY58" s="74" t="s">
        <v>84</v>
      </c>
      <c r="BZ58" s="75" t="s">
        <v>65</v>
      </c>
      <c r="CA58" s="76" t="s">
        <v>205</v>
      </c>
      <c r="CB58" s="74" t="s">
        <v>84</v>
      </c>
      <c r="CC58" s="75" t="s">
        <v>65</v>
      </c>
      <c r="CD58" s="76" t="s">
        <v>205</v>
      </c>
      <c r="CE58" s="74" t="s">
        <v>84</v>
      </c>
      <c r="CF58" s="75" t="s">
        <v>65</v>
      </c>
      <c r="CG58" s="76" t="s">
        <v>205</v>
      </c>
      <c r="CH58" t="s">
        <v>181</v>
      </c>
      <c r="CI58" s="3"/>
      <c r="CJ58" s="3"/>
      <c r="CK58" s="3"/>
      <c r="CL58" s="3"/>
      <c r="CM58" s="3"/>
      <c r="CN58" s="27"/>
    </row>
    <row r="59" spans="2:92" x14ac:dyDescent="0.2">
      <c r="B59" s="8" t="str">
        <f t="shared" si="124"/>
        <v>process_id</v>
      </c>
      <c r="C59" s="3" t="s">
        <v>65</v>
      </c>
      <c r="D59" s="9" t="str">
        <f>CONCATENATE("NOT NULL",",")</f>
        <v>NOT NULL,</v>
      </c>
      <c r="E59" s="74"/>
      <c r="F59" s="75"/>
      <c r="G59" s="76"/>
      <c r="H59" s="8"/>
      <c r="I59" s="3"/>
      <c r="J59" s="9"/>
      <c r="K59" s="8" t="str">
        <f t="shared" si="125"/>
        <v>process_id</v>
      </c>
      <c r="L59" s="3" t="s">
        <v>65</v>
      </c>
      <c r="M59" s="9" t="str">
        <f>CONCATENATE("NOT NULL",",")</f>
        <v>NOT NULL,</v>
      </c>
      <c r="N59" s="8" t="str">
        <f t="shared" si="126"/>
        <v>process_id</v>
      </c>
      <c r="O59" s="3" t="s">
        <v>65</v>
      </c>
      <c r="P59" s="9" t="str">
        <f>CONCATENATE("NOT NULL",",")</f>
        <v>NOT NULL,</v>
      </c>
      <c r="Q59" s="8" t="str">
        <f t="shared" si="127"/>
        <v>process_id</v>
      </c>
      <c r="R59" s="3" t="s">
        <v>65</v>
      </c>
      <c r="S59" s="9" t="str">
        <f>CONCATENATE("NOT NULL",",")</f>
        <v>NOT NULL,</v>
      </c>
      <c r="T59" s="8" t="str">
        <f t="shared" si="128"/>
        <v>process_id</v>
      </c>
      <c r="U59" s="3" t="s">
        <v>65</v>
      </c>
      <c r="V59" s="9" t="str">
        <f>CONCATENATE("NOT NULL",",")</f>
        <v>NOT NULL,</v>
      </c>
      <c r="W59" s="8" t="str">
        <f t="shared" si="129"/>
        <v>process_id</v>
      </c>
      <c r="X59" s="3" t="s">
        <v>65</v>
      </c>
      <c r="Y59" s="9" t="str">
        <f>CONCATENATE("NOT NULL",",")</f>
        <v>NOT NULL,</v>
      </c>
      <c r="Z59" s="8" t="str">
        <f t="shared" si="130"/>
        <v>process_id</v>
      </c>
      <c r="AA59" s="3" t="s">
        <v>65</v>
      </c>
      <c r="AB59" s="9" t="str">
        <f>CONCATENATE("NOT NULL",",")</f>
        <v>NOT NULL,</v>
      </c>
      <c r="AC59" s="8" t="str">
        <f t="shared" si="131"/>
        <v>process_id</v>
      </c>
      <c r="AD59" s="3" t="s">
        <v>65</v>
      </c>
      <c r="AE59" s="9" t="str">
        <f>CONCATENATE("NOT NULL",",")</f>
        <v>NOT NULL,</v>
      </c>
      <c r="AF59" s="8" t="str">
        <f t="shared" si="132"/>
        <v>process_id</v>
      </c>
      <c r="AG59" s="3" t="s">
        <v>65</v>
      </c>
      <c r="AH59" s="9" t="str">
        <f>CONCATENATE("NOT NULL",",")</f>
        <v>NOT NULL,</v>
      </c>
      <c r="AI59" s="8" t="str">
        <f t="shared" si="133"/>
        <v>process_ID</v>
      </c>
      <c r="AJ59" s="3" t="s">
        <v>65</v>
      </c>
      <c r="AK59" s="9" t="str">
        <f>CONCATENATE("NOT NULL",",")</f>
        <v>NOT NULL,</v>
      </c>
      <c r="AL59" s="8" t="str">
        <f t="shared" si="134"/>
        <v>process_ID</v>
      </c>
      <c r="AM59" s="3" t="s">
        <v>65</v>
      </c>
      <c r="AN59" s="9" t="str">
        <f>CONCATENATE("NOT NULL",",")</f>
        <v>NOT NULL,</v>
      </c>
      <c r="AO59" s="8" t="str">
        <f t="shared" si="135"/>
        <v>process_ID</v>
      </c>
      <c r="AP59" s="3" t="s">
        <v>65</v>
      </c>
      <c r="AQ59" s="9" t="str">
        <f>CONCATENATE("NOT NULL",",")</f>
        <v>NOT NULL,</v>
      </c>
      <c r="AR59" s="8" t="str">
        <f t="shared" si="136"/>
        <v>process_ID</v>
      </c>
      <c r="AS59" s="3" t="s">
        <v>65</v>
      </c>
      <c r="AT59" s="9" t="str">
        <f>CONCATENATE("NOT NULL",",")</f>
        <v>NOT NULL,</v>
      </c>
      <c r="AU59" s="8" t="str">
        <f t="shared" si="137"/>
        <v>process_ID</v>
      </c>
      <c r="AV59" s="3" t="s">
        <v>65</v>
      </c>
      <c r="AW59" s="9" t="str">
        <f>CONCATENATE("NOT NULL",",")</f>
        <v>NOT NULL,</v>
      </c>
      <c r="AX59" s="8" t="str">
        <f t="shared" si="138"/>
        <v>process_ID</v>
      </c>
      <c r="AY59" s="3" t="s">
        <v>65</v>
      </c>
      <c r="AZ59" s="9" t="str">
        <f>CONCATENATE("NOT NULL",",")</f>
        <v>NOT NULL,</v>
      </c>
      <c r="BA59" s="8" t="str">
        <f t="shared" si="139"/>
        <v>process_ID</v>
      </c>
      <c r="BB59" s="3" t="s">
        <v>65</v>
      </c>
      <c r="BC59" s="9" t="str">
        <f>CONCATENATE("NOT NULL",",")</f>
        <v>NOT NULL,</v>
      </c>
      <c r="BD59" s="74" t="s">
        <v>86</v>
      </c>
      <c r="BE59" s="75" t="s">
        <v>65</v>
      </c>
      <c r="BF59" s="76" t="s">
        <v>205</v>
      </c>
      <c r="BG59" s="74" t="s">
        <v>86</v>
      </c>
      <c r="BH59" s="75" t="s">
        <v>65</v>
      </c>
      <c r="BI59" s="76" t="s">
        <v>205</v>
      </c>
      <c r="BJ59" s="8" t="str">
        <f t="shared" si="140"/>
        <v>process_ID</v>
      </c>
      <c r="BK59" s="3" t="s">
        <v>65</v>
      </c>
      <c r="BL59" s="9" t="str">
        <f>CONCATENATE("NOT NULL",",")</f>
        <v>NOT NULL,</v>
      </c>
      <c r="BM59" s="8" t="str">
        <f t="shared" si="141"/>
        <v>process_ID</v>
      </c>
      <c r="BN59" s="3" t="s">
        <v>65</v>
      </c>
      <c r="BO59" s="9" t="str">
        <f>CONCATENATE("NOT NULL",",")</f>
        <v>NOT NULL,</v>
      </c>
      <c r="BP59" s="74" t="s">
        <v>86</v>
      </c>
      <c r="BQ59" s="75" t="s">
        <v>65</v>
      </c>
      <c r="BR59" s="76" t="s">
        <v>205</v>
      </c>
      <c r="BS59" s="74" t="s">
        <v>86</v>
      </c>
      <c r="BT59" s="75" t="s">
        <v>65</v>
      </c>
      <c r="BU59" s="76" t="s">
        <v>205</v>
      </c>
      <c r="BV59" s="74" t="s">
        <v>86</v>
      </c>
      <c r="BW59" s="75" t="s">
        <v>65</v>
      </c>
      <c r="BX59" s="76" t="s">
        <v>205</v>
      </c>
      <c r="BY59" s="74" t="s">
        <v>86</v>
      </c>
      <c r="BZ59" s="75" t="s">
        <v>65</v>
      </c>
      <c r="CA59" s="76" t="s">
        <v>205</v>
      </c>
      <c r="CB59" s="74" t="s">
        <v>86</v>
      </c>
      <c r="CC59" s="75" t="s">
        <v>65</v>
      </c>
      <c r="CD59" s="76" t="s">
        <v>205</v>
      </c>
      <c r="CE59" s="74" t="s">
        <v>86</v>
      </c>
      <c r="CF59" s="75" t="s">
        <v>65</v>
      </c>
      <c r="CG59" s="76" t="s">
        <v>205</v>
      </c>
      <c r="CH59" t="s">
        <v>181</v>
      </c>
      <c r="CI59" s="3"/>
      <c r="CJ59" s="3"/>
      <c r="CK59" s="3"/>
      <c r="CL59" s="3"/>
      <c r="CM59" s="3"/>
      <c r="CN59" s="27"/>
    </row>
    <row r="60" spans="2:92" x14ac:dyDescent="0.2">
      <c r="B60" s="8" t="str">
        <f t="shared" si="124"/>
        <v>time_started</v>
      </c>
      <c r="C60" s="3" t="s">
        <v>199</v>
      </c>
      <c r="D60" s="9" t="str">
        <f>CONCATENATE("NOT NULL"," ","DEFAULT NOW()",",")</f>
        <v>NOT NULL DEFAULT NOW(),</v>
      </c>
      <c r="E60" s="74" t="s">
        <v>14</v>
      </c>
      <c r="F60" s="75" t="s">
        <v>199</v>
      </c>
      <c r="G60" s="76" t="s">
        <v>206</v>
      </c>
      <c r="H60" s="8" t="str">
        <f>H30</f>
        <v>time_started</v>
      </c>
      <c r="I60" s="3" t="s">
        <v>199</v>
      </c>
      <c r="J60" s="9" t="str">
        <f>CONCATENATE("NOT NULL"," ","DEFAULT NOW()",",")</f>
        <v>NOT NULL DEFAULT NOW(),</v>
      </c>
      <c r="K60" s="8" t="str">
        <f t="shared" si="125"/>
        <v>time_started</v>
      </c>
      <c r="L60" s="3" t="s">
        <v>199</v>
      </c>
      <c r="M60" s="9" t="str">
        <f>CONCATENATE("NOT NULL"," ","DEFAULT NOW()",",")</f>
        <v>NOT NULL DEFAULT NOW(),</v>
      </c>
      <c r="N60" s="8" t="str">
        <f t="shared" si="126"/>
        <v>time_started</v>
      </c>
      <c r="O60" s="3" t="s">
        <v>199</v>
      </c>
      <c r="P60" s="9" t="str">
        <f>CONCATENATE("NOT NULL"," ","DEFAULT NOW()",",")</f>
        <v>NOT NULL DEFAULT NOW(),</v>
      </c>
      <c r="Q60" s="8" t="str">
        <f t="shared" si="127"/>
        <v>time_started</v>
      </c>
      <c r="R60" s="3" t="s">
        <v>199</v>
      </c>
      <c r="S60" s="9" t="str">
        <f>CONCATENATE("NOT NULL"," ","DEFAULT NOW()",",")</f>
        <v>NOT NULL DEFAULT NOW(),</v>
      </c>
      <c r="T60" s="8" t="str">
        <f t="shared" si="128"/>
        <v>time_started</v>
      </c>
      <c r="U60" s="3" t="s">
        <v>199</v>
      </c>
      <c r="V60" s="9" t="str">
        <f>CONCATENATE("NOT NULL"," ","DEFAULT NOW()",",")</f>
        <v>NOT NULL DEFAULT NOW(),</v>
      </c>
      <c r="W60" s="8" t="str">
        <f t="shared" si="129"/>
        <v>time_started</v>
      </c>
      <c r="X60" s="3" t="s">
        <v>199</v>
      </c>
      <c r="Y60" s="9" t="str">
        <f>CONCATENATE("NOT NULL"," ","DEFAULT NOW()",",")</f>
        <v>NOT NULL DEFAULT NOW(),</v>
      </c>
      <c r="Z60" s="8" t="str">
        <f t="shared" si="130"/>
        <v>time_started</v>
      </c>
      <c r="AA60" s="3" t="s">
        <v>199</v>
      </c>
      <c r="AB60" s="9" t="str">
        <f>CONCATENATE("NOT NULL"," ","DEFAULT NOW()",",")</f>
        <v>NOT NULL DEFAULT NOW(),</v>
      </c>
      <c r="AC60" s="8" t="str">
        <f t="shared" si="131"/>
        <v>time_started</v>
      </c>
      <c r="AD60" s="3" t="s">
        <v>199</v>
      </c>
      <c r="AE60" s="9" t="str">
        <f>CONCATENATE("NOT NULL"," ","DEFAULT NOW()",",")</f>
        <v>NOT NULL DEFAULT NOW(),</v>
      </c>
      <c r="AF60" s="8" t="str">
        <f t="shared" si="132"/>
        <v>time_started</v>
      </c>
      <c r="AG60" s="3" t="s">
        <v>199</v>
      </c>
      <c r="AH60" s="9" t="str">
        <f>CONCATENATE("NOT NULL"," ","DEFAULT NOW()",",")</f>
        <v>NOT NULL DEFAULT NOW(),</v>
      </c>
      <c r="AI60" s="8" t="str">
        <f t="shared" si="133"/>
        <v>time_started</v>
      </c>
      <c r="AJ60" s="3" t="s">
        <v>199</v>
      </c>
      <c r="AK60" s="9" t="str">
        <f>CONCATENATE("NOT NULL"," ","DEFAULT NOW()",",")</f>
        <v>NOT NULL DEFAULT NOW(),</v>
      </c>
      <c r="AL60" s="8" t="str">
        <f t="shared" si="134"/>
        <v>time_started</v>
      </c>
      <c r="AM60" s="3" t="s">
        <v>199</v>
      </c>
      <c r="AN60" s="9" t="str">
        <f>CONCATENATE("NOT NULL"," ","DEFAULT NOW()",",")</f>
        <v>NOT NULL DEFAULT NOW(),</v>
      </c>
      <c r="AO60" s="8" t="str">
        <f t="shared" si="135"/>
        <v>time_started</v>
      </c>
      <c r="AP60" s="3" t="s">
        <v>199</v>
      </c>
      <c r="AQ60" s="9" t="str">
        <f>CONCATENATE("NOT NULL"," ","DEFAULT NOW()",",")</f>
        <v>NOT NULL DEFAULT NOW(),</v>
      </c>
      <c r="AR60" s="8" t="str">
        <f t="shared" si="136"/>
        <v>time_started</v>
      </c>
      <c r="AS60" s="3" t="s">
        <v>199</v>
      </c>
      <c r="AT60" s="9" t="str">
        <f>CONCATENATE("NOT NULL"," ","DEFAULT NOW()",",")</f>
        <v>NOT NULL DEFAULT NOW(),</v>
      </c>
      <c r="AU60" s="8" t="str">
        <f t="shared" si="137"/>
        <v>time_started</v>
      </c>
      <c r="AV60" s="3" t="s">
        <v>199</v>
      </c>
      <c r="AW60" s="9" t="str">
        <f>CONCATENATE("NOT NULL"," ","DEFAULT NOW()",",")</f>
        <v>NOT NULL DEFAULT NOW(),</v>
      </c>
      <c r="AX60" s="8" t="str">
        <f t="shared" si="138"/>
        <v>time_started</v>
      </c>
      <c r="AY60" s="3" t="s">
        <v>199</v>
      </c>
      <c r="AZ60" s="9" t="str">
        <f>CONCATENATE("NOT NULL"," ","DEFAULT NOW()",",")</f>
        <v>NOT NULL DEFAULT NOW(),</v>
      </c>
      <c r="BA60" s="8" t="str">
        <f t="shared" si="139"/>
        <v>time_started</v>
      </c>
      <c r="BB60" s="3" t="s">
        <v>199</v>
      </c>
      <c r="BC60" s="9" t="str">
        <f>CONCATENATE("NOT NULL"," ","DEFAULT NOW()",",")</f>
        <v>NOT NULL DEFAULT NOW(),</v>
      </c>
      <c r="BD60" s="74" t="s">
        <v>14</v>
      </c>
      <c r="BE60" s="75" t="s">
        <v>199</v>
      </c>
      <c r="BF60" s="76" t="s">
        <v>206</v>
      </c>
      <c r="BG60" s="74" t="s">
        <v>14</v>
      </c>
      <c r="BH60" s="75" t="s">
        <v>199</v>
      </c>
      <c r="BI60" s="76" t="s">
        <v>206</v>
      </c>
      <c r="BJ60" s="8" t="str">
        <f t="shared" si="140"/>
        <v>time_started</v>
      </c>
      <c r="BK60" s="3" t="s">
        <v>199</v>
      </c>
      <c r="BL60" s="9" t="str">
        <f>CONCATENATE("NOT NULL"," ","DEFAULT NOW()",",")</f>
        <v>NOT NULL DEFAULT NOW(),</v>
      </c>
      <c r="BM60" s="8" t="str">
        <f t="shared" si="141"/>
        <v>time_started</v>
      </c>
      <c r="BN60" s="3" t="s">
        <v>199</v>
      </c>
      <c r="BO60" s="9" t="str">
        <f>CONCATENATE("NOT NULL"," ","DEFAULT NOW()",",")</f>
        <v>NOT NULL DEFAULT NOW(),</v>
      </c>
      <c r="BP60" s="74" t="s">
        <v>14</v>
      </c>
      <c r="BQ60" s="75" t="s">
        <v>199</v>
      </c>
      <c r="BR60" s="76" t="s">
        <v>206</v>
      </c>
      <c r="BS60" s="74" t="s">
        <v>14</v>
      </c>
      <c r="BT60" s="75" t="s">
        <v>199</v>
      </c>
      <c r="BU60" s="76" t="s">
        <v>206</v>
      </c>
      <c r="BV60" s="74" t="s">
        <v>14</v>
      </c>
      <c r="BW60" s="75" t="s">
        <v>199</v>
      </c>
      <c r="BX60" s="76" t="s">
        <v>206</v>
      </c>
      <c r="BY60" s="74" t="s">
        <v>14</v>
      </c>
      <c r="BZ60" s="75" t="s">
        <v>199</v>
      </c>
      <c r="CA60" s="76" t="s">
        <v>206</v>
      </c>
      <c r="CB60" s="74" t="s">
        <v>14</v>
      </c>
      <c r="CC60" s="75" t="s">
        <v>199</v>
      </c>
      <c r="CD60" s="76" t="s">
        <v>206</v>
      </c>
      <c r="CE60" s="74" t="s">
        <v>14</v>
      </c>
      <c r="CF60" s="75" t="s">
        <v>199</v>
      </c>
      <c r="CG60" s="76" t="s">
        <v>206</v>
      </c>
      <c r="CH60" t="s">
        <v>181</v>
      </c>
      <c r="CI60" s="3"/>
      <c r="CJ60" s="3"/>
      <c r="CK60" s="3"/>
      <c r="CL60" s="3"/>
      <c r="CM60" s="3"/>
      <c r="CN60" s="27"/>
    </row>
    <row r="61" spans="2:92" x14ac:dyDescent="0.2">
      <c r="B61" s="8" t="str">
        <f t="shared" si="124"/>
        <v>time_updated</v>
      </c>
      <c r="C61" s="3" t="s">
        <v>199</v>
      </c>
      <c r="D61" s="9" t="str">
        <f>CONCATENATE("NOT NULL"," ","DEFAULT NOW()",",")</f>
        <v>NOT NULL DEFAULT NOW(),</v>
      </c>
      <c r="E61" s="74" t="s">
        <v>15</v>
      </c>
      <c r="F61" s="75" t="s">
        <v>199</v>
      </c>
      <c r="G61" s="76" t="s">
        <v>206</v>
      </c>
      <c r="H61" s="8" t="str">
        <f>H31</f>
        <v>time_updated</v>
      </c>
      <c r="I61" s="3" t="s">
        <v>199</v>
      </c>
      <c r="J61" s="9" t="str">
        <f>CONCATENATE("NOT NULL"," ","DEFAULT NOW()",",")</f>
        <v>NOT NULL DEFAULT NOW(),</v>
      </c>
      <c r="K61" s="8" t="str">
        <f t="shared" si="125"/>
        <v>time_updated</v>
      </c>
      <c r="L61" s="3" t="s">
        <v>199</v>
      </c>
      <c r="M61" s="9" t="str">
        <f>CONCATENATE("NOT NULL"," ","DEFAULT NOW()",",")</f>
        <v>NOT NULL DEFAULT NOW(),</v>
      </c>
      <c r="N61" s="8" t="str">
        <f t="shared" si="126"/>
        <v>time_updated</v>
      </c>
      <c r="O61" s="3" t="s">
        <v>199</v>
      </c>
      <c r="P61" s="9" t="str">
        <f>CONCATENATE("NOT NULL"," ","DEFAULT NOW()",",")</f>
        <v>NOT NULL DEFAULT NOW(),</v>
      </c>
      <c r="Q61" s="8" t="str">
        <f t="shared" si="127"/>
        <v>time_updated</v>
      </c>
      <c r="R61" s="3" t="s">
        <v>199</v>
      </c>
      <c r="S61" s="9" t="str">
        <f>CONCATENATE("NOT NULL"," ","DEFAULT NOW()",",")</f>
        <v>NOT NULL DEFAULT NOW(),</v>
      </c>
      <c r="T61" s="8" t="str">
        <f t="shared" si="128"/>
        <v>time_updated</v>
      </c>
      <c r="U61" s="3" t="s">
        <v>199</v>
      </c>
      <c r="V61" s="9" t="str">
        <f>CONCATENATE("NOT NULL"," ","DEFAULT NOW()",",")</f>
        <v>NOT NULL DEFAULT NOW(),</v>
      </c>
      <c r="W61" s="8" t="str">
        <f t="shared" si="129"/>
        <v>time_updated</v>
      </c>
      <c r="X61" s="3" t="s">
        <v>199</v>
      </c>
      <c r="Y61" s="9" t="str">
        <f>CONCATENATE("NOT NULL"," ","DEFAULT NOW()",",")</f>
        <v>NOT NULL DEFAULT NOW(),</v>
      </c>
      <c r="Z61" s="8" t="str">
        <f t="shared" si="130"/>
        <v>time_updated</v>
      </c>
      <c r="AA61" s="3" t="s">
        <v>199</v>
      </c>
      <c r="AB61" s="9" t="str">
        <f>CONCATENATE("NOT NULL"," ","DEFAULT NOW()",",")</f>
        <v>NOT NULL DEFAULT NOW(),</v>
      </c>
      <c r="AC61" s="8" t="str">
        <f t="shared" si="131"/>
        <v>time_updated</v>
      </c>
      <c r="AD61" s="3" t="s">
        <v>199</v>
      </c>
      <c r="AE61" s="9" t="str">
        <f>CONCATENATE("NOT NULL"," ","DEFAULT NOW()",",")</f>
        <v>NOT NULL DEFAULT NOW(),</v>
      </c>
      <c r="AF61" s="8" t="str">
        <f t="shared" si="132"/>
        <v>time_updated</v>
      </c>
      <c r="AG61" s="3" t="s">
        <v>199</v>
      </c>
      <c r="AH61" s="9" t="str">
        <f>CONCATENATE("NOT NULL"," ","DEFAULT NOW()",",")</f>
        <v>NOT NULL DEFAULT NOW(),</v>
      </c>
      <c r="AI61" s="8" t="str">
        <f t="shared" si="133"/>
        <v>time_updated</v>
      </c>
      <c r="AJ61" s="3" t="s">
        <v>199</v>
      </c>
      <c r="AK61" s="9" t="str">
        <f>CONCATENATE("NOT NULL"," ","DEFAULT NOW()",",")</f>
        <v>NOT NULL DEFAULT NOW(),</v>
      </c>
      <c r="AL61" s="8" t="str">
        <f t="shared" si="134"/>
        <v>time_updated</v>
      </c>
      <c r="AM61" s="3" t="s">
        <v>199</v>
      </c>
      <c r="AN61" s="9" t="str">
        <f>CONCATENATE("NOT NULL"," ","DEFAULT NOW()",",")</f>
        <v>NOT NULL DEFAULT NOW(),</v>
      </c>
      <c r="AO61" s="8" t="str">
        <f t="shared" si="135"/>
        <v>time_updated</v>
      </c>
      <c r="AP61" s="3" t="s">
        <v>199</v>
      </c>
      <c r="AQ61" s="9" t="str">
        <f>CONCATENATE("NOT NULL"," ","DEFAULT NOW()",",")</f>
        <v>NOT NULL DEFAULT NOW(),</v>
      </c>
      <c r="AR61" s="8" t="str">
        <f t="shared" si="136"/>
        <v>time_updated</v>
      </c>
      <c r="AS61" s="3" t="s">
        <v>199</v>
      </c>
      <c r="AT61" s="9" t="str">
        <f>CONCATENATE("NOT NULL"," ","DEFAULT NOW()",",")</f>
        <v>NOT NULL DEFAULT NOW(),</v>
      </c>
      <c r="AU61" s="8" t="str">
        <f t="shared" si="137"/>
        <v>time_updated</v>
      </c>
      <c r="AV61" s="3" t="s">
        <v>199</v>
      </c>
      <c r="AW61" s="9" t="str">
        <f>CONCATENATE("NOT NULL"," ","DEFAULT NOW()",",")</f>
        <v>NOT NULL DEFAULT NOW(),</v>
      </c>
      <c r="AX61" s="8" t="str">
        <f t="shared" si="138"/>
        <v>time_updated</v>
      </c>
      <c r="AY61" s="3" t="s">
        <v>199</v>
      </c>
      <c r="AZ61" s="9" t="str">
        <f>CONCATENATE("NOT NULL"," ","DEFAULT NOW()",",")</f>
        <v>NOT NULL DEFAULT NOW(),</v>
      </c>
      <c r="BA61" s="8" t="str">
        <f t="shared" si="139"/>
        <v>time_updated</v>
      </c>
      <c r="BB61" s="3" t="s">
        <v>199</v>
      </c>
      <c r="BC61" s="9" t="str">
        <f>CONCATENATE("NOT NULL"," ","DEFAULT NOW()",",")</f>
        <v>NOT NULL DEFAULT NOW(),</v>
      </c>
      <c r="BD61" s="74" t="s">
        <v>15</v>
      </c>
      <c r="BE61" s="75" t="s">
        <v>199</v>
      </c>
      <c r="BF61" s="76" t="s">
        <v>206</v>
      </c>
      <c r="BG61" s="74" t="s">
        <v>15</v>
      </c>
      <c r="BH61" s="75" t="s">
        <v>199</v>
      </c>
      <c r="BI61" s="76" t="s">
        <v>206</v>
      </c>
      <c r="BJ61" s="8" t="str">
        <f t="shared" si="140"/>
        <v>time_updated</v>
      </c>
      <c r="BK61" s="3" t="s">
        <v>199</v>
      </c>
      <c r="BL61" s="9" t="str">
        <f>CONCATENATE("NOT NULL"," ","DEFAULT NOW()",",")</f>
        <v>NOT NULL DEFAULT NOW(),</v>
      </c>
      <c r="BM61" s="8" t="str">
        <f t="shared" si="141"/>
        <v>time_updated</v>
      </c>
      <c r="BN61" s="3" t="s">
        <v>199</v>
      </c>
      <c r="BO61" s="9" t="str">
        <f>CONCATENATE("NOT NULL"," ","DEFAULT NOW()",",")</f>
        <v>NOT NULL DEFAULT NOW(),</v>
      </c>
      <c r="BP61" s="74" t="s">
        <v>15</v>
      </c>
      <c r="BQ61" s="75" t="s">
        <v>199</v>
      </c>
      <c r="BR61" s="76" t="s">
        <v>206</v>
      </c>
      <c r="BS61" s="74" t="s">
        <v>15</v>
      </c>
      <c r="BT61" s="75" t="s">
        <v>199</v>
      </c>
      <c r="BU61" s="76" t="s">
        <v>206</v>
      </c>
      <c r="BV61" s="74" t="s">
        <v>15</v>
      </c>
      <c r="BW61" s="75" t="s">
        <v>199</v>
      </c>
      <c r="BX61" s="76" t="s">
        <v>206</v>
      </c>
      <c r="BY61" s="74" t="s">
        <v>15</v>
      </c>
      <c r="BZ61" s="75" t="s">
        <v>199</v>
      </c>
      <c r="CA61" s="76" t="s">
        <v>206</v>
      </c>
      <c r="CB61" s="74" t="s">
        <v>15</v>
      </c>
      <c r="CC61" s="75" t="s">
        <v>199</v>
      </c>
      <c r="CD61" s="76" t="s">
        <v>206</v>
      </c>
      <c r="CE61" s="74" t="s">
        <v>15</v>
      </c>
      <c r="CF61" s="75" t="s">
        <v>199</v>
      </c>
      <c r="CG61" s="76" t="s">
        <v>206</v>
      </c>
      <c r="CH61" t="s">
        <v>181</v>
      </c>
      <c r="CI61" s="3"/>
      <c r="CJ61" s="3"/>
      <c r="CK61" s="3"/>
      <c r="CL61" s="3"/>
      <c r="CM61" s="3"/>
      <c r="CN61" s="27"/>
    </row>
    <row r="62" spans="2:92" x14ac:dyDescent="0.2">
      <c r="B62" s="8" t="str">
        <f t="shared" si="124"/>
        <v>time_finished</v>
      </c>
      <c r="C62" s="3" t="s">
        <v>199</v>
      </c>
      <c r="D62" s="9" t="str">
        <f>CONCATENATE("NOT NULL"," ","DEFAULT NOW()",",")</f>
        <v>NOT NULL DEFAULT NOW(),</v>
      </c>
      <c r="E62" s="74" t="s">
        <v>16</v>
      </c>
      <c r="F62" s="75" t="s">
        <v>199</v>
      </c>
      <c r="G62" s="76" t="s">
        <v>206</v>
      </c>
      <c r="H62" s="8" t="str">
        <f>H32</f>
        <v>time_finished</v>
      </c>
      <c r="I62" s="3" t="s">
        <v>199</v>
      </c>
      <c r="J62" s="9" t="str">
        <f>CONCATENATE("NOT NULL"," ","DEFAULT NOW()",",")</f>
        <v>NOT NULL DEFAULT NOW(),</v>
      </c>
      <c r="K62" s="8" t="str">
        <f t="shared" si="125"/>
        <v>time_finished</v>
      </c>
      <c r="L62" s="3" t="s">
        <v>199</v>
      </c>
      <c r="M62" s="9" t="str">
        <f>CONCATENATE("NOT NULL"," ","DEFAULT NOW()",",")</f>
        <v>NOT NULL DEFAULT NOW(),</v>
      </c>
      <c r="N62" s="8" t="str">
        <f t="shared" si="126"/>
        <v>time_finished</v>
      </c>
      <c r="O62" s="3" t="s">
        <v>199</v>
      </c>
      <c r="P62" s="9" t="str">
        <f>CONCATENATE("NOT NULL"," ","DEFAULT NOW()",",")</f>
        <v>NOT NULL DEFAULT NOW(),</v>
      </c>
      <c r="Q62" s="8" t="str">
        <f t="shared" si="127"/>
        <v>time_finished</v>
      </c>
      <c r="R62" s="3" t="s">
        <v>199</v>
      </c>
      <c r="S62" s="9" t="str">
        <f>CONCATENATE("NOT NULL"," ","DEFAULT NOW()",",")</f>
        <v>NOT NULL DEFAULT NOW(),</v>
      </c>
      <c r="T62" s="8" t="str">
        <f t="shared" si="128"/>
        <v>time_finished</v>
      </c>
      <c r="U62" s="3" t="s">
        <v>199</v>
      </c>
      <c r="V62" s="9" t="str">
        <f>CONCATENATE("NOT NULL"," ","DEFAULT NOW()",",")</f>
        <v>NOT NULL DEFAULT NOW(),</v>
      </c>
      <c r="W62" s="8" t="str">
        <f t="shared" si="129"/>
        <v>time_finished</v>
      </c>
      <c r="X62" s="3" t="s">
        <v>199</v>
      </c>
      <c r="Y62" s="9" t="str">
        <f>CONCATENATE("NOT NULL"," ","DEFAULT NOW()",",")</f>
        <v>NOT NULL DEFAULT NOW(),</v>
      </c>
      <c r="Z62" s="8" t="str">
        <f t="shared" si="130"/>
        <v>time_finished</v>
      </c>
      <c r="AA62" s="3" t="s">
        <v>199</v>
      </c>
      <c r="AB62" s="9" t="str">
        <f>CONCATENATE("NOT NULL"," ","DEFAULT NOW()",",")</f>
        <v>NOT NULL DEFAULT NOW(),</v>
      </c>
      <c r="AC62" s="8" t="str">
        <f t="shared" si="131"/>
        <v>time_finished</v>
      </c>
      <c r="AD62" s="3" t="s">
        <v>199</v>
      </c>
      <c r="AE62" s="9" t="str">
        <f>CONCATENATE("NOT NULL"," ","DEFAULT NOW()",",")</f>
        <v>NOT NULL DEFAULT NOW(),</v>
      </c>
      <c r="AF62" s="8" t="str">
        <f t="shared" si="132"/>
        <v>time_finished</v>
      </c>
      <c r="AG62" s="3" t="s">
        <v>199</v>
      </c>
      <c r="AH62" s="9" t="str">
        <f>CONCATENATE("NOT NULL"," ","DEFAULT NOW()",",")</f>
        <v>NOT NULL DEFAULT NOW(),</v>
      </c>
      <c r="AI62" s="8" t="str">
        <f t="shared" si="133"/>
        <v>time_finished</v>
      </c>
      <c r="AJ62" s="3" t="s">
        <v>199</v>
      </c>
      <c r="AK62" s="9" t="str">
        <f>CONCATENATE("NOT NULL"," ","DEFAULT NOW()",",")</f>
        <v>NOT NULL DEFAULT NOW(),</v>
      </c>
      <c r="AL62" s="8" t="str">
        <f t="shared" si="134"/>
        <v>time_finished</v>
      </c>
      <c r="AM62" s="3" t="s">
        <v>199</v>
      </c>
      <c r="AN62" s="9" t="str">
        <f>CONCATENATE("NOT NULL"," ","DEFAULT NOW()",",")</f>
        <v>NOT NULL DEFAULT NOW(),</v>
      </c>
      <c r="AO62" s="8" t="str">
        <f t="shared" si="135"/>
        <v>time_finished</v>
      </c>
      <c r="AP62" s="3" t="s">
        <v>199</v>
      </c>
      <c r="AQ62" s="9" t="str">
        <f>CONCATENATE("NOT NULL"," ","DEFAULT NOW()",",")</f>
        <v>NOT NULL DEFAULT NOW(),</v>
      </c>
      <c r="AR62" s="8" t="str">
        <f t="shared" si="136"/>
        <v>time_finished</v>
      </c>
      <c r="AS62" s="3" t="s">
        <v>199</v>
      </c>
      <c r="AT62" s="9" t="str">
        <f>CONCATENATE("NOT NULL"," ","DEFAULT NOW()",",")</f>
        <v>NOT NULL DEFAULT NOW(),</v>
      </c>
      <c r="AU62" s="8" t="str">
        <f t="shared" si="137"/>
        <v>time_finished</v>
      </c>
      <c r="AV62" s="3" t="s">
        <v>199</v>
      </c>
      <c r="AW62" s="9" t="str">
        <f>CONCATENATE("NOT NULL"," ","DEFAULT NOW()",",")</f>
        <v>NOT NULL DEFAULT NOW(),</v>
      </c>
      <c r="AX62" s="8" t="str">
        <f t="shared" si="138"/>
        <v>time_finished</v>
      </c>
      <c r="AY62" s="3" t="s">
        <v>199</v>
      </c>
      <c r="AZ62" s="9" t="str">
        <f>CONCATENATE("NOT NULL"," ","DEFAULT NOW()",",")</f>
        <v>NOT NULL DEFAULT NOW(),</v>
      </c>
      <c r="BA62" s="8" t="str">
        <f t="shared" si="139"/>
        <v>time_finished</v>
      </c>
      <c r="BB62" s="3" t="s">
        <v>199</v>
      </c>
      <c r="BC62" s="9" t="str">
        <f>CONCATENATE("NOT NULL"," ","DEFAULT NOW()",",")</f>
        <v>NOT NULL DEFAULT NOW(),</v>
      </c>
      <c r="BD62" s="74" t="s">
        <v>16</v>
      </c>
      <c r="BE62" s="75" t="s">
        <v>199</v>
      </c>
      <c r="BF62" s="76" t="s">
        <v>206</v>
      </c>
      <c r="BG62" s="74" t="s">
        <v>16</v>
      </c>
      <c r="BH62" s="75" t="s">
        <v>199</v>
      </c>
      <c r="BI62" s="76" t="s">
        <v>206</v>
      </c>
      <c r="BJ62" s="8" t="str">
        <f t="shared" si="140"/>
        <v>time_finished</v>
      </c>
      <c r="BK62" s="3" t="s">
        <v>199</v>
      </c>
      <c r="BL62" s="9" t="str">
        <f>CONCATENATE("NOT NULL"," ","DEFAULT NOW()",",")</f>
        <v>NOT NULL DEFAULT NOW(),</v>
      </c>
      <c r="BM62" s="8" t="str">
        <f t="shared" si="141"/>
        <v>time_finished</v>
      </c>
      <c r="BN62" s="3" t="s">
        <v>199</v>
      </c>
      <c r="BO62" s="9" t="str">
        <f>CONCATENATE("NOT NULL"," ","DEFAULT NOW()",",")</f>
        <v>NOT NULL DEFAULT NOW(),</v>
      </c>
      <c r="BP62" s="74" t="s">
        <v>16</v>
      </c>
      <c r="BQ62" s="75" t="s">
        <v>199</v>
      </c>
      <c r="BR62" s="76" t="s">
        <v>206</v>
      </c>
      <c r="BS62" s="74" t="s">
        <v>16</v>
      </c>
      <c r="BT62" s="75" t="s">
        <v>199</v>
      </c>
      <c r="BU62" s="76" t="s">
        <v>206</v>
      </c>
      <c r="BV62" s="74" t="s">
        <v>16</v>
      </c>
      <c r="BW62" s="75" t="s">
        <v>199</v>
      </c>
      <c r="BX62" s="76" t="s">
        <v>206</v>
      </c>
      <c r="BY62" s="74" t="s">
        <v>16</v>
      </c>
      <c r="BZ62" s="75" t="s">
        <v>199</v>
      </c>
      <c r="CA62" s="76" t="s">
        <v>206</v>
      </c>
      <c r="CB62" s="74" t="s">
        <v>16</v>
      </c>
      <c r="CC62" s="75" t="s">
        <v>199</v>
      </c>
      <c r="CD62" s="76" t="s">
        <v>206</v>
      </c>
      <c r="CE62" s="74" t="s">
        <v>16</v>
      </c>
      <c r="CF62" s="75" t="s">
        <v>199</v>
      </c>
      <c r="CG62" s="76" t="s">
        <v>206</v>
      </c>
      <c r="CH62" t="s">
        <v>181</v>
      </c>
      <c r="CI62" s="3"/>
      <c r="CJ62" s="3"/>
      <c r="CK62" s="3"/>
      <c r="CL62" s="3"/>
      <c r="CM62" s="3"/>
      <c r="CN62" s="27"/>
    </row>
    <row r="63" spans="2:92" ht="17" thickBot="1" x14ac:dyDescent="0.25">
      <c r="B63" s="10" t="str">
        <f t="shared" si="124"/>
        <v>active</v>
      </c>
      <c r="C63" s="11" t="s">
        <v>204</v>
      </c>
      <c r="D63" s="12" t="str">
        <f>CONCATENATE("NOT NULL"," ","DEFAULT 1")</f>
        <v>NOT NULL DEFAULT 1</v>
      </c>
      <c r="E63" s="77" t="s">
        <v>17</v>
      </c>
      <c r="F63" s="78" t="s">
        <v>204</v>
      </c>
      <c r="G63" s="12" t="str">
        <f>CONCATENATE("NOT NULL"," ","DEFAULT 1")</f>
        <v>NOT NULL DEFAULT 1</v>
      </c>
      <c r="H63" s="10" t="str">
        <f>H33</f>
        <v>active</v>
      </c>
      <c r="I63" s="11" t="s">
        <v>204</v>
      </c>
      <c r="J63" s="12" t="str">
        <f>CONCATENATE("NOT NULL"," ","DEFAULT 1")</f>
        <v>NOT NULL DEFAULT 1</v>
      </c>
      <c r="K63" s="10" t="str">
        <f t="shared" si="125"/>
        <v>active</v>
      </c>
      <c r="L63" s="11" t="s">
        <v>204</v>
      </c>
      <c r="M63" s="12" t="str">
        <f>CONCATENATE("NOT NULL"," ","DEFAULT 1")</f>
        <v>NOT NULL DEFAULT 1</v>
      </c>
      <c r="N63" s="10" t="str">
        <f t="shared" si="126"/>
        <v>active</v>
      </c>
      <c r="O63" s="11" t="s">
        <v>204</v>
      </c>
      <c r="P63" s="12" t="str">
        <f>CONCATENATE("NOT NULL"," ","DEFAULT 1")</f>
        <v>NOT NULL DEFAULT 1</v>
      </c>
      <c r="Q63" s="10" t="str">
        <f t="shared" si="127"/>
        <v>active</v>
      </c>
      <c r="R63" s="11" t="s">
        <v>204</v>
      </c>
      <c r="S63" s="12" t="str">
        <f>CONCATENATE("NOT NULL"," ","DEFAULT 1")</f>
        <v>NOT NULL DEFAULT 1</v>
      </c>
      <c r="T63" s="10" t="str">
        <f t="shared" si="128"/>
        <v>active</v>
      </c>
      <c r="U63" s="11" t="s">
        <v>204</v>
      </c>
      <c r="V63" s="12" t="str">
        <f>CONCATENATE("NOT NULL"," ","DEFAULT 1")</f>
        <v>NOT NULL DEFAULT 1</v>
      </c>
      <c r="W63" s="10" t="str">
        <f t="shared" si="129"/>
        <v>active</v>
      </c>
      <c r="X63" s="11" t="s">
        <v>204</v>
      </c>
      <c r="Y63" s="12" t="str">
        <f>CONCATENATE("NOT NULL"," ","DEFAULT 1")</f>
        <v>NOT NULL DEFAULT 1</v>
      </c>
      <c r="Z63" s="10" t="str">
        <f t="shared" si="130"/>
        <v>active</v>
      </c>
      <c r="AA63" s="11" t="s">
        <v>204</v>
      </c>
      <c r="AB63" s="12" t="str">
        <f>CONCATENATE("NOT NULL"," ","DEFAULT 1")</f>
        <v>NOT NULL DEFAULT 1</v>
      </c>
      <c r="AC63" s="10" t="str">
        <f t="shared" si="131"/>
        <v>active</v>
      </c>
      <c r="AD63" s="11" t="s">
        <v>204</v>
      </c>
      <c r="AE63" s="12" t="str">
        <f>CONCATENATE("NOT NULL"," ","DEFAULT 1")</f>
        <v>NOT NULL DEFAULT 1</v>
      </c>
      <c r="AF63" s="10" t="str">
        <f t="shared" si="132"/>
        <v>active</v>
      </c>
      <c r="AG63" s="11" t="s">
        <v>204</v>
      </c>
      <c r="AH63" s="12" t="str">
        <f>CONCATENATE("NOT NULL"," ","DEFAULT 1")</f>
        <v>NOT NULL DEFAULT 1</v>
      </c>
      <c r="AI63" s="10" t="str">
        <f t="shared" si="133"/>
        <v>active</v>
      </c>
      <c r="AJ63" s="11" t="s">
        <v>204</v>
      </c>
      <c r="AK63" s="12" t="str">
        <f>CONCATENATE("NOT NULL"," ","DEFAULT 1")</f>
        <v>NOT NULL DEFAULT 1</v>
      </c>
      <c r="AL63" s="10" t="str">
        <f t="shared" si="134"/>
        <v>active</v>
      </c>
      <c r="AM63" s="11" t="s">
        <v>204</v>
      </c>
      <c r="AN63" s="12" t="str">
        <f>CONCATENATE("NOT NULL"," ","DEFAULT 1")</f>
        <v>NOT NULL DEFAULT 1</v>
      </c>
      <c r="AO63" s="10" t="str">
        <f t="shared" si="135"/>
        <v>active</v>
      </c>
      <c r="AP63" s="11" t="s">
        <v>204</v>
      </c>
      <c r="AQ63" s="12" t="str">
        <f>CONCATENATE("NOT NULL"," ","DEFAULT 1")</f>
        <v>NOT NULL DEFAULT 1</v>
      </c>
      <c r="AR63" s="10" t="str">
        <f t="shared" si="136"/>
        <v>active</v>
      </c>
      <c r="AS63" s="11" t="s">
        <v>204</v>
      </c>
      <c r="AT63" s="12" t="str">
        <f>CONCATENATE("NOT NULL"," ","DEFAULT 1")</f>
        <v>NOT NULL DEFAULT 1</v>
      </c>
      <c r="AU63" s="10" t="str">
        <f t="shared" si="137"/>
        <v>active</v>
      </c>
      <c r="AV63" s="11" t="s">
        <v>204</v>
      </c>
      <c r="AW63" s="12" t="str">
        <f>CONCATENATE("NOT NULL"," ","DEFAULT 1")</f>
        <v>NOT NULL DEFAULT 1</v>
      </c>
      <c r="AX63" s="10" t="str">
        <f t="shared" si="138"/>
        <v>active</v>
      </c>
      <c r="AY63" s="11" t="s">
        <v>204</v>
      </c>
      <c r="AZ63" s="12" t="str">
        <f>CONCATENATE("NOT NULL"," ","DEFAULT 1")</f>
        <v>NOT NULL DEFAULT 1</v>
      </c>
      <c r="BA63" s="10" t="str">
        <f t="shared" si="139"/>
        <v>active</v>
      </c>
      <c r="BB63" s="11" t="s">
        <v>204</v>
      </c>
      <c r="BC63" s="12" t="str">
        <f>CONCATENATE("NOT NULL"," ","DEFAULT 1")</f>
        <v>NOT NULL DEFAULT 1</v>
      </c>
      <c r="BD63" s="77" t="s">
        <v>17</v>
      </c>
      <c r="BE63" s="78" t="s">
        <v>204</v>
      </c>
      <c r="BF63" s="12" t="str">
        <f>CONCATENATE("NOT NULL"," ","DEFAULT 1")</f>
        <v>NOT NULL DEFAULT 1</v>
      </c>
      <c r="BG63" s="77" t="s">
        <v>17</v>
      </c>
      <c r="BH63" s="78" t="s">
        <v>204</v>
      </c>
      <c r="BI63" s="12" t="str">
        <f>CONCATENATE("NOT NULL"," ","DEFAULT 1")</f>
        <v>NOT NULL DEFAULT 1</v>
      </c>
      <c r="BJ63" s="10" t="str">
        <f t="shared" si="140"/>
        <v>active</v>
      </c>
      <c r="BK63" s="11" t="s">
        <v>204</v>
      </c>
      <c r="BL63" s="12" t="str">
        <f>CONCATENATE("NOT NULL"," ","DEFAULT 1")</f>
        <v>NOT NULL DEFAULT 1</v>
      </c>
      <c r="BM63" s="10" t="str">
        <f t="shared" si="141"/>
        <v>active</v>
      </c>
      <c r="BN63" s="11" t="s">
        <v>204</v>
      </c>
      <c r="BO63" s="12" t="str">
        <f>CONCATENATE("NOT NULL"," ","DEFAULT 1")</f>
        <v>NOT NULL DEFAULT 1</v>
      </c>
      <c r="BP63" s="77" t="s">
        <v>17</v>
      </c>
      <c r="BQ63" s="78" t="s">
        <v>204</v>
      </c>
      <c r="BR63" s="12" t="str">
        <f>CONCATENATE("NOT NULL"," ","DEFAULT 1")</f>
        <v>NOT NULL DEFAULT 1</v>
      </c>
      <c r="BS63" s="77" t="s">
        <v>17</v>
      </c>
      <c r="BT63" s="78" t="s">
        <v>204</v>
      </c>
      <c r="BU63" s="12" t="str">
        <f>CONCATENATE("NOT NULL"," ","DEFAULT 1")</f>
        <v>NOT NULL DEFAULT 1</v>
      </c>
      <c r="BV63" s="77" t="s">
        <v>17</v>
      </c>
      <c r="BW63" s="78" t="s">
        <v>204</v>
      </c>
      <c r="BX63" s="12" t="str">
        <f>CONCATENATE("NOT NULL"," ","DEFAULT 1")</f>
        <v>NOT NULL DEFAULT 1</v>
      </c>
      <c r="BY63" s="77" t="s">
        <v>17</v>
      </c>
      <c r="BZ63" s="78" t="s">
        <v>204</v>
      </c>
      <c r="CA63" s="12" t="str">
        <f>CONCATENATE("NOT NULL"," ","DEFAULT 1")</f>
        <v>NOT NULL DEFAULT 1</v>
      </c>
      <c r="CB63" s="77" t="s">
        <v>17</v>
      </c>
      <c r="CC63" s="78" t="s">
        <v>204</v>
      </c>
      <c r="CD63" s="12" t="str">
        <f>CONCATENATE("NOT NULL"," ","DEFAULT 1")</f>
        <v>NOT NULL DEFAULT 1</v>
      </c>
      <c r="CE63" s="77" t="s">
        <v>17</v>
      </c>
      <c r="CF63" s="78" t="s">
        <v>204</v>
      </c>
      <c r="CG63" s="12" t="str">
        <f>CONCATENATE("NOT NULL"," ","DEFAULT 1")</f>
        <v>NOT NULL DEFAULT 1</v>
      </c>
      <c r="CH63" t="s">
        <v>181</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181</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181</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42">IF(B48="","",CONCATENATE("ALTER TABLE ",B$3," ADD FOREIGN KEY (",B48,") REFERENCES ",LEFT(CONCATENATE(B48),LEN(B48)-3),"s(",B48,");"))</f>
        <v/>
      </c>
      <c r="C69" s="3"/>
      <c r="D69" s="3"/>
      <c r="E69" s="3" t="str">
        <f t="shared" ref="E69:E77" si="143">IF(E48="","",CONCATENATE("ALTER TABLE ",E$3," ADD FOREIGN KEY (",E48,") REFERENCES ",LEFT(CONCATENATE(E48),LEN(E48)-3),"s(",E48,");"))</f>
        <v/>
      </c>
      <c r="F69" s="3"/>
      <c r="G69" s="3"/>
      <c r="H69" s="3" t="str">
        <f t="shared" ref="H69:H77" si="144">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5">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6">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7">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8">IF(BA48="","",CONCATENATE("ALTER TABLE ",BA$3," ADD FOREIGN KEY (",BA48,") REFERENCES ",LEFT(CONCATENATE(BA48),LEN(BA48)-3),"s(",BA48,");"))</f>
        <v/>
      </c>
      <c r="BB69" s="3"/>
      <c r="BC69" s="3"/>
      <c r="BD69" s="3" t="str">
        <f t="shared" ref="BD69:BD77" si="149">IF(BD48="","",CONCATENATE("ALTER TABLE ",BD$3," ADD FOREIGN KEY (",BD48,") REFERENCES ",LEFT(CONCATENATE(BD48),LEN(BD48)-3),"s(",BD48,");"))</f>
        <v/>
      </c>
      <c r="BE69" s="3"/>
      <c r="BF69" s="3"/>
      <c r="BG69" s="3" t="str">
        <f t="shared" ref="BG69:BG77" si="150">IF(BG48="","",CONCATENATE("ALTER TABLE ",BG$3," ADD FOREIGN KEY (",BG48,") REFERENCES ",LEFT(CONCATENATE(BG48),LEN(BG48)-3),"s(",BG48,");"))</f>
        <v/>
      </c>
      <c r="BH69" s="3"/>
      <c r="BI69" s="3"/>
      <c r="BJ69" s="3" t="str">
        <f t="shared" ref="BJ69:BJ77" si="151">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52">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42"/>
        <v/>
      </c>
      <c r="C70" s="3"/>
      <c r="D70" s="3"/>
      <c r="E70" s="3" t="str">
        <f t="shared" si="143"/>
        <v/>
      </c>
      <c r="F70" s="3"/>
      <c r="G70" s="3"/>
      <c r="H70" s="3" t="str">
        <f t="shared" si="144"/>
        <v/>
      </c>
      <c r="I70" s="3"/>
      <c r="J70" s="3"/>
      <c r="K70" s="3" t="str">
        <f t="shared" ref="K70:K77" si="153">IF(K49="","",CONCATENATE("ALTER TABLE ",K$3," ADD FOREIGN KEY (",K49,") REFERENCES ",LEFT(CONCATENATE(K49),LEN(K49)-3),"s(",K49,");"))</f>
        <v/>
      </c>
      <c r="L70" s="3"/>
      <c r="M70" s="3"/>
      <c r="N70" s="3" t="str">
        <f t="shared" ref="N70:N77" si="154">IF(N49="","",CONCATENATE("ALTER TABLE ",N$3," ADD FOREIGN KEY (",N49,") REFERENCES ",LEFT(CONCATENATE(N49),LEN(N49)-3),"s(",N49,");"))</f>
        <v/>
      </c>
      <c r="O70" s="3"/>
      <c r="P70" s="3"/>
      <c r="Q70" s="3" t="str">
        <f t="shared" si="145"/>
        <v/>
      </c>
      <c r="R70" s="3"/>
      <c r="S70" s="3"/>
      <c r="T70" s="3" t="str">
        <f t="shared" ref="T70:T77" si="155">IF(T49="","",CONCATENATE("ALTER TABLE ",T$3," ADD FOREIGN KEY (",T49,") REFERENCES ",LEFT(CONCATENATE(T49),LEN(T49)-3),"s(",T49,");"))</f>
        <v/>
      </c>
      <c r="U70" s="3"/>
      <c r="V70" s="3"/>
      <c r="W70" s="3" t="str">
        <f t="shared" ref="W70:W77" si="156">IF(W49="","",CONCATENATE("ALTER TABLE ",W$3," ADD FOREIGN KEY (",W49,") REFERENCES ",LEFT(CONCATENATE(W49),LEN(W49)-3),"s(",W49,");"))</f>
        <v/>
      </c>
      <c r="X70" s="3"/>
      <c r="Y70" s="3"/>
      <c r="Z70" s="3" t="str">
        <f t="shared" si="146"/>
        <v/>
      </c>
      <c r="AA70" s="3"/>
      <c r="AB70" s="3"/>
      <c r="AC70" s="3" t="str">
        <f t="shared" ref="AC70:AC77" si="157">IF(AC49="","",CONCATENATE("ALTER TABLE ",AC$3," ADD FOREIGN KEY (",AC49,") REFERENCES ",LEFT(CONCATENATE(AC49),LEN(AC49)-3),"s(",AC49,");"))</f>
        <v/>
      </c>
      <c r="AD70" s="3"/>
      <c r="AE70" s="3"/>
      <c r="AF70" s="3" t="str">
        <f t="shared" si="147"/>
        <v/>
      </c>
      <c r="AG70" s="3"/>
      <c r="AH70" s="3"/>
      <c r="AI70" s="3" t="str">
        <f t="shared" ref="AI70:AI77" si="158">IF(AI49="","",CONCATENATE("ALTER TABLE ",AI$3," ADD FOREIGN KEY (",AI49,") REFERENCES ",LEFT(CONCATENATE(AI49),LEN(AI49)-3),"s(",AI49,");"))</f>
        <v/>
      </c>
      <c r="AJ70" s="3"/>
      <c r="AK70" s="3"/>
      <c r="AL70" s="3" t="str">
        <f t="shared" ref="AL70:AL77" si="159">IF(AL49="","",CONCATENATE("ALTER TABLE ",AL$3," ADD FOREIGN KEY (",AL49,") REFERENCES ",LEFT(CONCATENATE(AL49),LEN(AL49)-3),"s(",AL49,");"))</f>
        <v/>
      </c>
      <c r="AM70" s="3"/>
      <c r="AN70" s="3"/>
      <c r="AO70" s="3" t="str">
        <f t="shared" ref="AO70:AO77" si="160">IF(AO49="","",CONCATENATE("ALTER TABLE ",AO$3," ADD FOREIGN KEY (",AO49,") REFERENCES ",LEFT(CONCATENATE(AO49),LEN(AO49)-3),"s(",AO49,");"))</f>
        <v/>
      </c>
      <c r="AP70" s="3"/>
      <c r="AQ70" s="3"/>
      <c r="AR70" s="3" t="str">
        <f t="shared" ref="AR70:AR77" si="161">IF(AR49="","",CONCATENATE("ALTER TABLE ",AR$3," ADD FOREIGN KEY (",AR49,") REFERENCES ",LEFT(CONCATENATE(AR49),LEN(AR49)-3),"s(",AR49,");"))</f>
        <v/>
      </c>
      <c r="AS70" s="3"/>
      <c r="AT70" s="3"/>
      <c r="AU70" s="3" t="str">
        <f t="shared" ref="AU70:AU77" si="162">IF(AU49="","",CONCATENATE("ALTER TABLE ",AU$3," ADD FOREIGN KEY (",AU49,") REFERENCES ",LEFT(CONCATENATE(AU49),LEN(AU49)-3),"s(",AU49,");"))</f>
        <v/>
      </c>
      <c r="AV70" s="3"/>
      <c r="AW70" s="3"/>
      <c r="AX70" s="3" t="str">
        <f t="shared" ref="AX70:AX77" si="163">IF(AX49="","",CONCATENATE("ALTER TABLE ",AX$3," ADD FOREIGN KEY (",AX49,") REFERENCES ",LEFT(CONCATENATE(AX49),LEN(AX49)-3),"s(",AX49,");"))</f>
        <v/>
      </c>
      <c r="AY70" s="3"/>
      <c r="AZ70" s="3"/>
      <c r="BA70" s="3" t="str">
        <f t="shared" si="148"/>
        <v/>
      </c>
      <c r="BB70" s="3"/>
      <c r="BC70" s="3"/>
      <c r="BD70" s="3" t="str">
        <f t="shared" si="149"/>
        <v/>
      </c>
      <c r="BE70" s="3"/>
      <c r="BF70" s="3"/>
      <c r="BG70" s="3" t="str">
        <f t="shared" si="150"/>
        <v/>
      </c>
      <c r="BH70" s="3"/>
      <c r="BI70" s="3"/>
      <c r="BJ70" s="3" t="str">
        <f t="shared" si="151"/>
        <v/>
      </c>
      <c r="BK70" s="3"/>
      <c r="BL70" s="3"/>
      <c r="BM70" s="3" t="str">
        <f t="shared" ref="BM70:BM77" si="164">IF(BM49="","",CONCATENATE("ALTER TABLE ",BM$3," ADD FOREIGN KEY (",BM49,") REFERENCES ",LEFT(CONCATENATE(BM49),LEN(BM49)-3),"s(",BM49,");"))</f>
        <v/>
      </c>
      <c r="BN70" s="3"/>
      <c r="BO70" s="3"/>
      <c r="BP70" s="3" t="str">
        <f t="shared" si="152"/>
        <v/>
      </c>
      <c r="BQ70" s="3"/>
      <c r="BR70" s="3"/>
      <c r="BS70" s="3" t="str">
        <f t="shared" ref="BS70:BS77" si="165">IF(BS49="","",CONCATENATE("ALTER TABLE ",BS$3," ADD FOREIGN KEY (",BS49,") REFERENCES ",LEFT(CONCATENATE(BS49),LEN(BS49)-3),"s(",BS49,");"))</f>
        <v/>
      </c>
      <c r="BT70" s="3"/>
      <c r="BU70" s="3"/>
      <c r="BV70" s="3" t="str">
        <f t="shared" ref="BV70:BV77" si="166">IF(BV49="","",CONCATENATE("ALTER TABLE ",BV$3," ADD FOREIGN KEY (",BV49,") REFERENCES ",LEFT(CONCATENATE(BV49),LEN(BV49)-3),"s(",BV49,");"))</f>
        <v>ALTER TABLE recordings ADD FOREIGN KEY (attachment_ID) REFERENCES attachments(attachment_ID);</v>
      </c>
      <c r="BW70" s="3"/>
      <c r="BX70" s="3"/>
      <c r="BY70" s="3" t="str">
        <f t="shared" ref="BY70:BY77" si="167">IF(BY49="","",CONCATENATE("ALTER TABLE ",BY$3," ADD FOREIGN KEY (",BY49,") REFERENCES ",LEFT(CONCATENATE(BY49),LEN(BY49)-3),"s(",BY49,");"))</f>
        <v/>
      </c>
      <c r="BZ70" s="3"/>
      <c r="CA70" s="3"/>
      <c r="CB70" s="3" t="str">
        <f t="shared" ref="CB70:CB77" si="168">IF(CB49="","",CONCATENATE("ALTER TABLE ",CB$3," ADD FOREIGN KEY (",CB49,") REFERENCES ",LEFT(CONCATENATE(CB49),LEN(CB49)-3),"s(",CB49,");"))</f>
        <v/>
      </c>
      <c r="CC70" s="3"/>
      <c r="CD70" s="3"/>
      <c r="CE70" s="3" t="str">
        <f t="shared" ref="CE70:CE77" si="169">IF(CE49="","",CONCATENATE("ALTER TABLE ",CE$3," ADD FOREIGN KEY (",CE49,") REFERENCES ",LEFT(CONCATENATE(CE49),LEN(CE49)-3),"s(",CE49,");"))</f>
        <v/>
      </c>
      <c r="CF70" s="3"/>
      <c r="CG70" s="3"/>
      <c r="CH70" s="3"/>
      <c r="CI70" s="3"/>
      <c r="CJ70" s="3"/>
      <c r="CK70" s="3"/>
      <c r="CL70" s="3"/>
      <c r="CM70" s="3"/>
    </row>
    <row r="71" spans="2:91" x14ac:dyDescent="0.2">
      <c r="B71" s="3" t="str">
        <f t="shared" si="142"/>
        <v/>
      </c>
      <c r="C71" s="3"/>
      <c r="D71" s="3"/>
      <c r="E71" s="3" t="str">
        <f t="shared" si="143"/>
        <v/>
      </c>
      <c r="F71" s="3"/>
      <c r="G71" s="3"/>
      <c r="H71" s="3" t="str">
        <f t="shared" si="144"/>
        <v/>
      </c>
      <c r="I71" s="3"/>
      <c r="J71" s="3"/>
      <c r="K71" s="3" t="str">
        <f t="shared" si="153"/>
        <v/>
      </c>
      <c r="L71" s="3"/>
      <c r="M71" s="3"/>
      <c r="N71" s="3" t="str">
        <f t="shared" si="154"/>
        <v/>
      </c>
      <c r="O71" s="3"/>
      <c r="P71" s="3"/>
      <c r="Q71" s="3" t="str">
        <f t="shared" si="145"/>
        <v/>
      </c>
      <c r="R71" s="3"/>
      <c r="S71" s="3"/>
      <c r="T71" s="3" t="str">
        <f t="shared" si="155"/>
        <v/>
      </c>
      <c r="U71" s="3"/>
      <c r="V71" s="3"/>
      <c r="W71" s="3" t="str">
        <f t="shared" si="156"/>
        <v/>
      </c>
      <c r="X71" s="3"/>
      <c r="Y71" s="3"/>
      <c r="Z71" s="3" t="str">
        <f t="shared" si="146"/>
        <v/>
      </c>
      <c r="AA71" s="3"/>
      <c r="AB71" s="3"/>
      <c r="AC71" s="3" t="str">
        <f t="shared" si="157"/>
        <v/>
      </c>
      <c r="AD71" s="3"/>
      <c r="AE71" s="3"/>
      <c r="AF71" s="3" t="str">
        <f t="shared" si="147"/>
        <v/>
      </c>
      <c r="AG71" s="3"/>
      <c r="AH71" s="3"/>
      <c r="AI71" s="3" t="str">
        <f t="shared" si="158"/>
        <v/>
      </c>
      <c r="AJ71" s="3"/>
      <c r="AK71" s="3"/>
      <c r="AL71" s="3" t="str">
        <f t="shared" si="159"/>
        <v/>
      </c>
      <c r="AM71" s="3"/>
      <c r="AN71" s="3"/>
      <c r="AO71" s="3" t="str">
        <f t="shared" si="160"/>
        <v/>
      </c>
      <c r="AP71" s="3"/>
      <c r="AQ71" s="3"/>
      <c r="AR71" s="3" t="str">
        <f t="shared" si="161"/>
        <v/>
      </c>
      <c r="AS71" s="3"/>
      <c r="AT71" s="3"/>
      <c r="AU71" s="3" t="str">
        <f t="shared" si="162"/>
        <v/>
      </c>
      <c r="AV71" s="3"/>
      <c r="AW71" s="3"/>
      <c r="AX71" s="3" t="str">
        <f t="shared" si="163"/>
        <v/>
      </c>
      <c r="AY71" s="3"/>
      <c r="AZ71" s="3"/>
      <c r="BA71" s="3" t="str">
        <f t="shared" si="148"/>
        <v/>
      </c>
      <c r="BB71" s="3"/>
      <c r="BC71" s="3"/>
      <c r="BD71" s="3" t="str">
        <f t="shared" si="149"/>
        <v>ALTER TABLE topics ADD FOREIGN KEY (post_ID) REFERENCES posts(post_ID);</v>
      </c>
      <c r="BE71" s="3"/>
      <c r="BF71" s="3"/>
      <c r="BG71" s="3" t="str">
        <f t="shared" si="150"/>
        <v/>
      </c>
      <c r="BH71" s="3"/>
      <c r="BI71" s="3"/>
      <c r="BJ71" s="3" t="str">
        <f t="shared" si="151"/>
        <v/>
      </c>
      <c r="BK71" s="3"/>
      <c r="BL71" s="3"/>
      <c r="BM71" s="3" t="str">
        <f t="shared" si="164"/>
        <v/>
      </c>
      <c r="BN71" s="3"/>
      <c r="BO71" s="3"/>
      <c r="BP71" s="3" t="str">
        <f t="shared" si="152"/>
        <v/>
      </c>
      <c r="BQ71" s="3"/>
      <c r="BR71" s="3"/>
      <c r="BS71" s="3" t="str">
        <f t="shared" si="165"/>
        <v/>
      </c>
      <c r="BT71" s="3"/>
      <c r="BU71" s="3"/>
      <c r="BV71" s="3" t="str">
        <f t="shared" si="166"/>
        <v>ALTER TABLE recordings ADD FOREIGN KEY (post_ID) REFERENCES posts(post_ID);</v>
      </c>
      <c r="BW71" s="3"/>
      <c r="BX71" s="3"/>
      <c r="BY71" s="3" t="str">
        <f t="shared" si="167"/>
        <v>ALTER TABLE attachments ADD FOREIGN KEY (post_ID) REFERENCES posts(post_ID);</v>
      </c>
      <c r="BZ71" s="3"/>
      <c r="CA71" s="3"/>
      <c r="CB71" s="3" t="str">
        <f t="shared" si="168"/>
        <v>ALTER TABLE excerpts ADD FOREIGN KEY (post_ID) REFERENCES posts(post_ID);</v>
      </c>
      <c r="CC71" s="3"/>
      <c r="CD71" s="3"/>
      <c r="CE71" s="3" t="str">
        <f t="shared" si="169"/>
        <v>ALTER TABLE ideas ADD FOREIGN KEY (post_ID) REFERENCES posts(post_ID);</v>
      </c>
      <c r="CF71" s="3"/>
      <c r="CG71" s="3"/>
      <c r="CH71" s="3"/>
      <c r="CI71" s="3"/>
      <c r="CJ71" s="3"/>
      <c r="CK71" s="3"/>
      <c r="CL71" s="3"/>
      <c r="CM71" s="3"/>
    </row>
    <row r="72" spans="2:91" x14ac:dyDescent="0.2">
      <c r="B72" s="3" t="str">
        <f t="shared" si="142"/>
        <v/>
      </c>
      <c r="C72" s="3"/>
      <c r="D72" s="3"/>
      <c r="E72" s="3" t="str">
        <f t="shared" si="143"/>
        <v/>
      </c>
      <c r="F72" s="3"/>
      <c r="G72" s="3"/>
      <c r="H72" s="3" t="str">
        <f t="shared" si="144"/>
        <v/>
      </c>
      <c r="I72" s="3"/>
      <c r="J72" s="3"/>
      <c r="K72" s="3" t="str">
        <f t="shared" si="153"/>
        <v/>
      </c>
      <c r="L72" s="3"/>
      <c r="M72" s="3"/>
      <c r="N72" s="3" t="str">
        <f t="shared" si="154"/>
        <v/>
      </c>
      <c r="O72" s="3"/>
      <c r="P72" s="3"/>
      <c r="Q72" s="3" t="str">
        <f t="shared" si="145"/>
        <v/>
      </c>
      <c r="R72" s="3"/>
      <c r="S72" s="3"/>
      <c r="T72" s="3" t="str">
        <f t="shared" si="155"/>
        <v/>
      </c>
      <c r="U72" s="3"/>
      <c r="V72" s="3"/>
      <c r="W72" s="3" t="str">
        <f t="shared" si="156"/>
        <v/>
      </c>
      <c r="X72" s="3"/>
      <c r="Y72" s="3"/>
      <c r="Z72" s="3" t="str">
        <f t="shared" si="146"/>
        <v/>
      </c>
      <c r="AA72" s="3"/>
      <c r="AB72" s="3"/>
      <c r="AC72" s="3" t="str">
        <f t="shared" si="157"/>
        <v/>
      </c>
      <c r="AD72" s="3"/>
      <c r="AE72" s="3"/>
      <c r="AF72" s="3" t="str">
        <f t="shared" si="147"/>
        <v/>
      </c>
      <c r="AG72" s="3"/>
      <c r="AH72" s="3"/>
      <c r="AI72" s="3" t="str">
        <f t="shared" si="158"/>
        <v/>
      </c>
      <c r="AJ72" s="3"/>
      <c r="AK72" s="3"/>
      <c r="AL72" s="3" t="str">
        <f t="shared" si="159"/>
        <v/>
      </c>
      <c r="AM72" s="3"/>
      <c r="AN72" s="3"/>
      <c r="AO72" s="3" t="str">
        <f t="shared" si="160"/>
        <v/>
      </c>
      <c r="AP72" s="3"/>
      <c r="AQ72" s="3"/>
      <c r="AR72" s="3" t="str">
        <f t="shared" si="161"/>
        <v/>
      </c>
      <c r="AS72" s="3"/>
      <c r="AT72" s="3"/>
      <c r="AU72" s="3" t="str">
        <f t="shared" si="162"/>
        <v/>
      </c>
      <c r="AV72" s="3"/>
      <c r="AW72" s="3"/>
      <c r="AX72" s="3" t="str">
        <f t="shared" si="163"/>
        <v/>
      </c>
      <c r="AY72" s="3"/>
      <c r="AZ72" s="3"/>
      <c r="BA72" s="3" t="str">
        <f t="shared" si="148"/>
        <v/>
      </c>
      <c r="BB72" s="3"/>
      <c r="BC72" s="3"/>
      <c r="BD72" s="3" t="str">
        <f t="shared" si="149"/>
        <v/>
      </c>
      <c r="BE72" s="3"/>
      <c r="BF72" s="3"/>
      <c r="BG72" s="3" t="str">
        <f t="shared" si="150"/>
        <v/>
      </c>
      <c r="BH72" s="3"/>
      <c r="BI72" s="3"/>
      <c r="BJ72" s="3" t="str">
        <f t="shared" si="151"/>
        <v/>
      </c>
      <c r="BK72" s="3"/>
      <c r="BL72" s="3"/>
      <c r="BM72" s="3" t="str">
        <f t="shared" si="164"/>
        <v/>
      </c>
      <c r="BN72" s="3"/>
      <c r="BO72" s="3"/>
      <c r="BP72" s="3" t="str">
        <f t="shared" si="152"/>
        <v/>
      </c>
      <c r="BQ72" s="3"/>
      <c r="BR72" s="3"/>
      <c r="BS72" s="3" t="str">
        <f t="shared" si="165"/>
        <v/>
      </c>
      <c r="BT72" s="3"/>
      <c r="BU72" s="3"/>
      <c r="BV72" s="3" t="str">
        <f t="shared" si="166"/>
        <v/>
      </c>
      <c r="BW72" s="3"/>
      <c r="BX72" s="3"/>
      <c r="BY72" s="3" t="str">
        <f t="shared" si="167"/>
        <v/>
      </c>
      <c r="BZ72" s="3"/>
      <c r="CA72" s="3"/>
      <c r="CB72" s="3" t="str">
        <f t="shared" si="168"/>
        <v/>
      </c>
      <c r="CC72" s="3"/>
      <c r="CD72" s="3"/>
      <c r="CE72" s="3" t="str">
        <f t="shared" si="169"/>
        <v/>
      </c>
      <c r="CF72" s="3"/>
      <c r="CG72" s="3"/>
      <c r="CH72" s="3"/>
      <c r="CI72" s="3"/>
      <c r="CJ72" s="3"/>
      <c r="CK72" s="3"/>
      <c r="CL72" s="3"/>
      <c r="CM72" s="3"/>
    </row>
    <row r="73" spans="2:91" x14ac:dyDescent="0.2">
      <c r="B73" s="3" t="str">
        <f t="shared" si="142"/>
        <v/>
      </c>
      <c r="C73" s="3"/>
      <c r="D73" s="3"/>
      <c r="E73" s="3" t="str">
        <f t="shared" si="143"/>
        <v/>
      </c>
      <c r="F73" s="3"/>
      <c r="G73" s="3"/>
      <c r="H73" s="3" t="str">
        <f t="shared" si="144"/>
        <v/>
      </c>
      <c r="I73" s="3"/>
      <c r="J73" s="3"/>
      <c r="K73" s="3" t="str">
        <f t="shared" si="153"/>
        <v>ALTER TABLE apps ADD FOREIGN KEY (partner_id) REFERENCES partners(partner_id);</v>
      </c>
      <c r="L73" s="3"/>
      <c r="M73" s="3"/>
      <c r="N73" s="3" t="str">
        <f t="shared" si="154"/>
        <v/>
      </c>
      <c r="O73" s="3"/>
      <c r="P73" s="3"/>
      <c r="Q73" s="3" t="str">
        <f t="shared" si="145"/>
        <v/>
      </c>
      <c r="R73" s="3"/>
      <c r="S73" s="3"/>
      <c r="T73" s="3" t="str">
        <f t="shared" si="155"/>
        <v/>
      </c>
      <c r="U73" s="3"/>
      <c r="V73" s="3"/>
      <c r="W73" s="3" t="str">
        <f t="shared" si="156"/>
        <v/>
      </c>
      <c r="X73" s="3"/>
      <c r="Y73" s="3"/>
      <c r="Z73" s="3" t="str">
        <f t="shared" si="146"/>
        <v/>
      </c>
      <c r="AA73" s="3"/>
      <c r="AB73" s="3"/>
      <c r="AC73" s="3" t="str">
        <f t="shared" si="157"/>
        <v/>
      </c>
      <c r="AD73" s="3"/>
      <c r="AE73" s="3"/>
      <c r="AF73" s="3" t="str">
        <f t="shared" si="147"/>
        <v/>
      </c>
      <c r="AG73" s="3"/>
      <c r="AH73" s="3"/>
      <c r="AI73" s="3" t="str">
        <f t="shared" si="158"/>
        <v/>
      </c>
      <c r="AJ73" s="3"/>
      <c r="AK73" s="3"/>
      <c r="AL73" s="3" t="str">
        <f t="shared" si="159"/>
        <v/>
      </c>
      <c r="AM73" s="3"/>
      <c r="AN73" s="3"/>
      <c r="AO73" s="3" t="str">
        <f t="shared" si="160"/>
        <v/>
      </c>
      <c r="AP73" s="3"/>
      <c r="AQ73" s="3"/>
      <c r="AR73" s="3" t="str">
        <f t="shared" si="161"/>
        <v/>
      </c>
      <c r="AS73" s="3"/>
      <c r="AT73" s="3"/>
      <c r="AU73" s="3" t="str">
        <f t="shared" si="162"/>
        <v/>
      </c>
      <c r="AV73" s="3"/>
      <c r="AW73" s="3"/>
      <c r="AX73" s="3" t="str">
        <f t="shared" si="163"/>
        <v/>
      </c>
      <c r="AY73" s="3"/>
      <c r="AZ73" s="3"/>
      <c r="BA73" s="3" t="str">
        <f t="shared" si="148"/>
        <v/>
      </c>
      <c r="BB73" s="3"/>
      <c r="BC73" s="3"/>
      <c r="BD73" s="3" t="str">
        <f t="shared" si="149"/>
        <v/>
      </c>
      <c r="BE73" s="3"/>
      <c r="BF73" s="3"/>
      <c r="BG73" s="3" t="str">
        <f t="shared" si="150"/>
        <v/>
      </c>
      <c r="BH73" s="3"/>
      <c r="BI73" s="3"/>
      <c r="BJ73" s="3" t="str">
        <f t="shared" si="151"/>
        <v/>
      </c>
      <c r="BK73" s="3"/>
      <c r="BL73" s="3"/>
      <c r="BM73" s="3" t="str">
        <f t="shared" si="164"/>
        <v>ALTER TABLE messages ADD FOREIGN KEY (thread_ID) REFERENCES threads(thread_ID);</v>
      </c>
      <c r="BN73" s="3"/>
      <c r="BO73" s="3"/>
      <c r="BP73" s="3" t="str">
        <f t="shared" si="152"/>
        <v/>
      </c>
      <c r="BQ73" s="3"/>
      <c r="BR73" s="3"/>
      <c r="BS73" s="3" t="str">
        <f t="shared" si="165"/>
        <v/>
      </c>
      <c r="BT73" s="3"/>
      <c r="BU73" s="3"/>
      <c r="BV73" s="3" t="str">
        <f t="shared" si="166"/>
        <v/>
      </c>
      <c r="BW73" s="3"/>
      <c r="BX73" s="3"/>
      <c r="BY73" s="3" t="str">
        <f t="shared" si="167"/>
        <v/>
      </c>
      <c r="BZ73" s="3"/>
      <c r="CA73" s="3"/>
      <c r="CB73" s="3" t="str">
        <f t="shared" si="168"/>
        <v/>
      </c>
      <c r="CC73" s="3"/>
      <c r="CD73" s="3"/>
      <c r="CE73" s="3" t="str">
        <f t="shared" si="169"/>
        <v/>
      </c>
      <c r="CF73" s="3"/>
      <c r="CG73" s="3"/>
      <c r="CH73" s="3"/>
      <c r="CI73" s="3"/>
      <c r="CJ73" s="3"/>
      <c r="CK73" s="3"/>
      <c r="CL73" s="3"/>
      <c r="CM73" s="3"/>
    </row>
    <row r="74" spans="2:91" x14ac:dyDescent="0.2">
      <c r="B74" s="3" t="str">
        <f t="shared" si="142"/>
        <v/>
      </c>
      <c r="C74" s="3"/>
      <c r="D74" s="3"/>
      <c r="E74" s="3" t="str">
        <f t="shared" si="143"/>
        <v>ALTER TABLE processes ADD FOREIGN KEY (profile_id) REFERENCES profiles(profile_id);</v>
      </c>
      <c r="F74" s="3"/>
      <c r="G74" s="3"/>
      <c r="H74" s="3" t="str">
        <f t="shared" si="144"/>
        <v/>
      </c>
      <c r="I74" s="3"/>
      <c r="J74" s="3"/>
      <c r="K74" s="3" t="str">
        <f t="shared" si="153"/>
        <v/>
      </c>
      <c r="L74" s="3"/>
      <c r="M74" s="3"/>
      <c r="N74" s="3" t="str">
        <f t="shared" si="154"/>
        <v/>
      </c>
      <c r="O74" s="3"/>
      <c r="P74" s="3"/>
      <c r="Q74" s="3" t="str">
        <f t="shared" si="145"/>
        <v/>
      </c>
      <c r="R74" s="3"/>
      <c r="S74" s="3"/>
      <c r="T74" s="3" t="str">
        <f t="shared" si="155"/>
        <v/>
      </c>
      <c r="U74" s="3"/>
      <c r="V74" s="3"/>
      <c r="W74" s="3" t="str">
        <f t="shared" si="156"/>
        <v/>
      </c>
      <c r="X74" s="3"/>
      <c r="Y74" s="3"/>
      <c r="Z74" s="3" t="str">
        <f t="shared" si="146"/>
        <v/>
      </c>
      <c r="AA74" s="3"/>
      <c r="AB74" s="3"/>
      <c r="AC74" s="3" t="str">
        <f t="shared" si="157"/>
        <v>ALTER TABLE views ADD FOREIGN KEY (profile_id) REFERENCES profiles(profile_id);</v>
      </c>
      <c r="AD74" s="3"/>
      <c r="AE74" s="3"/>
      <c r="AF74" s="3" t="str">
        <f t="shared" si="147"/>
        <v>ALTER TABLE searches ADD FOREIGN KEY (profile_id) REFERENCES profiles(profile_id);</v>
      </c>
      <c r="AG74" s="3"/>
      <c r="AH74" s="3"/>
      <c r="AI74" s="3" t="str">
        <f t="shared" si="158"/>
        <v>ALTER TABLE assets ADD FOREIGN KEY (profile_ID) REFERENCES profiles(profile_ID);</v>
      </c>
      <c r="AJ74" s="3"/>
      <c r="AK74" s="3"/>
      <c r="AL74" s="3" t="str">
        <f t="shared" si="159"/>
        <v>ALTER TABLE acknowledgements ADD FOREIGN KEY (profile_ID) REFERENCES profiles(profile_ID);</v>
      </c>
      <c r="AM74" s="3"/>
      <c r="AN74" s="3"/>
      <c r="AO74" s="3" t="str">
        <f t="shared" si="160"/>
        <v>ALTER TABLE comments ADD FOREIGN KEY (profile_ID) REFERENCES profiles(profile_ID);</v>
      </c>
      <c r="AP74" s="3"/>
      <c r="AQ74" s="3"/>
      <c r="AR74" s="3" t="str">
        <f t="shared" si="161"/>
        <v>ALTER TABLE followships ADD FOREIGN KEY (profile_ID) REFERENCES profiles(profile_ID);</v>
      </c>
      <c r="AS74" s="3"/>
      <c r="AT74" s="3"/>
      <c r="AU74" s="3" t="str">
        <f t="shared" si="162"/>
        <v>ALTER TABLE groups ADD FOREIGN KEY (profile_ID) REFERENCES profiles(profile_ID);</v>
      </c>
      <c r="AV74" s="3"/>
      <c r="AW74" s="3"/>
      <c r="AX74" s="3" t="str">
        <f t="shared" si="163"/>
        <v>ALTER TABLE posts ADD FOREIGN KEY (profile_ID) REFERENCES profiles(profile_ID);</v>
      </c>
      <c r="AY74" s="3"/>
      <c r="AZ74" s="3"/>
      <c r="BA74" s="3" t="str">
        <f t="shared" si="148"/>
        <v>ALTER TABLE tags ADD FOREIGN KEY (profile_ID) REFERENCES profiles(profile_ID);</v>
      </c>
      <c r="BB74" s="3"/>
      <c r="BC74" s="3"/>
      <c r="BD74" s="3" t="str">
        <f t="shared" si="149"/>
        <v/>
      </c>
      <c r="BE74" s="3"/>
      <c r="BF74" s="3"/>
      <c r="BG74" s="3" t="str">
        <f t="shared" si="150"/>
        <v>ALTER TABLE trends ADD FOREIGN KEY (profile_ID) REFERENCES profiles(profile_ID);</v>
      </c>
      <c r="BH74" s="3"/>
      <c r="BI74" s="3"/>
      <c r="BJ74" s="3" t="str">
        <f t="shared" si="151"/>
        <v>ALTER TABLE threads ADD FOREIGN KEY (profile_ID) REFERENCES profiles(profile_ID);</v>
      </c>
      <c r="BK74" s="3"/>
      <c r="BL74" s="3"/>
      <c r="BM74" s="3" t="str">
        <f t="shared" si="164"/>
        <v>ALTER TABLE messages ADD FOREIGN KEY (profile_ID) REFERENCES profiles(profile_ID);</v>
      </c>
      <c r="BN74" s="3"/>
      <c r="BO74" s="3"/>
      <c r="BP74" s="3" t="str">
        <f t="shared" si="152"/>
        <v>ALTER TABLE notifications ADD FOREIGN KEY (profile_ID) REFERENCES profiles(profile_ID);</v>
      </c>
      <c r="BQ74" s="3"/>
      <c r="BR74" s="3"/>
      <c r="BS74" s="3" t="str">
        <f t="shared" si="165"/>
        <v/>
      </c>
      <c r="BT74" s="3"/>
      <c r="BU74" s="3"/>
      <c r="BV74" s="3" t="str">
        <f t="shared" si="166"/>
        <v/>
      </c>
      <c r="BW74" s="3"/>
      <c r="BX74" s="3"/>
      <c r="BY74" s="3" t="str">
        <f t="shared" si="167"/>
        <v/>
      </c>
      <c r="BZ74" s="3"/>
      <c r="CA74" s="3"/>
      <c r="CB74" s="3" t="str">
        <f t="shared" si="168"/>
        <v/>
      </c>
      <c r="CC74" s="3"/>
      <c r="CD74" s="3"/>
      <c r="CE74" s="3" t="str">
        <f t="shared" si="169"/>
        <v/>
      </c>
      <c r="CF74" s="3"/>
      <c r="CG74" s="3"/>
      <c r="CH74" s="3"/>
      <c r="CI74" s="3"/>
      <c r="CJ74" s="3"/>
      <c r="CK74" s="3"/>
      <c r="CL74" s="3"/>
      <c r="CM74" s="3"/>
    </row>
    <row r="75" spans="2:91" x14ac:dyDescent="0.2">
      <c r="B75" s="3" t="str">
        <f t="shared" si="142"/>
        <v/>
      </c>
      <c r="C75" s="3"/>
      <c r="D75" s="3"/>
      <c r="E75" s="3" t="str">
        <f t="shared" si="143"/>
        <v/>
      </c>
      <c r="F75" s="3"/>
      <c r="G75" s="3"/>
      <c r="H75" s="3" t="str">
        <f t="shared" si="144"/>
        <v/>
      </c>
      <c r="I75" s="3"/>
      <c r="J75" s="3"/>
      <c r="K75" s="3" t="str">
        <f t="shared" si="153"/>
        <v/>
      </c>
      <c r="L75" s="3"/>
      <c r="M75" s="3"/>
      <c r="N75" s="3" t="str">
        <f t="shared" si="154"/>
        <v/>
      </c>
      <c r="O75" s="3"/>
      <c r="P75" s="3"/>
      <c r="Q75" s="3" t="str">
        <f t="shared" si="145"/>
        <v/>
      </c>
      <c r="R75" s="3"/>
      <c r="S75" s="3"/>
      <c r="T75" s="3" t="str">
        <f t="shared" si="155"/>
        <v/>
      </c>
      <c r="U75" s="3"/>
      <c r="V75" s="3"/>
      <c r="W75" s="3" t="str">
        <f t="shared" si="156"/>
        <v>ALTER TABLE profiles ADD FOREIGN KEY (user_id) REFERENCES users(user_id);</v>
      </c>
      <c r="X75" s="3"/>
      <c r="Y75" s="3"/>
      <c r="Z75" s="3" t="str">
        <f t="shared" si="146"/>
        <v>ALTER TABLE partners ADD FOREIGN KEY (user_id) REFERENCES users(user_id);</v>
      </c>
      <c r="AA75" s="3"/>
      <c r="AB75" s="3"/>
      <c r="AC75" s="3" t="str">
        <f t="shared" si="157"/>
        <v/>
      </c>
      <c r="AD75" s="3"/>
      <c r="AE75" s="3"/>
      <c r="AF75" s="3" t="str">
        <f t="shared" si="147"/>
        <v/>
      </c>
      <c r="AG75" s="3"/>
      <c r="AH75" s="3"/>
      <c r="AI75" s="3" t="str">
        <f t="shared" si="158"/>
        <v/>
      </c>
      <c r="AJ75" s="3"/>
      <c r="AK75" s="3"/>
      <c r="AL75" s="3" t="str">
        <f t="shared" si="159"/>
        <v/>
      </c>
      <c r="AM75" s="3"/>
      <c r="AN75" s="3"/>
      <c r="AO75" s="3" t="str">
        <f t="shared" si="160"/>
        <v/>
      </c>
      <c r="AP75" s="3"/>
      <c r="AQ75" s="3"/>
      <c r="AR75" s="3" t="str">
        <f t="shared" si="161"/>
        <v/>
      </c>
      <c r="AS75" s="3"/>
      <c r="AT75" s="3"/>
      <c r="AU75" s="3" t="str">
        <f t="shared" si="162"/>
        <v/>
      </c>
      <c r="AV75" s="3"/>
      <c r="AW75" s="3"/>
      <c r="AX75" s="3" t="str">
        <f t="shared" si="163"/>
        <v/>
      </c>
      <c r="AY75" s="3"/>
      <c r="AZ75" s="3"/>
      <c r="BA75" s="3" t="str">
        <f t="shared" si="148"/>
        <v/>
      </c>
      <c r="BB75" s="3"/>
      <c r="BC75" s="3"/>
      <c r="BD75" s="3" t="str">
        <f t="shared" si="149"/>
        <v/>
      </c>
      <c r="BE75" s="3"/>
      <c r="BF75" s="3"/>
      <c r="BG75" s="3" t="str">
        <f t="shared" si="150"/>
        <v/>
      </c>
      <c r="BH75" s="3"/>
      <c r="BI75" s="3"/>
      <c r="BJ75" s="3" t="str">
        <f t="shared" si="151"/>
        <v/>
      </c>
      <c r="BK75" s="3"/>
      <c r="BL75" s="3"/>
      <c r="BM75" s="3" t="str">
        <f t="shared" si="164"/>
        <v/>
      </c>
      <c r="BN75" s="3"/>
      <c r="BO75" s="3"/>
      <c r="BP75" s="3" t="str">
        <f t="shared" si="152"/>
        <v/>
      </c>
      <c r="BQ75" s="3"/>
      <c r="BR75" s="3"/>
      <c r="BS75" s="3" t="str">
        <f t="shared" si="165"/>
        <v/>
      </c>
      <c r="BT75" s="3"/>
      <c r="BU75" s="3"/>
      <c r="BV75" s="3" t="str">
        <f t="shared" si="166"/>
        <v/>
      </c>
      <c r="BW75" s="3"/>
      <c r="BX75" s="3"/>
      <c r="BY75" s="3" t="str">
        <f t="shared" si="167"/>
        <v/>
      </c>
      <c r="BZ75" s="3"/>
      <c r="CA75" s="3"/>
      <c r="CB75" s="3" t="str">
        <f t="shared" si="168"/>
        <v/>
      </c>
      <c r="CC75" s="3"/>
      <c r="CD75" s="3"/>
      <c r="CE75" s="3" t="str">
        <f t="shared" si="169"/>
        <v/>
      </c>
      <c r="CF75" s="3"/>
      <c r="CG75" s="3"/>
      <c r="CH75" s="3"/>
      <c r="CI75" s="3"/>
      <c r="CJ75" s="3"/>
      <c r="CK75" s="3"/>
      <c r="CL75" s="3"/>
      <c r="CM75" s="3"/>
    </row>
    <row r="76" spans="2:91" x14ac:dyDescent="0.2">
      <c r="B76" s="3" t="str">
        <f t="shared" si="142"/>
        <v/>
      </c>
      <c r="C76" s="3"/>
      <c r="D76" s="3"/>
      <c r="E76" s="3" t="str">
        <f t="shared" si="143"/>
        <v/>
      </c>
      <c r="F76" s="3"/>
      <c r="G76" s="3"/>
      <c r="H76" s="3" t="str">
        <f t="shared" si="144"/>
        <v/>
      </c>
      <c r="I76" s="3"/>
      <c r="J76" s="3"/>
      <c r="K76" s="3" t="str">
        <f t="shared" si="153"/>
        <v/>
      </c>
      <c r="L76" s="3"/>
      <c r="M76" s="3"/>
      <c r="N76" s="3" t="str">
        <f t="shared" si="154"/>
        <v/>
      </c>
      <c r="O76" s="3"/>
      <c r="P76" s="3"/>
      <c r="Q76" s="3" t="str">
        <f t="shared" si="145"/>
        <v/>
      </c>
      <c r="R76" s="3"/>
      <c r="S76" s="3"/>
      <c r="T76" s="3" t="str">
        <f t="shared" si="155"/>
        <v>ALTER TABLE users ADD FOREIGN KEY (person_id) REFERENCES persons(person_id);</v>
      </c>
      <c r="U76" s="3"/>
      <c r="V76" s="3"/>
      <c r="W76" s="3" t="str">
        <f t="shared" si="156"/>
        <v/>
      </c>
      <c r="X76" s="3"/>
      <c r="Y76" s="3"/>
      <c r="Z76" s="3" t="str">
        <f t="shared" si="146"/>
        <v/>
      </c>
      <c r="AA76" s="3"/>
      <c r="AB76" s="3"/>
      <c r="AC76" s="3" t="str">
        <f t="shared" si="157"/>
        <v/>
      </c>
      <c r="AD76" s="3"/>
      <c r="AE76" s="3"/>
      <c r="AF76" s="3" t="str">
        <f t="shared" si="147"/>
        <v/>
      </c>
      <c r="AG76" s="3"/>
      <c r="AH76" s="3"/>
      <c r="AI76" s="3" t="str">
        <f t="shared" si="158"/>
        <v/>
      </c>
      <c r="AJ76" s="3"/>
      <c r="AK76" s="3"/>
      <c r="AL76" s="3" t="str">
        <f t="shared" si="159"/>
        <v/>
      </c>
      <c r="AM76" s="3"/>
      <c r="AN76" s="3"/>
      <c r="AO76" s="3" t="str">
        <f t="shared" si="160"/>
        <v/>
      </c>
      <c r="AP76" s="3"/>
      <c r="AQ76" s="3"/>
      <c r="AR76" s="3" t="str">
        <f t="shared" si="161"/>
        <v/>
      </c>
      <c r="AS76" s="3"/>
      <c r="AT76" s="3"/>
      <c r="AU76" s="3" t="str">
        <f t="shared" si="162"/>
        <v/>
      </c>
      <c r="AV76" s="3"/>
      <c r="AW76" s="3"/>
      <c r="AX76" s="3" t="str">
        <f t="shared" si="163"/>
        <v/>
      </c>
      <c r="AY76" s="3"/>
      <c r="AZ76" s="3"/>
      <c r="BA76" s="3" t="str">
        <f t="shared" si="148"/>
        <v/>
      </c>
      <c r="BB76" s="3"/>
      <c r="BC76" s="3"/>
      <c r="BD76" s="3" t="str">
        <f t="shared" si="149"/>
        <v/>
      </c>
      <c r="BE76" s="3"/>
      <c r="BF76" s="3"/>
      <c r="BG76" s="3" t="str">
        <f t="shared" si="150"/>
        <v/>
      </c>
      <c r="BH76" s="3"/>
      <c r="BI76" s="3"/>
      <c r="BJ76" s="3" t="str">
        <f t="shared" si="151"/>
        <v/>
      </c>
      <c r="BK76" s="3"/>
      <c r="BL76" s="3"/>
      <c r="BM76" s="3" t="str">
        <f t="shared" si="164"/>
        <v/>
      </c>
      <c r="BN76" s="3"/>
      <c r="BO76" s="3"/>
      <c r="BP76" s="3" t="str">
        <f t="shared" si="152"/>
        <v/>
      </c>
      <c r="BQ76" s="3"/>
      <c r="BR76" s="3"/>
      <c r="BS76" s="3" t="str">
        <f t="shared" si="165"/>
        <v/>
      </c>
      <c r="BT76" s="3"/>
      <c r="BU76" s="3"/>
      <c r="BV76" s="3" t="str">
        <f t="shared" si="166"/>
        <v/>
      </c>
      <c r="BW76" s="3"/>
      <c r="BX76" s="3"/>
      <c r="BY76" s="3" t="str">
        <f t="shared" si="167"/>
        <v/>
      </c>
      <c r="BZ76" s="3"/>
      <c r="CA76" s="3"/>
      <c r="CB76" s="3" t="str">
        <f t="shared" si="168"/>
        <v/>
      </c>
      <c r="CC76" s="3"/>
      <c r="CD76" s="3"/>
      <c r="CE76" s="3" t="str">
        <f t="shared" si="169"/>
        <v/>
      </c>
      <c r="CF76" s="3"/>
      <c r="CG76" s="3"/>
      <c r="CH76" s="3"/>
      <c r="CI76" s="3"/>
      <c r="CJ76" s="3"/>
      <c r="CK76" s="3"/>
      <c r="CL76" s="3"/>
      <c r="CM76" s="3"/>
    </row>
    <row r="77" spans="2:91" x14ac:dyDescent="0.2">
      <c r="B77" s="3" t="str">
        <f t="shared" si="142"/>
        <v>ALTER TABLE uniques ADD FOREIGN KEY (app_id) REFERENCES apps(app_id);</v>
      </c>
      <c r="C77" s="3"/>
      <c r="D77" s="3"/>
      <c r="E77" s="3" t="str">
        <f t="shared" si="143"/>
        <v>ALTER TABLE processes ADD FOREIGN KEY (app_id) REFERENCES apps(app_id);</v>
      </c>
      <c r="F77" s="3"/>
      <c r="G77" s="3"/>
      <c r="H77" s="3" t="str">
        <f t="shared" si="144"/>
        <v>ALTER TABLE events ADD FOREIGN KEY (app_id) REFERENCES apps(app_id);</v>
      </c>
      <c r="I77" s="3"/>
      <c r="J77" s="3"/>
      <c r="K77" s="3" t="str">
        <f t="shared" si="153"/>
        <v>ALTER TABLE apps ADD FOREIGN KEY (app_id) REFERENCES apps(app_id);</v>
      </c>
      <c r="L77" s="3"/>
      <c r="M77" s="3"/>
      <c r="N77" s="3" t="str">
        <f t="shared" si="154"/>
        <v>ALTER TABLE tokens ADD FOREIGN KEY (app_id) REFERENCES apps(app_id);</v>
      </c>
      <c r="O77" s="3"/>
      <c r="P77" s="3"/>
      <c r="Q77" s="3" t="str">
        <f t="shared" si="145"/>
        <v>ALTER TABLE persons ADD FOREIGN KEY (app_id) REFERENCES apps(app_id);</v>
      </c>
      <c r="R77" s="3"/>
      <c r="S77" s="3"/>
      <c r="T77" s="3" t="str">
        <f t="shared" si="155"/>
        <v>ALTER TABLE users ADD FOREIGN KEY (app_id) REFERENCES apps(app_id);</v>
      </c>
      <c r="U77" s="3"/>
      <c r="V77" s="3"/>
      <c r="W77" s="3" t="str">
        <f t="shared" si="156"/>
        <v>ALTER TABLE profiles ADD FOREIGN KEY (app_id) REFERENCES apps(app_id);</v>
      </c>
      <c r="X77" s="3"/>
      <c r="Y77" s="3"/>
      <c r="Z77" s="3" t="str">
        <f t="shared" si="146"/>
        <v>ALTER TABLE partners ADD FOREIGN KEY (app_id) REFERENCES apps(app_id);</v>
      </c>
      <c r="AA77" s="3"/>
      <c r="AB77" s="3"/>
      <c r="AC77" s="3" t="str">
        <f t="shared" si="157"/>
        <v>ALTER TABLE views ADD FOREIGN KEY (app_id) REFERENCES apps(app_id);</v>
      </c>
      <c r="AD77" s="3"/>
      <c r="AE77" s="3"/>
      <c r="AF77" s="3" t="str">
        <f t="shared" si="147"/>
        <v>ALTER TABLE searches ADD FOREIGN KEY (app_id) REFERENCES apps(app_id);</v>
      </c>
      <c r="AG77" s="3"/>
      <c r="AH77" s="3"/>
      <c r="AI77" s="3" t="str">
        <f t="shared" si="158"/>
        <v>ALTER TABLE assets ADD FOREIGN KEY (app_ID) REFERENCES apps(app_ID);</v>
      </c>
      <c r="AJ77" s="3"/>
      <c r="AK77" s="3"/>
      <c r="AL77" s="3" t="str">
        <f t="shared" si="159"/>
        <v>ALTER TABLE acknowledgements ADD FOREIGN KEY (app_ID) REFERENCES apps(app_ID);</v>
      </c>
      <c r="AM77" s="3"/>
      <c r="AN77" s="3"/>
      <c r="AO77" s="3" t="str">
        <f t="shared" si="160"/>
        <v>ALTER TABLE comments ADD FOREIGN KEY (app_ID) REFERENCES apps(app_ID);</v>
      </c>
      <c r="AP77" s="3"/>
      <c r="AQ77" s="3"/>
      <c r="AR77" s="3" t="str">
        <f t="shared" si="161"/>
        <v>ALTER TABLE followships ADD FOREIGN KEY (app_ID) REFERENCES apps(app_ID);</v>
      </c>
      <c r="AS77" s="3"/>
      <c r="AT77" s="3"/>
      <c r="AU77" s="3" t="str">
        <f t="shared" si="162"/>
        <v>ALTER TABLE groups ADD FOREIGN KEY (app_ID) REFERENCES apps(app_ID);</v>
      </c>
      <c r="AV77" s="3"/>
      <c r="AW77" s="3"/>
      <c r="AX77" s="3" t="str">
        <f t="shared" si="163"/>
        <v>ALTER TABLE posts ADD FOREIGN KEY (app_ID) REFERENCES apps(app_ID);</v>
      </c>
      <c r="AY77" s="3"/>
      <c r="AZ77" s="3"/>
      <c r="BA77" s="3" t="str">
        <f t="shared" si="148"/>
        <v>ALTER TABLE tags ADD FOREIGN KEY (app_ID) REFERENCES apps(app_ID);</v>
      </c>
      <c r="BB77" s="3"/>
      <c r="BC77" s="3"/>
      <c r="BD77" s="3" t="str">
        <f t="shared" si="149"/>
        <v>ALTER TABLE topics ADD FOREIGN KEY (app_ID) REFERENCES apps(app_ID);</v>
      </c>
      <c r="BE77" s="3"/>
      <c r="BF77" s="3"/>
      <c r="BG77" s="3" t="str">
        <f t="shared" si="150"/>
        <v>ALTER TABLE trends ADD FOREIGN KEY (app_ID) REFERENCES apps(app_ID);</v>
      </c>
      <c r="BH77" s="3"/>
      <c r="BI77" s="3"/>
      <c r="BJ77" s="3" t="str">
        <f t="shared" si="151"/>
        <v>ALTER TABLE threads ADD FOREIGN KEY (app_ID) REFERENCES apps(app_ID);</v>
      </c>
      <c r="BK77" s="3"/>
      <c r="BL77" s="3"/>
      <c r="BM77" s="3" t="str">
        <f t="shared" si="164"/>
        <v>ALTER TABLE messages ADD FOREIGN KEY (app_ID) REFERENCES apps(app_ID);</v>
      </c>
      <c r="BN77" s="3"/>
      <c r="BO77" s="3"/>
      <c r="BP77" s="3" t="str">
        <f t="shared" si="152"/>
        <v>ALTER TABLE notifications ADD FOREIGN KEY (app_ID) REFERENCES apps(app_ID);</v>
      </c>
      <c r="BQ77" s="3"/>
      <c r="BR77" s="3"/>
      <c r="BS77" s="3" t="str">
        <f t="shared" si="165"/>
        <v>ALTER TABLE stages ADD FOREIGN KEY (app_ID) REFERENCES apps(app_ID);</v>
      </c>
      <c r="BT77" s="3"/>
      <c r="BU77" s="3"/>
      <c r="BV77" s="3" t="str">
        <f t="shared" si="166"/>
        <v>ALTER TABLE recordings ADD FOREIGN KEY (app_ID) REFERENCES apps(app_ID);</v>
      </c>
      <c r="BW77" s="3"/>
      <c r="BX77" s="3"/>
      <c r="BY77" s="3" t="str">
        <f t="shared" si="167"/>
        <v>ALTER TABLE attachments ADD FOREIGN KEY (app_ID) REFERENCES apps(app_ID);</v>
      </c>
      <c r="BZ77" s="3"/>
      <c r="CA77" s="3"/>
      <c r="CB77" s="3" t="str">
        <f t="shared" si="168"/>
        <v>ALTER TABLE excerpts ADD FOREIGN KEY (app_ID) REFERENCES apps(app_ID);</v>
      </c>
      <c r="CC77" s="3"/>
      <c r="CD77" s="3"/>
      <c r="CE77" s="3" t="str">
        <f t="shared" si="169"/>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(user_ID,user_attributes,user_alias,user_access,user_lastlogin,user_status,user_validation,user_welcome,person_id,app_id,event_ID,process_ID)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(profile_ID,profile_attributes,profile_images,profile_bio,profile_headline,profile_access,profile_status,user_id,app_id,event_ID,process_ID)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str">
        <f>CONCATENATE(" VALUES (",Q84,Q85,Q86,Q87,Q88,Q89,Q90,Q91,Q92,Q93,Q94,Q95,Q96,Q97,Q98,Q99,Q100,Q101,Q102,Q103,Q104,Q105,Q106,Q107,");")</f>
        <v xml:space="preserve"> VALUES ('30 characters','{}','255 characters','255 characters','255 characters','255 characters','255 characters','255 characters','{}','30 characters','30 characters','30 characters');</v>
      </c>
      <c r="R82" s="3"/>
      <c r="S82" s="3"/>
      <c r="T82" s="3" t="str">
        <f>CONCATENATE(" VALUES (",T84,T85,T86,T87,T88,T89,T90,T91,T92,T93,T94,T95,T96,T97,T98,T99,T100,T101,T102,T103,T104,T105,T106,T107,");")</f>
        <v xml:space="preserve"> VALUES ('30 characters','{}','255 characters','lorem ipsum','00:00:00','30 characters','255 characters','{}','30 characters','30 characters','30 characters','30 characters');</v>
      </c>
      <c r="U82" s="3"/>
      <c r="V82" s="3"/>
      <c r="W82" s="3" t="e">
        <f>CONCATENATE(" VALUES (",W84,W85,W86,W87,W88,W89,W90,W91,W92,W93,W94,W95,W96,W97,W98,W99,W100,W101,W102,W103,W104,W105,W106,W107,");")</f>
        <v>#N/A</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181</v>
      </c>
    </row>
    <row r="84" spans="1:86" x14ac:dyDescent="0.2">
      <c r="B84" t="str">
        <f>IF(C36="","",CONCATENATE(APOSTROPHE,VLOOKUP(C36,$C$115:$D$121,2,FALSE),APOSTROPHE,CHAR(44)))</f>
        <v>'30 characters',</v>
      </c>
      <c r="E84" t="str">
        <f t="shared" ref="E84:E106" si="170">IF(F36="","",CONCATENATE(APOSTROPHE,VLOOKUP(F36,lorem,2,FALSE),APOSTROPHE,COMMA))</f>
        <v>'30 characters',</v>
      </c>
      <c r="H84" t="str">
        <f t="shared" ref="H84:H106" si="171">IF(I36="","",CONCATENATE(APOSTROPHE,VLOOKUP(I36,$C$115:$D$121,2,FALSE),APOSTROPHE,COMMA))</f>
        <v>'30 characters',</v>
      </c>
      <c r="K84" t="str">
        <f t="shared" ref="K84:K106" si="172">IF(L36="","",CONCATENATE(APOSTROPHE,VLOOKUP(L36,$C$115:$D$121,2,FALSE),APOSTROPHE,COMMA))</f>
        <v>'30 characters',</v>
      </c>
      <c r="N84" t="str">
        <f t="shared" ref="N84:N106" si="173">IF(O36="","",CONCATENATE(APOSTROPHE,VLOOKUP(O36,lorem,2,FALSE),APOSTROPHE,COMMA))</f>
        <v>'30 characters',</v>
      </c>
      <c r="Q84" t="str">
        <f t="shared" ref="Q84:Q106" si="174">IF(R36="","",CONCATENATE(APOSTROPHE,VLOOKUP(R36,$C$115:$D$121,2,FALSE),APOSTROPHE,COMMA))</f>
        <v>'30 characters',</v>
      </c>
      <c r="T84" t="str">
        <f t="shared" ref="T84:T106" si="175">IF(U36="","",CONCATENATE(APOSTROPHE,VLOOKUP(U36,lorem,2,FALSE),APOSTROPHE,COMMA))</f>
        <v>'30 characters',</v>
      </c>
      <c r="W84" t="str">
        <f>IF(X36="","",CONCATENATE(APOSTROPHE,VLOOKUP(X36,lorem,2,FALSE),APOSTROPHE,COMMA))</f>
        <v>'30 characters',</v>
      </c>
      <c r="Z84" t="str">
        <f t="shared" ref="Z84:Z106" si="176">IF(AA36="","",CONCATENATE(APOSTROPHE,VLOOKUP(AA36,$C$115:$D$121,2,FALSE),APOSTROPHE,COMMA))</f>
        <v>'30 characters',</v>
      </c>
      <c r="AC84" t="str">
        <f t="shared" ref="AC84:AC106" si="177">IF(AD36="","",CONCATENATE(APOSTROPHE,VLOOKUP(AD36,lorem,2,FALSE),APOSTROPHE,COMMA))</f>
        <v>'30 characters',</v>
      </c>
      <c r="AF84" t="str">
        <f t="shared" ref="AF84:AF106" si="178">IF(AG36="","",CONCATENATE(APOSTROPHE,VLOOKUP(AG36,lorem,2,FALSE),APOSTROPHE,COMMA))</f>
        <v>'30 characters',</v>
      </c>
      <c r="AI84" t="str">
        <f t="shared" ref="AI84:AI106" si="179">IF(AJ36="","",CONCATENATE(APOSTROPHE,VLOOKUP(AJ36,lorem,2,FALSE),APOSTROPHE,COMMA))</f>
        <v>'30 characters',</v>
      </c>
      <c r="AL84" t="str">
        <f t="shared" ref="AL84:AL106" si="180">IF(AM36="","",CONCATENATE(APOSTROPHE,VLOOKUP(AM36,lorem,2,FALSE),APOSTROPHE,COMMA))</f>
        <v>'30 characters',</v>
      </c>
      <c r="AO84" t="str">
        <f t="shared" ref="AO84:AO106" si="181">IF(AP36="","",CONCATENATE(APOSTROPHE,VLOOKUP(AP36,lorem,2,FALSE),APOSTROPHE,COMMA))</f>
        <v>'30 characters',</v>
      </c>
      <c r="AR84" t="str">
        <f t="shared" ref="AR84:AR106" si="182">IF(AS36="","",CONCATENATE(APOSTROPHE,VLOOKUP(AS36,lorem,2,FALSE),APOSTROPHE,COMMA))</f>
        <v>'30 characters',</v>
      </c>
      <c r="AU84" t="str">
        <f t="shared" ref="AU84:AU106" si="183">IF(AV36="","",CONCATENATE(APOSTROPHE,VLOOKUP(AV36,lorem,2,FALSE),APOSTROPHE,COMMA))</f>
        <v>'30 characters',</v>
      </c>
      <c r="AX84" t="str">
        <f t="shared" ref="AX84:AX106" si="184">IF(AY36="","",CONCATENATE(APOSTROPHE,VLOOKUP(AY36,lorem,2,FALSE),APOSTROPHE,COMMA))</f>
        <v>'30 characters',</v>
      </c>
      <c r="BA84" t="str">
        <f t="shared" ref="BA84:BA106" si="185">IF(BB36="","",CONCATENATE(APOSTROPHE,VLOOKUP(BB36,lorem,2,FALSE),APOSTROPHE,COMMA))</f>
        <v>'30 characters',</v>
      </c>
      <c r="BD84" t="str">
        <f t="shared" ref="BD84:BD106" si="186">IF(BE36="","",CONCATENATE(APOSTROPHE,VLOOKUP(BE36,lorem,2,FALSE),APOSTROPHE,COMMA))</f>
        <v>'30 characters',</v>
      </c>
      <c r="BG84" t="str">
        <f t="shared" ref="BG84:BG106" si="187">IF(BH36="","",CONCATENATE(APOSTROPHE,VLOOKUP(BH36,lorem,2,FALSE),APOSTROPHE,COMMA))</f>
        <v>'30 characters',</v>
      </c>
      <c r="BJ84" t="str">
        <f t="shared" ref="BJ84:BJ106" si="188">IF(BK36="","",CONCATENATE(APOSTROPHE,VLOOKUP(BK36,lorem,2,FALSE),APOSTROPHE,COMMA))</f>
        <v>'30 characters',</v>
      </c>
      <c r="BM84" t="str">
        <f t="shared" ref="BM84:BM106" si="189">IF(BN36="","",CONCATENATE(APOSTROPHE,VLOOKUP(BN36,lorem,2,FALSE),APOSTROPHE,COMMA))</f>
        <v>'30 characters',</v>
      </c>
      <c r="BP84" t="str">
        <f t="shared" ref="BP84:BP106" si="190">IF(BQ36="","",CONCATENATE(APOSTROPHE,VLOOKUP(BQ36,lorem,2,FALSE),APOSTROPHE,COMMA))</f>
        <v>'30 characters',</v>
      </c>
      <c r="BS84" t="str">
        <f t="shared" ref="BS84:BS106" si="191">IF(BT36="","",CONCATENATE(APOSTROPHE,VLOOKUP(BT36,lorem,2,FALSE),APOSTROPHE,COMMA))</f>
        <v>'30 characters',</v>
      </c>
      <c r="BV84" t="str">
        <f t="shared" ref="BV84:BV106" si="192">IF(BW36="","",CONCATENATE(APOSTROPHE,VLOOKUP(BW36,lorem,2,FALSE),APOSTROPHE,COMMA))</f>
        <v>'30 characters',</v>
      </c>
      <c r="BY84" t="str">
        <f t="shared" ref="BY84:BY106" si="193">IF(BZ36="","",CONCATENATE(APOSTROPHE,VLOOKUP(BZ36,lorem,2,FALSE),APOSTROPHE,COMMA))</f>
        <v>'30 characters',</v>
      </c>
      <c r="CB84" t="str">
        <f t="shared" ref="CB84:CB106" si="194">IF(CC36="","",CONCATENATE(APOSTROPHE,VLOOKUP(CC36,lorem,2,FALSE),APOSTROPHE,COMMA))</f>
        <v>'30 characters',</v>
      </c>
      <c r="CE84" t="str">
        <f t="shared" ref="CE84:CE106" si="195">IF(CF36="","",CONCATENATE(APOSTROPHE,VLOOKUP(CF36,lorem,2,FALSE),APOSTROPHE,COMMA))</f>
        <v>'30 characters',</v>
      </c>
    </row>
    <row r="85" spans="1:86" x14ac:dyDescent="0.2">
      <c r="B85" t="str">
        <f>IF(C37="","",CONCATENATE(APOSTROPHE,VLOOKUP(C37,$C$115:$D$121,2,FALSE),APOSTROPHE,COMMA))</f>
        <v>'{}',</v>
      </c>
      <c r="E85" t="str">
        <f t="shared" si="170"/>
        <v>'{}',</v>
      </c>
      <c r="H85" t="str">
        <f t="shared" si="171"/>
        <v>'{}',</v>
      </c>
      <c r="K85" t="str">
        <f t="shared" si="172"/>
        <v>'{}',</v>
      </c>
      <c r="N85" t="str">
        <f t="shared" si="173"/>
        <v>'{}',</v>
      </c>
      <c r="Q85" t="str">
        <f t="shared" si="174"/>
        <v>'{}',</v>
      </c>
      <c r="T85" t="str">
        <f t="shared" si="175"/>
        <v>'{}',</v>
      </c>
      <c r="W85" t="str">
        <f t="shared" ref="W84:W106" si="196">IF(X37="","",CONCATENATE(APOSTROPHE,VLOOKUP(X37,lorem,2,FALSE),APOSTROPHE,COMMA))</f>
        <v>'{}',</v>
      </c>
      <c r="Z85" t="str">
        <f t="shared" si="176"/>
        <v>'{}',</v>
      </c>
      <c r="AC85" t="str">
        <f t="shared" si="177"/>
        <v>'{}',</v>
      </c>
      <c r="AF85" t="str">
        <f t="shared" si="178"/>
        <v>'{}',</v>
      </c>
      <c r="AI85" t="str">
        <f t="shared" si="179"/>
        <v>'{}',</v>
      </c>
      <c r="AL85" t="str">
        <f t="shared" si="180"/>
        <v>'{}',</v>
      </c>
      <c r="AO85" t="str">
        <f t="shared" si="181"/>
        <v>'{}',</v>
      </c>
      <c r="AR85" t="str">
        <f t="shared" si="182"/>
        <v>'{}',</v>
      </c>
      <c r="AU85" t="str">
        <f t="shared" si="183"/>
        <v>'{}',</v>
      </c>
      <c r="AX85" t="str">
        <f t="shared" si="184"/>
        <v>'{}',</v>
      </c>
      <c r="BA85" t="str">
        <f t="shared" si="185"/>
        <v>'{}',</v>
      </c>
      <c r="BD85" t="str">
        <f t="shared" si="186"/>
        <v>'{}',</v>
      </c>
      <c r="BG85" t="str">
        <f t="shared" si="187"/>
        <v>'{}',</v>
      </c>
      <c r="BJ85" t="str">
        <f t="shared" si="188"/>
        <v>'{}',</v>
      </c>
      <c r="BM85" t="str">
        <f t="shared" si="189"/>
        <v>'{}',</v>
      </c>
      <c r="BP85" t="str">
        <f t="shared" si="190"/>
        <v>'{}',</v>
      </c>
      <c r="BS85" t="str">
        <f t="shared" si="191"/>
        <v>'{}',</v>
      </c>
      <c r="BV85" t="str">
        <f t="shared" si="192"/>
        <v>'{}',</v>
      </c>
      <c r="BY85" t="str">
        <f t="shared" si="193"/>
        <v>'{}',</v>
      </c>
      <c r="CB85" t="str">
        <f t="shared" si="194"/>
        <v>'{}',</v>
      </c>
      <c r="CE85" t="str">
        <f t="shared" si="195"/>
        <v>'{}',</v>
      </c>
    </row>
    <row r="86" spans="1:86" x14ac:dyDescent="0.2">
      <c r="B86" t="str">
        <f t="shared" ref="B86:B106" si="197">IF(C38="","",CONCATENATE(APOSTROPHE,VLOOKUP(C38,$C$115:$D$121,2,FALSE),APOSTROPHE,COMMA))</f>
        <v>'30 characters',</v>
      </c>
      <c r="E86" t="str">
        <f t="shared" si="170"/>
        <v>'255 characters',</v>
      </c>
      <c r="H86" t="str">
        <f t="shared" si="171"/>
        <v>'255 characters',</v>
      </c>
      <c r="K86" t="str">
        <f t="shared" si="172"/>
        <v>'255 characters',</v>
      </c>
      <c r="N86" t="str">
        <f t="shared" si="173"/>
        <v>'255 characters',</v>
      </c>
      <c r="Q86" t="str">
        <f t="shared" si="174"/>
        <v>'255 characters',</v>
      </c>
      <c r="T86" t="str">
        <f t="shared" si="175"/>
        <v>'255 characters',</v>
      </c>
      <c r="W86" t="str">
        <f t="shared" si="196"/>
        <v>'{}',</v>
      </c>
      <c r="Z86" t="str">
        <f t="shared" si="176"/>
        <v>'30 characters',</v>
      </c>
      <c r="AC86" t="str">
        <f t="shared" si="177"/>
        <v>'30 characters',</v>
      </c>
      <c r="AF86" t="str">
        <f t="shared" si="178"/>
        <v>'255 characters',</v>
      </c>
      <c r="AI86" t="str">
        <f t="shared" si="179"/>
        <v>'30 characters',</v>
      </c>
      <c r="AL86" t="str">
        <f t="shared" si="180"/>
        <v>'30 characters',</v>
      </c>
      <c r="AO86" t="str">
        <f t="shared" si="181"/>
        <v>'lorem ipsum',</v>
      </c>
      <c r="AR86" t="str">
        <f t="shared" si="182"/>
        <v>'30 characters',</v>
      </c>
      <c r="AU86" t="str">
        <f t="shared" si="183"/>
        <v>'255 characters',</v>
      </c>
      <c r="AX86" t="str">
        <f t="shared" si="184"/>
        <v>'255 characters',</v>
      </c>
      <c r="BA86" t="str">
        <f t="shared" si="185"/>
        <v>'255 characters',</v>
      </c>
      <c r="BD86" t="str">
        <f t="shared" si="186"/>
        <v>'lorem ipsum',</v>
      </c>
      <c r="BG86" t="str">
        <f t="shared" si="187"/>
        <v>'255 characters',</v>
      </c>
      <c r="BJ86" t="str">
        <f t="shared" si="188"/>
        <v>'255 characters',</v>
      </c>
      <c r="BM86" t="str">
        <f t="shared" si="189"/>
        <v>'lorem ipsum',</v>
      </c>
      <c r="BP86" t="str">
        <f t="shared" si="190"/>
        <v>'lorem ipsum',</v>
      </c>
      <c r="BS86" t="str">
        <f t="shared" si="191"/>
        <v>'{}',</v>
      </c>
      <c r="BV86" t="str">
        <f t="shared" si="192"/>
        <v>'30 characters',</v>
      </c>
      <c r="BY86" t="str">
        <f t="shared" si="193"/>
        <v>'{}',</v>
      </c>
      <c r="CB86" t="str">
        <f t="shared" si="194"/>
        <v>'{}',</v>
      </c>
      <c r="CE86" t="str">
        <f t="shared" si="195"/>
        <v>'lorem ipsum',</v>
      </c>
    </row>
    <row r="87" spans="1:86" x14ac:dyDescent="0.2">
      <c r="B87" t="str">
        <f t="shared" si="197"/>
        <v/>
      </c>
      <c r="E87" t="str">
        <f t="shared" si="170"/>
        <v/>
      </c>
      <c r="H87" t="str">
        <f t="shared" si="171"/>
        <v>'255 characters',</v>
      </c>
      <c r="K87" t="str">
        <f t="shared" si="172"/>
        <v>'lorem ipsum',</v>
      </c>
      <c r="N87" t="str">
        <f t="shared" si="173"/>
        <v>'255 characters',</v>
      </c>
      <c r="Q87" t="str">
        <f t="shared" si="174"/>
        <v>'255 characters',</v>
      </c>
      <c r="T87" t="str">
        <f t="shared" si="175"/>
        <v>'lorem ipsum',</v>
      </c>
      <c r="W87" t="str">
        <f t="shared" si="196"/>
        <v>'255 characters',</v>
      </c>
      <c r="Z87" t="str">
        <f t="shared" si="176"/>
        <v>'30 characters',</v>
      </c>
      <c r="AC87" t="str">
        <f t="shared" si="177"/>
        <v/>
      </c>
      <c r="AF87" t="str">
        <f t="shared" si="178"/>
        <v>'{}',</v>
      </c>
      <c r="AI87" t="str">
        <f t="shared" si="179"/>
        <v>'30 characters',</v>
      </c>
      <c r="AL87" t="str">
        <f t="shared" si="180"/>
        <v>'30 characters',</v>
      </c>
      <c r="AO87" t="str">
        <f t="shared" si="181"/>
        <v>'30 characters',</v>
      </c>
      <c r="AR87" t="str">
        <f t="shared" si="182"/>
        <v>'30 characters',</v>
      </c>
      <c r="AU87" t="str">
        <f t="shared" si="183"/>
        <v>'lorem ipsum',</v>
      </c>
      <c r="AX87" t="str">
        <f t="shared" si="184"/>
        <v>'{}',</v>
      </c>
      <c r="BA87" t="str">
        <f t="shared" si="185"/>
        <v>'30 characters',</v>
      </c>
      <c r="BD87" t="str">
        <f t="shared" si="186"/>
        <v/>
      </c>
      <c r="BG87" t="str">
        <f t="shared" si="187"/>
        <v>'30 characters',</v>
      </c>
      <c r="BJ87" t="str">
        <f t="shared" si="188"/>
        <v>'{}',</v>
      </c>
      <c r="BM87" t="str">
        <f t="shared" si="189"/>
        <v>'{}',</v>
      </c>
      <c r="BP87" t="str">
        <f t="shared" si="190"/>
        <v>'30 characters',</v>
      </c>
      <c r="BS87" t="str">
        <f t="shared" si="191"/>
        <v>'{}',</v>
      </c>
      <c r="BV87" t="str">
        <f t="shared" si="192"/>
        <v>'255 characters',</v>
      </c>
      <c r="BY87" t="str">
        <f t="shared" si="193"/>
        <v>'{}',</v>
      </c>
      <c r="CB87" t="str">
        <f t="shared" si="194"/>
        <v/>
      </c>
      <c r="CE87" t="str">
        <f t="shared" si="195"/>
        <v>'77.7777777',</v>
      </c>
    </row>
    <row r="88" spans="1:86" x14ac:dyDescent="0.2">
      <c r="B88" t="str">
        <f t="shared" si="197"/>
        <v/>
      </c>
      <c r="E88" t="str">
        <f t="shared" si="170"/>
        <v/>
      </c>
      <c r="H88" t="str">
        <f t="shared" si="171"/>
        <v>'30 characters',</v>
      </c>
      <c r="K88" t="str">
        <f t="shared" si="172"/>
        <v>'255 characters',</v>
      </c>
      <c r="N88" t="str">
        <f t="shared" si="173"/>
        <v>'00:00:00',</v>
      </c>
      <c r="Q88" t="str">
        <f t="shared" si="174"/>
        <v>'255 characters',</v>
      </c>
      <c r="T88" t="str">
        <f t="shared" si="175"/>
        <v>'00:00:00',</v>
      </c>
      <c r="W88" t="str">
        <f t="shared" si="196"/>
        <v>'255 characters',</v>
      </c>
      <c r="Z88" t="str">
        <f t="shared" si="176"/>
        <v>'30 characters',</v>
      </c>
      <c r="AC88" t="str">
        <f t="shared" si="177"/>
        <v/>
      </c>
      <c r="AF88" t="str">
        <f t="shared" si="178"/>
        <v/>
      </c>
      <c r="AI88" t="str">
        <f t="shared" si="179"/>
        <v>'1',</v>
      </c>
      <c r="AL88" t="str">
        <f t="shared" si="180"/>
        <v>'30 characters',</v>
      </c>
      <c r="AO88" t="str">
        <f t="shared" si="181"/>
        <v>'30 characters',</v>
      </c>
      <c r="AR88" t="str">
        <f t="shared" si="182"/>
        <v>'30 characters',</v>
      </c>
      <c r="AU88" t="str">
        <f t="shared" si="183"/>
        <v>'1',</v>
      </c>
      <c r="AX88" t="str">
        <f t="shared" si="184"/>
        <v>'1',</v>
      </c>
      <c r="BA88" t="str">
        <f t="shared" si="185"/>
        <v/>
      </c>
      <c r="BD88" t="str">
        <f t="shared" si="186"/>
        <v/>
      </c>
      <c r="BG88" t="str">
        <f t="shared" si="187"/>
        <v/>
      </c>
      <c r="BJ88" t="str">
        <f t="shared" si="188"/>
        <v>'255 characters',</v>
      </c>
      <c r="BM88" t="str">
        <f t="shared" si="189"/>
        <v/>
      </c>
      <c r="BP88" t="str">
        <f t="shared" si="190"/>
        <v>'1',</v>
      </c>
      <c r="BS88" t="str">
        <f t="shared" si="191"/>
        <v/>
      </c>
      <c r="BV88" t="e">
        <f t="shared" si="192"/>
        <v>#N/A</v>
      </c>
      <c r="BY88" t="str">
        <f t="shared" si="193"/>
        <v>'{}',</v>
      </c>
      <c r="CB88" t="str">
        <f t="shared" si="194"/>
        <v/>
      </c>
      <c r="CE88" t="str">
        <f t="shared" si="195"/>
        <v>'77.7777777',</v>
      </c>
    </row>
    <row r="89" spans="1:86" x14ac:dyDescent="0.2">
      <c r="B89" t="str">
        <f t="shared" si="197"/>
        <v/>
      </c>
      <c r="E89" t="str">
        <f t="shared" si="170"/>
        <v/>
      </c>
      <c r="H89" t="str">
        <f t="shared" si="171"/>
        <v/>
      </c>
      <c r="K89" t="str">
        <f t="shared" si="172"/>
        <v>'255 characters',</v>
      </c>
      <c r="N89" t="str">
        <f t="shared" si="173"/>
        <v>'1',</v>
      </c>
      <c r="Q89" t="str">
        <f t="shared" si="174"/>
        <v>'255 characters',</v>
      </c>
      <c r="T89" t="str">
        <f t="shared" si="175"/>
        <v>'30 characters',</v>
      </c>
      <c r="W89" t="e">
        <f t="shared" si="196"/>
        <v>#N/A</v>
      </c>
      <c r="Z89" t="str">
        <f t="shared" si="176"/>
        <v/>
      </c>
      <c r="AC89" t="str">
        <f t="shared" si="177"/>
        <v/>
      </c>
      <c r="AF89" t="str">
        <f t="shared" si="178"/>
        <v/>
      </c>
      <c r="AI89" t="str">
        <f t="shared" si="179"/>
        <v>'30 characters',</v>
      </c>
      <c r="AL89" t="str">
        <f t="shared" si="180"/>
        <v/>
      </c>
      <c r="AO89" t="str">
        <f t="shared" si="181"/>
        <v/>
      </c>
      <c r="AR89" t="str">
        <f t="shared" si="182"/>
        <v/>
      </c>
      <c r="AU89" t="str">
        <f t="shared" si="183"/>
        <v>'{}',</v>
      </c>
      <c r="AX89" t="str">
        <f t="shared" si="184"/>
        <v>'1',</v>
      </c>
      <c r="BA89" t="str">
        <f t="shared" si="185"/>
        <v/>
      </c>
      <c r="BD89" t="str">
        <f t="shared" si="186"/>
        <v/>
      </c>
      <c r="BG89" t="str">
        <f t="shared" si="187"/>
        <v/>
      </c>
      <c r="BJ89" t="str">
        <f t="shared" si="188"/>
        <v/>
      </c>
      <c r="BM89" t="str">
        <f t="shared" si="189"/>
        <v/>
      </c>
      <c r="BP89" t="str">
        <f t="shared" si="190"/>
        <v>'1',</v>
      </c>
      <c r="BS89" t="str">
        <f t="shared" si="191"/>
        <v/>
      </c>
      <c r="BV89" t="str">
        <f t="shared" si="192"/>
        <v>'{}',</v>
      </c>
      <c r="BY89" t="str">
        <f t="shared" si="193"/>
        <v/>
      </c>
      <c r="CB89" t="str">
        <f t="shared" si="194"/>
        <v/>
      </c>
      <c r="CE89" t="str">
        <f t="shared" si="195"/>
        <v>'77.7777777',</v>
      </c>
    </row>
    <row r="90" spans="1:86" x14ac:dyDescent="0.2">
      <c r="B90" t="str">
        <f t="shared" si="197"/>
        <v/>
      </c>
      <c r="E90" t="str">
        <f t="shared" si="170"/>
        <v/>
      </c>
      <c r="H90" t="str">
        <f t="shared" si="171"/>
        <v/>
      </c>
      <c r="K90" t="str">
        <f t="shared" si="172"/>
        <v>'lorem ipsum',</v>
      </c>
      <c r="N90" t="str">
        <f t="shared" si="173"/>
        <v>'1',</v>
      </c>
      <c r="Q90" t="str">
        <f t="shared" si="174"/>
        <v>'255 characters',</v>
      </c>
      <c r="T90" t="str">
        <f t="shared" si="175"/>
        <v>'255 characters',</v>
      </c>
      <c r="W90" t="e">
        <f t="shared" si="196"/>
        <v>#N/A</v>
      </c>
      <c r="Z90" t="str">
        <f t="shared" si="176"/>
        <v/>
      </c>
      <c r="AC90" t="str">
        <f t="shared" si="177"/>
        <v/>
      </c>
      <c r="AF90" t="str">
        <f t="shared" si="178"/>
        <v/>
      </c>
      <c r="AI90" t="str">
        <f t="shared" si="179"/>
        <v>'255 characters',</v>
      </c>
      <c r="AL90" t="str">
        <f t="shared" si="180"/>
        <v/>
      </c>
      <c r="AO90" t="str">
        <f t="shared" si="181"/>
        <v/>
      </c>
      <c r="AR90" t="str">
        <f t="shared" si="182"/>
        <v/>
      </c>
      <c r="AU90" t="str">
        <f t="shared" si="183"/>
        <v>'{}',</v>
      </c>
      <c r="AX90" t="str">
        <f t="shared" si="184"/>
        <v>'1',</v>
      </c>
      <c r="BA90" t="str">
        <f t="shared" si="185"/>
        <v/>
      </c>
      <c r="BD90" t="str">
        <f t="shared" si="186"/>
        <v/>
      </c>
      <c r="BG90" t="str">
        <f t="shared" si="187"/>
        <v/>
      </c>
      <c r="BJ90" t="str">
        <f t="shared" si="188"/>
        <v/>
      </c>
      <c r="BM90" t="str">
        <f t="shared" si="189"/>
        <v/>
      </c>
      <c r="BP90" t="str">
        <f t="shared" si="190"/>
        <v>'30 characters',</v>
      </c>
      <c r="BS90" t="str">
        <f t="shared" si="191"/>
        <v/>
      </c>
      <c r="BV90" t="str">
        <f t="shared" si="192"/>
        <v>'00:00:00',</v>
      </c>
      <c r="BY90" t="str">
        <f t="shared" si="193"/>
        <v/>
      </c>
      <c r="CB90" t="str">
        <f t="shared" si="194"/>
        <v/>
      </c>
      <c r="CE90" t="str">
        <f t="shared" si="195"/>
        <v>'77.7777777',</v>
      </c>
    </row>
    <row r="91" spans="1:86" x14ac:dyDescent="0.2">
      <c r="B91" t="str">
        <f t="shared" si="197"/>
        <v/>
      </c>
      <c r="E91" t="str">
        <f t="shared" si="170"/>
        <v/>
      </c>
      <c r="H91" t="str">
        <f t="shared" si="171"/>
        <v/>
      </c>
      <c r="K91" t="str">
        <f t="shared" si="172"/>
        <v>'255 characters',</v>
      </c>
      <c r="N91" t="str">
        <f t="shared" si="173"/>
        <v>'255 characters',</v>
      </c>
      <c r="Q91" t="str">
        <f t="shared" si="174"/>
        <v>'255 characters',</v>
      </c>
      <c r="T91" t="str">
        <f t="shared" ref="T91:T93" si="198">IF(U43="","",CONCATENATE(APOSTROPHE,VLOOKUP(U43,lorem,2,FALSE),APOSTROPHE,COMMA))</f>
        <v>'{}',</v>
      </c>
      <c r="W91" t="str">
        <f t="shared" si="196"/>
        <v/>
      </c>
      <c r="Z91" t="str">
        <f t="shared" si="176"/>
        <v/>
      </c>
      <c r="AC91" t="str">
        <f t="shared" si="177"/>
        <v/>
      </c>
      <c r="AF91" t="str">
        <f t="shared" si="178"/>
        <v/>
      </c>
      <c r="AI91" t="str">
        <f t="shared" si="179"/>
        <v>'255 characters',</v>
      </c>
      <c r="AL91" t="str">
        <f t="shared" si="180"/>
        <v/>
      </c>
      <c r="AO91" t="str">
        <f t="shared" si="181"/>
        <v/>
      </c>
      <c r="AR91" t="str">
        <f t="shared" si="182"/>
        <v/>
      </c>
      <c r="AU91" t="str">
        <f t="shared" si="183"/>
        <v/>
      </c>
      <c r="AX91" t="str">
        <f t="shared" si="184"/>
        <v>'30 characters',</v>
      </c>
      <c r="BA91" t="str">
        <f t="shared" si="185"/>
        <v/>
      </c>
      <c r="BD91" t="str">
        <f t="shared" si="186"/>
        <v/>
      </c>
      <c r="BG91" t="str">
        <f t="shared" si="187"/>
        <v/>
      </c>
      <c r="BJ91" t="str">
        <f t="shared" si="188"/>
        <v/>
      </c>
      <c r="BM91" t="str">
        <f t="shared" si="189"/>
        <v/>
      </c>
      <c r="BP91" t="str">
        <f t="shared" si="190"/>
        <v>'30 characters',</v>
      </c>
      <c r="BS91" t="str">
        <f t="shared" si="191"/>
        <v/>
      </c>
      <c r="BV91" t="str">
        <f t="shared" si="192"/>
        <v>'00:00:00',</v>
      </c>
      <c r="BY91" t="str">
        <f t="shared" si="193"/>
        <v/>
      </c>
      <c r="CB91" t="str">
        <f t="shared" si="194"/>
        <v/>
      </c>
      <c r="CE91" t="str">
        <f t="shared" si="195"/>
        <v>'77.7777777',</v>
      </c>
    </row>
    <row r="92" spans="1:86" x14ac:dyDescent="0.2">
      <c r="B92" t="str">
        <f t="shared" si="197"/>
        <v/>
      </c>
      <c r="E92" t="str">
        <f t="shared" si="170"/>
        <v/>
      </c>
      <c r="H92" t="str">
        <f t="shared" si="171"/>
        <v/>
      </c>
      <c r="K92" t="str">
        <f t="shared" si="172"/>
        <v/>
      </c>
      <c r="N92" t="str">
        <f t="shared" si="173"/>
        <v/>
      </c>
      <c r="Q92" t="str">
        <f t="shared" si="174"/>
        <v>'{}',</v>
      </c>
      <c r="T92" t="str">
        <f t="shared" si="198"/>
        <v/>
      </c>
      <c r="W92" t="str">
        <f t="shared" si="196"/>
        <v/>
      </c>
      <c r="Z92" t="str">
        <f t="shared" si="176"/>
        <v/>
      </c>
      <c r="AC92" t="str">
        <f t="shared" si="177"/>
        <v/>
      </c>
      <c r="AF92" t="str">
        <f t="shared" si="178"/>
        <v/>
      </c>
      <c r="AI92" t="str">
        <f t="shared" si="179"/>
        <v>'{}',</v>
      </c>
      <c r="AL92" t="str">
        <f t="shared" si="180"/>
        <v/>
      </c>
      <c r="AO92" t="str">
        <f t="shared" si="181"/>
        <v/>
      </c>
      <c r="AR92" t="str">
        <f t="shared" si="182"/>
        <v/>
      </c>
      <c r="AU92" t="str">
        <f t="shared" si="183"/>
        <v/>
      </c>
      <c r="AX92" t="str">
        <f t="shared" si="184"/>
        <v/>
      </c>
      <c r="BA92" t="str">
        <f t="shared" si="185"/>
        <v/>
      </c>
      <c r="BD92" t="str">
        <f t="shared" si="186"/>
        <v/>
      </c>
      <c r="BG92" t="str">
        <f t="shared" si="187"/>
        <v/>
      </c>
      <c r="BJ92" t="str">
        <f t="shared" si="188"/>
        <v/>
      </c>
      <c r="BM92" t="str">
        <f t="shared" si="189"/>
        <v/>
      </c>
      <c r="BP92" t="str">
        <f t="shared" si="190"/>
        <v>'255 characters',</v>
      </c>
      <c r="BS92" t="str">
        <f t="shared" si="191"/>
        <v/>
      </c>
      <c r="BV92" t="str">
        <f t="shared" si="192"/>
        <v/>
      </c>
      <c r="BY92" t="str">
        <f t="shared" si="193"/>
        <v/>
      </c>
      <c r="CB92" t="str">
        <f t="shared" si="194"/>
        <v/>
      </c>
      <c r="CE92" t="str">
        <f t="shared" si="195"/>
        <v/>
      </c>
    </row>
    <row r="93" spans="1:86" x14ac:dyDescent="0.2">
      <c r="B93" t="str">
        <f t="shared" si="197"/>
        <v/>
      </c>
      <c r="E93" t="str">
        <f t="shared" si="170"/>
        <v/>
      </c>
      <c r="H93" t="str">
        <f t="shared" si="171"/>
        <v/>
      </c>
      <c r="K93" t="str">
        <f t="shared" si="172"/>
        <v/>
      </c>
      <c r="N93" t="str">
        <f t="shared" si="173"/>
        <v/>
      </c>
      <c r="Q93" t="str">
        <f t="shared" si="174"/>
        <v/>
      </c>
      <c r="T93" t="str">
        <f t="shared" si="198"/>
        <v/>
      </c>
      <c r="W93" t="str">
        <f t="shared" si="196"/>
        <v/>
      </c>
      <c r="Z93" t="str">
        <f t="shared" si="176"/>
        <v/>
      </c>
      <c r="AC93" t="str">
        <f t="shared" si="177"/>
        <v/>
      </c>
      <c r="AF93" t="str">
        <f t="shared" si="178"/>
        <v/>
      </c>
      <c r="AI93" t="str">
        <f t="shared" si="179"/>
        <v/>
      </c>
      <c r="AL93" t="str">
        <f t="shared" si="180"/>
        <v/>
      </c>
      <c r="AO93" t="str">
        <f t="shared" si="181"/>
        <v/>
      </c>
      <c r="AR93" t="str">
        <f t="shared" si="182"/>
        <v/>
      </c>
      <c r="AU93" t="str">
        <f t="shared" si="183"/>
        <v/>
      </c>
      <c r="AX93" t="str">
        <f t="shared" si="184"/>
        <v/>
      </c>
      <c r="BA93" t="str">
        <f t="shared" si="185"/>
        <v/>
      </c>
      <c r="BD93" t="str">
        <f t="shared" si="186"/>
        <v/>
      </c>
      <c r="BG93" t="str">
        <f t="shared" si="187"/>
        <v/>
      </c>
      <c r="BJ93" t="str">
        <f t="shared" si="188"/>
        <v/>
      </c>
      <c r="BM93" t="str">
        <f t="shared" si="189"/>
        <v/>
      </c>
      <c r="BP93" t="str">
        <f t="shared" si="190"/>
        <v>'255 characters',</v>
      </c>
      <c r="BS93" t="str">
        <f t="shared" si="191"/>
        <v/>
      </c>
      <c r="BV93" t="str">
        <f t="shared" si="192"/>
        <v/>
      </c>
      <c r="BY93" t="str">
        <f t="shared" si="193"/>
        <v/>
      </c>
      <c r="CB93" t="str">
        <f t="shared" si="194"/>
        <v/>
      </c>
      <c r="CE93" t="str">
        <f t="shared" si="195"/>
        <v/>
      </c>
    </row>
    <row r="94" spans="1:86" x14ac:dyDescent="0.2">
      <c r="B94" t="str">
        <f t="shared" si="197"/>
        <v/>
      </c>
      <c r="E94" t="str">
        <f t="shared" si="170"/>
        <v/>
      </c>
      <c r="H94" t="str">
        <f t="shared" si="171"/>
        <v/>
      </c>
      <c r="K94" t="str">
        <f t="shared" si="172"/>
        <v/>
      </c>
      <c r="N94" t="str">
        <f t="shared" si="173"/>
        <v/>
      </c>
      <c r="Q94" t="str">
        <f t="shared" si="174"/>
        <v/>
      </c>
      <c r="T94" t="str">
        <f t="shared" si="175"/>
        <v/>
      </c>
      <c r="W94" t="str">
        <f t="shared" si="196"/>
        <v/>
      </c>
      <c r="Z94" t="str">
        <f t="shared" si="176"/>
        <v/>
      </c>
      <c r="AC94" t="str">
        <f t="shared" si="177"/>
        <v/>
      </c>
      <c r="AF94" t="str">
        <f t="shared" si="178"/>
        <v/>
      </c>
      <c r="AI94" t="str">
        <f t="shared" si="179"/>
        <v/>
      </c>
      <c r="AL94" t="str">
        <f t="shared" si="180"/>
        <v/>
      </c>
      <c r="AO94" t="str">
        <f t="shared" si="181"/>
        <v/>
      </c>
      <c r="AR94" t="str">
        <f t="shared" si="182"/>
        <v/>
      </c>
      <c r="AU94" t="str">
        <f t="shared" si="183"/>
        <v/>
      </c>
      <c r="AX94" t="str">
        <f t="shared" si="184"/>
        <v/>
      </c>
      <c r="BA94" t="str">
        <f t="shared" si="185"/>
        <v/>
      </c>
      <c r="BD94" t="str">
        <f t="shared" si="186"/>
        <v/>
      </c>
      <c r="BG94" t="str">
        <f t="shared" si="187"/>
        <v/>
      </c>
      <c r="BJ94" t="str">
        <f t="shared" si="188"/>
        <v/>
      </c>
      <c r="BM94" t="str">
        <f t="shared" si="189"/>
        <v/>
      </c>
      <c r="BP94" t="str">
        <f t="shared" si="190"/>
        <v/>
      </c>
      <c r="BS94" t="str">
        <f t="shared" si="191"/>
        <v/>
      </c>
      <c r="BV94" t="str">
        <f t="shared" si="192"/>
        <v/>
      </c>
      <c r="BY94" t="str">
        <f t="shared" si="193"/>
        <v/>
      </c>
      <c r="CB94" t="str">
        <f t="shared" si="194"/>
        <v/>
      </c>
      <c r="CE94" t="str">
        <f t="shared" si="195"/>
        <v/>
      </c>
    </row>
    <row r="95" spans="1:86" x14ac:dyDescent="0.2">
      <c r="B95" t="str">
        <f t="shared" si="197"/>
        <v/>
      </c>
      <c r="E95" t="str">
        <f t="shared" si="170"/>
        <v/>
      </c>
      <c r="H95" t="str">
        <f t="shared" si="171"/>
        <v/>
      </c>
      <c r="K95" t="str">
        <f t="shared" si="172"/>
        <v/>
      </c>
      <c r="N95" t="str">
        <f t="shared" si="173"/>
        <v/>
      </c>
      <c r="Q95" t="str">
        <f t="shared" si="174"/>
        <v/>
      </c>
      <c r="T95" t="str">
        <f t="shared" si="175"/>
        <v/>
      </c>
      <c r="W95" t="str">
        <f t="shared" si="196"/>
        <v/>
      </c>
      <c r="Z95" t="str">
        <f t="shared" si="176"/>
        <v/>
      </c>
      <c r="AC95" t="str">
        <f t="shared" si="177"/>
        <v/>
      </c>
      <c r="AF95" t="str">
        <f t="shared" si="178"/>
        <v/>
      </c>
      <c r="AI95" t="str">
        <f t="shared" si="179"/>
        <v/>
      </c>
      <c r="AL95" t="str">
        <f t="shared" si="180"/>
        <v/>
      </c>
      <c r="AO95" t="str">
        <f t="shared" si="181"/>
        <v/>
      </c>
      <c r="AR95" t="str">
        <f t="shared" si="182"/>
        <v/>
      </c>
      <c r="AU95" t="str">
        <f t="shared" si="183"/>
        <v/>
      </c>
      <c r="AX95" t="str">
        <f t="shared" si="184"/>
        <v/>
      </c>
      <c r="BA95" t="str">
        <f t="shared" si="185"/>
        <v/>
      </c>
      <c r="BD95" t="str">
        <f t="shared" si="186"/>
        <v/>
      </c>
      <c r="BG95" t="str">
        <f t="shared" si="187"/>
        <v/>
      </c>
      <c r="BJ95" t="str">
        <f t="shared" si="188"/>
        <v/>
      </c>
      <c r="BM95" t="str">
        <f t="shared" si="189"/>
        <v/>
      </c>
      <c r="BP95" t="str">
        <f t="shared" si="190"/>
        <v/>
      </c>
      <c r="BS95" t="str">
        <f t="shared" si="191"/>
        <v/>
      </c>
      <c r="BV95" t="str">
        <f t="shared" si="192"/>
        <v/>
      </c>
      <c r="BY95" t="str">
        <f t="shared" si="193"/>
        <v/>
      </c>
      <c r="CB95" t="str">
        <f t="shared" si="194"/>
        <v/>
      </c>
      <c r="CE95" t="str">
        <f t="shared" si="195"/>
        <v/>
      </c>
    </row>
    <row r="96" spans="1:86" x14ac:dyDescent="0.2">
      <c r="B96" t="str">
        <f t="shared" si="197"/>
        <v/>
      </c>
      <c r="E96" t="str">
        <f t="shared" si="170"/>
        <v/>
      </c>
      <c r="H96" t="str">
        <f t="shared" si="171"/>
        <v/>
      </c>
      <c r="K96" t="str">
        <f t="shared" si="172"/>
        <v/>
      </c>
      <c r="N96" t="str">
        <f t="shared" si="173"/>
        <v/>
      </c>
      <c r="Q96" t="str">
        <f t="shared" si="174"/>
        <v/>
      </c>
      <c r="T96" t="str">
        <f t="shared" si="175"/>
        <v/>
      </c>
      <c r="W96" t="str">
        <f t="shared" si="196"/>
        <v/>
      </c>
      <c r="Z96" t="str">
        <f t="shared" si="176"/>
        <v/>
      </c>
      <c r="AC96" t="str">
        <f t="shared" si="177"/>
        <v/>
      </c>
      <c r="AF96" t="str">
        <f t="shared" si="178"/>
        <v/>
      </c>
      <c r="AI96" t="str">
        <f t="shared" si="179"/>
        <v/>
      </c>
      <c r="AL96" t="str">
        <f t="shared" si="180"/>
        <v/>
      </c>
      <c r="AO96" t="str">
        <f t="shared" si="181"/>
        <v/>
      </c>
      <c r="AR96" t="str">
        <f t="shared" si="182"/>
        <v/>
      </c>
      <c r="AU96" t="str">
        <f t="shared" si="183"/>
        <v/>
      </c>
      <c r="AX96" t="str">
        <f t="shared" si="184"/>
        <v/>
      </c>
      <c r="BA96" t="str">
        <f t="shared" si="185"/>
        <v/>
      </c>
      <c r="BD96" t="str">
        <f t="shared" si="186"/>
        <v/>
      </c>
      <c r="BG96" t="str">
        <f t="shared" si="187"/>
        <v/>
      </c>
      <c r="BJ96" t="str">
        <f t="shared" si="188"/>
        <v/>
      </c>
      <c r="BM96" t="str">
        <f t="shared" si="189"/>
        <v/>
      </c>
      <c r="BP96" t="str">
        <f t="shared" si="190"/>
        <v/>
      </c>
      <c r="BS96" t="str">
        <f t="shared" si="191"/>
        <v/>
      </c>
      <c r="BV96" t="str">
        <f t="shared" si="192"/>
        <v>'30 characters',</v>
      </c>
      <c r="BY96" t="str">
        <f t="shared" si="193"/>
        <v>'30 characters',</v>
      </c>
      <c r="CB96" t="str">
        <f t="shared" si="194"/>
        <v>'30 characters',</v>
      </c>
      <c r="CE96" t="str">
        <f t="shared" si="195"/>
        <v>'30 characters',</v>
      </c>
    </row>
    <row r="97" spans="1:83" x14ac:dyDescent="0.2">
      <c r="B97" t="str">
        <f t="shared" si="197"/>
        <v/>
      </c>
      <c r="E97" t="str">
        <f t="shared" si="170"/>
        <v/>
      </c>
      <c r="H97" t="str">
        <f t="shared" si="171"/>
        <v/>
      </c>
      <c r="K97" t="str">
        <f t="shared" si="172"/>
        <v/>
      </c>
      <c r="N97" t="str">
        <f t="shared" si="173"/>
        <v/>
      </c>
      <c r="Q97" t="str">
        <f t="shared" si="174"/>
        <v/>
      </c>
      <c r="T97" t="str">
        <f t="shared" si="175"/>
        <v/>
      </c>
      <c r="W97" t="str">
        <f t="shared" si="196"/>
        <v/>
      </c>
      <c r="Z97" t="str">
        <f t="shared" si="176"/>
        <v/>
      </c>
      <c r="AC97" t="str">
        <f t="shared" si="177"/>
        <v/>
      </c>
      <c r="AF97" t="str">
        <f t="shared" si="178"/>
        <v/>
      </c>
      <c r="AI97" t="str">
        <f t="shared" si="179"/>
        <v/>
      </c>
      <c r="AL97" t="str">
        <f t="shared" si="180"/>
        <v/>
      </c>
      <c r="AO97" t="str">
        <f t="shared" si="181"/>
        <v/>
      </c>
      <c r="AR97" t="str">
        <f t="shared" si="182"/>
        <v/>
      </c>
      <c r="AU97" t="str">
        <f t="shared" si="183"/>
        <v/>
      </c>
      <c r="AX97" t="str">
        <f t="shared" si="184"/>
        <v/>
      </c>
      <c r="BA97" t="str">
        <f t="shared" si="185"/>
        <v/>
      </c>
      <c r="BD97" t="str">
        <f t="shared" si="186"/>
        <v/>
      </c>
      <c r="BG97" t="str">
        <f t="shared" si="187"/>
        <v/>
      </c>
      <c r="BJ97" t="str">
        <f t="shared" si="188"/>
        <v/>
      </c>
      <c r="BM97" t="str">
        <f t="shared" si="189"/>
        <v/>
      </c>
      <c r="BP97" t="str">
        <f t="shared" si="190"/>
        <v/>
      </c>
      <c r="BS97" t="str">
        <f t="shared" si="191"/>
        <v/>
      </c>
      <c r="BV97" t="str">
        <f t="shared" si="192"/>
        <v>'30 characters',</v>
      </c>
      <c r="BY97" t="str">
        <f t="shared" si="193"/>
        <v/>
      </c>
      <c r="CB97" t="str">
        <f t="shared" si="194"/>
        <v/>
      </c>
      <c r="CE97" t="str">
        <f t="shared" si="195"/>
        <v/>
      </c>
    </row>
    <row r="98" spans="1:83" x14ac:dyDescent="0.2">
      <c r="B98" t="str">
        <f t="shared" si="197"/>
        <v/>
      </c>
      <c r="E98" t="str">
        <f t="shared" si="170"/>
        <v/>
      </c>
      <c r="H98" t="str">
        <f t="shared" si="171"/>
        <v/>
      </c>
      <c r="K98" t="str">
        <f t="shared" si="172"/>
        <v/>
      </c>
      <c r="N98" t="str">
        <f t="shared" si="173"/>
        <v/>
      </c>
      <c r="Q98" t="str">
        <f t="shared" si="174"/>
        <v/>
      </c>
      <c r="T98" t="str">
        <f t="shared" si="175"/>
        <v/>
      </c>
      <c r="W98" t="str">
        <f t="shared" si="196"/>
        <v/>
      </c>
      <c r="Z98" t="str">
        <f t="shared" si="176"/>
        <v/>
      </c>
      <c r="AC98" t="str">
        <f t="shared" si="177"/>
        <v/>
      </c>
      <c r="AF98" t="str">
        <f t="shared" si="178"/>
        <v/>
      </c>
      <c r="AI98" t="str">
        <f t="shared" si="179"/>
        <v/>
      </c>
      <c r="AL98" t="str">
        <f t="shared" si="180"/>
        <v/>
      </c>
      <c r="AO98" t="str">
        <f t="shared" si="181"/>
        <v/>
      </c>
      <c r="AR98" t="str">
        <f t="shared" si="182"/>
        <v/>
      </c>
      <c r="AU98" t="str">
        <f t="shared" si="183"/>
        <v/>
      </c>
      <c r="AX98" t="str">
        <f t="shared" si="184"/>
        <v/>
      </c>
      <c r="BA98" t="str">
        <f t="shared" si="185"/>
        <v/>
      </c>
      <c r="BD98" t="str">
        <f t="shared" si="186"/>
        <v>'30 characters',</v>
      </c>
      <c r="BG98" t="str">
        <f t="shared" si="187"/>
        <v/>
      </c>
      <c r="BJ98" t="str">
        <f t="shared" si="188"/>
        <v/>
      </c>
      <c r="BM98" t="str">
        <f t="shared" si="189"/>
        <v/>
      </c>
      <c r="BP98" t="str">
        <f t="shared" si="190"/>
        <v/>
      </c>
      <c r="BS98" t="str">
        <f t="shared" si="191"/>
        <v/>
      </c>
      <c r="BV98" t="str">
        <f t="shared" si="192"/>
        <v>'30 characters',</v>
      </c>
      <c r="BY98" t="str">
        <f t="shared" si="193"/>
        <v>'30 characters',</v>
      </c>
      <c r="CB98" t="str">
        <f t="shared" si="194"/>
        <v>'30 characters',</v>
      </c>
      <c r="CE98" t="str">
        <f t="shared" si="195"/>
        <v>'30 characters',</v>
      </c>
    </row>
    <row r="99" spans="1:83" x14ac:dyDescent="0.2">
      <c r="B99" t="str">
        <f t="shared" si="197"/>
        <v/>
      </c>
      <c r="E99" t="str">
        <f t="shared" si="170"/>
        <v/>
      </c>
      <c r="H99" t="str">
        <f t="shared" si="171"/>
        <v/>
      </c>
      <c r="K99" t="str">
        <f t="shared" si="172"/>
        <v/>
      </c>
      <c r="N99" t="str">
        <f t="shared" si="173"/>
        <v/>
      </c>
      <c r="Q99" t="str">
        <f t="shared" si="174"/>
        <v/>
      </c>
      <c r="T99" t="str">
        <f t="shared" si="175"/>
        <v/>
      </c>
      <c r="W99" t="str">
        <f t="shared" si="196"/>
        <v/>
      </c>
      <c r="Z99" t="str">
        <f t="shared" si="176"/>
        <v/>
      </c>
      <c r="AC99" t="str">
        <f t="shared" si="177"/>
        <v/>
      </c>
      <c r="AF99" t="str">
        <f t="shared" si="178"/>
        <v/>
      </c>
      <c r="AI99" t="str">
        <f t="shared" si="179"/>
        <v/>
      </c>
      <c r="AL99" t="str">
        <f t="shared" si="180"/>
        <v/>
      </c>
      <c r="AO99" t="str">
        <f t="shared" si="181"/>
        <v/>
      </c>
      <c r="AR99" t="str">
        <f t="shared" si="182"/>
        <v/>
      </c>
      <c r="AU99" t="str">
        <f t="shared" si="183"/>
        <v/>
      </c>
      <c r="AX99" t="str">
        <f t="shared" si="184"/>
        <v/>
      </c>
      <c r="BA99" t="str">
        <f t="shared" si="185"/>
        <v/>
      </c>
      <c r="BD99" t="str">
        <f t="shared" si="186"/>
        <v/>
      </c>
      <c r="BG99" t="str">
        <f t="shared" si="187"/>
        <v/>
      </c>
      <c r="BJ99" t="str">
        <f t="shared" si="188"/>
        <v/>
      </c>
      <c r="BM99" t="str">
        <f t="shared" si="189"/>
        <v/>
      </c>
      <c r="BP99" t="str">
        <f t="shared" si="190"/>
        <v/>
      </c>
      <c r="BS99" t="str">
        <f t="shared" si="191"/>
        <v/>
      </c>
      <c r="BV99" t="str">
        <f t="shared" si="192"/>
        <v/>
      </c>
      <c r="BY99" t="str">
        <f t="shared" si="193"/>
        <v/>
      </c>
      <c r="CB99" t="str">
        <f t="shared" si="194"/>
        <v/>
      </c>
      <c r="CE99" t="str">
        <f t="shared" si="195"/>
        <v/>
      </c>
    </row>
    <row r="100" spans="1:83" x14ac:dyDescent="0.2">
      <c r="B100" t="str">
        <f t="shared" si="197"/>
        <v/>
      </c>
      <c r="E100" t="str">
        <f t="shared" si="170"/>
        <v/>
      </c>
      <c r="H100" t="str">
        <f t="shared" si="171"/>
        <v/>
      </c>
      <c r="K100" t="str">
        <f t="shared" si="172"/>
        <v>'30 characters',</v>
      </c>
      <c r="N100" t="str">
        <f t="shared" si="173"/>
        <v/>
      </c>
      <c r="Q100" t="str">
        <f t="shared" si="174"/>
        <v/>
      </c>
      <c r="T100" t="str">
        <f t="shared" si="175"/>
        <v/>
      </c>
      <c r="W100" t="str">
        <f t="shared" si="196"/>
        <v/>
      </c>
      <c r="Z100" t="str">
        <f t="shared" si="176"/>
        <v/>
      </c>
      <c r="AC100" t="str">
        <f t="shared" si="177"/>
        <v/>
      </c>
      <c r="AF100" t="str">
        <f t="shared" si="178"/>
        <v/>
      </c>
      <c r="AI100" t="str">
        <f t="shared" si="179"/>
        <v/>
      </c>
      <c r="AL100" t="str">
        <f t="shared" si="180"/>
        <v/>
      </c>
      <c r="AO100" t="str">
        <f t="shared" si="181"/>
        <v/>
      </c>
      <c r="AR100" t="str">
        <f t="shared" si="182"/>
        <v/>
      </c>
      <c r="AU100" t="str">
        <f t="shared" si="183"/>
        <v/>
      </c>
      <c r="AX100" t="str">
        <f t="shared" si="184"/>
        <v/>
      </c>
      <c r="BA100" t="str">
        <f t="shared" si="185"/>
        <v/>
      </c>
      <c r="BD100" t="str">
        <f t="shared" si="186"/>
        <v/>
      </c>
      <c r="BG100" t="str">
        <f t="shared" si="187"/>
        <v/>
      </c>
      <c r="BJ100" t="str">
        <f t="shared" si="188"/>
        <v/>
      </c>
      <c r="BM100" t="str">
        <f t="shared" si="189"/>
        <v>'30 characters',</v>
      </c>
      <c r="BP100" t="str">
        <f t="shared" si="190"/>
        <v/>
      </c>
      <c r="BS100" t="str">
        <f t="shared" si="191"/>
        <v/>
      </c>
      <c r="BV100" t="str">
        <f t="shared" si="192"/>
        <v/>
      </c>
      <c r="BY100" t="str">
        <f t="shared" si="193"/>
        <v/>
      </c>
      <c r="CB100" t="str">
        <f t="shared" si="194"/>
        <v/>
      </c>
      <c r="CE100" t="str">
        <f t="shared" si="195"/>
        <v/>
      </c>
    </row>
    <row r="101" spans="1:83" x14ac:dyDescent="0.2">
      <c r="B101" t="str">
        <f t="shared" si="197"/>
        <v/>
      </c>
      <c r="E101" t="str">
        <f t="shared" si="170"/>
        <v>'30 characters',</v>
      </c>
      <c r="H101" t="str">
        <f t="shared" si="171"/>
        <v/>
      </c>
      <c r="K101" t="str">
        <f t="shared" si="172"/>
        <v/>
      </c>
      <c r="N101" t="str">
        <f t="shared" si="173"/>
        <v/>
      </c>
      <c r="Q101" t="str">
        <f t="shared" si="174"/>
        <v/>
      </c>
      <c r="T101" t="str">
        <f t="shared" si="175"/>
        <v/>
      </c>
      <c r="W101" t="str">
        <f t="shared" si="196"/>
        <v/>
      </c>
      <c r="Z101" t="str">
        <f t="shared" si="176"/>
        <v/>
      </c>
      <c r="AC101" t="str">
        <f t="shared" si="177"/>
        <v>'30 characters',</v>
      </c>
      <c r="AF101" t="str">
        <f t="shared" si="178"/>
        <v>'30 characters',</v>
      </c>
      <c r="AI101" t="str">
        <f t="shared" si="179"/>
        <v>'30 characters',</v>
      </c>
      <c r="AL101" t="str">
        <f t="shared" si="180"/>
        <v>'30 characters',</v>
      </c>
      <c r="AO101" t="str">
        <f t="shared" si="181"/>
        <v>'30 characters',</v>
      </c>
      <c r="AR101" t="str">
        <f t="shared" si="182"/>
        <v>'30 characters',</v>
      </c>
      <c r="AU101" t="str">
        <f t="shared" si="183"/>
        <v>'30 characters',</v>
      </c>
      <c r="AX101" t="str">
        <f t="shared" si="184"/>
        <v>'30 characters',</v>
      </c>
      <c r="BA101" t="str">
        <f t="shared" si="185"/>
        <v>'30 characters',</v>
      </c>
      <c r="BD101" t="str">
        <f t="shared" si="186"/>
        <v/>
      </c>
      <c r="BG101" t="str">
        <f t="shared" si="187"/>
        <v>'30 characters',</v>
      </c>
      <c r="BJ101" t="str">
        <f t="shared" si="188"/>
        <v>'30 characters',</v>
      </c>
      <c r="BM101" t="str">
        <f t="shared" si="189"/>
        <v>'30 characters',</v>
      </c>
      <c r="BP101" t="str">
        <f t="shared" si="190"/>
        <v>'30 characters',</v>
      </c>
      <c r="BS101" t="str">
        <f t="shared" si="191"/>
        <v/>
      </c>
      <c r="BV101" t="str">
        <f t="shared" si="192"/>
        <v/>
      </c>
      <c r="BY101" t="str">
        <f t="shared" si="193"/>
        <v/>
      </c>
      <c r="CB101" t="str">
        <f t="shared" si="194"/>
        <v/>
      </c>
      <c r="CE101" t="str">
        <f t="shared" si="195"/>
        <v/>
      </c>
    </row>
    <row r="102" spans="1:83" x14ac:dyDescent="0.2">
      <c r="B102" t="str">
        <f t="shared" si="197"/>
        <v/>
      </c>
      <c r="E102" t="str">
        <f t="shared" si="170"/>
        <v/>
      </c>
      <c r="H102" t="str">
        <f t="shared" si="171"/>
        <v/>
      </c>
      <c r="K102" t="str">
        <f t="shared" si="172"/>
        <v/>
      </c>
      <c r="N102" t="str">
        <f t="shared" si="173"/>
        <v/>
      </c>
      <c r="Q102" t="str">
        <f t="shared" si="174"/>
        <v/>
      </c>
      <c r="T102" t="str">
        <f t="shared" si="175"/>
        <v/>
      </c>
      <c r="W102" t="str">
        <f t="shared" si="196"/>
        <v>'30 characters',</v>
      </c>
      <c r="Z102" t="str">
        <f t="shared" si="176"/>
        <v>'30 characters',</v>
      </c>
      <c r="AC102" t="str">
        <f t="shared" si="177"/>
        <v/>
      </c>
      <c r="AF102" t="str">
        <f t="shared" si="178"/>
        <v/>
      </c>
      <c r="AI102" t="str">
        <f t="shared" si="179"/>
        <v/>
      </c>
      <c r="AL102" t="str">
        <f t="shared" si="180"/>
        <v/>
      </c>
      <c r="AO102" t="str">
        <f t="shared" si="181"/>
        <v/>
      </c>
      <c r="AR102" t="str">
        <f t="shared" si="182"/>
        <v/>
      </c>
      <c r="AU102" t="str">
        <f t="shared" si="183"/>
        <v/>
      </c>
      <c r="AX102" t="str">
        <f t="shared" si="184"/>
        <v/>
      </c>
      <c r="BA102" t="str">
        <f t="shared" si="185"/>
        <v/>
      </c>
      <c r="BD102" t="str">
        <f t="shared" si="186"/>
        <v/>
      </c>
      <c r="BG102" t="str">
        <f t="shared" si="187"/>
        <v/>
      </c>
      <c r="BJ102" t="str">
        <f t="shared" si="188"/>
        <v/>
      </c>
      <c r="BM102" t="str">
        <f t="shared" si="189"/>
        <v/>
      </c>
      <c r="BP102" t="str">
        <f t="shared" si="190"/>
        <v/>
      </c>
      <c r="BS102" t="str">
        <f t="shared" si="191"/>
        <v/>
      </c>
      <c r="BV102" t="str">
        <f t="shared" si="192"/>
        <v/>
      </c>
      <c r="BY102" t="str">
        <f t="shared" si="193"/>
        <v/>
      </c>
      <c r="CB102" t="str">
        <f t="shared" si="194"/>
        <v/>
      </c>
      <c r="CE102" t="str">
        <f t="shared" si="195"/>
        <v/>
      </c>
    </row>
    <row r="103" spans="1:83" x14ac:dyDescent="0.2">
      <c r="B103" t="str">
        <f t="shared" si="197"/>
        <v/>
      </c>
      <c r="E103" t="str">
        <f t="shared" si="170"/>
        <v/>
      </c>
      <c r="H103" t="str">
        <f t="shared" si="171"/>
        <v/>
      </c>
      <c r="K103" t="str">
        <f t="shared" si="172"/>
        <v/>
      </c>
      <c r="N103" t="str">
        <f t="shared" si="173"/>
        <v/>
      </c>
      <c r="Q103" t="str">
        <f t="shared" si="174"/>
        <v/>
      </c>
      <c r="T103" t="str">
        <f t="shared" si="175"/>
        <v>'30 characters',</v>
      </c>
      <c r="W103" t="str">
        <f t="shared" si="196"/>
        <v/>
      </c>
      <c r="Z103" t="str">
        <f t="shared" si="176"/>
        <v/>
      </c>
      <c r="AC103" t="str">
        <f t="shared" si="177"/>
        <v/>
      </c>
      <c r="AF103" t="str">
        <f t="shared" si="178"/>
        <v/>
      </c>
      <c r="AI103" t="str">
        <f t="shared" si="179"/>
        <v/>
      </c>
      <c r="AL103" t="str">
        <f t="shared" si="180"/>
        <v/>
      </c>
      <c r="AO103" t="str">
        <f t="shared" si="181"/>
        <v/>
      </c>
      <c r="AR103" t="str">
        <f t="shared" si="182"/>
        <v/>
      </c>
      <c r="AU103" t="str">
        <f t="shared" si="183"/>
        <v/>
      </c>
      <c r="AX103" t="str">
        <f t="shared" si="184"/>
        <v/>
      </c>
      <c r="BA103" t="str">
        <f t="shared" si="185"/>
        <v/>
      </c>
      <c r="BD103" t="str">
        <f t="shared" si="186"/>
        <v/>
      </c>
      <c r="BG103" t="str">
        <f t="shared" si="187"/>
        <v/>
      </c>
      <c r="BJ103" t="str">
        <f t="shared" si="188"/>
        <v/>
      </c>
      <c r="BM103" t="str">
        <f t="shared" si="189"/>
        <v/>
      </c>
      <c r="BP103" t="str">
        <f t="shared" si="190"/>
        <v/>
      </c>
      <c r="BS103" t="str">
        <f t="shared" si="191"/>
        <v/>
      </c>
      <c r="BV103" t="str">
        <f t="shared" si="192"/>
        <v/>
      </c>
      <c r="BY103" t="str">
        <f t="shared" si="193"/>
        <v/>
      </c>
      <c r="CB103" t="str">
        <f t="shared" si="194"/>
        <v/>
      </c>
      <c r="CE103" t="str">
        <f t="shared" si="195"/>
        <v/>
      </c>
    </row>
    <row r="104" spans="1:83" x14ac:dyDescent="0.2">
      <c r="B104" t="str">
        <f t="shared" si="197"/>
        <v>'30 characters',</v>
      </c>
      <c r="E104" t="str">
        <f t="shared" si="170"/>
        <v>'30 characters',</v>
      </c>
      <c r="H104" t="str">
        <f t="shared" si="171"/>
        <v>'30 characters',</v>
      </c>
      <c r="K104" t="str">
        <f t="shared" si="172"/>
        <v>'30 characters',</v>
      </c>
      <c r="N104" t="str">
        <f t="shared" si="173"/>
        <v>'30 characters',</v>
      </c>
      <c r="Q104" t="str">
        <f t="shared" si="174"/>
        <v>'30 characters',</v>
      </c>
      <c r="T104" t="str">
        <f t="shared" si="175"/>
        <v>'30 characters',</v>
      </c>
      <c r="W104" t="str">
        <f t="shared" si="196"/>
        <v>'30 characters',</v>
      </c>
      <c r="Z104" t="str">
        <f t="shared" si="176"/>
        <v>'30 characters',</v>
      </c>
      <c r="AC104" t="str">
        <f t="shared" si="177"/>
        <v>'30 characters',</v>
      </c>
      <c r="AF104" t="str">
        <f t="shared" si="178"/>
        <v>'30 characters',</v>
      </c>
      <c r="AI104" t="str">
        <f t="shared" si="179"/>
        <v>'30 characters',</v>
      </c>
      <c r="AL104" t="str">
        <f t="shared" si="180"/>
        <v>'30 characters',</v>
      </c>
      <c r="AO104" t="str">
        <f t="shared" si="181"/>
        <v>'30 characters',</v>
      </c>
      <c r="AR104" t="str">
        <f t="shared" si="182"/>
        <v>'30 characters',</v>
      </c>
      <c r="AU104" t="str">
        <f t="shared" si="183"/>
        <v>'30 characters',</v>
      </c>
      <c r="AX104" t="str">
        <f t="shared" si="184"/>
        <v>'30 characters',</v>
      </c>
      <c r="BA104" t="str">
        <f t="shared" si="185"/>
        <v>'30 characters',</v>
      </c>
      <c r="BD104" t="str">
        <f t="shared" si="186"/>
        <v>'30 characters',</v>
      </c>
      <c r="BG104" t="str">
        <f t="shared" si="187"/>
        <v>'30 characters',</v>
      </c>
      <c r="BJ104" t="str">
        <f t="shared" si="188"/>
        <v>'30 characters',</v>
      </c>
      <c r="BM104" t="str">
        <f t="shared" si="189"/>
        <v>'30 characters',</v>
      </c>
      <c r="BP104" t="str">
        <f t="shared" si="190"/>
        <v>'30 characters',</v>
      </c>
      <c r="BS104" t="str">
        <f t="shared" si="191"/>
        <v>'30 characters',</v>
      </c>
      <c r="BV104" t="str">
        <f t="shared" si="192"/>
        <v>'30 characters',</v>
      </c>
      <c r="BY104" t="str">
        <f t="shared" si="193"/>
        <v>'30 characters',</v>
      </c>
      <c r="CB104" t="str">
        <f t="shared" si="194"/>
        <v>'30 characters',</v>
      </c>
      <c r="CE104" t="str">
        <f t="shared" si="195"/>
        <v>'30 characters',</v>
      </c>
    </row>
    <row r="105" spans="1:83" x14ac:dyDescent="0.2">
      <c r="B105" t="str">
        <f t="shared" si="197"/>
        <v/>
      </c>
      <c r="E105" t="str">
        <f t="shared" si="170"/>
        <v/>
      </c>
      <c r="H105" t="str">
        <f t="shared" si="171"/>
        <v/>
      </c>
      <c r="K105" t="str">
        <f t="shared" si="172"/>
        <v/>
      </c>
      <c r="N105" t="str">
        <f t="shared" si="173"/>
        <v/>
      </c>
      <c r="Q105" t="str">
        <f t="shared" si="174"/>
        <v/>
      </c>
      <c r="T105" t="str">
        <f t="shared" si="175"/>
        <v/>
      </c>
      <c r="W105" t="str">
        <f t="shared" si="196"/>
        <v/>
      </c>
      <c r="Z105" t="str">
        <f t="shared" si="176"/>
        <v/>
      </c>
      <c r="AC105" t="str">
        <f t="shared" si="177"/>
        <v/>
      </c>
      <c r="AF105" t="str">
        <f t="shared" si="178"/>
        <v/>
      </c>
      <c r="AI105" t="str">
        <f t="shared" si="179"/>
        <v/>
      </c>
      <c r="AL105" t="str">
        <f t="shared" si="180"/>
        <v/>
      </c>
      <c r="AO105" t="str">
        <f t="shared" si="181"/>
        <v/>
      </c>
      <c r="AR105" t="str">
        <f t="shared" si="182"/>
        <v/>
      </c>
      <c r="AU105" t="str">
        <f t="shared" si="183"/>
        <v/>
      </c>
      <c r="AX105" t="str">
        <f t="shared" si="184"/>
        <v/>
      </c>
      <c r="BA105" t="str">
        <f t="shared" si="185"/>
        <v/>
      </c>
      <c r="BD105" t="str">
        <f t="shared" si="186"/>
        <v/>
      </c>
      <c r="BG105" t="str">
        <f t="shared" si="187"/>
        <v/>
      </c>
      <c r="BJ105" t="str">
        <f t="shared" si="188"/>
        <v/>
      </c>
      <c r="BM105" t="str">
        <f t="shared" si="189"/>
        <v/>
      </c>
      <c r="BP105" t="str">
        <f t="shared" si="190"/>
        <v/>
      </c>
      <c r="BS105" t="str">
        <f t="shared" si="191"/>
        <v/>
      </c>
      <c r="BV105" t="str">
        <f t="shared" si="192"/>
        <v/>
      </c>
      <c r="BY105" t="str">
        <f t="shared" si="193"/>
        <v/>
      </c>
      <c r="CB105" t="str">
        <f t="shared" si="194"/>
        <v/>
      </c>
      <c r="CE105" t="str">
        <f t="shared" si="195"/>
        <v/>
      </c>
    </row>
    <row r="106" spans="1:83" x14ac:dyDescent="0.2">
      <c r="B106" t="str">
        <f t="shared" si="197"/>
        <v>'30 characters',</v>
      </c>
      <c r="E106" t="str">
        <f t="shared" si="170"/>
        <v/>
      </c>
      <c r="H106" t="str">
        <f t="shared" si="171"/>
        <v/>
      </c>
      <c r="K106" t="str">
        <f t="shared" si="172"/>
        <v>'30 characters',</v>
      </c>
      <c r="N106" t="str">
        <f t="shared" si="173"/>
        <v>'30 characters',</v>
      </c>
      <c r="Q106" t="str">
        <f t="shared" si="174"/>
        <v>'30 characters',</v>
      </c>
      <c r="T106" t="str">
        <f t="shared" si="175"/>
        <v>'30 characters',</v>
      </c>
      <c r="W106" t="str">
        <f t="shared" si="196"/>
        <v>'30 characters',</v>
      </c>
      <c r="Z106" t="str">
        <f t="shared" si="176"/>
        <v>'30 characters',</v>
      </c>
      <c r="AC106" t="str">
        <f t="shared" si="177"/>
        <v>'30 characters',</v>
      </c>
      <c r="AF106" t="str">
        <f t="shared" si="178"/>
        <v>'30 characters',</v>
      </c>
      <c r="AI106" t="str">
        <f t="shared" si="179"/>
        <v>'30 characters',</v>
      </c>
      <c r="AL106" t="str">
        <f t="shared" si="180"/>
        <v>'30 characters',</v>
      </c>
      <c r="AO106" t="str">
        <f t="shared" si="181"/>
        <v>'30 characters',</v>
      </c>
      <c r="AR106" t="str">
        <f t="shared" si="182"/>
        <v>'30 characters',</v>
      </c>
      <c r="AU106" t="str">
        <f t="shared" si="183"/>
        <v>'30 characters',</v>
      </c>
      <c r="AX106" t="str">
        <f t="shared" si="184"/>
        <v>'30 characters',</v>
      </c>
      <c r="BA106" t="str">
        <f t="shared" si="185"/>
        <v>'30 characters',</v>
      </c>
      <c r="BD106" t="str">
        <f t="shared" si="186"/>
        <v>'30 characters',</v>
      </c>
      <c r="BG106" t="str">
        <f t="shared" si="187"/>
        <v>'30 characters',</v>
      </c>
      <c r="BJ106" t="str">
        <f t="shared" si="188"/>
        <v>'30 characters',</v>
      </c>
      <c r="BM106" t="str">
        <f t="shared" si="189"/>
        <v>'30 characters',</v>
      </c>
      <c r="BP106" t="str">
        <f t="shared" si="190"/>
        <v>'30 characters',</v>
      </c>
      <c r="BS106" t="str">
        <f t="shared" si="191"/>
        <v>'30 characters',</v>
      </c>
      <c r="BV106" t="str">
        <f t="shared" si="192"/>
        <v>'30 characters',</v>
      </c>
      <c r="BY106" t="str">
        <f t="shared" si="193"/>
        <v>'30 characters',</v>
      </c>
      <c r="CB106" t="str">
        <f t="shared" si="194"/>
        <v>'30 characters',</v>
      </c>
      <c r="CE106" t="str">
        <f t="shared" si="195"/>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177</v>
      </c>
    </row>
    <row r="115" spans="1:28" s="28" customFormat="1" x14ac:dyDescent="0.2">
      <c r="A115" s="55"/>
      <c r="C115" s="28" t="s">
        <v>65</v>
      </c>
      <c r="D115" s="28" t="s">
        <v>211</v>
      </c>
      <c r="I115" s="32" t="s">
        <v>143</v>
      </c>
      <c r="K115" s="29" t="s">
        <v>142</v>
      </c>
      <c r="L115" s="30"/>
      <c r="M115" s="31"/>
      <c r="AB115" s="28" t="s">
        <v>160</v>
      </c>
    </row>
    <row r="116" spans="1:28" s="28" customFormat="1" x14ac:dyDescent="0.2">
      <c r="A116" s="55"/>
      <c r="C116" s="28" t="s">
        <v>64</v>
      </c>
      <c r="D116" s="28" t="s">
        <v>212</v>
      </c>
      <c r="I116" s="36" t="s">
        <v>144</v>
      </c>
      <c r="K116" s="33" t="s">
        <v>33</v>
      </c>
      <c r="L116" s="34"/>
      <c r="M116" s="35"/>
      <c r="AB116" s="98" t="s">
        <v>227</v>
      </c>
    </row>
    <row r="117" spans="1:28" s="28" customFormat="1" x14ac:dyDescent="0.2">
      <c r="A117" s="55"/>
      <c r="C117" s="28" t="s">
        <v>70</v>
      </c>
      <c r="D117" s="28" t="s">
        <v>213</v>
      </c>
      <c r="I117" s="38" t="s">
        <v>145</v>
      </c>
      <c r="K117" s="37" t="s">
        <v>144</v>
      </c>
      <c r="L117" s="34"/>
      <c r="M117" s="35"/>
    </row>
    <row r="118" spans="1:28" s="28" customFormat="1" x14ac:dyDescent="0.2">
      <c r="A118" s="55"/>
      <c r="C118" s="28" t="s">
        <v>89</v>
      </c>
      <c r="D118" s="28" t="s">
        <v>214</v>
      </c>
      <c r="I118" s="36" t="s">
        <v>146</v>
      </c>
      <c r="K118" s="37" t="s">
        <v>33</v>
      </c>
      <c r="L118" s="34"/>
      <c r="M118" s="35"/>
    </row>
    <row r="119" spans="1:28" s="28" customFormat="1" x14ac:dyDescent="0.2">
      <c r="A119" s="55"/>
      <c r="C119" s="28" t="s">
        <v>204</v>
      </c>
      <c r="D119" s="28">
        <v>1</v>
      </c>
      <c r="I119" s="38" t="s">
        <v>148</v>
      </c>
      <c r="K119" s="37" t="s">
        <v>147</v>
      </c>
      <c r="L119" s="34"/>
      <c r="M119" s="35"/>
    </row>
    <row r="120" spans="1:28" s="28" customFormat="1" x14ac:dyDescent="0.2">
      <c r="A120" s="55"/>
      <c r="C120" s="28" t="s">
        <v>210</v>
      </c>
      <c r="D120" s="28" t="s">
        <v>215</v>
      </c>
      <c r="I120" s="38" t="s">
        <v>149</v>
      </c>
      <c r="K120" s="37" t="s">
        <v>33</v>
      </c>
      <c r="L120" s="34"/>
      <c r="M120" s="35"/>
    </row>
    <row r="121" spans="1:28" s="28" customFormat="1" x14ac:dyDescent="0.2">
      <c r="A121" s="55"/>
      <c r="C121" s="28" t="s">
        <v>141</v>
      </c>
      <c r="D121" s="28">
        <v>77.777777700000001</v>
      </c>
      <c r="I121" s="38"/>
      <c r="K121" s="37" t="s">
        <v>150</v>
      </c>
      <c r="L121" s="34"/>
      <c r="M121" s="35"/>
    </row>
    <row r="122" spans="1:28" s="28" customFormat="1" x14ac:dyDescent="0.2">
      <c r="A122" s="55"/>
      <c r="C122" s="28" t="s">
        <v>199</v>
      </c>
      <c r="D122" s="101" t="s">
        <v>228</v>
      </c>
      <c r="I122" s="38"/>
      <c r="K122" s="33" t="s">
        <v>33</v>
      </c>
      <c r="L122" s="34"/>
      <c r="M122" s="35"/>
    </row>
    <row r="123" spans="1:28" s="28" customFormat="1" x14ac:dyDescent="0.2">
      <c r="A123" s="55"/>
      <c r="I123" s="38"/>
      <c r="K123" s="37" t="s">
        <v>151</v>
      </c>
      <c r="L123" s="39" t="s">
        <v>159</v>
      </c>
      <c r="M123" s="35"/>
    </row>
    <row r="124" spans="1:28" s="28" customFormat="1" x14ac:dyDescent="0.2">
      <c r="A124" s="55"/>
      <c r="I124" s="38"/>
      <c r="K124" s="33" t="s">
        <v>33</v>
      </c>
      <c r="L124" s="34"/>
      <c r="M124" s="35"/>
    </row>
    <row r="125" spans="1:28" s="28" customFormat="1" x14ac:dyDescent="0.2">
      <c r="A125" s="55"/>
      <c r="I125" s="43"/>
      <c r="K125" s="40" t="s">
        <v>152</v>
      </c>
      <c r="L125" s="41" t="s">
        <v>153</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319</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181</v>
      </c>
    </row>
    <row r="131" spans="2:86" x14ac:dyDescent="0.2">
      <c r="B131" t="str">
        <f t="shared" ref="B131:B155" si="199">"if(isset($_REQUEST['"&amp;LOWER(B7)&amp;"'])){"&amp;"$request['"&amp;LOWER(B7)&amp;"']"&amp;" = clean($_REQUEST['"&amp;LOWER(B7)&amp;"']);}"</f>
        <v>if(isset($_REQUEST['attributes'])){$request['attributes'] = clean($_REQUEST['attributes']);}</v>
      </c>
      <c r="E131" t="str">
        <f t="shared" ref="E131:E155" si="200">"if(isset($_REQUEST['"&amp;LOWER(E7)&amp;"'])){"&amp;"$request['"&amp;LOWER(E7)&amp;"']"&amp;" = clean($_REQUEST['"&amp;LOWER(E7)&amp;"']);}"</f>
        <v>if(isset($_REQUEST['attributes'])){$request['attributes'] = clean($_REQUEST['attributes']);}</v>
      </c>
      <c r="H131" t="str">
        <f t="shared" ref="H131:H155" si="201">"if(isset($_REQUEST['"&amp;LOWER(H7)&amp;"'])){"&amp;"$request['"&amp;LOWER(H7)&amp;"']"&amp;" = clean($_REQUEST['"&amp;LOWER(H7)&amp;"']);}"</f>
        <v>if(isset($_REQUEST['attributes'])){$request['attributes'] = clean($_REQUEST['attributes']);}</v>
      </c>
      <c r="K131" t="str">
        <f t="shared" ref="K131:K155" si="202">"if(isset($_REQUEST['"&amp;LOWER(K7)&amp;"'])){"&amp;"$request['"&amp;LOWER(K7)&amp;"']"&amp;" = clean($_REQUEST['"&amp;LOWER(K7)&amp;"']);}"</f>
        <v>if(isset($_REQUEST['attributes'])){$request['attributes'] = clean($_REQUEST['attributes']);}</v>
      </c>
      <c r="N131" t="str">
        <f t="shared" ref="N131:N155" si="203">"if(isset($_REQUEST['"&amp;LOWER(N7)&amp;"'])){"&amp;"$request['"&amp;LOWER(N7)&amp;"']"&amp;" = clean($_REQUEST['"&amp;LOWER(N7)&amp;"']);}"</f>
        <v>if(isset($_REQUEST['attributes'])){$request['attributes'] = clean($_REQUEST['attributes']);}</v>
      </c>
      <c r="Q131" t="str">
        <f t="shared" ref="Q131:Q155" si="204">"if(isset($_REQUEST['"&amp;LOWER(Q7)&amp;"'])){"&amp;"$request['"&amp;LOWER(Q7)&amp;"']"&amp;" = clean($_REQUEST['"&amp;LOWER(Q7)&amp;"']);}"</f>
        <v>if(isset($_REQUEST['attributes'])){$request['attributes'] = clean($_REQUEST['attributes']);}</v>
      </c>
      <c r="T131" t="str">
        <f t="shared" ref="T131:T155" si="205">"if(isset($_REQUEST['"&amp;LOWER(T7)&amp;"'])){"&amp;"$request['"&amp;LOWER(T7)&amp;"']"&amp;" = clean($_REQUEST['"&amp;LOWER(T7)&amp;"']);}"</f>
        <v>if(isset($_REQUEST['attributes'])){$request['attributes'] = clean($_REQUEST['attributes']);}</v>
      </c>
      <c r="W131" t="str">
        <f t="shared" ref="W131:W155" si="206">"if(isset($_REQUEST['"&amp;LOWER(W7)&amp;"'])){"&amp;"$request['"&amp;LOWER(W7)&amp;"']"&amp;" = clean($_REQUEST['"&amp;LOWER(W7)&amp;"']);}"</f>
        <v>if(isset($_REQUEST['attributes'])){$request['attributes'] = clean($_REQUEST['attributes']);}</v>
      </c>
      <c r="Z131" t="str">
        <f t="shared" ref="Z131:Z155" si="207">"if(isset($_REQUEST['"&amp;LOWER(Z7)&amp;"'])){"&amp;"$request['"&amp;LOWER(Z7)&amp;"']"&amp;" = clean($_REQUEST['"&amp;LOWER(Z7)&amp;"']);}"</f>
        <v>if(isset($_REQUEST['attributes'])){$request['attributes'] = clean($_REQUEST['attributes']);}</v>
      </c>
      <c r="AC131" t="str">
        <f t="shared" ref="AC131:AC155" si="208">"if(isset($_REQUEST['"&amp;LOWER(AC7)&amp;"'])){"&amp;"$request['"&amp;LOWER(AC7)&amp;"']"&amp;" = clean($_REQUEST['"&amp;LOWER(AC7)&amp;"']);}"</f>
        <v>if(isset($_REQUEST['attributes'])){$request['attributes'] = clean($_REQUEST['attributes']);}</v>
      </c>
      <c r="AF131" t="str">
        <f t="shared" ref="AF131:AF155" si="209">"if(isset($_REQUEST['"&amp;LOWER(AF7)&amp;"'])){"&amp;"$request['"&amp;LOWER(AF7)&amp;"']"&amp;" = clean($_REQUEST['"&amp;LOWER(AF7)&amp;"']);}"</f>
        <v>if(isset($_REQUEST['attributes'])){$request['attributes'] = clean($_REQUEST['attributes']);}</v>
      </c>
      <c r="AI131" t="str">
        <f t="shared" ref="AI131:AI155" si="210">"if(isset($_REQUEST['"&amp;LOWER(AI7)&amp;"'])){"&amp;"$request['"&amp;LOWER(AI7)&amp;"']"&amp;" = clean($_REQUEST['"&amp;LOWER(AI7)&amp;"']);}"</f>
        <v>if(isset($_REQUEST['attributes'])){$request['attributes'] = clean($_REQUEST['attributes']);}</v>
      </c>
      <c r="AL131" t="str">
        <f t="shared" ref="AL131:AL155" si="211">"if(isset($_REQUEST['"&amp;LOWER(AL7)&amp;"'])){"&amp;"$request['"&amp;LOWER(AL7)&amp;"']"&amp;" = clean($_REQUEST['"&amp;LOWER(AL7)&amp;"']);}"</f>
        <v>if(isset($_REQUEST['attributes'])){$request['attributes'] = clean($_REQUEST['attributes']);}</v>
      </c>
      <c r="AO131" t="str">
        <f t="shared" ref="AO131:AO155" si="212">"if(isset($_REQUEST['"&amp;LOWER(AO7)&amp;"'])){"&amp;"$request['"&amp;LOWER(AO7)&amp;"']"&amp;" = clean($_REQUEST['"&amp;LOWER(AO7)&amp;"']);}"</f>
        <v>if(isset($_REQUEST['attributes'])){$request['attributes'] = clean($_REQUEST['attributes']);}</v>
      </c>
      <c r="AR131" t="str">
        <f t="shared" ref="AR131:AR155" si="213">"if(isset($_REQUEST['"&amp;LOWER(AR7)&amp;"'])){"&amp;"$request['"&amp;LOWER(AR7)&amp;"']"&amp;" = clean($_REQUEST['"&amp;LOWER(AR7)&amp;"']);}"</f>
        <v>if(isset($_REQUEST['attributes'])){$request['attributes'] = clean($_REQUEST['attributes']);}</v>
      </c>
      <c r="AU131" t="str">
        <f t="shared" ref="AU131:AU155" si="214">"if(isset($_REQUEST['"&amp;LOWER(AU7)&amp;"'])){"&amp;"$request['"&amp;LOWER(AU7)&amp;"']"&amp;" = clean($_REQUEST['"&amp;LOWER(AU7)&amp;"']);}"</f>
        <v>if(isset($_REQUEST['attributes'])){$request['attributes'] = clean($_REQUEST['attributes']);}</v>
      </c>
      <c r="AX131" t="str">
        <f t="shared" ref="AX131:AX155" si="215">"if(isset($_REQUEST['"&amp;LOWER(AX7)&amp;"'])){"&amp;"$request['"&amp;LOWER(AX7)&amp;"']"&amp;" = clean($_REQUEST['"&amp;LOWER(AX7)&amp;"']);}"</f>
        <v>if(isset($_REQUEST['attributes'])){$request['attributes'] = clean($_REQUEST['attributes']);}</v>
      </c>
      <c r="BA131" t="str">
        <f t="shared" ref="BA131:BA155" si="216">"if(isset($_REQUEST['"&amp;LOWER(BA7)&amp;"'])){"&amp;"$request['"&amp;LOWER(BA7)&amp;"']"&amp;" = clean($_REQUEST['"&amp;LOWER(BA7)&amp;"']);}"</f>
        <v>if(isset($_REQUEST['attributes'])){$request['attributes'] = clean($_REQUEST['attributes']);}</v>
      </c>
      <c r="BD131" t="str">
        <f t="shared" ref="BD131:BD155" si="217">"if(isset($_REQUEST['"&amp;LOWER(BD7)&amp;"'])){"&amp;"$request['"&amp;LOWER(BD7)&amp;"']"&amp;" = clean($_REQUEST['"&amp;LOWER(BD7)&amp;"']);}"</f>
        <v>if(isset($_REQUEST['attributes'])){$request['attributes'] = clean($_REQUEST['attributes']);}</v>
      </c>
      <c r="BG131" t="str">
        <f t="shared" ref="BG131:BG155" si="218">"if(isset($_REQUEST['"&amp;LOWER(BG7)&amp;"'])){"&amp;"$request['"&amp;LOWER(BG7)&amp;"']"&amp;" = clean($_REQUEST['"&amp;LOWER(BG7)&amp;"']);}"</f>
        <v>if(isset($_REQUEST['attributes'])){$request['attributes'] = clean($_REQUEST['attributes']);}</v>
      </c>
      <c r="BJ131" t="str">
        <f t="shared" ref="BJ131:BJ155" si="219">"if(isset($_REQUEST['"&amp;LOWER(BJ7)&amp;"'])){"&amp;"$request['"&amp;LOWER(BJ7)&amp;"']"&amp;" = clean($_REQUEST['"&amp;LOWER(BJ7)&amp;"']);}"</f>
        <v>if(isset($_REQUEST['attributes'])){$request['attributes'] = clean($_REQUEST['attributes']);}</v>
      </c>
      <c r="BM131" t="str">
        <f t="shared" ref="BM131:BM155" si="220">"if(isset($_REQUEST['"&amp;LOWER(BM7)&amp;"'])){"&amp;"$request['"&amp;LOWER(BM7)&amp;"']"&amp;" = clean($_REQUEST['"&amp;LOWER(BM7)&amp;"']);}"</f>
        <v>if(isset($_REQUEST['attributes'])){$request['attributes'] = clean($_REQUEST['attributes']);}</v>
      </c>
      <c r="BP131" t="str">
        <f t="shared" ref="BP131:BP155" si="221">"if(isset($_REQUEST['"&amp;LOWER(BP7)&amp;"'])){"&amp;"$request['"&amp;LOWER(BP7)&amp;"']"&amp;" = clean($_REQUEST['"&amp;LOWER(BP7)&amp;"']);}"</f>
        <v>if(isset($_REQUEST['attributes'])){$request['attributes'] = clean($_REQUEST['attributes']);}</v>
      </c>
      <c r="BS131" t="str">
        <f t="shared" ref="BS131:BS155" si="222">"if(isset($_REQUEST['"&amp;LOWER(BS7)&amp;"'])){"&amp;"$request['"&amp;LOWER(BS7)&amp;"']"&amp;" = clean($_REQUEST['"&amp;LOWER(BS7)&amp;"']);}"</f>
        <v>if(isset($_REQUEST['attributes'])){$request['attributes'] = clean($_REQUEST['attributes']);}</v>
      </c>
      <c r="BV131" t="str">
        <f t="shared" ref="BV131:BV155" si="223">"if(isset($_REQUEST['"&amp;LOWER(BV7)&amp;"'])){"&amp;"$request['"&amp;LOWER(BV7)&amp;"']"&amp;" = clean($_REQUEST['"&amp;LOWER(BV7)&amp;"']);}"</f>
        <v>if(isset($_REQUEST['attributes'])){$request['attributes'] = clean($_REQUEST['attributes']);}</v>
      </c>
      <c r="BY131" t="str">
        <f t="shared" ref="BY131:BY155" si="224">"if(isset($_REQUEST['"&amp;LOWER(BY7)&amp;"'])){"&amp;"$request['"&amp;LOWER(BY7)&amp;"']"&amp;" = clean($_REQUEST['"&amp;LOWER(BY7)&amp;"']);}"</f>
        <v>if(isset($_REQUEST['attributes'])){$request['attributes'] = clean($_REQUEST['attributes']);}</v>
      </c>
      <c r="CB131" t="str">
        <f t="shared" ref="CB131:CB155" si="225">"if(isset($_REQUEST['"&amp;LOWER(CB7)&amp;"'])){"&amp;"$request['"&amp;LOWER(CB7)&amp;"']"&amp;" = clean($_REQUEST['"&amp;LOWER(CB7)&amp;"']);}"</f>
        <v>if(isset($_REQUEST['attributes'])){$request['attributes'] = clean($_REQUEST['attributes']);}</v>
      </c>
      <c r="CE131" t="str">
        <f t="shared" ref="CE131:CE155" si="226">"if(isset($_REQUEST['"&amp;LOWER(CE7)&amp;"'])){"&amp;"$request['"&amp;LOWER(CE7)&amp;"']"&amp;" = clean($_REQUEST['"&amp;LOWER(CE7)&amp;"']);}"</f>
        <v>if(isset($_REQUEST['attributes'])){$request['attributes'] = clean($_REQUEST['attributes']);}</v>
      </c>
      <c r="CH131" t="s">
        <v>181</v>
      </c>
    </row>
    <row r="132" spans="2:86" x14ac:dyDescent="0.2">
      <c r="B132" t="str">
        <f t="shared" si="199"/>
        <v>if(isset($_REQUEST['type'])){$request['type'] = clean($_REQUEST['type']);}</v>
      </c>
      <c r="E132" t="str">
        <f t="shared" si="200"/>
        <v>if(isset($_REQUEST['action'])){$request['action'] = clean($_REQUEST['action']);}</v>
      </c>
      <c r="H132" t="str">
        <f t="shared" si="201"/>
        <v>if(isset($_REQUEST['type'])){$request['type'] = clean($_REQUEST['type']);}</v>
      </c>
      <c r="K132" t="str">
        <f t="shared" si="202"/>
        <v>if(isset($_REQUEST['name'])){$request['name'] = clean($_REQUEST['name']);}</v>
      </c>
      <c r="N132" t="str">
        <f t="shared" si="203"/>
        <v>if(isset($_REQUEST['key'])){$request['key'] = clean($_REQUEST['key']);}</v>
      </c>
      <c r="Q132" t="str">
        <f t="shared" si="204"/>
        <v>if(isset($_REQUEST['name_first'])){$request['name_first'] = clean($_REQUEST['name_first']);}</v>
      </c>
      <c r="T132" t="str">
        <f t="shared" si="205"/>
        <v>if(isset($_REQUEST['alias'])){$request['alias'] = clean($_REQUEST['alias']);}</v>
      </c>
      <c r="W132" t="str">
        <f t="shared" si="206"/>
        <v>if(isset($_REQUEST['images'])){$request['images'] = clean($_REQUEST['images']);}</v>
      </c>
      <c r="Z132" t="str">
        <f t="shared" si="207"/>
        <v>if(isset($_REQUEST['type'])){$request['type'] = clean($_REQUEST['type']);}</v>
      </c>
      <c r="AC132" t="str">
        <f t="shared" si="208"/>
        <v>if(isset($_REQUEST['object'])){$request['object'] = clean($_REQUEST['object']);}</v>
      </c>
      <c r="AF132" t="str">
        <f t="shared" si="209"/>
        <v>if(isset($_REQUEST['query'])){$request['query'] = clean($_REQUEST['query']);}</v>
      </c>
      <c r="AI132" t="str">
        <f t="shared" si="210"/>
        <v>if(isset($_REQUEST['type'])){$request['type'] = clean($_REQUEST['type']);}</v>
      </c>
      <c r="AL132" t="str">
        <f t="shared" si="211"/>
        <v>if(isset($_REQUEST['type'])){$request['type'] = clean($_REQUEST['type']);}</v>
      </c>
      <c r="AO132" t="str">
        <f t="shared" si="212"/>
        <v>if(isset($_REQUEST['text'])){$request['text'] = clean($_REQUEST['text']);}</v>
      </c>
      <c r="AR132" t="str">
        <f t="shared" si="213"/>
        <v>if(isset($_REQUEST['recipient'])){$request['recipient'] = clean($_REQUEST['recipient']);}</v>
      </c>
      <c r="AU132" t="str">
        <f t="shared" si="214"/>
        <v>if(isset($_REQUEST['title'])){$request['title'] = clean($_REQUEST['title']);}</v>
      </c>
      <c r="AX132" t="str">
        <f t="shared" si="215"/>
        <v>if(isset($_REQUEST['body'])){$request['body'] = clean($_REQUEST['body']);}</v>
      </c>
      <c r="BA132" t="str">
        <f t="shared" si="216"/>
        <v>if(isset($_REQUEST['label'])){$request['label'] = clean($_REQUEST['label']);}</v>
      </c>
      <c r="BD132" t="str">
        <f t="shared" si="217"/>
        <v>if(isset($_REQUEST['label'])){$request['label'] = clean($_REQUEST['label']);}</v>
      </c>
      <c r="BG132" t="str">
        <f t="shared" si="218"/>
        <v>if(isset($_REQUEST['label'])){$request['label'] = clean($_REQUEST['label']);}</v>
      </c>
      <c r="BJ132" t="str">
        <f t="shared" si="219"/>
        <v>if(isset($_REQUEST['title'])){$request['title'] = clean($_REQUEST['title']);}</v>
      </c>
      <c r="BM132" t="str">
        <f t="shared" si="220"/>
        <v>if(isset($_REQUEST['body'])){$request['body'] = clean($_REQUEST['body']);}</v>
      </c>
      <c r="BP132" t="str">
        <f t="shared" si="221"/>
        <v>if(isset($_REQUEST['message'])){$request['message'] = clean($_REQUEST['message']);}</v>
      </c>
      <c r="BS132" t="str">
        <f t="shared" si="222"/>
        <v>if(isset($_REQUEST['excerpts'])){$request['excerpts'] = clean($_REQUEST['excerpts']);}</v>
      </c>
      <c r="BV132" t="str">
        <f t="shared" si="223"/>
        <v>if(isset($_REQUEST['type'])){$request['type'] = clean($_REQUEST['type']);}</v>
      </c>
      <c r="BY132" t="str">
        <f t="shared" si="224"/>
        <v>if(isset($_REQUEST['drawings'])){$request['drawings'] = clean($_REQUEST['drawings']);}</v>
      </c>
      <c r="CB132" t="str">
        <f t="shared" si="225"/>
        <v>if(isset($_REQUEST['lines'])){$request['lines'] = clean($_REQUEST['lines']);}</v>
      </c>
      <c r="CE132" t="str">
        <f t="shared" si="226"/>
        <v>if(isset($_REQUEST['text'])){$request['text'] = clean($_REQUEST['text']);}</v>
      </c>
      <c r="CH132" t="s">
        <v>181</v>
      </c>
    </row>
    <row r="133" spans="2:86" x14ac:dyDescent="0.2">
      <c r="B133" t="str">
        <f t="shared" si="199"/>
        <v>if(isset($_REQUEST[''])){$request[''] = clean($_REQUEST['']);}</v>
      </c>
      <c r="E133" t="str">
        <f t="shared" si="200"/>
        <v>if(isset($_REQUEST[''])){$request[''] = clean($_REQUEST['']);}</v>
      </c>
      <c r="H133" t="str">
        <f t="shared" si="201"/>
        <v>if(isset($_REQUEST['token'])){$request['token'] = clean($_REQUEST['token']);}</v>
      </c>
      <c r="K133" t="str">
        <f t="shared" si="202"/>
        <v>if(isset($_REQUEST['website'])){$request['website'] = clean($_REQUEST['website']);}</v>
      </c>
      <c r="N133" t="str">
        <f t="shared" si="203"/>
        <v>if(isset($_REQUEST['secret'])){$request['secret'] = clean($_REQUEST['secret']);}</v>
      </c>
      <c r="Q133" t="str">
        <f t="shared" si="204"/>
        <v>if(isset($_REQUEST['name_middle'])){$request['name_middle'] = clean($_REQUEST['name_middle']);}</v>
      </c>
      <c r="T133" t="str">
        <f t="shared" si="205"/>
        <v>if(isset($_REQUEST['access'])){$request['access'] = clean($_REQUEST['access']);}</v>
      </c>
      <c r="W133" t="str">
        <f t="shared" si="206"/>
        <v>if(isset($_REQUEST['bio'])){$request['bio'] = clean($_REQUEST['bio']);}</v>
      </c>
      <c r="Z133" t="str">
        <f t="shared" si="207"/>
        <v>if(isset($_REQUEST['status'])){$request['status'] = clean($_REQUEST['status']);}</v>
      </c>
      <c r="AC133" t="str">
        <f t="shared" si="208"/>
        <v>if(isset($_REQUEST[''])){$request[''] = clean($_REQUEST['']);}</v>
      </c>
      <c r="AF133" t="str">
        <f t="shared" si="209"/>
        <v>if(isset($_REQUEST['conversion'])){$request['conversion'] = clean($_REQUEST['conversion']);}</v>
      </c>
      <c r="AI133" t="str">
        <f t="shared" si="210"/>
        <v>if(isset($_REQUEST['status'])){$request['status'] = clean($_REQUEST['status']);}</v>
      </c>
      <c r="AL133" t="str">
        <f t="shared" si="211"/>
        <v>if(isset($_REQUEST['parent'])){$request['parent'] = clean($_REQUEST['parent']);}</v>
      </c>
      <c r="AO133" t="str">
        <f t="shared" si="212"/>
        <v>if(isset($_REQUEST['thread'])){$request['thread'] = clean($_REQUEST['thread']);}</v>
      </c>
      <c r="AR133" t="str">
        <f t="shared" si="213"/>
        <v>if(isset($_REQUEST['sender'])){$request['sender'] = clean($_REQUEST['sender']);}</v>
      </c>
      <c r="AU133" t="str">
        <f t="shared" si="214"/>
        <v>if(isset($_REQUEST['headline'])){$request['headline'] = clean($_REQUEST['headline']);}</v>
      </c>
      <c r="AX133" t="str">
        <f t="shared" si="215"/>
        <v>if(isset($_REQUEST['images'])){$request['images'] = clean($_REQUEST['images']);}</v>
      </c>
      <c r="BA133" t="str">
        <f t="shared" si="216"/>
        <v>if(isset($_REQUEST['object'])){$request['object'] = clean($_REQUEST['object']);}</v>
      </c>
      <c r="BD133" t="str">
        <f t="shared" si="217"/>
        <v>if(isset($_REQUEST[''])){$request[''] = clean($_REQUEST['']);}</v>
      </c>
      <c r="BG133" t="str">
        <f t="shared" si="218"/>
        <v>if(isset($_REQUEST['object'])){$request['object'] = clean($_REQUEST['object']);}</v>
      </c>
      <c r="BJ133" t="str">
        <f t="shared" si="219"/>
        <v>if(isset($_REQUEST['participants'])){$request['participants'] = clean($_REQUEST['participants']);}</v>
      </c>
      <c r="BM133" t="str">
        <f t="shared" si="220"/>
        <v>if(isset($_REQUEST['images'])){$request['images'] = clean($_REQUEST['images']);}</v>
      </c>
      <c r="BP133" t="str">
        <f t="shared" si="221"/>
        <v>if(isset($_REQUEST['type'])){$request['type'] = clean($_REQUEST['type']);}</v>
      </c>
      <c r="BS133" t="str">
        <f t="shared" si="222"/>
        <v>if(isset($_REQUEST['attachments'])){$request['attachments'] = clean($_REQUEST['attachments']);}</v>
      </c>
      <c r="BV133" t="str">
        <f t="shared" si="223"/>
        <v>if(isset($_REQUEST['source'])){$request['source'] = clean($_REQUEST['source']);}</v>
      </c>
      <c r="BY133" t="str">
        <f t="shared" si="224"/>
        <v>if(isset($_REQUEST['images'])){$request['images'] = clean($_REQUEST['images']);}</v>
      </c>
      <c r="CB133" t="str">
        <f t="shared" si="225"/>
        <v>if(isset($_REQUEST[''])){$request[''] = clean($_REQUEST['']);}</v>
      </c>
      <c r="CE133" t="str">
        <f t="shared" si="226"/>
        <v>if(isset($_REQUEST['x'])){$request['x'] = clean($_REQUEST['x']);}</v>
      </c>
      <c r="CH133" t="s">
        <v>181</v>
      </c>
    </row>
    <row r="134" spans="2:86" x14ac:dyDescent="0.2">
      <c r="B134" t="str">
        <f t="shared" si="199"/>
        <v>if(isset($_REQUEST[''])){$request[''] = clean($_REQUEST['']);}</v>
      </c>
      <c r="E134" t="str">
        <f t="shared" si="200"/>
        <v>if(isset($_REQUEST[''])){$request[''] = clean($_REQUEST['']);}</v>
      </c>
      <c r="H134" t="str">
        <f t="shared" si="201"/>
        <v>if(isset($_REQUEST['object'])){$request['object'] = clean($_REQUEST['object']);}</v>
      </c>
      <c r="K134" t="str">
        <f t="shared" si="202"/>
        <v>if(isset($_REQUEST['industry'])){$request['industry'] = clean($_REQUEST['industry']);}</v>
      </c>
      <c r="N134" t="str">
        <f t="shared" si="203"/>
        <v>if(isset($_REQUEST['expires'])){$request['expires'] = clean($_REQUEST['expires']);}</v>
      </c>
      <c r="Q134" t="str">
        <f t="shared" si="204"/>
        <v>if(isset($_REQUEST['name_last'])){$request['name_last'] = clean($_REQUEST['name_last']);}</v>
      </c>
      <c r="T134" t="str">
        <f t="shared" si="205"/>
        <v>if(isset($_REQUEST['lastlogin'])){$request['lastlogin'] = clean($_REQUEST['lastlogin']);}</v>
      </c>
      <c r="W134" t="str">
        <f t="shared" si="206"/>
        <v>if(isset($_REQUEST['headline'])){$request['headline'] = clean($_REQUEST['headline']);}</v>
      </c>
      <c r="Z134" t="str">
        <f t="shared" si="207"/>
        <v>if(isset($_REQUEST['organization'])){$request['organization'] = clean($_REQUEST['organization']);}</v>
      </c>
      <c r="AC134" t="str">
        <f t="shared" si="208"/>
        <v>if(isset($_REQUEST[''])){$request[''] = clean($_REQUEST['']);}</v>
      </c>
      <c r="AF134" t="str">
        <f t="shared" si="209"/>
        <v>if(isset($_REQUEST[''])){$request[''] = clean($_REQUEST['']);}</v>
      </c>
      <c r="AI134" t="str">
        <f t="shared" si="210"/>
        <v>if(isset($_REQUEST['primary'])){$request['primary'] = clean($_REQUEST['primary']);}</v>
      </c>
      <c r="AL134" t="str">
        <f t="shared" si="211"/>
        <v>if(isset($_REQUEST['object'])){$request['object'] = clean($_REQUEST['object']);}</v>
      </c>
      <c r="AO134" t="str">
        <f t="shared" si="212"/>
        <v>if(isset($_REQUEST['object'])){$request['object'] = clean($_REQUEST['object']);}</v>
      </c>
      <c r="AR134" t="str">
        <f t="shared" si="213"/>
        <v>if(isset($_REQUEST['status'])){$request['status'] = clean($_REQUEST['status']);}</v>
      </c>
      <c r="AU134" t="str">
        <f t="shared" si="214"/>
        <v>if(isset($_REQUEST['access'])){$request['access'] = clean($_REQUEST['access']);}</v>
      </c>
      <c r="AX134" t="str">
        <f t="shared" si="215"/>
        <v>if(isset($_REQUEST['closed'])){$request['closed'] = clean($_REQUEST['closed']);}</v>
      </c>
      <c r="BA134" t="str">
        <f t="shared" si="216"/>
        <v>if(isset($_REQUEST[''])){$request[''] = clean($_REQUEST['']);}</v>
      </c>
      <c r="BD134" t="str">
        <f t="shared" si="217"/>
        <v>if(isset($_REQUEST[''])){$request[''] = clean($_REQUEST['']);}</v>
      </c>
      <c r="BG134" t="str">
        <f t="shared" si="218"/>
        <v>if(isset($_REQUEST[''])){$request[''] = clean($_REQUEST['']);}</v>
      </c>
      <c r="BJ134" t="str">
        <f t="shared" si="219"/>
        <v>if(isset($_REQUEST['preview'])){$request['preview'] = clean($_REQUEST['preview']);}</v>
      </c>
      <c r="BM134" t="str">
        <f t="shared" si="220"/>
        <v>if(isset($_REQUEST['deleted'])){$request['deleted'] = clean($_REQUEST['deleted']);}</v>
      </c>
      <c r="BP134" t="str">
        <f t="shared" si="221"/>
        <v>if(isset($_REQUEST['opened'])){$request['opened'] = clean($_REQUEST['opened']);}</v>
      </c>
      <c r="BS134" t="str">
        <f t="shared" si="222"/>
        <v>if(isset($_REQUEST[''])){$request[''] = clean($_REQUEST['']);}</v>
      </c>
      <c r="BV134" t="str">
        <f t="shared" si="223"/>
        <v>if(isset($_REQUEST['length'])){$request['length'] = clean($_REQUEST['length']);}</v>
      </c>
      <c r="BY134" t="str">
        <f t="shared" si="224"/>
        <v>if(isset($_REQUEST['recordings'])){$request['recordings'] = clean($_REQUEST['recordings']);}</v>
      </c>
      <c r="CB134" t="str">
        <f t="shared" si="225"/>
        <v>if(isset($_REQUEST[''])){$request[''] = clean($_REQUEST['']);}</v>
      </c>
      <c r="CE134" t="str">
        <f t="shared" si="226"/>
        <v>if(isset($_REQUEST['y'])){$request['y'] = clean($_REQUEST['y']);}</v>
      </c>
      <c r="CH134" t="s">
        <v>181</v>
      </c>
    </row>
    <row r="135" spans="2:86" x14ac:dyDescent="0.2">
      <c r="B135" t="str">
        <f t="shared" si="199"/>
        <v>if(isset($_REQUEST[''])){$request[''] = clean($_REQUEST['']);}</v>
      </c>
      <c r="E135" t="str">
        <f t="shared" si="200"/>
        <v>if(isset($_REQUEST[''])){$request[''] = clean($_REQUEST['']);}</v>
      </c>
      <c r="H135" t="str">
        <f t="shared" si="201"/>
        <v>if(isset($_REQUEST[''])){$request[''] = clean($_REQUEST['']);}</v>
      </c>
      <c r="K135" t="str">
        <f t="shared" si="202"/>
        <v>if(isset($_REQUEST['email'])){$request['email'] = clean($_REQUEST['email']);}</v>
      </c>
      <c r="N135" t="str">
        <f t="shared" si="203"/>
        <v>if(isset($_REQUEST['limit'])){$request['limit'] = clean($_REQUEST['limit']);}</v>
      </c>
      <c r="Q135" t="str">
        <f t="shared" si="204"/>
        <v>if(isset($_REQUEST['email'])){$request['email'] = clean($_REQUEST['email']);}</v>
      </c>
      <c r="T135" t="str">
        <f t="shared" si="205"/>
        <v>if(isset($_REQUEST['status'])){$request['status'] = clean($_REQUEST['status']);}</v>
      </c>
      <c r="W135" t="str">
        <f t="shared" si="206"/>
        <v>if(isset($_REQUEST['access'])){$request['access'] = clean($_REQUEST['access']);}</v>
      </c>
      <c r="Z135" t="str">
        <f t="shared" si="207"/>
        <v>if(isset($_REQUEST[''])){$request[''] = clean($_REQUEST['']);}</v>
      </c>
      <c r="AC135" t="str">
        <f t="shared" si="208"/>
        <v>if(isset($_REQUEST[''])){$request[''] = clean($_REQUEST['']);}</v>
      </c>
      <c r="AF135" t="str">
        <f t="shared" si="209"/>
        <v>if(isset($_REQUEST[''])){$request[''] = clean($_REQUEST['']);}</v>
      </c>
      <c r="AI135" t="str">
        <f t="shared" si="210"/>
        <v>if(isset($_REQUEST['object'])){$request['object'] = clean($_REQUEST['object']);}</v>
      </c>
      <c r="AL135" t="str">
        <f t="shared" si="211"/>
        <v>if(isset($_REQUEST[''])){$request[''] = clean($_REQUEST['']);}</v>
      </c>
      <c r="AO135" t="str">
        <f t="shared" si="212"/>
        <v>if(isset($_REQUEST[''])){$request[''] = clean($_REQUEST['']);}</v>
      </c>
      <c r="AR135" t="str">
        <f t="shared" si="213"/>
        <v>if(isset($_REQUEST[''])){$request[''] = clean($_REQUEST['']);}</v>
      </c>
      <c r="AU135" t="str">
        <f t="shared" si="214"/>
        <v>if(isset($_REQUEST['participants'])){$request['participants'] = clean($_REQUEST['participants']);}</v>
      </c>
      <c r="AX135" t="str">
        <f t="shared" si="215"/>
        <v>if(isset($_REQUEST['deleted'])){$request['deleted'] = clean($_REQUEST['deleted']);}</v>
      </c>
      <c r="BA135" t="str">
        <f t="shared" si="216"/>
        <v>if(isset($_REQUEST[''])){$request[''] = clean($_REQUEST['']);}</v>
      </c>
      <c r="BD135" t="str">
        <f t="shared" si="217"/>
        <v>if(isset($_REQUEST[''])){$request[''] = clean($_REQUEST['']);}</v>
      </c>
      <c r="BG135" t="str">
        <f t="shared" si="218"/>
        <v>if(isset($_REQUEST[''])){$request[''] = clean($_REQUEST['']);}</v>
      </c>
      <c r="BJ135" t="str">
        <f t="shared" si="219"/>
        <v>if(isset($_REQUEST[''])){$request[''] = clean($_REQUEST['']);}</v>
      </c>
      <c r="BM135" t="str">
        <f t="shared" si="220"/>
        <v>if(isset($_REQUEST[''])){$request[''] = clean($_REQUEST['']);}</v>
      </c>
      <c r="BP135" t="str">
        <f t="shared" si="221"/>
        <v>if(isset($_REQUEST['viewed'])){$request['viewed'] = clean($_REQUEST['viewed']);}</v>
      </c>
      <c r="BS135" t="str">
        <f t="shared" si="222"/>
        <v>if(isset($_REQUEST[''])){$request[''] = clean($_REQUEST['']);}</v>
      </c>
      <c r="BV135" t="str">
        <f t="shared" si="223"/>
        <v>if(isset($_REQUEST['cues'])){$request['cues'] = clean($_REQUEST['cues']);}</v>
      </c>
      <c r="BY135" t="str">
        <f t="shared" si="224"/>
        <v>if(isset($_REQUEST[''])){$request[''] = clean($_REQUEST['']);}</v>
      </c>
      <c r="CB135" t="str">
        <f t="shared" si="225"/>
        <v>if(isset($_REQUEST[''])){$request[''] = clean($_REQUEST['']);}</v>
      </c>
      <c r="CE135" t="str">
        <f t="shared" si="226"/>
        <v>if(isset($_REQUEST['z'])){$request['z'] = clean($_REQUEST['z']);}</v>
      </c>
      <c r="CH135" t="s">
        <v>181</v>
      </c>
    </row>
    <row r="136" spans="2:86" x14ac:dyDescent="0.2">
      <c r="B136" t="str">
        <f t="shared" si="199"/>
        <v>if(isset($_REQUEST[''])){$request[''] = clean($_REQUEST['']);}</v>
      </c>
      <c r="E136" t="str">
        <f t="shared" si="200"/>
        <v>if(isset($_REQUEST[''])){$request[''] = clean($_REQUEST['']);}</v>
      </c>
      <c r="H136" t="str">
        <f t="shared" si="201"/>
        <v>if(isset($_REQUEST[''])){$request[''] = clean($_REQUEST['']);}</v>
      </c>
      <c r="K136" t="str">
        <f t="shared" si="202"/>
        <v>if(isset($_REQUEST['description'])){$request['description'] = clean($_REQUEST['description']);}</v>
      </c>
      <c r="N136" t="str">
        <f t="shared" si="203"/>
        <v>if(isset($_REQUEST['balance'])){$request['balance'] = clean($_REQUEST['balance']);}</v>
      </c>
      <c r="Q136" t="str">
        <f t="shared" si="204"/>
        <v>if(isset($_REQUEST['phone_primary'])){$request['phone_primary'] = clean($_REQUEST['phone_primary']);}</v>
      </c>
      <c r="T136" t="str">
        <f t="shared" si="205"/>
        <v>if(isset($_REQUEST['validation'])){$request['validation'] = clean($_REQUEST['validation']);}</v>
      </c>
      <c r="W136" t="str">
        <f t="shared" si="206"/>
        <v>if(isset($_REQUEST['status'])){$request['status'] = clean($_REQUEST['status']);}</v>
      </c>
      <c r="Z136" t="str">
        <f t="shared" si="207"/>
        <v>if(isset($_REQUEST[''])){$request[''] = clean($_REQUEST['']);}</v>
      </c>
      <c r="AC136" t="str">
        <f t="shared" si="208"/>
        <v>if(isset($_REQUEST[''])){$request[''] = clean($_REQUEST['']);}</v>
      </c>
      <c r="AF136" t="str">
        <f t="shared" si="209"/>
        <v>if(isset($_REQUEST[''])){$request[''] = clean($_REQUEST['']);}</v>
      </c>
      <c r="AI136" t="str">
        <f t="shared" si="210"/>
        <v>if(isset($_REQUEST['caption'])){$request['caption'] = clean($_REQUEST['caption']);}</v>
      </c>
      <c r="AL136" t="str">
        <f t="shared" si="211"/>
        <v>if(isset($_REQUEST[''])){$request[''] = clean($_REQUEST['']);}</v>
      </c>
      <c r="AO136" t="str">
        <f t="shared" si="212"/>
        <v>if(isset($_REQUEST[''])){$request[''] = clean($_REQUEST['']);}</v>
      </c>
      <c r="AR136" t="str">
        <f t="shared" si="213"/>
        <v>if(isset($_REQUEST[''])){$request[''] = clean($_REQUEST['']);}</v>
      </c>
      <c r="AU136" t="str">
        <f t="shared" si="214"/>
        <v>if(isset($_REQUEST['images'])){$request['images'] = clean($_REQUEST['images']);}</v>
      </c>
      <c r="AX136" t="str">
        <f t="shared" si="215"/>
        <v>if(isset($_REQUEST['access'])){$request['access'] = clean($_REQUEST['access']);}</v>
      </c>
      <c r="BA136" t="str">
        <f t="shared" si="216"/>
        <v>if(isset($_REQUEST[''])){$request[''] = clean($_REQUEST['']);}</v>
      </c>
      <c r="BD136" t="str">
        <f t="shared" si="217"/>
        <v>if(isset($_REQUEST[''])){$request[''] = clean($_REQUEST['']);}</v>
      </c>
      <c r="BG136" t="str">
        <f t="shared" si="218"/>
        <v>if(isset($_REQUEST[''])){$request[''] = clean($_REQUEST['']);}</v>
      </c>
      <c r="BJ136" t="str">
        <f t="shared" si="219"/>
        <v>if(isset($_REQUEST[''])){$request[''] = clean($_REQUEST['']);}</v>
      </c>
      <c r="BM136" t="str">
        <f t="shared" si="220"/>
        <v>if(isset($_REQUEST[''])){$request[''] = clean($_REQUEST['']);}</v>
      </c>
      <c r="BP136" t="str">
        <f t="shared" si="221"/>
        <v>if(isset($_REQUEST['recipient'])){$request['recipient'] = clean($_REQUEST['recipient']);}</v>
      </c>
      <c r="BS136" t="str">
        <f t="shared" si="222"/>
        <v>if(isset($_REQUEST[''])){$request[''] = clean($_REQUEST['']);}</v>
      </c>
      <c r="BV136" t="str">
        <f t="shared" si="223"/>
        <v>if(isset($_REQUEST['start_time'])){$request['start_time'] = clean($_REQUEST['start_time']);}</v>
      </c>
      <c r="BY136" t="str">
        <f t="shared" si="224"/>
        <v>if(isset($_REQUEST[''])){$request[''] = clean($_REQUEST['']);}</v>
      </c>
      <c r="CB136" t="str">
        <f t="shared" si="225"/>
        <v>if(isset($_REQUEST[''])){$request[''] = clean($_REQUEST['']);}</v>
      </c>
      <c r="CE136" t="str">
        <f t="shared" si="226"/>
        <v>if(isset($_REQUEST['width'])){$request['width'] = clean($_REQUEST['width']);}</v>
      </c>
      <c r="CH136" t="s">
        <v>181</v>
      </c>
    </row>
    <row r="137" spans="2:86" x14ac:dyDescent="0.2">
      <c r="B137" t="str">
        <f t="shared" si="199"/>
        <v>if(isset($_REQUEST[''])){$request[''] = clean($_REQUEST['']);}</v>
      </c>
      <c r="E137" t="str">
        <f t="shared" si="200"/>
        <v>if(isset($_REQUEST[''])){$request[''] = clean($_REQUEST['']);}</v>
      </c>
      <c r="H137" t="str">
        <f t="shared" si="201"/>
        <v>if(isset($_REQUEST[''])){$request[''] = clean($_REQUEST['']);}</v>
      </c>
      <c r="K137" t="str">
        <f t="shared" si="202"/>
        <v>if(isset($_REQUEST['type'])){$request['type'] = clean($_REQUEST['type']);}</v>
      </c>
      <c r="N137" t="str">
        <f t="shared" si="203"/>
        <v>if(isset($_REQUEST['status'])){$request['status'] = clean($_REQUEST['status']);}</v>
      </c>
      <c r="Q137" t="str">
        <f t="shared" si="204"/>
        <v>if(isset($_REQUEST['phone_secondary'])){$request['phone_secondary'] = clean($_REQUEST['phone_secondary']);}</v>
      </c>
      <c r="T137" t="str">
        <f t="shared" si="205"/>
        <v>if(isset($_REQUEST['welcome'])){$request['welcome'] = clean($_REQUEST['welcome']);}</v>
      </c>
      <c r="W137" t="str">
        <f t="shared" si="206"/>
        <v>if(isset($_REQUEST[''])){$request[''] = clean($_REQUEST['']);}</v>
      </c>
      <c r="Z137" t="str">
        <f t="shared" si="207"/>
        <v>if(isset($_REQUEST[''])){$request[''] = clean($_REQUEST['']);}</v>
      </c>
      <c r="AC137" t="str">
        <f t="shared" si="208"/>
        <v>if(isset($_REQUEST[''])){$request[''] = clean($_REQUEST['']);}</v>
      </c>
      <c r="AF137" t="str">
        <f t="shared" si="209"/>
        <v>if(isset($_REQUEST[''])){$request[''] = clean($_REQUEST['']);}</v>
      </c>
      <c r="AI137" t="str">
        <f t="shared" si="210"/>
        <v>if(isset($_REQUEST['filename'])){$request['filename'] = clean($_REQUEST['filename']);}</v>
      </c>
      <c r="AL137" t="str">
        <f t="shared" si="211"/>
        <v>if(isset($_REQUEST[''])){$request[''] = clean($_REQUEST['']);}</v>
      </c>
      <c r="AO137" t="str">
        <f t="shared" si="212"/>
        <v>if(isset($_REQUEST[''])){$request[''] = clean($_REQUEST['']);}</v>
      </c>
      <c r="AR137" t="str">
        <f t="shared" si="213"/>
        <v>if(isset($_REQUEST[''])){$request[''] = clean($_REQUEST['']);}</v>
      </c>
      <c r="AU137" t="str">
        <f t="shared" si="214"/>
        <v>if(isset($_REQUEST['author'])){$request['author'] = clean($_REQUEST['author']);}</v>
      </c>
      <c r="AX137" t="str">
        <f t="shared" si="215"/>
        <v>if(isset($_REQUEST['host'])){$request['host'] = clean($_REQUEST['host']);}</v>
      </c>
      <c r="BA137" t="str">
        <f t="shared" si="216"/>
        <v>if(isset($_REQUEST[''])){$request[''] = clean($_REQUEST['']);}</v>
      </c>
      <c r="BD137" t="str">
        <f t="shared" si="217"/>
        <v>if(isset($_REQUEST[''])){$request[''] = clean($_REQUEST['']);}</v>
      </c>
      <c r="BG137" t="str">
        <f t="shared" si="218"/>
        <v>if(isset($_REQUEST[''])){$request[''] = clean($_REQUEST['']);}</v>
      </c>
      <c r="BJ137" t="str">
        <f t="shared" si="219"/>
        <v>if(isset($_REQUEST[''])){$request[''] = clean($_REQUEST['']);}</v>
      </c>
      <c r="BM137" t="str">
        <f t="shared" si="220"/>
        <v>if(isset($_REQUEST[''])){$request[''] = clean($_REQUEST['']);}</v>
      </c>
      <c r="BP137" t="str">
        <f t="shared" si="221"/>
        <v>if(isset($_REQUEST['sender'])){$request['sender'] = clean($_REQUEST['sender']);}</v>
      </c>
      <c r="BS137" t="str">
        <f t="shared" si="222"/>
        <v>if(isset($_REQUEST[''])){$request[''] = clean($_REQUEST['']);}</v>
      </c>
      <c r="BV137" t="str">
        <f t="shared" si="223"/>
        <v>if(isset($_REQUEST['end_time'])){$request['end_time'] = clean($_REQUEST['end_time']);}</v>
      </c>
      <c r="BY137" t="str">
        <f t="shared" si="224"/>
        <v>if(isset($_REQUEST[''])){$request[''] = clean($_REQUEST['']);}</v>
      </c>
      <c r="CB137" t="str">
        <f t="shared" si="225"/>
        <v>if(isset($_REQUEST[''])){$request[''] = clean($_REQUEST['']);}</v>
      </c>
      <c r="CE137" t="str">
        <f t="shared" si="226"/>
        <v>if(isset($_REQUEST['height'])){$request['height'] = clean($_REQUEST['height']);}</v>
      </c>
      <c r="CH137" t="s">
        <v>181</v>
      </c>
    </row>
    <row r="138" spans="2:86" x14ac:dyDescent="0.2">
      <c r="B138" t="str">
        <f t="shared" si="199"/>
        <v>if(isset($_REQUEST[''])){$request[''] = clean($_REQUEST['']);}</v>
      </c>
      <c r="E138" t="str">
        <f t="shared" si="200"/>
        <v>if(isset($_REQUEST[''])){$request[''] = clean($_REQUEST['']);}</v>
      </c>
      <c r="H138" t="str">
        <f t="shared" si="201"/>
        <v>if(isset($_REQUEST[''])){$request[''] = clean($_REQUEST['']);}</v>
      </c>
      <c r="K138" t="str">
        <f t="shared" si="202"/>
        <v>if(isset($_REQUEST[''])){$request[''] = clean($_REQUEST['']);}</v>
      </c>
      <c r="N138" t="str">
        <f t="shared" si="203"/>
        <v>if(isset($_REQUEST[''])){$request[''] = clean($_REQUEST['']);}</v>
      </c>
      <c r="Q138" t="str">
        <f t="shared" si="204"/>
        <v>if(isset($_REQUEST['entitlements'])){$request['entitlements'] = clean($_REQUEST['entitlements']);}</v>
      </c>
      <c r="T138" t="str">
        <f t="shared" si="205"/>
        <v>if(isset($_REQUEST[''])){$request[''] = clean($_REQUEST['']);}</v>
      </c>
      <c r="W138" t="str">
        <f t="shared" si="206"/>
        <v>if(isset($_REQUEST[''])){$request[''] = clean($_REQUEST['']);}</v>
      </c>
      <c r="Z138" t="str">
        <f t="shared" si="207"/>
        <v>if(isset($_REQUEST[''])){$request[''] = clean($_REQUEST['']);}</v>
      </c>
      <c r="AC138" t="str">
        <f t="shared" si="208"/>
        <v>if(isset($_REQUEST[''])){$request[''] = clean($_REQUEST['']);}</v>
      </c>
      <c r="AF138" t="str">
        <f t="shared" si="209"/>
        <v>if(isset($_REQUEST[''])){$request[''] = clean($_REQUEST['']);}</v>
      </c>
      <c r="AI138" t="str">
        <f t="shared" si="210"/>
        <v>if(isset($_REQUEST['metadata'])){$request['metadata'] = clean($_REQUEST['metadata']);}</v>
      </c>
      <c r="AL138" t="str">
        <f t="shared" si="211"/>
        <v>if(isset($_REQUEST[''])){$request[''] = clean($_REQUEST['']);}</v>
      </c>
      <c r="AO138" t="str">
        <f t="shared" si="212"/>
        <v>if(isset($_REQUEST[''])){$request[''] = clean($_REQUEST['']);}</v>
      </c>
      <c r="AR138" t="str">
        <f t="shared" si="213"/>
        <v>if(isset($_REQUEST[''])){$request[''] = clean($_REQUEST['']);}</v>
      </c>
      <c r="AU138" t="str">
        <f t="shared" si="214"/>
        <v>if(isset($_REQUEST[''])){$request[''] = clean($_REQUEST['']);}</v>
      </c>
      <c r="AX138" t="str">
        <f t="shared" si="215"/>
        <v>if(isset($_REQUEST[''])){$request[''] = clean($_REQUEST['']);}</v>
      </c>
      <c r="BA138" t="str">
        <f t="shared" si="216"/>
        <v>if(isset($_REQUEST[''])){$request[''] = clean($_REQUEST['']);}</v>
      </c>
      <c r="BD138" t="str">
        <f t="shared" si="217"/>
        <v>if(isset($_REQUEST[''])){$request[''] = clean($_REQUEST['']);}</v>
      </c>
      <c r="BG138" t="str">
        <f t="shared" si="218"/>
        <v>if(isset($_REQUEST[''])){$request[''] = clean($_REQUEST['']);}</v>
      </c>
      <c r="BJ138" t="str">
        <f t="shared" si="219"/>
        <v>if(isset($_REQUEST[''])){$request[''] = clean($_REQUEST['']);}</v>
      </c>
      <c r="BM138" t="str">
        <f t="shared" si="220"/>
        <v>if(isset($_REQUEST[''])){$request[''] = clean($_REQUEST['']);}</v>
      </c>
      <c r="BP138" t="str">
        <f t="shared" si="221"/>
        <v>if(isset($_REQUEST['subject'])){$request['subject'] = clean($_REQUEST['subject']);}</v>
      </c>
      <c r="BS138" t="str">
        <f t="shared" si="222"/>
        <v>if(isset($_REQUEST[''])){$request[''] = clean($_REQUEST['']);}</v>
      </c>
      <c r="BV138" t="str">
        <f t="shared" si="223"/>
        <v>if(isset($_REQUEST[''])){$request[''] = clean($_REQUEST['']);}</v>
      </c>
      <c r="BY138" t="str">
        <f t="shared" si="224"/>
        <v>if(isset($_REQUEST[''])){$request[''] = clean($_REQUEST['']);}</v>
      </c>
      <c r="CB138" t="str">
        <f t="shared" si="225"/>
        <v>if(isset($_REQUEST[''])){$request[''] = clean($_REQUEST['']);}</v>
      </c>
      <c r="CE138" t="str">
        <f t="shared" si="226"/>
        <v>if(isset($_REQUEST[''])){$request[''] = clean($_REQUEST['']);}</v>
      </c>
      <c r="CH138" t="s">
        <v>181</v>
      </c>
    </row>
    <row r="139" spans="2:86" x14ac:dyDescent="0.2">
      <c r="B139" t="str">
        <f t="shared" si="199"/>
        <v>if(isset($_REQUEST[''])){$request[''] = clean($_REQUEST['']);}</v>
      </c>
      <c r="E139" t="str">
        <f t="shared" si="200"/>
        <v>if(isset($_REQUEST[''])){$request[''] = clean($_REQUEST['']);}</v>
      </c>
      <c r="H139" t="str">
        <f t="shared" si="201"/>
        <v>if(isset($_REQUEST[''])){$request[''] = clean($_REQUEST['']);}</v>
      </c>
      <c r="K139" t="str">
        <f t="shared" si="202"/>
        <v>if(isset($_REQUEST[''])){$request[''] = clean($_REQUEST['']);}</v>
      </c>
      <c r="N139" t="str">
        <f t="shared" si="203"/>
        <v>if(isset($_REQUEST[''])){$request[''] = clean($_REQUEST['']);}</v>
      </c>
      <c r="Q139" t="str">
        <f t="shared" si="204"/>
        <v>if(isset($_REQUEST[''])){$request[''] = clean($_REQUEST['']);}</v>
      </c>
      <c r="T139" t="str">
        <f t="shared" si="205"/>
        <v>if(isset($_REQUEST[''])){$request[''] = clean($_REQUEST['']);}</v>
      </c>
      <c r="W139" t="str">
        <f t="shared" si="206"/>
        <v>if(isset($_REQUEST[''])){$request[''] = clean($_REQUEST['']);}</v>
      </c>
      <c r="Z139" t="str">
        <f t="shared" si="207"/>
        <v>if(isset($_REQUEST[''])){$request[''] = clean($_REQUEST['']);}</v>
      </c>
      <c r="AC139" t="str">
        <f t="shared" si="208"/>
        <v>if(isset($_REQUEST[''])){$request[''] = clean($_REQUEST['']);}</v>
      </c>
      <c r="AF139" t="str">
        <f t="shared" si="209"/>
        <v>if(isset($_REQUEST[''])){$request[''] = clean($_REQUEST['']);}</v>
      </c>
      <c r="AI139" t="str">
        <f t="shared" si="210"/>
        <v>if(isset($_REQUEST[''])){$request[''] = clean($_REQUEST['']);}</v>
      </c>
      <c r="AL139" t="str">
        <f t="shared" si="211"/>
        <v>if(isset($_REQUEST[''])){$request[''] = clean($_REQUEST['']);}</v>
      </c>
      <c r="AO139" t="str">
        <f t="shared" si="212"/>
        <v>if(isset($_REQUEST[''])){$request[''] = clean($_REQUEST['']);}</v>
      </c>
      <c r="AR139" t="str">
        <f t="shared" si="213"/>
        <v>if(isset($_REQUEST[''])){$request[''] = clean($_REQUEST['']);}</v>
      </c>
      <c r="AU139" t="str">
        <f t="shared" si="214"/>
        <v>if(isset($_REQUEST[''])){$request[''] = clean($_REQUEST['']);}</v>
      </c>
      <c r="AX139" t="str">
        <f t="shared" si="215"/>
        <v>if(isset($_REQUEST[''])){$request[''] = clean($_REQUEST['']);}</v>
      </c>
      <c r="BA139" t="str">
        <f t="shared" si="216"/>
        <v>if(isset($_REQUEST[''])){$request[''] = clean($_REQUEST['']);}</v>
      </c>
      <c r="BD139" t="str">
        <f t="shared" si="217"/>
        <v>if(isset($_REQUEST[''])){$request[''] = clean($_REQUEST['']);}</v>
      </c>
      <c r="BG139" t="str">
        <f t="shared" si="218"/>
        <v>if(isset($_REQUEST[''])){$request[''] = clean($_REQUEST['']);}</v>
      </c>
      <c r="BJ139" t="str">
        <f t="shared" si="219"/>
        <v>if(isset($_REQUEST[''])){$request[''] = clean($_REQUEST['']);}</v>
      </c>
      <c r="BM139" t="str">
        <f t="shared" si="220"/>
        <v>if(isset($_REQUEST[''])){$request[''] = clean($_REQUEST['']);}</v>
      </c>
      <c r="BP139" t="str">
        <f t="shared" si="221"/>
        <v>if(isset($_REQUEST['object'])){$request['object'] = clean($_REQUEST['object']);}</v>
      </c>
      <c r="BS139" t="str">
        <f t="shared" si="222"/>
        <v>if(isset($_REQUEST[''])){$request[''] = clean($_REQUEST['']);}</v>
      </c>
      <c r="BV139" t="str">
        <f t="shared" si="223"/>
        <v>if(isset($_REQUEST[''])){$request[''] = clean($_REQUEST['']);}</v>
      </c>
      <c r="BY139" t="str">
        <f t="shared" si="224"/>
        <v>if(isset($_REQUEST[''])){$request[''] = clean($_REQUEST['']);}</v>
      </c>
      <c r="CB139" t="str">
        <f t="shared" si="225"/>
        <v>if(isset($_REQUEST[''])){$request[''] = clean($_REQUEST['']);}</v>
      </c>
      <c r="CE139" t="str">
        <f t="shared" si="226"/>
        <v>if(isset($_REQUEST[''])){$request[''] = clean($_REQUEST['']);}</v>
      </c>
      <c r="CH139" t="s">
        <v>181</v>
      </c>
    </row>
    <row r="140" spans="2:86" x14ac:dyDescent="0.2">
      <c r="B140" t="str">
        <f t="shared" si="199"/>
        <v>if(isset($_REQUEST[''])){$request[''] = clean($_REQUEST['']);}</v>
      </c>
      <c r="E140" t="str">
        <f t="shared" si="200"/>
        <v>if(isset($_REQUEST[''])){$request[''] = clean($_REQUEST['']);}</v>
      </c>
      <c r="H140" t="str">
        <f t="shared" si="201"/>
        <v>if(isset($_REQUEST[''])){$request[''] = clean($_REQUEST['']);}</v>
      </c>
      <c r="K140" t="str">
        <f t="shared" si="202"/>
        <v>if(isset($_REQUEST[''])){$request[''] = clean($_REQUEST['']);}</v>
      </c>
      <c r="N140" t="str">
        <f t="shared" si="203"/>
        <v>if(isset($_REQUEST[''])){$request[''] = clean($_REQUEST['']);}</v>
      </c>
      <c r="Q140" t="str">
        <f t="shared" si="204"/>
        <v>if(isset($_REQUEST[''])){$request[''] = clean($_REQUEST['']);}</v>
      </c>
      <c r="T140" t="str">
        <f t="shared" si="205"/>
        <v>if(isset($_REQUEST[''])){$request[''] = clean($_REQUEST['']);}</v>
      </c>
      <c r="W140" t="str">
        <f t="shared" si="206"/>
        <v>if(isset($_REQUEST[''])){$request[''] = clean($_REQUEST['']);}</v>
      </c>
      <c r="Z140" t="str">
        <f t="shared" si="207"/>
        <v>if(isset($_REQUEST[''])){$request[''] = clean($_REQUEST['']);}</v>
      </c>
      <c r="AC140" t="str">
        <f t="shared" si="208"/>
        <v>if(isset($_REQUEST[''])){$request[''] = clean($_REQUEST['']);}</v>
      </c>
      <c r="AF140" t="str">
        <f t="shared" si="209"/>
        <v>if(isset($_REQUEST[''])){$request[''] = clean($_REQUEST['']);}</v>
      </c>
      <c r="AI140" t="str">
        <f t="shared" si="210"/>
        <v>if(isset($_REQUEST[''])){$request[''] = clean($_REQUEST['']);}</v>
      </c>
      <c r="AL140" t="str">
        <f t="shared" si="211"/>
        <v>if(isset($_REQUEST[''])){$request[''] = clean($_REQUEST['']);}</v>
      </c>
      <c r="AO140" t="str">
        <f t="shared" si="212"/>
        <v>if(isset($_REQUEST[''])){$request[''] = clean($_REQUEST['']);}</v>
      </c>
      <c r="AR140" t="str">
        <f t="shared" si="213"/>
        <v>if(isset($_REQUEST[''])){$request[''] = clean($_REQUEST['']);}</v>
      </c>
      <c r="AU140" t="str">
        <f t="shared" si="214"/>
        <v>if(isset($_REQUEST[''])){$request[''] = clean($_REQUEST['']);}</v>
      </c>
      <c r="AX140" t="str">
        <f t="shared" si="215"/>
        <v>if(isset($_REQUEST[''])){$request[''] = clean($_REQUEST['']);}</v>
      </c>
      <c r="BA140" t="str">
        <f t="shared" si="216"/>
        <v>if(isset($_REQUEST[''])){$request[''] = clean($_REQUEST['']);}</v>
      </c>
      <c r="BD140" t="str">
        <f t="shared" si="217"/>
        <v>if(isset($_REQUEST[''])){$request[''] = clean($_REQUEST['']);}</v>
      </c>
      <c r="BG140" t="str">
        <f t="shared" si="218"/>
        <v>if(isset($_REQUEST[''])){$request[''] = clean($_REQUEST['']);}</v>
      </c>
      <c r="BJ140" t="str">
        <f t="shared" si="219"/>
        <v>if(isset($_REQUEST[''])){$request[''] = clean($_REQUEST['']);}</v>
      </c>
      <c r="BM140" t="str">
        <f t="shared" si="220"/>
        <v>if(isset($_REQUEST[''])){$request[''] = clean($_REQUEST['']);}</v>
      </c>
      <c r="BP140" t="str">
        <f t="shared" si="221"/>
        <v>if(isset($_REQUEST[''])){$request[''] = clean($_REQUEST['']);}</v>
      </c>
      <c r="BS140" t="str">
        <f t="shared" si="222"/>
        <v>if(isset($_REQUEST[''])){$request[''] = clean($_REQUEST['']);}</v>
      </c>
      <c r="BV140" t="str">
        <f t="shared" si="223"/>
        <v>if(isset($_REQUEST[''])){$request[''] = clean($_REQUEST['']);}</v>
      </c>
      <c r="BY140" t="str">
        <f t="shared" si="224"/>
        <v>if(isset($_REQUEST[''])){$request[''] = clean($_REQUEST['']);}</v>
      </c>
      <c r="CB140" t="str">
        <f t="shared" si="225"/>
        <v>if(isset($_REQUEST[''])){$request[''] = clean($_REQUEST['']);}</v>
      </c>
      <c r="CE140" t="str">
        <f t="shared" si="226"/>
        <v>if(isset($_REQUEST[''])){$request[''] = clean($_REQUEST['']);}</v>
      </c>
      <c r="CH140" t="s">
        <v>181</v>
      </c>
    </row>
    <row r="141" spans="2:86" x14ac:dyDescent="0.2">
      <c r="B141" t="str">
        <f t="shared" si="199"/>
        <v>if(isset($_REQUEST[''])){$request[''] = clean($_REQUEST['']);}</v>
      </c>
      <c r="E141" t="str">
        <f t="shared" si="200"/>
        <v>if(isset($_REQUEST[''])){$request[''] = clean($_REQUEST['']);}</v>
      </c>
      <c r="H141" t="str">
        <f t="shared" si="201"/>
        <v>if(isset($_REQUEST[''])){$request[''] = clean($_REQUEST['']);}</v>
      </c>
      <c r="K141" t="str">
        <f t="shared" si="202"/>
        <v>if(isset($_REQUEST[''])){$request[''] = clean($_REQUEST['']);}</v>
      </c>
      <c r="N141" t="str">
        <f t="shared" si="203"/>
        <v>if(isset($_REQUEST[''])){$request[''] = clean($_REQUEST['']);}</v>
      </c>
      <c r="Q141" t="str">
        <f t="shared" si="204"/>
        <v>if(isset($_REQUEST[''])){$request[''] = clean($_REQUEST['']);}</v>
      </c>
      <c r="T141" t="str">
        <f t="shared" si="205"/>
        <v>if(isset($_REQUEST[''])){$request[''] = clean($_REQUEST['']);}</v>
      </c>
      <c r="W141" t="str">
        <f t="shared" si="206"/>
        <v>if(isset($_REQUEST[''])){$request[''] = clean($_REQUEST['']);}</v>
      </c>
      <c r="Z141" t="str">
        <f t="shared" si="207"/>
        <v>if(isset($_REQUEST[''])){$request[''] = clean($_REQUEST['']);}</v>
      </c>
      <c r="AC141" t="str">
        <f t="shared" si="208"/>
        <v>if(isset($_REQUEST[''])){$request[''] = clean($_REQUEST['']);}</v>
      </c>
      <c r="AF141" t="str">
        <f t="shared" si="209"/>
        <v>if(isset($_REQUEST[''])){$request[''] = clean($_REQUEST['']);}</v>
      </c>
      <c r="AI141" t="str">
        <f t="shared" si="210"/>
        <v>if(isset($_REQUEST[''])){$request[''] = clean($_REQUEST['']);}</v>
      </c>
      <c r="AL141" t="str">
        <f t="shared" si="211"/>
        <v>if(isset($_REQUEST[''])){$request[''] = clean($_REQUEST['']);}</v>
      </c>
      <c r="AO141" t="str">
        <f t="shared" si="212"/>
        <v>if(isset($_REQUEST[''])){$request[''] = clean($_REQUEST['']);}</v>
      </c>
      <c r="AR141" t="str">
        <f t="shared" si="213"/>
        <v>if(isset($_REQUEST[''])){$request[''] = clean($_REQUEST['']);}</v>
      </c>
      <c r="AU141" t="str">
        <f t="shared" si="214"/>
        <v>if(isset($_REQUEST[''])){$request[''] = clean($_REQUEST['']);}</v>
      </c>
      <c r="AX141" t="str">
        <f t="shared" si="215"/>
        <v>if(isset($_REQUEST[''])){$request[''] = clean($_REQUEST['']);}</v>
      </c>
      <c r="BA141" t="str">
        <f t="shared" si="216"/>
        <v>if(isset($_REQUEST[''])){$request[''] = clean($_REQUEST['']);}</v>
      </c>
      <c r="BD141" t="str">
        <f t="shared" si="217"/>
        <v>if(isset($_REQUEST[''])){$request[''] = clean($_REQUEST['']);}</v>
      </c>
      <c r="BG141" t="str">
        <f t="shared" si="218"/>
        <v>if(isset($_REQUEST[''])){$request[''] = clean($_REQUEST['']);}</v>
      </c>
      <c r="BJ141" t="str">
        <f t="shared" si="219"/>
        <v>if(isset($_REQUEST[''])){$request[''] = clean($_REQUEST['']);}</v>
      </c>
      <c r="BM141" t="str">
        <f t="shared" si="220"/>
        <v>if(isset($_REQUEST[''])){$request[''] = clean($_REQUEST['']);}</v>
      </c>
      <c r="BP141" t="str">
        <f t="shared" si="221"/>
        <v>if(isset($_REQUEST[''])){$request[''] = clean($_REQUEST['']);}</v>
      </c>
      <c r="BS141" t="str">
        <f t="shared" si="222"/>
        <v>if(isset($_REQUEST[''])){$request[''] = clean($_REQUEST['']);}</v>
      </c>
      <c r="BV141" t="str">
        <f t="shared" si="223"/>
        <v>if(isset($_REQUEST[''])){$request[''] = clean($_REQUEST['']);}</v>
      </c>
      <c r="BY141" t="str">
        <f t="shared" si="224"/>
        <v>if(isset($_REQUEST[''])){$request[''] = clean($_REQUEST['']);}</v>
      </c>
      <c r="CB141" t="str">
        <f t="shared" si="225"/>
        <v>if(isset($_REQUEST[''])){$request[''] = clean($_REQUEST['']);}</v>
      </c>
      <c r="CE141" t="str">
        <f t="shared" si="226"/>
        <v>if(isset($_REQUEST['excerpt_id'])){$request['excerpt_id'] = clean($_REQUEST['excerpt_id']);}</v>
      </c>
      <c r="CH141" t="s">
        <v>181</v>
      </c>
    </row>
    <row r="142" spans="2:86" x14ac:dyDescent="0.2">
      <c r="B142" t="str">
        <f t="shared" si="199"/>
        <v>if(isset($_REQUEST[''])){$request[''] = clean($_REQUEST['']);}</v>
      </c>
      <c r="E142" t="str">
        <f t="shared" si="200"/>
        <v>if(isset($_REQUEST[''])){$request[''] = clean($_REQUEST['']);}</v>
      </c>
      <c r="H142" t="str">
        <f t="shared" si="201"/>
        <v>if(isset($_REQUEST[''])){$request[''] = clean($_REQUEST['']);}</v>
      </c>
      <c r="K142" t="str">
        <f t="shared" si="202"/>
        <v>if(isset($_REQUEST[''])){$request[''] = clean($_REQUEST['']);}</v>
      </c>
      <c r="N142" t="str">
        <f t="shared" si="203"/>
        <v>if(isset($_REQUEST[''])){$request[''] = clean($_REQUEST['']);}</v>
      </c>
      <c r="Q142" t="str">
        <f t="shared" si="204"/>
        <v>if(isset($_REQUEST[''])){$request[''] = clean($_REQUEST['']);}</v>
      </c>
      <c r="T142" t="str">
        <f t="shared" si="205"/>
        <v>if(isset($_REQUEST[''])){$request[''] = clean($_REQUEST['']);}</v>
      </c>
      <c r="W142" t="str">
        <f t="shared" si="206"/>
        <v>if(isset($_REQUEST[''])){$request[''] = clean($_REQUEST['']);}</v>
      </c>
      <c r="Z142" t="str">
        <f t="shared" si="207"/>
        <v>if(isset($_REQUEST[''])){$request[''] = clean($_REQUEST['']);}</v>
      </c>
      <c r="AC142" t="str">
        <f t="shared" si="208"/>
        <v>if(isset($_REQUEST[''])){$request[''] = clean($_REQUEST['']);}</v>
      </c>
      <c r="AF142" t="str">
        <f t="shared" si="209"/>
        <v>if(isset($_REQUEST[''])){$request[''] = clean($_REQUEST['']);}</v>
      </c>
      <c r="AI142" t="str">
        <f t="shared" si="210"/>
        <v>if(isset($_REQUEST[''])){$request[''] = clean($_REQUEST['']);}</v>
      </c>
      <c r="AL142" t="str">
        <f t="shared" si="211"/>
        <v>if(isset($_REQUEST[''])){$request[''] = clean($_REQUEST['']);}</v>
      </c>
      <c r="AO142" t="str">
        <f t="shared" si="212"/>
        <v>if(isset($_REQUEST[''])){$request[''] = clean($_REQUEST['']);}</v>
      </c>
      <c r="AR142" t="str">
        <f t="shared" si="213"/>
        <v>if(isset($_REQUEST[''])){$request[''] = clean($_REQUEST['']);}</v>
      </c>
      <c r="AU142" t="str">
        <f t="shared" si="214"/>
        <v>if(isset($_REQUEST[''])){$request[''] = clean($_REQUEST['']);}</v>
      </c>
      <c r="AX142" t="str">
        <f t="shared" si="215"/>
        <v>if(isset($_REQUEST[''])){$request[''] = clean($_REQUEST['']);}</v>
      </c>
      <c r="BA142" t="str">
        <f t="shared" si="216"/>
        <v>if(isset($_REQUEST[''])){$request[''] = clean($_REQUEST['']);}</v>
      </c>
      <c r="BD142" t="str">
        <f t="shared" si="217"/>
        <v>if(isset($_REQUEST[''])){$request[''] = clean($_REQUEST['']);}</v>
      </c>
      <c r="BG142" t="str">
        <f t="shared" si="218"/>
        <v>if(isset($_REQUEST[''])){$request[''] = clean($_REQUEST['']);}</v>
      </c>
      <c r="BJ142" t="str">
        <f t="shared" si="219"/>
        <v>if(isset($_REQUEST[''])){$request[''] = clean($_REQUEST['']);}</v>
      </c>
      <c r="BM142" t="str">
        <f t="shared" si="220"/>
        <v>if(isset($_REQUEST[''])){$request[''] = clean($_REQUEST['']);}</v>
      </c>
      <c r="BP142" t="str">
        <f t="shared" si="221"/>
        <v>if(isset($_REQUEST[''])){$request[''] = clean($_REQUEST['']);}</v>
      </c>
      <c r="BS142" t="str">
        <f t="shared" si="222"/>
        <v>if(isset($_REQUEST[''])){$request[''] = clean($_REQUEST['']);}</v>
      </c>
      <c r="BV142" t="str">
        <f t="shared" si="223"/>
        <v>if(isset($_REQUEST['stage_id'])){$request['stage_id'] = clean($_REQUEST['stage_id']);}</v>
      </c>
      <c r="BY142" t="str">
        <f t="shared" si="224"/>
        <v>if(isset($_REQUEST['stage_id'])){$request['stage_id'] = clean($_REQUEST['stage_id']);}</v>
      </c>
      <c r="CB142" t="str">
        <f t="shared" si="225"/>
        <v>if(isset($_REQUEST['stage_id'])){$request['stage_id'] = clean($_REQUEST['stage_id']);}</v>
      </c>
      <c r="CE142" t="str">
        <f t="shared" si="226"/>
        <v>if(isset($_REQUEST['stage_id'])){$request['stage_id'] = clean($_REQUEST['stage_id']);}</v>
      </c>
      <c r="CH142" t="s">
        <v>181</v>
      </c>
    </row>
    <row r="143" spans="2:86" x14ac:dyDescent="0.2">
      <c r="B143" t="str">
        <f t="shared" si="199"/>
        <v>if(isset($_REQUEST[''])){$request[''] = clean($_REQUEST['']);}</v>
      </c>
      <c r="E143" t="str">
        <f t="shared" si="200"/>
        <v>if(isset($_REQUEST[''])){$request[''] = clean($_REQUEST['']);}</v>
      </c>
      <c r="H143" t="str">
        <f t="shared" si="201"/>
        <v>if(isset($_REQUEST[''])){$request[''] = clean($_REQUEST['']);}</v>
      </c>
      <c r="K143" t="str">
        <f t="shared" si="202"/>
        <v>if(isset($_REQUEST[''])){$request[''] = clean($_REQUEST['']);}</v>
      </c>
      <c r="N143" t="str">
        <f t="shared" si="203"/>
        <v>if(isset($_REQUEST[''])){$request[''] = clean($_REQUEST['']);}</v>
      </c>
      <c r="Q143" t="str">
        <f t="shared" si="204"/>
        <v>if(isset($_REQUEST[''])){$request[''] = clean($_REQUEST['']);}</v>
      </c>
      <c r="T143" t="str">
        <f t="shared" si="205"/>
        <v>if(isset($_REQUEST[''])){$request[''] = clean($_REQUEST['']);}</v>
      </c>
      <c r="W143" t="str">
        <f t="shared" si="206"/>
        <v>if(isset($_REQUEST[''])){$request[''] = clean($_REQUEST['']);}</v>
      </c>
      <c r="Z143" t="str">
        <f t="shared" si="207"/>
        <v>if(isset($_REQUEST[''])){$request[''] = clean($_REQUEST['']);}</v>
      </c>
      <c r="AC143" t="str">
        <f t="shared" si="208"/>
        <v>if(isset($_REQUEST[''])){$request[''] = clean($_REQUEST['']);}</v>
      </c>
      <c r="AF143" t="str">
        <f t="shared" si="209"/>
        <v>if(isset($_REQUEST[''])){$request[''] = clean($_REQUEST['']);}</v>
      </c>
      <c r="AI143" t="str">
        <f t="shared" si="210"/>
        <v>if(isset($_REQUEST[''])){$request[''] = clean($_REQUEST['']);}</v>
      </c>
      <c r="AL143" t="str">
        <f t="shared" si="211"/>
        <v>if(isset($_REQUEST[''])){$request[''] = clean($_REQUEST['']);}</v>
      </c>
      <c r="AO143" t="str">
        <f t="shared" si="212"/>
        <v>if(isset($_REQUEST[''])){$request[''] = clean($_REQUEST['']);}</v>
      </c>
      <c r="AR143" t="str">
        <f t="shared" si="213"/>
        <v>if(isset($_REQUEST[''])){$request[''] = clean($_REQUEST['']);}</v>
      </c>
      <c r="AU143" t="str">
        <f t="shared" si="214"/>
        <v>if(isset($_REQUEST[''])){$request[''] = clean($_REQUEST['']);}</v>
      </c>
      <c r="AX143" t="str">
        <f t="shared" si="215"/>
        <v>if(isset($_REQUEST[''])){$request[''] = clean($_REQUEST['']);}</v>
      </c>
      <c r="BA143" t="str">
        <f t="shared" si="216"/>
        <v>if(isset($_REQUEST[''])){$request[''] = clean($_REQUEST['']);}</v>
      </c>
      <c r="BD143" t="str">
        <f t="shared" si="217"/>
        <v>if(isset($_REQUEST[''])){$request[''] = clean($_REQUEST['']);}</v>
      </c>
      <c r="BG143" t="str">
        <f t="shared" si="218"/>
        <v>if(isset($_REQUEST[''])){$request[''] = clean($_REQUEST['']);}</v>
      </c>
      <c r="BJ143" t="str">
        <f t="shared" si="219"/>
        <v>if(isset($_REQUEST[''])){$request[''] = clean($_REQUEST['']);}</v>
      </c>
      <c r="BM143" t="str">
        <f t="shared" si="220"/>
        <v>if(isset($_REQUEST[''])){$request[''] = clean($_REQUEST['']);}</v>
      </c>
      <c r="BP143" t="str">
        <f t="shared" si="221"/>
        <v>if(isset($_REQUEST[''])){$request[''] = clean($_REQUEST['']);}</v>
      </c>
      <c r="BS143" t="str">
        <f t="shared" si="222"/>
        <v>if(isset($_REQUEST[''])){$request[''] = clean($_REQUEST['']);}</v>
      </c>
      <c r="BV143" t="str">
        <f t="shared" si="223"/>
        <v>if(isset($_REQUEST['attachment_id'])){$request['attachment_id'] = clean($_REQUEST['attachment_id']);}</v>
      </c>
      <c r="BY143" t="str">
        <f t="shared" si="224"/>
        <v>if(isset($_REQUEST[''])){$request[''] = clean($_REQUEST['']);}</v>
      </c>
      <c r="CB143" t="str">
        <f t="shared" si="225"/>
        <v>if(isset($_REQUEST[''])){$request[''] = clean($_REQUEST['']);}</v>
      </c>
      <c r="CE143" t="str">
        <f t="shared" si="226"/>
        <v>if(isset($_REQUEST[''])){$request[''] = clean($_REQUEST['']);}</v>
      </c>
      <c r="CH143" t="s">
        <v>181</v>
      </c>
    </row>
    <row r="144" spans="2:86" x14ac:dyDescent="0.2">
      <c r="B144" t="str">
        <f t="shared" si="199"/>
        <v>if(isset($_REQUEST[''])){$request[''] = clean($_REQUEST['']);}</v>
      </c>
      <c r="E144" t="str">
        <f t="shared" si="200"/>
        <v>if(isset($_REQUEST[''])){$request[''] = clean($_REQUEST['']);}</v>
      </c>
      <c r="H144" t="str">
        <f t="shared" si="201"/>
        <v>if(isset($_REQUEST[''])){$request[''] = clean($_REQUEST['']);}</v>
      </c>
      <c r="K144" t="str">
        <f t="shared" si="202"/>
        <v>if(isset($_REQUEST[''])){$request[''] = clean($_REQUEST['']);}</v>
      </c>
      <c r="N144" t="str">
        <f t="shared" si="203"/>
        <v>if(isset($_REQUEST[''])){$request[''] = clean($_REQUEST['']);}</v>
      </c>
      <c r="Q144" t="str">
        <f t="shared" si="204"/>
        <v>if(isset($_REQUEST[''])){$request[''] = clean($_REQUEST['']);}</v>
      </c>
      <c r="T144" t="str">
        <f t="shared" si="205"/>
        <v>if(isset($_REQUEST[''])){$request[''] = clean($_REQUEST['']);}</v>
      </c>
      <c r="W144" t="str">
        <f t="shared" si="206"/>
        <v>if(isset($_REQUEST[''])){$request[''] = clean($_REQUEST['']);}</v>
      </c>
      <c r="Z144" t="str">
        <f t="shared" si="207"/>
        <v>if(isset($_REQUEST[''])){$request[''] = clean($_REQUEST['']);}</v>
      </c>
      <c r="AC144" t="str">
        <f t="shared" si="208"/>
        <v>if(isset($_REQUEST[''])){$request[''] = clean($_REQUEST['']);}</v>
      </c>
      <c r="AF144" t="str">
        <f t="shared" si="209"/>
        <v>if(isset($_REQUEST[''])){$request[''] = clean($_REQUEST['']);}</v>
      </c>
      <c r="AI144" t="str">
        <f t="shared" si="210"/>
        <v>if(isset($_REQUEST[''])){$request[''] = clean($_REQUEST['']);}</v>
      </c>
      <c r="AL144" t="str">
        <f t="shared" si="211"/>
        <v>if(isset($_REQUEST[''])){$request[''] = clean($_REQUEST['']);}</v>
      </c>
      <c r="AO144" t="str">
        <f t="shared" si="212"/>
        <v>if(isset($_REQUEST[''])){$request[''] = clean($_REQUEST['']);}</v>
      </c>
      <c r="AR144" t="str">
        <f t="shared" si="213"/>
        <v>if(isset($_REQUEST[''])){$request[''] = clean($_REQUEST['']);}</v>
      </c>
      <c r="AU144" t="str">
        <f t="shared" si="214"/>
        <v>if(isset($_REQUEST[''])){$request[''] = clean($_REQUEST['']);}</v>
      </c>
      <c r="AX144" t="str">
        <f t="shared" si="215"/>
        <v>if(isset($_REQUEST[''])){$request[''] = clean($_REQUEST['']);}</v>
      </c>
      <c r="BA144" t="str">
        <f t="shared" si="216"/>
        <v>if(isset($_REQUEST[''])){$request[''] = clean($_REQUEST['']);}</v>
      </c>
      <c r="BD144" t="str">
        <f t="shared" si="217"/>
        <v>if(isset($_REQUEST['post_id'])){$request['post_id'] = clean($_REQUEST['post_id']);}</v>
      </c>
      <c r="BG144" t="str">
        <f t="shared" si="218"/>
        <v>if(isset($_REQUEST[''])){$request[''] = clean($_REQUEST['']);}</v>
      </c>
      <c r="BJ144" t="str">
        <f t="shared" si="219"/>
        <v>if(isset($_REQUEST[''])){$request[''] = clean($_REQUEST['']);}</v>
      </c>
      <c r="BM144" t="str">
        <f t="shared" si="220"/>
        <v>if(isset($_REQUEST[''])){$request[''] = clean($_REQUEST['']);}</v>
      </c>
      <c r="BP144" t="str">
        <f t="shared" si="221"/>
        <v>if(isset($_REQUEST[''])){$request[''] = clean($_REQUEST['']);}</v>
      </c>
      <c r="BS144" t="str">
        <f t="shared" si="222"/>
        <v>if(isset($_REQUEST[''])){$request[''] = clean($_REQUEST['']);}</v>
      </c>
      <c r="BV144" t="str">
        <f t="shared" si="223"/>
        <v>if(isset($_REQUEST['post_id'])){$request['post_id'] = clean($_REQUEST['post_id']);}</v>
      </c>
      <c r="BY144" t="str">
        <f t="shared" si="224"/>
        <v>if(isset($_REQUEST['post_id'])){$request['post_id'] = clean($_REQUEST['post_id']);}</v>
      </c>
      <c r="CB144" t="str">
        <f t="shared" si="225"/>
        <v>if(isset($_REQUEST['post_id'])){$request['post_id'] = clean($_REQUEST['post_id']);}</v>
      </c>
      <c r="CE144" t="str">
        <f t="shared" si="226"/>
        <v>if(isset($_REQUEST['post_id'])){$request['post_id'] = clean($_REQUEST['post_id']);}</v>
      </c>
      <c r="CH144" t="s">
        <v>181</v>
      </c>
    </row>
    <row r="145" spans="1:86" x14ac:dyDescent="0.2">
      <c r="B145" t="str">
        <f t="shared" si="199"/>
        <v>if(isset($_REQUEST[''])){$request[''] = clean($_REQUEST['']);}</v>
      </c>
      <c r="E145" t="str">
        <f t="shared" si="200"/>
        <v>if(isset($_REQUEST[''])){$request[''] = clean($_REQUEST['']);}</v>
      </c>
      <c r="H145" t="str">
        <f t="shared" si="201"/>
        <v>if(isset($_REQUEST[''])){$request[''] = clean($_REQUEST['']);}</v>
      </c>
      <c r="K145" t="str">
        <f t="shared" si="202"/>
        <v>if(isset($_REQUEST[''])){$request[''] = clean($_REQUEST['']);}</v>
      </c>
      <c r="N145" t="str">
        <f t="shared" si="203"/>
        <v>if(isset($_REQUEST[''])){$request[''] = clean($_REQUEST['']);}</v>
      </c>
      <c r="Q145" t="str">
        <f t="shared" si="204"/>
        <v>if(isset($_REQUEST[''])){$request[''] = clean($_REQUEST['']);}</v>
      </c>
      <c r="T145" t="str">
        <f t="shared" si="205"/>
        <v>if(isset($_REQUEST[''])){$request[''] = clean($_REQUEST['']);}</v>
      </c>
      <c r="W145" t="str">
        <f t="shared" si="206"/>
        <v>if(isset($_REQUEST[''])){$request[''] = clean($_REQUEST['']);}</v>
      </c>
      <c r="Z145" t="str">
        <f t="shared" si="207"/>
        <v>if(isset($_REQUEST[''])){$request[''] = clean($_REQUEST['']);}</v>
      </c>
      <c r="AC145" t="str">
        <f t="shared" si="208"/>
        <v>if(isset($_REQUEST[''])){$request[''] = clean($_REQUEST['']);}</v>
      </c>
      <c r="AF145" t="str">
        <f t="shared" si="209"/>
        <v>if(isset($_REQUEST[''])){$request[''] = clean($_REQUEST['']);}</v>
      </c>
      <c r="AI145" t="str">
        <f t="shared" si="210"/>
        <v>if(isset($_REQUEST[''])){$request[''] = clean($_REQUEST['']);}</v>
      </c>
      <c r="AL145" t="str">
        <f t="shared" si="211"/>
        <v>if(isset($_REQUEST[''])){$request[''] = clean($_REQUEST['']);}</v>
      </c>
      <c r="AO145" t="str">
        <f t="shared" si="212"/>
        <v>if(isset($_REQUEST[''])){$request[''] = clean($_REQUEST['']);}</v>
      </c>
      <c r="AR145" t="str">
        <f t="shared" si="213"/>
        <v>if(isset($_REQUEST[''])){$request[''] = clean($_REQUEST['']);}</v>
      </c>
      <c r="AU145" t="str">
        <f t="shared" si="214"/>
        <v>if(isset($_REQUEST[''])){$request[''] = clean($_REQUEST['']);}</v>
      </c>
      <c r="AX145" t="str">
        <f t="shared" si="215"/>
        <v>if(isset($_REQUEST[''])){$request[''] = clean($_REQUEST['']);}</v>
      </c>
      <c r="BA145" t="str">
        <f t="shared" si="216"/>
        <v>if(isset($_REQUEST[''])){$request[''] = clean($_REQUEST['']);}</v>
      </c>
      <c r="BD145" t="str">
        <f t="shared" si="217"/>
        <v>if(isset($_REQUEST[''])){$request[''] = clean($_REQUEST['']);}</v>
      </c>
      <c r="BG145" t="str">
        <f t="shared" si="218"/>
        <v>if(isset($_REQUEST[''])){$request[''] = clean($_REQUEST['']);}</v>
      </c>
      <c r="BJ145" t="str">
        <f t="shared" si="219"/>
        <v>if(isset($_REQUEST[''])){$request[''] = clean($_REQUEST['']);}</v>
      </c>
      <c r="BM145" t="str">
        <f t="shared" si="220"/>
        <v>if(isset($_REQUEST[''])){$request[''] = clean($_REQUEST['']);}</v>
      </c>
      <c r="BP145" t="str">
        <f t="shared" si="221"/>
        <v>if(isset($_REQUEST[''])){$request[''] = clean($_REQUEST['']);}</v>
      </c>
      <c r="BS145" t="str">
        <f t="shared" si="222"/>
        <v>if(isset($_REQUEST[''])){$request[''] = clean($_REQUEST['']);}</v>
      </c>
      <c r="BV145" t="str">
        <f t="shared" si="223"/>
        <v>if(isset($_REQUEST[''])){$request[''] = clean($_REQUEST['']);}</v>
      </c>
      <c r="BY145" t="str">
        <f t="shared" si="224"/>
        <v>if(isset($_REQUEST[''])){$request[''] = clean($_REQUEST['']);}</v>
      </c>
      <c r="CB145" t="str">
        <f t="shared" si="225"/>
        <v>if(isset($_REQUEST[''])){$request[''] = clean($_REQUEST['']);}</v>
      </c>
      <c r="CE145" t="str">
        <f t="shared" si="226"/>
        <v>if(isset($_REQUEST[''])){$request[''] = clean($_REQUEST['']);}</v>
      </c>
      <c r="CH145" t="s">
        <v>181</v>
      </c>
    </row>
    <row r="146" spans="1:86" x14ac:dyDescent="0.2">
      <c r="B146" t="str">
        <f t="shared" si="199"/>
        <v>if(isset($_REQUEST[''])){$request[''] = clean($_REQUEST['']);}</v>
      </c>
      <c r="E146" t="str">
        <f t="shared" si="200"/>
        <v>if(isset($_REQUEST[''])){$request[''] = clean($_REQUEST['']);}</v>
      </c>
      <c r="H146" t="str">
        <f t="shared" si="201"/>
        <v>if(isset($_REQUEST[''])){$request[''] = clean($_REQUEST['']);}</v>
      </c>
      <c r="K146" t="str">
        <f t="shared" si="202"/>
        <v>if(isset($_REQUEST['partner_id'])){$request['partner_id'] = clean($_REQUEST['partner_id']);}</v>
      </c>
      <c r="N146" t="str">
        <f t="shared" si="203"/>
        <v>if(isset($_REQUEST[''])){$request[''] = clean($_REQUEST['']);}</v>
      </c>
      <c r="Q146" t="str">
        <f t="shared" si="204"/>
        <v>if(isset($_REQUEST[''])){$request[''] = clean($_REQUEST['']);}</v>
      </c>
      <c r="T146" t="str">
        <f t="shared" si="205"/>
        <v>if(isset($_REQUEST[''])){$request[''] = clean($_REQUEST['']);}</v>
      </c>
      <c r="W146" t="str">
        <f t="shared" si="206"/>
        <v>if(isset($_REQUEST[''])){$request[''] = clean($_REQUEST['']);}</v>
      </c>
      <c r="Z146" t="str">
        <f t="shared" si="207"/>
        <v>if(isset($_REQUEST[''])){$request[''] = clean($_REQUEST['']);}</v>
      </c>
      <c r="AC146" t="str">
        <f t="shared" si="208"/>
        <v>if(isset($_REQUEST[''])){$request[''] = clean($_REQUEST['']);}</v>
      </c>
      <c r="AF146" t="str">
        <f t="shared" si="209"/>
        <v>if(isset($_REQUEST[''])){$request[''] = clean($_REQUEST['']);}</v>
      </c>
      <c r="AI146" t="str">
        <f t="shared" si="210"/>
        <v>if(isset($_REQUEST[''])){$request[''] = clean($_REQUEST['']);}</v>
      </c>
      <c r="AL146" t="str">
        <f t="shared" si="211"/>
        <v>if(isset($_REQUEST[''])){$request[''] = clean($_REQUEST['']);}</v>
      </c>
      <c r="AO146" t="str">
        <f t="shared" si="212"/>
        <v>if(isset($_REQUEST[''])){$request[''] = clean($_REQUEST['']);}</v>
      </c>
      <c r="AR146" t="str">
        <f t="shared" si="213"/>
        <v>if(isset($_REQUEST[''])){$request[''] = clean($_REQUEST['']);}</v>
      </c>
      <c r="AU146" t="str">
        <f t="shared" si="214"/>
        <v>if(isset($_REQUEST[''])){$request[''] = clean($_REQUEST['']);}</v>
      </c>
      <c r="AX146" t="str">
        <f t="shared" si="215"/>
        <v>if(isset($_REQUEST[''])){$request[''] = clean($_REQUEST['']);}</v>
      </c>
      <c r="BA146" t="str">
        <f t="shared" si="216"/>
        <v>if(isset($_REQUEST[''])){$request[''] = clean($_REQUEST['']);}</v>
      </c>
      <c r="BD146" t="str">
        <f t="shared" si="217"/>
        <v>if(isset($_REQUEST[''])){$request[''] = clean($_REQUEST['']);}</v>
      </c>
      <c r="BG146" t="str">
        <f t="shared" si="218"/>
        <v>if(isset($_REQUEST[''])){$request[''] = clean($_REQUEST['']);}</v>
      </c>
      <c r="BJ146" t="str">
        <f t="shared" si="219"/>
        <v>if(isset($_REQUEST[''])){$request[''] = clean($_REQUEST['']);}</v>
      </c>
      <c r="BM146" t="str">
        <f t="shared" si="220"/>
        <v>if(isset($_REQUEST['thread_id'])){$request['thread_id'] = clean($_REQUEST['thread_id']);}</v>
      </c>
      <c r="BP146" t="str">
        <f t="shared" si="221"/>
        <v>if(isset($_REQUEST[''])){$request[''] = clean($_REQUEST['']);}</v>
      </c>
      <c r="BS146" t="str">
        <f t="shared" si="222"/>
        <v>if(isset($_REQUEST[''])){$request[''] = clean($_REQUEST['']);}</v>
      </c>
      <c r="BV146" t="str">
        <f t="shared" si="223"/>
        <v>if(isset($_REQUEST[''])){$request[''] = clean($_REQUEST['']);}</v>
      </c>
      <c r="BY146" t="str">
        <f t="shared" si="224"/>
        <v>if(isset($_REQUEST[''])){$request[''] = clean($_REQUEST['']);}</v>
      </c>
      <c r="CB146" t="str">
        <f t="shared" si="225"/>
        <v>if(isset($_REQUEST[''])){$request[''] = clean($_REQUEST['']);}</v>
      </c>
      <c r="CE146" t="str">
        <f t="shared" si="226"/>
        <v>if(isset($_REQUEST[''])){$request[''] = clean($_REQUEST['']);}</v>
      </c>
      <c r="CH146" t="s">
        <v>181</v>
      </c>
    </row>
    <row r="147" spans="1:86" x14ac:dyDescent="0.2">
      <c r="B147" t="str">
        <f t="shared" si="199"/>
        <v>if(isset($_REQUEST[''])){$request[''] = clean($_REQUEST['']);}</v>
      </c>
      <c r="E147" t="str">
        <f t="shared" si="200"/>
        <v>if(isset($_REQUEST['profile_id'])){$request['profile_id'] = clean($_REQUEST['profile_id']);}</v>
      </c>
      <c r="H147" t="str">
        <f t="shared" si="201"/>
        <v>if(isset($_REQUEST[''])){$request[''] = clean($_REQUEST['']);}</v>
      </c>
      <c r="K147" t="str">
        <f t="shared" si="202"/>
        <v>if(isset($_REQUEST[''])){$request[''] = clean($_REQUEST['']);}</v>
      </c>
      <c r="N147" t="str">
        <f t="shared" si="203"/>
        <v>if(isset($_REQUEST[''])){$request[''] = clean($_REQUEST['']);}</v>
      </c>
      <c r="Q147" t="str">
        <f t="shared" si="204"/>
        <v>if(isset($_REQUEST[''])){$request[''] = clean($_REQUEST['']);}</v>
      </c>
      <c r="T147" t="str">
        <f t="shared" si="205"/>
        <v>if(isset($_REQUEST[''])){$request[''] = clean($_REQUEST['']);}</v>
      </c>
      <c r="W147" t="str">
        <f t="shared" si="206"/>
        <v>if(isset($_REQUEST[''])){$request[''] = clean($_REQUEST['']);}</v>
      </c>
      <c r="Z147" t="str">
        <f t="shared" si="207"/>
        <v>if(isset($_REQUEST[''])){$request[''] = clean($_REQUEST['']);}</v>
      </c>
      <c r="AC147" t="str">
        <f t="shared" si="208"/>
        <v>if(isset($_REQUEST['profile_id'])){$request['profile_id'] = clean($_REQUEST['profile_id']);}</v>
      </c>
      <c r="AF147" t="str">
        <f t="shared" si="209"/>
        <v>if(isset($_REQUEST['profile_id'])){$request['profile_id'] = clean($_REQUEST['profile_id']);}</v>
      </c>
      <c r="AI147" t="str">
        <f t="shared" si="210"/>
        <v>if(isset($_REQUEST['profile_id'])){$request['profile_id'] = clean($_REQUEST['profile_id']);}</v>
      </c>
      <c r="AL147" t="str">
        <f t="shared" si="211"/>
        <v>if(isset($_REQUEST['profile_id'])){$request['profile_id'] = clean($_REQUEST['profile_id']);}</v>
      </c>
      <c r="AO147" t="str">
        <f t="shared" si="212"/>
        <v>if(isset($_REQUEST['profile_id'])){$request['profile_id'] = clean($_REQUEST['profile_id']);}</v>
      </c>
      <c r="AR147" t="str">
        <f t="shared" si="213"/>
        <v>if(isset($_REQUEST['profile_id'])){$request['profile_id'] = clean($_REQUEST['profile_id']);}</v>
      </c>
      <c r="AU147" t="str">
        <f t="shared" si="214"/>
        <v>if(isset($_REQUEST['profile_id'])){$request['profile_id'] = clean($_REQUEST['profile_id']);}</v>
      </c>
      <c r="AX147" t="str">
        <f t="shared" si="215"/>
        <v>if(isset($_REQUEST['profile_id'])){$request['profile_id'] = clean($_REQUEST['profile_id']);}</v>
      </c>
      <c r="BA147" t="str">
        <f t="shared" si="216"/>
        <v>if(isset($_REQUEST['profile_id'])){$request['profile_id'] = clean($_REQUEST['profile_id']);}</v>
      </c>
      <c r="BD147" t="str">
        <f t="shared" si="217"/>
        <v>if(isset($_REQUEST[''])){$request[''] = clean($_REQUEST['']);}</v>
      </c>
      <c r="BG147" t="str">
        <f t="shared" si="218"/>
        <v>if(isset($_REQUEST['profile_id'])){$request['profile_id'] = clean($_REQUEST['profile_id']);}</v>
      </c>
      <c r="BJ147" t="str">
        <f t="shared" si="219"/>
        <v>if(isset($_REQUEST['profile_id'])){$request['profile_id'] = clean($_REQUEST['profile_id']);}</v>
      </c>
      <c r="BM147" t="str">
        <f t="shared" si="220"/>
        <v>if(isset($_REQUEST['profile_id'])){$request['profile_id'] = clean($_REQUEST['profile_id']);}</v>
      </c>
      <c r="BP147" t="str">
        <f t="shared" si="221"/>
        <v>if(isset($_REQUEST['profile_id'])){$request['profile_id'] = clean($_REQUEST['profile_id']);}</v>
      </c>
      <c r="BS147" t="str">
        <f t="shared" si="222"/>
        <v>if(isset($_REQUEST[''])){$request[''] = clean($_REQUEST['']);}</v>
      </c>
      <c r="BV147" t="str">
        <f t="shared" si="223"/>
        <v>if(isset($_REQUEST[''])){$request[''] = clean($_REQUEST['']);}</v>
      </c>
      <c r="BY147" t="str">
        <f t="shared" si="224"/>
        <v>if(isset($_REQUEST[''])){$request[''] = clean($_REQUEST['']);}</v>
      </c>
      <c r="CB147" t="str">
        <f t="shared" si="225"/>
        <v>if(isset($_REQUEST[''])){$request[''] = clean($_REQUEST['']);}</v>
      </c>
      <c r="CE147" t="str">
        <f t="shared" si="226"/>
        <v>if(isset($_REQUEST[''])){$request[''] = clean($_REQUEST['']);}</v>
      </c>
      <c r="CH147" t="s">
        <v>181</v>
      </c>
    </row>
    <row r="148" spans="1:86" x14ac:dyDescent="0.2">
      <c r="B148" t="str">
        <f t="shared" si="199"/>
        <v>if(isset($_REQUEST[''])){$request[''] = clean($_REQUEST['']);}</v>
      </c>
      <c r="E148" t="str">
        <f t="shared" si="200"/>
        <v>if(isset($_REQUEST[''])){$request[''] = clean($_REQUEST['']);}</v>
      </c>
      <c r="H148" t="str">
        <f t="shared" si="201"/>
        <v>if(isset($_REQUEST[''])){$request[''] = clean($_REQUEST['']);}</v>
      </c>
      <c r="K148" t="str">
        <f t="shared" si="202"/>
        <v>if(isset($_REQUEST[''])){$request[''] = clean($_REQUEST['']);}</v>
      </c>
      <c r="N148" t="str">
        <f t="shared" si="203"/>
        <v>if(isset($_REQUEST[''])){$request[''] = clean($_REQUEST['']);}</v>
      </c>
      <c r="Q148" t="str">
        <f t="shared" si="204"/>
        <v>if(isset($_REQUEST[''])){$request[''] = clean($_REQUEST['']);}</v>
      </c>
      <c r="T148" t="str">
        <f t="shared" si="205"/>
        <v>if(isset($_REQUEST[''])){$request[''] = clean($_REQUEST['']);}</v>
      </c>
      <c r="W148" t="str">
        <f t="shared" si="206"/>
        <v>if(isset($_REQUEST['user_id'])){$request['user_id'] = clean($_REQUEST['user_id']);}</v>
      </c>
      <c r="Z148" t="str">
        <f t="shared" si="207"/>
        <v>if(isset($_REQUEST['user_id'])){$request['user_id'] = clean($_REQUEST['user_id']);}</v>
      </c>
      <c r="AC148" t="str">
        <f t="shared" si="208"/>
        <v>if(isset($_REQUEST[''])){$request[''] = clean($_REQUEST['']);}</v>
      </c>
      <c r="AF148" t="str">
        <f t="shared" si="209"/>
        <v>if(isset($_REQUEST[''])){$request[''] = clean($_REQUEST['']);}</v>
      </c>
      <c r="AI148" t="str">
        <f t="shared" si="210"/>
        <v>if(isset($_REQUEST[''])){$request[''] = clean($_REQUEST['']);}</v>
      </c>
      <c r="AL148" t="str">
        <f t="shared" si="211"/>
        <v>if(isset($_REQUEST[''])){$request[''] = clean($_REQUEST['']);}</v>
      </c>
      <c r="AO148" t="str">
        <f t="shared" si="212"/>
        <v>if(isset($_REQUEST[''])){$request[''] = clean($_REQUEST['']);}</v>
      </c>
      <c r="AR148" t="str">
        <f t="shared" si="213"/>
        <v>if(isset($_REQUEST[''])){$request[''] = clean($_REQUEST['']);}</v>
      </c>
      <c r="AU148" t="str">
        <f t="shared" si="214"/>
        <v>if(isset($_REQUEST[''])){$request[''] = clean($_REQUEST['']);}</v>
      </c>
      <c r="AX148" t="str">
        <f t="shared" si="215"/>
        <v>if(isset($_REQUEST[''])){$request[''] = clean($_REQUEST['']);}</v>
      </c>
      <c r="BA148" t="str">
        <f t="shared" si="216"/>
        <v>if(isset($_REQUEST[''])){$request[''] = clean($_REQUEST['']);}</v>
      </c>
      <c r="BD148" t="str">
        <f t="shared" si="217"/>
        <v>if(isset($_REQUEST[''])){$request[''] = clean($_REQUEST['']);}</v>
      </c>
      <c r="BG148" t="str">
        <f t="shared" si="218"/>
        <v>if(isset($_REQUEST[''])){$request[''] = clean($_REQUEST['']);}</v>
      </c>
      <c r="BJ148" t="str">
        <f t="shared" si="219"/>
        <v>if(isset($_REQUEST[''])){$request[''] = clean($_REQUEST['']);}</v>
      </c>
      <c r="BM148" t="str">
        <f t="shared" si="220"/>
        <v>if(isset($_REQUEST[''])){$request[''] = clean($_REQUEST['']);}</v>
      </c>
      <c r="BP148" t="str">
        <f t="shared" si="221"/>
        <v>if(isset($_REQUEST[''])){$request[''] = clean($_REQUEST['']);}</v>
      </c>
      <c r="BS148" t="str">
        <f t="shared" si="222"/>
        <v>if(isset($_REQUEST[''])){$request[''] = clean($_REQUEST['']);}</v>
      </c>
      <c r="BV148" t="str">
        <f t="shared" si="223"/>
        <v>if(isset($_REQUEST[''])){$request[''] = clean($_REQUEST['']);}</v>
      </c>
      <c r="BY148" t="str">
        <f t="shared" si="224"/>
        <v>if(isset($_REQUEST[''])){$request[''] = clean($_REQUEST['']);}</v>
      </c>
      <c r="CB148" t="str">
        <f t="shared" si="225"/>
        <v>if(isset($_REQUEST[''])){$request[''] = clean($_REQUEST['']);}</v>
      </c>
      <c r="CE148" t="str">
        <f t="shared" si="226"/>
        <v>if(isset($_REQUEST[''])){$request[''] = clean($_REQUEST['']);}</v>
      </c>
      <c r="CH148" t="s">
        <v>181</v>
      </c>
    </row>
    <row r="149" spans="1:86" x14ac:dyDescent="0.2">
      <c r="B149" t="str">
        <f t="shared" si="199"/>
        <v>if(isset($_REQUEST[''])){$request[''] = clean($_REQUEST['']);}</v>
      </c>
      <c r="E149" t="str">
        <f t="shared" si="200"/>
        <v>if(isset($_REQUEST[''])){$request[''] = clean($_REQUEST['']);}</v>
      </c>
      <c r="H149" t="str">
        <f t="shared" si="201"/>
        <v>if(isset($_REQUEST[''])){$request[''] = clean($_REQUEST['']);}</v>
      </c>
      <c r="K149" t="str">
        <f t="shared" si="202"/>
        <v>if(isset($_REQUEST[''])){$request[''] = clean($_REQUEST['']);}</v>
      </c>
      <c r="N149" t="str">
        <f t="shared" si="203"/>
        <v>if(isset($_REQUEST[''])){$request[''] = clean($_REQUEST['']);}</v>
      </c>
      <c r="Q149" t="str">
        <f t="shared" si="204"/>
        <v>if(isset($_REQUEST[''])){$request[''] = clean($_REQUEST['']);}</v>
      </c>
      <c r="T149" t="str">
        <f t="shared" si="205"/>
        <v>if(isset($_REQUEST['person_id'])){$request['person_id'] = clean($_REQUEST['person_id']);}</v>
      </c>
      <c r="W149" t="str">
        <f t="shared" si="206"/>
        <v>if(isset($_REQUEST[''])){$request[''] = clean($_REQUEST['']);}</v>
      </c>
      <c r="Z149" t="str">
        <f t="shared" si="207"/>
        <v>if(isset($_REQUEST[''])){$request[''] = clean($_REQUEST['']);}</v>
      </c>
      <c r="AC149" t="str">
        <f t="shared" si="208"/>
        <v>if(isset($_REQUEST[''])){$request[''] = clean($_REQUEST['']);}</v>
      </c>
      <c r="AF149" t="str">
        <f t="shared" si="209"/>
        <v>if(isset($_REQUEST[''])){$request[''] = clean($_REQUEST['']);}</v>
      </c>
      <c r="AI149" t="str">
        <f t="shared" si="210"/>
        <v>if(isset($_REQUEST[''])){$request[''] = clean($_REQUEST['']);}</v>
      </c>
      <c r="AL149" t="str">
        <f t="shared" si="211"/>
        <v>if(isset($_REQUEST[''])){$request[''] = clean($_REQUEST['']);}</v>
      </c>
      <c r="AO149" t="str">
        <f t="shared" si="212"/>
        <v>if(isset($_REQUEST[''])){$request[''] = clean($_REQUEST['']);}</v>
      </c>
      <c r="AR149" t="str">
        <f t="shared" si="213"/>
        <v>if(isset($_REQUEST[''])){$request[''] = clean($_REQUEST['']);}</v>
      </c>
      <c r="AU149" t="str">
        <f t="shared" si="214"/>
        <v>if(isset($_REQUEST[''])){$request[''] = clean($_REQUEST['']);}</v>
      </c>
      <c r="AX149" t="str">
        <f t="shared" si="215"/>
        <v>if(isset($_REQUEST[''])){$request[''] = clean($_REQUEST['']);}</v>
      </c>
      <c r="BA149" t="str">
        <f t="shared" si="216"/>
        <v>if(isset($_REQUEST[''])){$request[''] = clean($_REQUEST['']);}</v>
      </c>
      <c r="BD149" t="str">
        <f t="shared" si="217"/>
        <v>if(isset($_REQUEST[''])){$request[''] = clean($_REQUEST['']);}</v>
      </c>
      <c r="BG149" t="str">
        <f t="shared" si="218"/>
        <v>if(isset($_REQUEST[''])){$request[''] = clean($_REQUEST['']);}</v>
      </c>
      <c r="BJ149" t="str">
        <f t="shared" si="219"/>
        <v>if(isset($_REQUEST[''])){$request[''] = clean($_REQUEST['']);}</v>
      </c>
      <c r="BM149" t="str">
        <f t="shared" si="220"/>
        <v>if(isset($_REQUEST[''])){$request[''] = clean($_REQUEST['']);}</v>
      </c>
      <c r="BP149" t="str">
        <f t="shared" si="221"/>
        <v>if(isset($_REQUEST[''])){$request[''] = clean($_REQUEST['']);}</v>
      </c>
      <c r="BS149" t="str">
        <f t="shared" si="222"/>
        <v>if(isset($_REQUEST[''])){$request[''] = clean($_REQUEST['']);}</v>
      </c>
      <c r="BV149" t="str">
        <f t="shared" si="223"/>
        <v>if(isset($_REQUEST[''])){$request[''] = clean($_REQUEST['']);}</v>
      </c>
      <c r="BY149" t="str">
        <f t="shared" si="224"/>
        <v>if(isset($_REQUEST[''])){$request[''] = clean($_REQUEST['']);}</v>
      </c>
      <c r="CB149" t="str">
        <f t="shared" si="225"/>
        <v>if(isset($_REQUEST[''])){$request[''] = clean($_REQUEST['']);}</v>
      </c>
      <c r="CE149" t="str">
        <f t="shared" si="226"/>
        <v>if(isset($_REQUEST[''])){$request[''] = clean($_REQUEST['']);}</v>
      </c>
      <c r="CH149" t="s">
        <v>181</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181</v>
      </c>
    </row>
    <row r="151" spans="1:86" x14ac:dyDescent="0.2">
      <c r="B151" t="str">
        <f t="shared" si="199"/>
        <v>if(isset($_REQUEST[''])){$request[''] = clean($_REQUEST['']);}</v>
      </c>
      <c r="E151" t="str">
        <f t="shared" si="200"/>
        <v>if(isset($_REQUEST[''])){$request[''] = clean($_REQUEST['']);}</v>
      </c>
      <c r="H151" t="str">
        <f t="shared" si="201"/>
        <v>if(isset($_REQUEST[''])){$request[''] = clean($_REQUEST['']);}</v>
      </c>
      <c r="K151" t="str">
        <f t="shared" si="202"/>
        <v>if(isset($_REQUEST[''])){$request[''] = clean($_REQUEST['']);}</v>
      </c>
      <c r="N151" t="str">
        <f t="shared" si="203"/>
        <v>if(isset($_REQUEST[''])){$request[''] = clean($_REQUEST['']);}</v>
      </c>
      <c r="Q151" t="str">
        <f t="shared" si="204"/>
        <v>if(isset($_REQUEST[''])){$request[''] = clean($_REQUEST['']);}</v>
      </c>
      <c r="T151" t="str">
        <f t="shared" si="205"/>
        <v>if(isset($_REQUEST[''])){$request[''] = clean($_REQUEST['']);}</v>
      </c>
      <c r="W151" t="str">
        <f t="shared" si="206"/>
        <v>if(isset($_REQUEST[''])){$request[''] = clean($_REQUEST['']);}</v>
      </c>
      <c r="Z151" t="str">
        <f t="shared" si="207"/>
        <v>if(isset($_REQUEST[''])){$request[''] = clean($_REQUEST['']);}</v>
      </c>
      <c r="AC151" t="str">
        <f t="shared" si="208"/>
        <v>if(isset($_REQUEST[''])){$request[''] = clean($_REQUEST['']);}</v>
      </c>
      <c r="AF151" t="str">
        <f t="shared" si="209"/>
        <v>if(isset($_REQUEST[''])){$request[''] = clean($_REQUEST['']);}</v>
      </c>
      <c r="AI151" t="str">
        <f t="shared" si="210"/>
        <v>if(isset($_REQUEST[''])){$request[''] = clean($_REQUEST['']);}</v>
      </c>
      <c r="AL151" t="str">
        <f t="shared" si="211"/>
        <v>if(isset($_REQUEST[''])){$request[''] = clean($_REQUEST['']);}</v>
      </c>
      <c r="AO151" t="str">
        <f t="shared" si="212"/>
        <v>if(isset($_REQUEST[''])){$request[''] = clean($_REQUEST['']);}</v>
      </c>
      <c r="AR151" t="str">
        <f t="shared" si="213"/>
        <v>if(isset($_REQUEST[''])){$request[''] = clean($_REQUEST['']);}</v>
      </c>
      <c r="AU151" t="str">
        <f t="shared" si="214"/>
        <v>if(isset($_REQUEST[''])){$request[''] = clean($_REQUEST['']);}</v>
      </c>
      <c r="AX151" t="str">
        <f t="shared" si="215"/>
        <v>if(isset($_REQUEST[''])){$request[''] = clean($_REQUEST['']);}</v>
      </c>
      <c r="BA151" t="str">
        <f t="shared" si="216"/>
        <v>if(isset($_REQUEST[''])){$request[''] = clean($_REQUEST['']);}</v>
      </c>
      <c r="BD151" t="str">
        <f t="shared" si="217"/>
        <v>if(isset($_REQUEST[''])){$request[''] = clean($_REQUEST['']);}</v>
      </c>
      <c r="BG151" t="str">
        <f t="shared" si="218"/>
        <v>if(isset($_REQUEST[''])){$request[''] = clean($_REQUEST['']);}</v>
      </c>
      <c r="BJ151" t="str">
        <f t="shared" si="219"/>
        <v>if(isset($_REQUEST[''])){$request[''] = clean($_REQUEST['']);}</v>
      </c>
      <c r="BM151" t="str">
        <f t="shared" si="220"/>
        <v>if(isset($_REQUEST[''])){$request[''] = clean($_REQUEST['']);}</v>
      </c>
      <c r="BP151" t="str">
        <f t="shared" si="221"/>
        <v>if(isset($_REQUEST[''])){$request[''] = clean($_REQUEST['']);}</v>
      </c>
      <c r="BS151" t="str">
        <f t="shared" si="222"/>
        <v>if(isset($_REQUEST[''])){$request[''] = clean($_REQUEST['']);}</v>
      </c>
      <c r="BV151" t="str">
        <f t="shared" si="223"/>
        <v>if(isset($_REQUEST[''])){$request[''] = clean($_REQUEST['']);}</v>
      </c>
      <c r="BY151" t="str">
        <f t="shared" si="224"/>
        <v>if(isset($_REQUEST[''])){$request[''] = clean($_REQUEST['']);}</v>
      </c>
      <c r="CB151" t="str">
        <f t="shared" si="225"/>
        <v>if(isset($_REQUEST[''])){$request[''] = clean($_REQUEST['']);}</v>
      </c>
      <c r="CE151" t="str">
        <f t="shared" si="226"/>
        <v>if(isset($_REQUEST[''])){$request[''] = clean($_REQUEST['']);}</v>
      </c>
      <c r="CH151" t="s">
        <v>181</v>
      </c>
    </row>
    <row r="152" spans="1:86" x14ac:dyDescent="0.2">
      <c r="B152" t="str">
        <f t="shared" si="199"/>
        <v>if(isset($_REQUEST['event_id'])){$request['event_id'] = clean($_REQUEST['event_id']);}</v>
      </c>
      <c r="E152" t="str">
        <f t="shared" si="200"/>
        <v>if(isset($_REQUEST['event_id'])){$request['event_id'] = clean($_REQUEST['event_id']);}</v>
      </c>
      <c r="H152" t="str">
        <f t="shared" si="201"/>
        <v>if(isset($_REQUEST['event_id'])){$request['event_id'] = clean($_REQUEST['event_id']);}</v>
      </c>
      <c r="K152" t="str">
        <f t="shared" si="202"/>
        <v>if(isset($_REQUEST['event_id'])){$request['event_id'] = clean($_REQUEST['event_id']);}</v>
      </c>
      <c r="N152" t="str">
        <f t="shared" si="203"/>
        <v>if(isset($_REQUEST['event_id'])){$request['event_id'] = clean($_REQUEST['event_id']);}</v>
      </c>
      <c r="Q152" t="str">
        <f t="shared" si="204"/>
        <v>if(isset($_REQUEST['event_id'])){$request['event_id'] = clean($_REQUEST['event_id']);}</v>
      </c>
      <c r="T152" t="str">
        <f t="shared" si="205"/>
        <v>if(isset($_REQUEST['event_id'])){$request['event_id'] = clean($_REQUEST['event_id']);}</v>
      </c>
      <c r="W152" t="str">
        <f t="shared" si="206"/>
        <v>if(isset($_REQUEST['event_id'])){$request['event_id'] = clean($_REQUEST['event_id']);}</v>
      </c>
      <c r="Z152" t="str">
        <f t="shared" si="207"/>
        <v>if(isset($_REQUEST['event_id'])){$request['event_id'] = clean($_REQUEST['event_id']);}</v>
      </c>
      <c r="AC152" t="str">
        <f t="shared" si="208"/>
        <v>if(isset($_REQUEST['event_id'])){$request['event_id'] = clean($_REQUEST['event_id']);}</v>
      </c>
      <c r="AF152" t="str">
        <f t="shared" si="209"/>
        <v>if(isset($_REQUEST['event_id'])){$request['event_id'] = clean($_REQUEST['event_id']);}</v>
      </c>
      <c r="AI152" t="str">
        <f t="shared" si="210"/>
        <v>if(isset($_REQUEST['event_id'])){$request['event_id'] = clean($_REQUEST['event_id']);}</v>
      </c>
      <c r="AL152" t="str">
        <f t="shared" si="211"/>
        <v>if(isset($_REQUEST['event_id'])){$request['event_id'] = clean($_REQUEST['event_id']);}</v>
      </c>
      <c r="AO152" t="str">
        <f t="shared" si="212"/>
        <v>if(isset($_REQUEST['event_id'])){$request['event_id'] = clean($_REQUEST['event_id']);}</v>
      </c>
      <c r="AR152" t="str">
        <f t="shared" si="213"/>
        <v>if(isset($_REQUEST['event_id'])){$request['event_id'] = clean($_REQUEST['event_id']);}</v>
      </c>
      <c r="AU152" t="str">
        <f t="shared" si="214"/>
        <v>if(isset($_REQUEST['event_id'])){$request['event_id'] = clean($_REQUEST['event_id']);}</v>
      </c>
      <c r="AX152" t="str">
        <f t="shared" si="215"/>
        <v>if(isset($_REQUEST['event_id'])){$request['event_id'] = clean($_REQUEST['event_id']);}</v>
      </c>
      <c r="BA152" t="str">
        <f t="shared" si="216"/>
        <v>if(isset($_REQUEST['event_id'])){$request['event_id'] = clean($_REQUEST['event_id']);}</v>
      </c>
      <c r="BD152" t="str">
        <f t="shared" si="217"/>
        <v>if(isset($_REQUEST['event_id'])){$request['event_id'] = clean($_REQUEST['event_id']);}</v>
      </c>
      <c r="BG152" t="str">
        <f t="shared" si="218"/>
        <v>if(isset($_REQUEST['event_id'])){$request['event_id'] = clean($_REQUEST['event_id']);}</v>
      </c>
      <c r="BJ152" t="str">
        <f t="shared" si="219"/>
        <v>if(isset($_REQUEST['event_id'])){$request['event_id'] = clean($_REQUEST['event_id']);}</v>
      </c>
      <c r="BM152" t="str">
        <f t="shared" si="220"/>
        <v>if(isset($_REQUEST['event_id'])){$request['event_id'] = clean($_REQUEST['event_id']);}</v>
      </c>
      <c r="BP152" t="str">
        <f t="shared" si="221"/>
        <v>if(isset($_REQUEST['event_id'])){$request['event_id'] = clean($_REQUEST['event_id']);}</v>
      </c>
      <c r="BS152" t="str">
        <f t="shared" si="222"/>
        <v>if(isset($_REQUEST['event_id'])){$request['event_id'] = clean($_REQUEST['event_id']);}</v>
      </c>
      <c r="BV152" t="str">
        <f t="shared" si="223"/>
        <v>if(isset($_REQUEST['event_id'])){$request['event_id'] = clean($_REQUEST['event_id']);}</v>
      </c>
      <c r="BY152" t="str">
        <f t="shared" si="224"/>
        <v>if(isset($_REQUEST['event_id'])){$request['event_id'] = clean($_REQUEST['event_id']);}</v>
      </c>
      <c r="CB152" t="str">
        <f t="shared" si="225"/>
        <v>if(isset($_REQUEST['event_id'])){$request['event_id'] = clean($_REQUEST['event_id']);}</v>
      </c>
      <c r="CE152" t="str">
        <f t="shared" si="226"/>
        <v>if(isset($_REQUEST['event_id'])){$request['event_id'] = clean($_REQUEST['event_id']);}</v>
      </c>
      <c r="CH152" t="s">
        <v>181</v>
      </c>
    </row>
    <row r="153" spans="1:86" x14ac:dyDescent="0.2">
      <c r="B153" t="str">
        <f t="shared" si="199"/>
        <v>if(isset($_REQUEST['process_id'])){$request['process_id'] = clean($_REQUEST['process_id']);}</v>
      </c>
      <c r="E153" t="str">
        <f t="shared" si="200"/>
        <v>if(isset($_REQUEST['process_id'])){$request['process_id'] = clean($_REQUEST['process_id']);}</v>
      </c>
      <c r="H153" t="str">
        <f t="shared" si="201"/>
        <v>if(isset($_REQUEST['process_id'])){$request['process_id'] = clean($_REQUEST['process_id']);}</v>
      </c>
      <c r="K153" t="str">
        <f t="shared" si="202"/>
        <v>if(isset($_REQUEST['process_id'])){$request['process_id'] = clean($_REQUEST['process_id']);}</v>
      </c>
      <c r="N153" t="str">
        <f t="shared" si="203"/>
        <v>if(isset($_REQUEST['process_id'])){$request['process_id'] = clean($_REQUEST['process_id']);}</v>
      </c>
      <c r="Q153" t="str">
        <f t="shared" si="204"/>
        <v>if(isset($_REQUEST['process_id'])){$request['process_id'] = clean($_REQUEST['process_id']);}</v>
      </c>
      <c r="T153" t="str">
        <f t="shared" si="205"/>
        <v>if(isset($_REQUEST['process_id'])){$request['process_id'] = clean($_REQUEST['process_id']);}</v>
      </c>
      <c r="W153" t="str">
        <f t="shared" si="206"/>
        <v>if(isset($_REQUEST['process_id'])){$request['process_id'] = clean($_REQUEST['process_id']);}</v>
      </c>
      <c r="Z153" t="str">
        <f t="shared" si="207"/>
        <v>if(isset($_REQUEST['process_id'])){$request['process_id'] = clean($_REQUEST['process_id']);}</v>
      </c>
      <c r="AC153" t="str">
        <f t="shared" si="208"/>
        <v>if(isset($_REQUEST['process_id'])){$request['process_id'] = clean($_REQUEST['process_id']);}</v>
      </c>
      <c r="AF153" t="str">
        <f t="shared" si="209"/>
        <v>if(isset($_REQUEST['process_id'])){$request['process_id'] = clean($_REQUEST['process_id']);}</v>
      </c>
      <c r="AI153" t="str">
        <f t="shared" si="210"/>
        <v>if(isset($_REQUEST['process_id'])){$request['process_id'] = clean($_REQUEST['process_id']);}</v>
      </c>
      <c r="AL153" t="str">
        <f t="shared" si="211"/>
        <v>if(isset($_REQUEST['process_id'])){$request['process_id'] = clean($_REQUEST['process_id']);}</v>
      </c>
      <c r="AO153" t="str">
        <f t="shared" si="212"/>
        <v>if(isset($_REQUEST['process_id'])){$request['process_id'] = clean($_REQUEST['process_id']);}</v>
      </c>
      <c r="AR153" t="str">
        <f t="shared" si="213"/>
        <v>if(isset($_REQUEST['process_id'])){$request['process_id'] = clean($_REQUEST['process_id']);}</v>
      </c>
      <c r="AU153" t="str">
        <f t="shared" si="214"/>
        <v>if(isset($_REQUEST['process_id'])){$request['process_id'] = clean($_REQUEST['process_id']);}</v>
      </c>
      <c r="AX153" t="str">
        <f t="shared" si="215"/>
        <v>if(isset($_REQUEST['process_id'])){$request['process_id'] = clean($_REQUEST['process_id']);}</v>
      </c>
      <c r="BA153" t="str">
        <f t="shared" si="216"/>
        <v>if(isset($_REQUEST['process_id'])){$request['process_id'] = clean($_REQUEST['process_id']);}</v>
      </c>
      <c r="BD153" t="str">
        <f t="shared" si="217"/>
        <v>if(isset($_REQUEST['process_id'])){$request['process_id'] = clean($_REQUEST['process_id']);}</v>
      </c>
      <c r="BG153" t="str">
        <f t="shared" si="218"/>
        <v>if(isset($_REQUEST['process_id'])){$request['process_id'] = clean($_REQUEST['process_id']);}</v>
      </c>
      <c r="BJ153" t="str">
        <f t="shared" si="219"/>
        <v>if(isset($_REQUEST['process_id'])){$request['process_id'] = clean($_REQUEST['process_id']);}</v>
      </c>
      <c r="BM153" t="str">
        <f t="shared" si="220"/>
        <v>if(isset($_REQUEST['process_id'])){$request['process_id'] = clean($_REQUEST['process_id']);}</v>
      </c>
      <c r="BP153" t="str">
        <f t="shared" si="221"/>
        <v>if(isset($_REQUEST['process_id'])){$request['process_id'] = clean($_REQUEST['process_id']);}</v>
      </c>
      <c r="BS153" t="str">
        <f t="shared" si="222"/>
        <v>if(isset($_REQUEST['process_id'])){$request['process_id'] = clean($_REQUEST['process_id']);}</v>
      </c>
      <c r="BV153" t="str">
        <f t="shared" si="223"/>
        <v>if(isset($_REQUEST['process_id'])){$request['process_id'] = clean($_REQUEST['process_id']);}</v>
      </c>
      <c r="BY153" t="str">
        <f t="shared" si="224"/>
        <v>if(isset($_REQUEST['process_id'])){$request['process_id'] = clean($_REQUEST['process_id']);}</v>
      </c>
      <c r="CB153" t="str">
        <f t="shared" si="225"/>
        <v>if(isset($_REQUEST['process_id'])){$request['process_id'] = clean($_REQUEST['process_id']);}</v>
      </c>
      <c r="CE153" t="str">
        <f t="shared" si="226"/>
        <v>if(isset($_REQUEST['process_id'])){$request['process_id'] = clean($_REQUEST['process_id']);}</v>
      </c>
      <c r="CH153" t="s">
        <v>181</v>
      </c>
    </row>
    <row r="154" spans="1:86" x14ac:dyDescent="0.2">
      <c r="B154" t="str">
        <f t="shared" si="199"/>
        <v>if(isset($_REQUEST['time_started'])){$request['time_started'] = clean($_REQUEST['time_started']);}</v>
      </c>
      <c r="E154" t="str">
        <f t="shared" si="200"/>
        <v>if(isset($_REQUEST['time_started'])){$request['time_started'] = clean($_REQUEST['time_started']);}</v>
      </c>
      <c r="H154" t="str">
        <f t="shared" si="201"/>
        <v>if(isset($_REQUEST['time_started'])){$request['time_started'] = clean($_REQUEST['time_started']);}</v>
      </c>
      <c r="K154" t="str">
        <f t="shared" si="202"/>
        <v>if(isset($_REQUEST['time_started'])){$request['time_started'] = clean($_REQUEST['time_started']);}</v>
      </c>
      <c r="N154" t="str">
        <f t="shared" si="203"/>
        <v>if(isset($_REQUEST['time_started'])){$request['time_started'] = clean($_REQUEST['time_started']);}</v>
      </c>
      <c r="Q154" t="str">
        <f t="shared" si="204"/>
        <v>if(isset($_REQUEST['time_started'])){$request['time_started'] = clean($_REQUEST['time_started']);}</v>
      </c>
      <c r="T154" t="str">
        <f t="shared" si="205"/>
        <v>if(isset($_REQUEST['time_started'])){$request['time_started'] = clean($_REQUEST['time_started']);}</v>
      </c>
      <c r="W154" t="str">
        <f t="shared" si="206"/>
        <v>if(isset($_REQUEST['time_started'])){$request['time_started'] = clean($_REQUEST['time_started']);}</v>
      </c>
      <c r="Z154" t="str">
        <f t="shared" si="207"/>
        <v>if(isset($_REQUEST['time_started'])){$request['time_started'] = clean($_REQUEST['time_started']);}</v>
      </c>
      <c r="AC154" t="str">
        <f t="shared" si="208"/>
        <v>if(isset($_REQUEST['time_started'])){$request['time_started'] = clean($_REQUEST['time_started']);}</v>
      </c>
      <c r="AF154" t="str">
        <f t="shared" si="209"/>
        <v>if(isset($_REQUEST['time_started'])){$request['time_started'] = clean($_REQUEST['time_started']);}</v>
      </c>
      <c r="AI154" t="str">
        <f t="shared" si="210"/>
        <v>if(isset($_REQUEST['time_started'])){$request['time_started'] = clean($_REQUEST['time_started']);}</v>
      </c>
      <c r="AL154" t="str">
        <f t="shared" si="211"/>
        <v>if(isset($_REQUEST['time_started'])){$request['time_started'] = clean($_REQUEST['time_started']);}</v>
      </c>
      <c r="AO154" t="str">
        <f t="shared" si="212"/>
        <v>if(isset($_REQUEST['time_started'])){$request['time_started'] = clean($_REQUEST['time_started']);}</v>
      </c>
      <c r="AR154" t="str">
        <f t="shared" si="213"/>
        <v>if(isset($_REQUEST['time_started'])){$request['time_started'] = clean($_REQUEST['time_started']);}</v>
      </c>
      <c r="AU154" t="str">
        <f t="shared" si="214"/>
        <v>if(isset($_REQUEST['time_started'])){$request['time_started'] = clean($_REQUEST['time_started']);}</v>
      </c>
      <c r="AX154" t="str">
        <f t="shared" si="215"/>
        <v>if(isset($_REQUEST['time_started'])){$request['time_started'] = clean($_REQUEST['time_started']);}</v>
      </c>
      <c r="BA154" t="str">
        <f t="shared" si="216"/>
        <v>if(isset($_REQUEST['time_started'])){$request['time_started'] = clean($_REQUEST['time_started']);}</v>
      </c>
      <c r="BD154" t="str">
        <f t="shared" si="217"/>
        <v>if(isset($_REQUEST['time_started'])){$request['time_started'] = clean($_REQUEST['time_started']);}</v>
      </c>
      <c r="BG154" t="str">
        <f t="shared" si="218"/>
        <v>if(isset($_REQUEST['time_started'])){$request['time_started'] = clean($_REQUEST['time_started']);}</v>
      </c>
      <c r="BJ154" t="str">
        <f t="shared" si="219"/>
        <v>if(isset($_REQUEST['time_started'])){$request['time_started'] = clean($_REQUEST['time_started']);}</v>
      </c>
      <c r="BM154" t="str">
        <f t="shared" si="220"/>
        <v>if(isset($_REQUEST['time_started'])){$request['time_started'] = clean($_REQUEST['time_started']);}</v>
      </c>
      <c r="BP154" t="str">
        <f t="shared" si="221"/>
        <v>if(isset($_REQUEST['time_started'])){$request['time_started'] = clean($_REQUEST['time_started']);}</v>
      </c>
      <c r="BS154" t="str">
        <f t="shared" si="222"/>
        <v>if(isset($_REQUEST['time_started'])){$request['time_started'] = clean($_REQUEST['time_started']);}</v>
      </c>
      <c r="BV154" t="str">
        <f t="shared" si="223"/>
        <v>if(isset($_REQUEST['time_started'])){$request['time_started'] = clean($_REQUEST['time_started']);}</v>
      </c>
      <c r="BY154" t="str">
        <f t="shared" si="224"/>
        <v>if(isset($_REQUEST['time_started'])){$request['time_started'] = clean($_REQUEST['time_started']);}</v>
      </c>
      <c r="CB154" t="str">
        <f t="shared" si="225"/>
        <v>if(isset($_REQUEST['time_started'])){$request['time_started'] = clean($_REQUEST['time_started']);}</v>
      </c>
      <c r="CE154" t="str">
        <f t="shared" si="226"/>
        <v>if(isset($_REQUEST['time_started'])){$request['time_started'] = clean($_REQUEST['time_started']);}</v>
      </c>
      <c r="CH154" t="s">
        <v>181</v>
      </c>
    </row>
    <row r="155" spans="1:86" x14ac:dyDescent="0.2">
      <c r="B155" t="str">
        <f t="shared" si="199"/>
        <v>if(isset($_REQUEST['time_updated'])){$request['time_updated'] = clean($_REQUEST['time_updated']);}</v>
      </c>
      <c r="E155" t="str">
        <f t="shared" si="200"/>
        <v>if(isset($_REQUEST['time_updated'])){$request['time_updated'] = clean($_REQUEST['time_updated']);}</v>
      </c>
      <c r="H155" t="str">
        <f t="shared" si="201"/>
        <v>if(isset($_REQUEST['time_updated'])){$request['time_updated'] = clean($_REQUEST['time_updated']);}</v>
      </c>
      <c r="K155" t="str">
        <f t="shared" si="202"/>
        <v>if(isset($_REQUEST['time_updated'])){$request['time_updated'] = clean($_REQUEST['time_updated']);}</v>
      </c>
      <c r="N155" t="str">
        <f t="shared" si="203"/>
        <v>if(isset($_REQUEST['time_updated'])){$request['time_updated'] = clean($_REQUEST['time_updated']);}</v>
      </c>
      <c r="Q155" t="str">
        <f t="shared" si="204"/>
        <v>if(isset($_REQUEST['time_updated'])){$request['time_updated'] = clean($_REQUEST['time_updated']);}</v>
      </c>
      <c r="T155" t="str">
        <f t="shared" si="205"/>
        <v>if(isset($_REQUEST['time_updated'])){$request['time_updated'] = clean($_REQUEST['time_updated']);}</v>
      </c>
      <c r="W155" t="str">
        <f t="shared" si="206"/>
        <v>if(isset($_REQUEST['time_updated'])){$request['time_updated'] = clean($_REQUEST['time_updated']);}</v>
      </c>
      <c r="Z155" t="str">
        <f t="shared" si="207"/>
        <v>if(isset($_REQUEST['time_updated'])){$request['time_updated'] = clean($_REQUEST['time_updated']);}</v>
      </c>
      <c r="AC155" t="str">
        <f t="shared" si="208"/>
        <v>if(isset($_REQUEST['time_updated'])){$request['time_updated'] = clean($_REQUEST['time_updated']);}</v>
      </c>
      <c r="AF155" t="str">
        <f t="shared" si="209"/>
        <v>if(isset($_REQUEST['time_updated'])){$request['time_updated'] = clean($_REQUEST['time_updated']);}</v>
      </c>
      <c r="AI155" t="str">
        <f t="shared" si="210"/>
        <v>if(isset($_REQUEST['time_updated'])){$request['time_updated'] = clean($_REQUEST['time_updated']);}</v>
      </c>
      <c r="AL155" t="str">
        <f t="shared" si="211"/>
        <v>if(isset($_REQUEST['time_updated'])){$request['time_updated'] = clean($_REQUEST['time_updated']);}</v>
      </c>
      <c r="AO155" t="str">
        <f t="shared" si="212"/>
        <v>if(isset($_REQUEST['time_updated'])){$request['time_updated'] = clean($_REQUEST['time_updated']);}</v>
      </c>
      <c r="AR155" t="str">
        <f t="shared" si="213"/>
        <v>if(isset($_REQUEST['time_updated'])){$request['time_updated'] = clean($_REQUEST['time_updated']);}</v>
      </c>
      <c r="AU155" t="str">
        <f t="shared" si="214"/>
        <v>if(isset($_REQUEST['time_updated'])){$request['time_updated'] = clean($_REQUEST['time_updated']);}</v>
      </c>
      <c r="AX155" t="str">
        <f t="shared" si="215"/>
        <v>if(isset($_REQUEST['time_updated'])){$request['time_updated'] = clean($_REQUEST['time_updated']);}</v>
      </c>
      <c r="BA155" t="str">
        <f t="shared" si="216"/>
        <v>if(isset($_REQUEST['time_updated'])){$request['time_updated'] = clean($_REQUEST['time_updated']);}</v>
      </c>
      <c r="BD155" t="str">
        <f t="shared" si="217"/>
        <v>if(isset($_REQUEST['time_updated'])){$request['time_updated'] = clean($_REQUEST['time_updated']);}</v>
      </c>
      <c r="BG155" t="str">
        <f t="shared" si="218"/>
        <v>if(isset($_REQUEST['time_updated'])){$request['time_updated'] = clean($_REQUEST['time_updated']);}</v>
      </c>
      <c r="BJ155" t="str">
        <f t="shared" si="219"/>
        <v>if(isset($_REQUEST['time_updated'])){$request['time_updated'] = clean($_REQUEST['time_updated']);}</v>
      </c>
      <c r="BM155" t="str">
        <f t="shared" si="220"/>
        <v>if(isset($_REQUEST['time_updated'])){$request['time_updated'] = clean($_REQUEST['time_updated']);}</v>
      </c>
      <c r="BP155" t="str">
        <f t="shared" si="221"/>
        <v>if(isset($_REQUEST['time_updated'])){$request['time_updated'] = clean($_REQUEST['time_updated']);}</v>
      </c>
      <c r="BS155" t="str">
        <f t="shared" si="222"/>
        <v>if(isset($_REQUEST['time_updated'])){$request['time_updated'] = clean($_REQUEST['time_updated']);}</v>
      </c>
      <c r="BV155" t="str">
        <f t="shared" si="223"/>
        <v>if(isset($_REQUEST['time_updated'])){$request['time_updated'] = clean($_REQUEST['time_updated']);}</v>
      </c>
      <c r="BY155" t="str">
        <f t="shared" si="224"/>
        <v>if(isset($_REQUEST['time_updated'])){$request['time_updated'] = clean($_REQUEST['time_updated']);}</v>
      </c>
      <c r="CB155" t="str">
        <f t="shared" si="225"/>
        <v>if(isset($_REQUEST['time_updated'])){$request['time_updated'] = clean($_REQUEST['time_updated']);}</v>
      </c>
      <c r="CE155" t="str">
        <f t="shared" si="226"/>
        <v>if(isset($_REQUEST['time_updated'])){$request['time_updated'] = clean($_REQUEST['time_updated']);}</v>
      </c>
      <c r="CH155" t="s">
        <v>181</v>
      </c>
    </row>
    <row r="156" spans="1:86" x14ac:dyDescent="0.2">
      <c r="CH156" t="s">
        <v>181</v>
      </c>
    </row>
    <row r="157" spans="1:86" s="48" customFormat="1" x14ac:dyDescent="0.2">
      <c r="A157" s="58" t="s">
        <v>154</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 t="shared" ref="W160:W185" si="227">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 t="shared" si="227"/>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if(isset($request['access'])){$columns.="user_access,";}</v>
      </c>
      <c r="W162" t="str">
        <f t="shared" si="227"/>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 t="shared" si="227"/>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 t="shared" si="227"/>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 t="shared" si="227"/>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if(isset($request['welcome'])){$columns.="user_welcome,";}</v>
      </c>
      <c r="W166" t="str">
        <f t="shared" si="227"/>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if(isset($request[''])){$columns.=",";}</v>
      </c>
      <c r="W167" t="str">
        <f t="shared" si="227"/>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8">_xlfn.CONCAT("if(isset($request['",LOWER(B15),"'])){$columns.=",CHAR(34),LOWER(D15),CHAR(44),CHAR(34),";}")</f>
        <v>if(isset($request[''])){$columns.=",";}</v>
      </c>
      <c r="E168" t="str">
        <f t="shared" ref="E168:E173" si="229">_xlfn.CONCAT("if(isset($request['",LOWER(E15),"'])){$columns.=",CHAR(34),LOWER(G15),CHAR(44),CHAR(34),";}")</f>
        <v>if(isset($request[''])){$columns.=",";}</v>
      </c>
      <c r="H168" t="str">
        <f t="shared" ref="H168:H173" si="230">_xlfn.CONCAT("if(isset($request['",LOWER(H15),"'])){$columns.=",CHAR(34),LOWER(J15),CHAR(44),CHAR(34),";}")</f>
        <v>if(isset($request[''])){$columns.=",";}</v>
      </c>
      <c r="K168" t="str">
        <f t="shared" ref="K168:K173" si="231">_xlfn.CONCAT("if(isset($request['",LOWER(K15),"'])){$columns.=",CHAR(34),LOWER(M15),CHAR(44),CHAR(34),";}")</f>
        <v>if(isset($request[''])){$columns.=",";}</v>
      </c>
      <c r="N168" t="str">
        <f t="shared" ref="N168:N173" si="232">_xlfn.CONCAT("if(isset($request['",LOWER(N15),"'])){$columns.=",CHAR(34),LOWER(P15),CHAR(44),CHAR(34),";}")</f>
        <v>if(isset($request[''])){$columns.=",";}</v>
      </c>
      <c r="Q168" t="str">
        <f t="shared" ref="Q168:Q173" si="233">_xlfn.CONCAT("if(isset($request['",LOWER(Q15),"'])){$columns.=",CHAR(34),LOWER(S15),CHAR(44),CHAR(34),";}")</f>
        <v>if(isset($request[''])){$columns.=",";}</v>
      </c>
      <c r="T168" t="str">
        <f t="shared" ref="T168:T173" si="234">_xlfn.CONCAT("if(isset($request['",LOWER(T15),"'])){$columns.=",CHAR(34),LOWER(V15),CHAR(44),CHAR(34),";}")</f>
        <v>if(isset($request[''])){$columns.=",";}</v>
      </c>
      <c r="W168" t="str">
        <f t="shared" si="227"/>
        <v>if(isset($request[''])){$columns.=",";}</v>
      </c>
      <c r="Z168" t="str">
        <f t="shared" ref="Z168:Z173" si="235">_xlfn.CONCAT("if(isset($request['",LOWER(Z15),"'])){$columns.=",CHAR(34),LOWER(AB15),CHAR(44),CHAR(34),";}")</f>
        <v>if(isset($request[''])){$columns.=",";}</v>
      </c>
      <c r="AC168" t="str">
        <f t="shared" ref="AC168:AC173" si="236">_xlfn.CONCAT("if(isset($request['",LOWER(AC15),"'])){$columns.=",CHAR(34),LOWER(AE15),CHAR(44),CHAR(34),";}")</f>
        <v>if(isset($request[''])){$columns.=",";}</v>
      </c>
      <c r="AF168" t="str">
        <f t="shared" ref="AF168:AF173" si="237">_xlfn.CONCAT("if(isset($request['",LOWER(AF15),"'])){$columns.=",CHAR(34),LOWER(AH15),CHAR(44),CHAR(34),";}")</f>
        <v>if(isset($request[''])){$columns.=",";}</v>
      </c>
      <c r="AI168" t="str">
        <f t="shared" ref="AI168:AI173" si="238">_xlfn.CONCAT("if(isset($request['",LOWER(AI15),"'])){$columns.=",CHAR(34),LOWER(AK15),CHAR(44),CHAR(34),";}")</f>
        <v>if(isset($request[''])){$columns.=",";}</v>
      </c>
      <c r="AL168" t="str">
        <f t="shared" ref="AL168:AL173" si="239">_xlfn.CONCAT("if(isset($request['",LOWER(AL15),"'])){$columns.=",CHAR(34),LOWER(AN15),CHAR(44),CHAR(34),";}")</f>
        <v>if(isset($request[''])){$columns.=",";}</v>
      </c>
      <c r="AO168" t="str">
        <f t="shared" ref="AO168:AO173" si="240">_xlfn.CONCAT("if(isset($request['",LOWER(AO15),"'])){$columns.=",CHAR(34),LOWER(AQ15),CHAR(44),CHAR(34),";}")</f>
        <v>if(isset($request[''])){$columns.=",";}</v>
      </c>
      <c r="AR168" t="str">
        <f t="shared" ref="AR168:AR173" si="241">_xlfn.CONCAT("if(isset($request['",LOWER(AR15),"'])){$columns.=",CHAR(34),LOWER(AT15),CHAR(44),CHAR(34),";}")</f>
        <v>if(isset($request[''])){$columns.=",";}</v>
      </c>
      <c r="AU168" t="str">
        <f t="shared" ref="AU168:AU173" si="242">_xlfn.CONCAT("if(isset($request['",LOWER(AU15),"'])){$columns.=",CHAR(34),LOWER(AW15),CHAR(44),CHAR(34),";}")</f>
        <v>if(isset($request[''])){$columns.=",";}</v>
      </c>
      <c r="AX168" t="str">
        <f t="shared" ref="AX168:AX173" si="243">_xlfn.CONCAT("if(isset($request['",LOWER(AX15),"'])){$columns.=",CHAR(34),LOWER(AZ15),CHAR(44),CHAR(34),";}")</f>
        <v>if(isset($request[''])){$columns.=",";}</v>
      </c>
      <c r="BA168" t="str">
        <f t="shared" ref="BA168:BA173" si="244">_xlfn.CONCAT("if(isset($request['",LOWER(BA15),"'])){$columns.=",CHAR(34),LOWER(BC15),CHAR(44),CHAR(34),";}")</f>
        <v>if(isset($request[''])){$columns.=",";}</v>
      </c>
      <c r="BD168" t="str">
        <f t="shared" ref="BD168:BD173" si="245">_xlfn.CONCAT("if(isset($request['",LOWER(BD15),"'])){$columns.=",CHAR(34),LOWER(BF15),CHAR(44),CHAR(34),";}")</f>
        <v>if(isset($request[''])){$columns.=",";}</v>
      </c>
      <c r="BG168" t="str">
        <f t="shared" ref="BG168:BG173" si="246">_xlfn.CONCAT("if(isset($request['",LOWER(BG15),"'])){$columns.=",CHAR(34),LOWER(BI15),CHAR(44),CHAR(34),";}")</f>
        <v>if(isset($request[''])){$columns.=",";}</v>
      </c>
      <c r="BJ168" t="str">
        <f t="shared" ref="BJ168:BJ173" si="247">_xlfn.CONCAT("if(isset($request['",LOWER(BJ15),"'])){$columns.=",CHAR(34),LOWER(BL15),CHAR(44),CHAR(34),";}")</f>
        <v>if(isset($request[''])){$columns.=",";}</v>
      </c>
      <c r="BM168" t="str">
        <f t="shared" ref="BM168:BM173" si="248">_xlfn.CONCAT("if(isset($request['",LOWER(BM15),"'])){$columns.=",CHAR(34),LOWER(BO15),CHAR(44),CHAR(34),";}")</f>
        <v>if(isset($request[''])){$columns.=",";}</v>
      </c>
      <c r="BP168" t="str">
        <f t="shared" ref="BP168:BP173" si="249">_xlfn.CONCAT("if(isset($request['",LOWER(BP15),"'])){$columns.=",CHAR(34),LOWER(BR15),CHAR(44),CHAR(34),";}")</f>
        <v>if(isset($request['object'])){$columns.="notification_object,";}</v>
      </c>
      <c r="BS168" t="str">
        <f t="shared" ref="BS168:BS173" si="250">_xlfn.CONCAT("if(isset($request['",LOWER(BS15),"'])){$columns.=",CHAR(34),LOWER(BU15),CHAR(44),CHAR(34),";}")</f>
        <v>if(isset($request[''])){$columns.=",";}</v>
      </c>
      <c r="BV168" t="str">
        <f t="shared" ref="BV168:BV173" si="251">_xlfn.CONCAT("if(isset($request['",LOWER(BV15),"'])){$columns.=",CHAR(34),LOWER(BX15),CHAR(44),CHAR(34),";}")</f>
        <v>if(isset($request[''])){$columns.=",";}</v>
      </c>
      <c r="BY168" t="str">
        <f t="shared" ref="BY168:BY173" si="252">_xlfn.CONCAT("if(isset($request['",LOWER(BY15),"'])){$columns.=",CHAR(34),LOWER(CA15),CHAR(44),CHAR(34),";}")</f>
        <v>if(isset($request[''])){$columns.=",";}</v>
      </c>
      <c r="CB168" t="str">
        <f t="shared" ref="CB168:CB173" si="253">_xlfn.CONCAT("if(isset($request['",LOWER(CB15),"'])){$columns.=",CHAR(34),LOWER(CD15),CHAR(44),CHAR(34),";}")</f>
        <v>if(isset($request[''])){$columns.=",";}</v>
      </c>
      <c r="CE168" t="str">
        <f t="shared" ref="CE168:CE173" si="254">_xlfn.CONCAT("if(isset($request['",LOWER(CE15),"'])){$columns.=",CHAR(34),LOWER(CG15),CHAR(44),CHAR(34),";}")</f>
        <v>if(isset($request[''])){$columns.=",";}</v>
      </c>
    </row>
    <row r="169" spans="2:83" x14ac:dyDescent="0.2">
      <c r="B169" t="str">
        <f t="shared" si="228"/>
        <v>if(isset($request[''])){$columns.=",";}</v>
      </c>
      <c r="E169" t="str">
        <f t="shared" si="229"/>
        <v>if(isset($request[''])){$columns.=",";}</v>
      </c>
      <c r="H169" t="str">
        <f t="shared" si="230"/>
        <v>if(isset($request[''])){$columns.=",";}</v>
      </c>
      <c r="K169" t="str">
        <f t="shared" si="231"/>
        <v>if(isset($request[''])){$columns.=",";}</v>
      </c>
      <c r="N169" t="str">
        <f t="shared" si="232"/>
        <v>if(isset($request[''])){$columns.=",";}</v>
      </c>
      <c r="Q169" t="str">
        <f t="shared" si="233"/>
        <v>if(isset($request[''])){$columns.=",";}</v>
      </c>
      <c r="T169" t="str">
        <f t="shared" si="234"/>
        <v>if(isset($request[''])){$columns.=",";}</v>
      </c>
      <c r="W169" t="str">
        <f t="shared" si="227"/>
        <v>if(isset($request[''])){$columns.=",";}</v>
      </c>
      <c r="Z169" t="str">
        <f t="shared" si="235"/>
        <v>if(isset($request[''])){$columns.=",";}</v>
      </c>
      <c r="AC169" t="str">
        <f t="shared" si="236"/>
        <v>if(isset($request[''])){$columns.=",";}</v>
      </c>
      <c r="AF169" t="str">
        <f t="shared" si="237"/>
        <v>if(isset($request[''])){$columns.=",";}</v>
      </c>
      <c r="AI169" t="str">
        <f t="shared" si="238"/>
        <v>if(isset($request[''])){$columns.=",";}</v>
      </c>
      <c r="AL169" t="str">
        <f t="shared" si="239"/>
        <v>if(isset($request[''])){$columns.=",";}</v>
      </c>
      <c r="AO169" t="str">
        <f t="shared" si="240"/>
        <v>if(isset($request[''])){$columns.=",";}</v>
      </c>
      <c r="AR169" t="str">
        <f t="shared" si="241"/>
        <v>if(isset($request[''])){$columns.=",";}</v>
      </c>
      <c r="AU169" t="str">
        <f t="shared" si="242"/>
        <v>if(isset($request[''])){$columns.=",";}</v>
      </c>
      <c r="AX169" t="str">
        <f t="shared" si="243"/>
        <v>if(isset($request[''])){$columns.=",";}</v>
      </c>
      <c r="BA169" t="str">
        <f t="shared" si="244"/>
        <v>if(isset($request[''])){$columns.=",";}</v>
      </c>
      <c r="BD169" t="str">
        <f t="shared" si="245"/>
        <v>if(isset($request[''])){$columns.=",";}</v>
      </c>
      <c r="BG169" t="str">
        <f t="shared" si="246"/>
        <v>if(isset($request[''])){$columns.=",";}</v>
      </c>
      <c r="BJ169" t="str">
        <f t="shared" si="247"/>
        <v>if(isset($request[''])){$columns.=",";}</v>
      </c>
      <c r="BM169" t="str">
        <f t="shared" si="248"/>
        <v>if(isset($request[''])){$columns.=",";}</v>
      </c>
      <c r="BP169" t="str">
        <f t="shared" si="249"/>
        <v>if(isset($request[''])){$columns.=",";}</v>
      </c>
      <c r="BS169" t="str">
        <f t="shared" si="250"/>
        <v>if(isset($request[''])){$columns.=",";}</v>
      </c>
      <c r="BV169" t="str">
        <f t="shared" si="251"/>
        <v>if(isset($request[''])){$columns.=",";}</v>
      </c>
      <c r="BY169" t="str">
        <f t="shared" si="252"/>
        <v>if(isset($request[''])){$columns.=",";}</v>
      </c>
      <c r="CB169" t="str">
        <f t="shared" si="253"/>
        <v>if(isset($request[''])){$columns.=",";}</v>
      </c>
      <c r="CE169" t="str">
        <f t="shared" si="254"/>
        <v>if(isset($request[''])){$columns.=",";}</v>
      </c>
    </row>
    <row r="170" spans="2:83" x14ac:dyDescent="0.2">
      <c r="B170" t="str">
        <f t="shared" si="228"/>
        <v>if(isset($request[''])){$columns.=",";}</v>
      </c>
      <c r="E170" t="str">
        <f t="shared" si="229"/>
        <v>if(isset($request[''])){$columns.=",";}</v>
      </c>
      <c r="H170" t="str">
        <f t="shared" si="230"/>
        <v>if(isset($request[''])){$columns.=",";}</v>
      </c>
      <c r="K170" t="str">
        <f t="shared" si="231"/>
        <v>if(isset($request[''])){$columns.=",";}</v>
      </c>
      <c r="N170" t="str">
        <f t="shared" si="232"/>
        <v>if(isset($request[''])){$columns.=",";}</v>
      </c>
      <c r="Q170" t="str">
        <f t="shared" si="233"/>
        <v>if(isset($request[''])){$columns.=",";}</v>
      </c>
      <c r="T170" t="str">
        <f t="shared" si="234"/>
        <v>if(isset($request[''])){$columns.=",";}</v>
      </c>
      <c r="W170" t="str">
        <f t="shared" si="227"/>
        <v>if(isset($request[''])){$columns.=",";}</v>
      </c>
      <c r="Z170" t="str">
        <f t="shared" si="235"/>
        <v>if(isset($request[''])){$columns.=",";}</v>
      </c>
      <c r="AC170" t="str">
        <f t="shared" si="236"/>
        <v>if(isset($request[''])){$columns.=",";}</v>
      </c>
      <c r="AF170" t="str">
        <f t="shared" si="237"/>
        <v>if(isset($request[''])){$columns.=",";}</v>
      </c>
      <c r="AI170" t="str">
        <f t="shared" si="238"/>
        <v>if(isset($request[''])){$columns.=",";}</v>
      </c>
      <c r="AL170" t="str">
        <f t="shared" si="239"/>
        <v>if(isset($request[''])){$columns.=",";}</v>
      </c>
      <c r="AO170" t="str">
        <f t="shared" si="240"/>
        <v>if(isset($request[''])){$columns.=",";}</v>
      </c>
      <c r="AR170" t="str">
        <f t="shared" si="241"/>
        <v>if(isset($request[''])){$columns.=",";}</v>
      </c>
      <c r="AU170" t="str">
        <f t="shared" si="242"/>
        <v>if(isset($request[''])){$columns.=",";}</v>
      </c>
      <c r="AX170" t="str">
        <f t="shared" si="243"/>
        <v>if(isset($request[''])){$columns.=",";}</v>
      </c>
      <c r="BA170" t="str">
        <f t="shared" si="244"/>
        <v>if(isset($request[''])){$columns.=",";}</v>
      </c>
      <c r="BD170" t="str">
        <f t="shared" si="245"/>
        <v>if(isset($request[''])){$columns.=",";}</v>
      </c>
      <c r="BG170" t="str">
        <f t="shared" si="246"/>
        <v>if(isset($request[''])){$columns.=",";}</v>
      </c>
      <c r="BJ170" t="str">
        <f t="shared" si="247"/>
        <v>if(isset($request[''])){$columns.=",";}</v>
      </c>
      <c r="BM170" t="str">
        <f t="shared" si="248"/>
        <v>if(isset($request[''])){$columns.=",";}</v>
      </c>
      <c r="BP170" t="str">
        <f t="shared" si="249"/>
        <v>if(isset($request[''])){$columns.=",";}</v>
      </c>
      <c r="BS170" t="str">
        <f t="shared" si="250"/>
        <v>if(isset($request[''])){$columns.=",";}</v>
      </c>
      <c r="BV170" t="str">
        <f t="shared" si="251"/>
        <v>if(isset($request[''])){$columns.=",";}</v>
      </c>
      <c r="BY170" t="str">
        <f t="shared" si="252"/>
        <v>if(isset($request[''])){$columns.=",";}</v>
      </c>
      <c r="CB170" t="str">
        <f t="shared" si="253"/>
        <v>if(isset($request[''])){$columns.=",";}</v>
      </c>
      <c r="CE170" t="str">
        <f t="shared" si="254"/>
        <v>if(isset($request['excerpt_id'])){$columns.="excerpt_id,";}</v>
      </c>
    </row>
    <row r="171" spans="2:83" x14ac:dyDescent="0.2">
      <c r="B171" t="str">
        <f t="shared" si="228"/>
        <v>if(isset($request[''])){$columns.=",";}</v>
      </c>
      <c r="E171" t="str">
        <f t="shared" si="229"/>
        <v>if(isset($request[''])){$columns.=",";}</v>
      </c>
      <c r="H171" t="str">
        <f t="shared" si="230"/>
        <v>if(isset($request[''])){$columns.=",";}</v>
      </c>
      <c r="K171" t="str">
        <f t="shared" si="231"/>
        <v>if(isset($request[''])){$columns.=",";}</v>
      </c>
      <c r="N171" t="str">
        <f t="shared" si="232"/>
        <v>if(isset($request[''])){$columns.=",";}</v>
      </c>
      <c r="Q171" t="str">
        <f t="shared" si="233"/>
        <v>if(isset($request[''])){$columns.=",";}</v>
      </c>
      <c r="T171" t="str">
        <f t="shared" si="234"/>
        <v>if(isset($request[''])){$columns.=",";}</v>
      </c>
      <c r="W171" t="str">
        <f t="shared" si="227"/>
        <v>if(isset($request[''])){$columns.=",";}</v>
      </c>
      <c r="Z171" t="str">
        <f t="shared" si="235"/>
        <v>if(isset($request[''])){$columns.=",";}</v>
      </c>
      <c r="AC171" t="str">
        <f t="shared" si="236"/>
        <v>if(isset($request[''])){$columns.=",";}</v>
      </c>
      <c r="AF171" t="str">
        <f t="shared" si="237"/>
        <v>if(isset($request[''])){$columns.=",";}</v>
      </c>
      <c r="AI171" t="str">
        <f t="shared" si="238"/>
        <v>if(isset($request[''])){$columns.=",";}</v>
      </c>
      <c r="AL171" t="str">
        <f t="shared" si="239"/>
        <v>if(isset($request[''])){$columns.=",";}</v>
      </c>
      <c r="AO171" t="str">
        <f t="shared" si="240"/>
        <v>if(isset($request[''])){$columns.=",";}</v>
      </c>
      <c r="AR171" t="str">
        <f t="shared" si="241"/>
        <v>if(isset($request[''])){$columns.=",";}</v>
      </c>
      <c r="AU171" t="str">
        <f t="shared" si="242"/>
        <v>if(isset($request[''])){$columns.=",";}</v>
      </c>
      <c r="AX171" t="str">
        <f t="shared" si="243"/>
        <v>if(isset($request[''])){$columns.=",";}</v>
      </c>
      <c r="BA171" t="str">
        <f t="shared" si="244"/>
        <v>if(isset($request[''])){$columns.=",";}</v>
      </c>
      <c r="BD171" t="str">
        <f t="shared" si="245"/>
        <v>if(isset($request[''])){$columns.=",";}</v>
      </c>
      <c r="BG171" t="str">
        <f t="shared" si="246"/>
        <v>if(isset($request[''])){$columns.=",";}</v>
      </c>
      <c r="BJ171" t="str">
        <f t="shared" si="247"/>
        <v>if(isset($request[''])){$columns.=",";}</v>
      </c>
      <c r="BM171" t="str">
        <f t="shared" si="248"/>
        <v>if(isset($request[''])){$columns.=",";}</v>
      </c>
      <c r="BP171" t="str">
        <f t="shared" si="249"/>
        <v>if(isset($request[''])){$columns.=",";}</v>
      </c>
      <c r="BS171" t="str">
        <f t="shared" si="250"/>
        <v>if(isset($request[''])){$columns.=",";}</v>
      </c>
      <c r="BV171" t="str">
        <f t="shared" si="251"/>
        <v>if(isset($request['stage_id'])){$columns.="stage_id,";}</v>
      </c>
      <c r="BY171" t="str">
        <f t="shared" si="252"/>
        <v>if(isset($request['stage_id'])){$columns.="stage_id,";}</v>
      </c>
      <c r="CB171" t="str">
        <f t="shared" si="253"/>
        <v>if(isset($request['stage_id'])){$columns.="stage_id,";}</v>
      </c>
      <c r="CE171" t="str">
        <f t="shared" si="254"/>
        <v>if(isset($request['stage_id'])){$columns.="stage_id,";}</v>
      </c>
    </row>
    <row r="172" spans="2:83" x14ac:dyDescent="0.2">
      <c r="B172" t="str">
        <f t="shared" si="228"/>
        <v>if(isset($request[''])){$columns.=",";}</v>
      </c>
      <c r="E172" t="str">
        <f t="shared" si="229"/>
        <v>if(isset($request[''])){$columns.=",";}</v>
      </c>
      <c r="H172" t="str">
        <f t="shared" si="230"/>
        <v>if(isset($request[''])){$columns.=",";}</v>
      </c>
      <c r="K172" t="str">
        <f t="shared" si="231"/>
        <v>if(isset($request[''])){$columns.=",";}</v>
      </c>
      <c r="N172" t="str">
        <f t="shared" si="232"/>
        <v>if(isset($request[''])){$columns.=",";}</v>
      </c>
      <c r="Q172" t="str">
        <f t="shared" si="233"/>
        <v>if(isset($request[''])){$columns.=",";}</v>
      </c>
      <c r="T172" t="str">
        <f t="shared" si="234"/>
        <v>if(isset($request[''])){$columns.=",";}</v>
      </c>
      <c r="W172" t="str">
        <f t="shared" si="227"/>
        <v>if(isset($request[''])){$columns.=",";}</v>
      </c>
      <c r="Z172" t="str">
        <f t="shared" si="235"/>
        <v>if(isset($request[''])){$columns.=",";}</v>
      </c>
      <c r="AC172" t="str">
        <f t="shared" si="236"/>
        <v>if(isset($request[''])){$columns.=",";}</v>
      </c>
      <c r="AF172" t="str">
        <f t="shared" si="237"/>
        <v>if(isset($request[''])){$columns.=",";}</v>
      </c>
      <c r="AI172" t="str">
        <f t="shared" si="238"/>
        <v>if(isset($request[''])){$columns.=",";}</v>
      </c>
      <c r="AL172" t="str">
        <f t="shared" si="239"/>
        <v>if(isset($request[''])){$columns.=",";}</v>
      </c>
      <c r="AO172" t="str">
        <f t="shared" si="240"/>
        <v>if(isset($request[''])){$columns.=",";}</v>
      </c>
      <c r="AR172" t="str">
        <f t="shared" si="241"/>
        <v>if(isset($request[''])){$columns.=",";}</v>
      </c>
      <c r="AU172" t="str">
        <f t="shared" si="242"/>
        <v>if(isset($request[''])){$columns.=",";}</v>
      </c>
      <c r="AX172" t="str">
        <f t="shared" si="243"/>
        <v>if(isset($request[''])){$columns.=",";}</v>
      </c>
      <c r="BA172" t="str">
        <f t="shared" si="244"/>
        <v>if(isset($request[''])){$columns.=",";}</v>
      </c>
      <c r="BD172" t="str">
        <f t="shared" si="245"/>
        <v>if(isset($request[''])){$columns.=",";}</v>
      </c>
      <c r="BG172" t="str">
        <f t="shared" si="246"/>
        <v>if(isset($request[''])){$columns.=",";}</v>
      </c>
      <c r="BJ172" t="str">
        <f t="shared" si="247"/>
        <v>if(isset($request[''])){$columns.=",";}</v>
      </c>
      <c r="BM172" t="str">
        <f t="shared" si="248"/>
        <v>if(isset($request[''])){$columns.=",";}</v>
      </c>
      <c r="BP172" t="str">
        <f t="shared" si="249"/>
        <v>if(isset($request[''])){$columns.=",";}</v>
      </c>
      <c r="BS172" t="str">
        <f t="shared" si="250"/>
        <v>if(isset($request[''])){$columns.=",";}</v>
      </c>
      <c r="BV172" t="str">
        <f t="shared" si="251"/>
        <v>if(isset($request['attachment_id'])){$columns.="attachment_id,";}</v>
      </c>
      <c r="BY172" t="str">
        <f t="shared" si="252"/>
        <v>if(isset($request[''])){$columns.=",";}</v>
      </c>
      <c r="CB172" t="str">
        <f t="shared" si="253"/>
        <v>if(isset($request[''])){$columns.=",";}</v>
      </c>
      <c r="CE172" t="str">
        <f t="shared" si="254"/>
        <v>if(isset($request[''])){$columns.=",";}</v>
      </c>
    </row>
    <row r="173" spans="2:83" x14ac:dyDescent="0.2">
      <c r="B173" t="str">
        <f t="shared" si="228"/>
        <v>if(isset($request[''])){$columns.=",";}</v>
      </c>
      <c r="E173" t="str">
        <f t="shared" si="229"/>
        <v>if(isset($request[''])){$columns.=",";}</v>
      </c>
      <c r="H173" t="str">
        <f t="shared" si="230"/>
        <v>if(isset($request[''])){$columns.=",";}</v>
      </c>
      <c r="K173" t="str">
        <f t="shared" si="231"/>
        <v>if(isset($request[''])){$columns.=",";}</v>
      </c>
      <c r="N173" t="str">
        <f t="shared" si="232"/>
        <v>if(isset($request[''])){$columns.=",";}</v>
      </c>
      <c r="Q173" t="str">
        <f t="shared" si="233"/>
        <v>if(isset($request[''])){$columns.=",";}</v>
      </c>
      <c r="T173" t="str">
        <f t="shared" si="234"/>
        <v>if(isset($request[''])){$columns.=",";}</v>
      </c>
      <c r="W173" t="str">
        <f t="shared" si="227"/>
        <v>if(isset($request[''])){$columns.=",";}</v>
      </c>
      <c r="Z173" t="str">
        <f t="shared" si="235"/>
        <v>if(isset($request[''])){$columns.=",";}</v>
      </c>
      <c r="AC173" t="str">
        <f t="shared" si="236"/>
        <v>if(isset($request[''])){$columns.=",";}</v>
      </c>
      <c r="AF173" t="str">
        <f t="shared" si="237"/>
        <v>if(isset($request[''])){$columns.=",";}</v>
      </c>
      <c r="AI173" t="str">
        <f t="shared" si="238"/>
        <v>if(isset($request[''])){$columns.=",";}</v>
      </c>
      <c r="AL173" t="str">
        <f t="shared" si="239"/>
        <v>if(isset($request[''])){$columns.=",";}</v>
      </c>
      <c r="AO173" t="str">
        <f t="shared" si="240"/>
        <v>if(isset($request[''])){$columns.=",";}</v>
      </c>
      <c r="AR173" t="str">
        <f t="shared" si="241"/>
        <v>if(isset($request[''])){$columns.=",";}</v>
      </c>
      <c r="AU173" t="str">
        <f t="shared" si="242"/>
        <v>if(isset($request[''])){$columns.=",";}</v>
      </c>
      <c r="AX173" t="str">
        <f t="shared" si="243"/>
        <v>if(isset($request[''])){$columns.=",";}</v>
      </c>
      <c r="BA173" t="str">
        <f t="shared" si="244"/>
        <v>if(isset($request[''])){$columns.=",";}</v>
      </c>
      <c r="BD173" t="str">
        <f t="shared" si="245"/>
        <v>if(isset($request['post_id'])){$columns.="post_id,";}</v>
      </c>
      <c r="BG173" t="str">
        <f t="shared" si="246"/>
        <v>if(isset($request[''])){$columns.=",";}</v>
      </c>
      <c r="BJ173" t="str">
        <f t="shared" si="247"/>
        <v>if(isset($request[''])){$columns.=",";}</v>
      </c>
      <c r="BM173" t="str">
        <f t="shared" si="248"/>
        <v>if(isset($request[''])){$columns.=",";}</v>
      </c>
      <c r="BP173" t="str">
        <f t="shared" si="249"/>
        <v>if(isset($request[''])){$columns.=",";}</v>
      </c>
      <c r="BS173" t="str">
        <f t="shared" si="250"/>
        <v>if(isset($request[''])){$columns.=",";}</v>
      </c>
      <c r="BV173" t="str">
        <f t="shared" si="251"/>
        <v>if(isset($request['post_id'])){$columns.="post_id,";}</v>
      </c>
      <c r="BY173" t="str">
        <f t="shared" si="252"/>
        <v>if(isset($request['post_id'])){$columns.="post_id,";}</v>
      </c>
      <c r="CB173" t="str">
        <f t="shared" si="253"/>
        <v>if(isset($request['post_id'])){$columns.="post_id,";}</v>
      </c>
      <c r="CE173" t="str">
        <f t="shared" si="254"/>
        <v>if(isset($request['post_id'])){$columns.="post_id,";}</v>
      </c>
    </row>
    <row r="174" spans="2:83" x14ac:dyDescent="0.2">
      <c r="W174" t="str">
        <f t="shared" si="227"/>
        <v>if(isset($request[''])){$columns.=",";}</v>
      </c>
    </row>
    <row r="175" spans="2:83" x14ac:dyDescent="0.2">
      <c r="W175" t="str">
        <f t="shared" si="227"/>
        <v>if(isset($request[''])){$columns.=",";}</v>
      </c>
    </row>
    <row r="176" spans="2:83" x14ac:dyDescent="0.2">
      <c r="W176" t="str">
        <f t="shared" si="227"/>
        <v>if(isset($request[''])){$columns.=",";}</v>
      </c>
    </row>
    <row r="177" spans="1:83" x14ac:dyDescent="0.2">
      <c r="W177" t="str">
        <f t="shared" si="227"/>
        <v>if(isset($request['user_id'])){$columns.="user_id,";}</v>
      </c>
    </row>
    <row r="178" spans="1:83" x14ac:dyDescent="0.2">
      <c r="W178" t="str">
        <f t="shared" si="227"/>
        <v>if(isset($request[''])){$columns.=",";}</v>
      </c>
    </row>
    <row r="179" spans="1:83" x14ac:dyDescent="0.2">
      <c r="W179" t="str">
        <f t="shared" si="227"/>
        <v>if(isset($request['app_id'])){$columns.="app_id,";}</v>
      </c>
    </row>
    <row r="180" spans="1:83" x14ac:dyDescent="0.2">
      <c r="W180" t="str">
        <f t="shared" si="227"/>
        <v>if(isset($request[''])){$columns.=",";}</v>
      </c>
    </row>
    <row r="181" spans="1:83" x14ac:dyDescent="0.2">
      <c r="W181" t="str">
        <f t="shared" si="227"/>
        <v>if(isset($request['event_id'])){$columns.="event_id,";}</v>
      </c>
    </row>
    <row r="182" spans="1:83" x14ac:dyDescent="0.2">
      <c r="W182" t="str">
        <f t="shared" si="227"/>
        <v>if(isset($request['process_id'])){$columns.="process_id,";}</v>
      </c>
    </row>
    <row r="183" spans="1:83" x14ac:dyDescent="0.2">
      <c r="W183" t="str">
        <f t="shared" si="227"/>
        <v>if(isset($request['time_started'])){$columns.="profile_time_started,";}</v>
      </c>
    </row>
    <row r="184" spans="1:83" x14ac:dyDescent="0.2">
      <c r="W184" t="str">
        <f t="shared" si="227"/>
        <v>if(isset($request['time_updated'])){$columns.="profile_time_updated,";}</v>
      </c>
    </row>
    <row r="185" spans="1:83" x14ac:dyDescent="0.2">
      <c r="W185" t="str">
        <f t="shared" si="227"/>
        <v>if(isset($request['time_finished'])){$columns.="profile_time_finished,";}</v>
      </c>
    </row>
    <row r="187" spans="1:83" s="48" customFormat="1" x14ac:dyDescent="0.2">
      <c r="A187" s="58" t="s">
        <v>154</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5">_xlfn.CONCAT("if(isset($request['",LOWER(B7),"'])){$values.=",CHAR(34),CHAR(58),LOWER(B37),CHAR(44),CHAR(34),";}")</f>
        <v>if(isset($request['attributes'])){$values.=":unique_attributes,";}</v>
      </c>
      <c r="E190" t="str">
        <f t="shared" ref="E190:E203" si="256">_xlfn.CONCAT("if(isset($request['",LOWER(E7),"'])){$values.=",CHAR(34),CHAR(58),LOWER(E37),CHAR(44),CHAR(34),";}")</f>
        <v>if(isset($request['attributes'])){$values.=":process_attributes,";}</v>
      </c>
      <c r="H190" t="str">
        <f t="shared" ref="H190:H203" si="257">_xlfn.CONCAT("if(isset($request['",LOWER(H7),"'])){$values.=",CHAR(34),CHAR(58),LOWER(H37),CHAR(44),CHAR(34),";}")</f>
        <v>if(isset($request['attributes'])){$values.=":event_attributes,";}</v>
      </c>
      <c r="K190" t="str">
        <f t="shared" ref="K190:K203" si="258">_xlfn.CONCAT("if(isset($request['",LOWER(K7),"'])){$values.=",CHAR(34),CHAR(58),LOWER(K37),CHAR(44),CHAR(34),";}")</f>
        <v>if(isset($request['attributes'])){$values.=":app_attributes,";}</v>
      </c>
      <c r="N190" t="str">
        <f t="shared" ref="N190:N203" si="259">_xlfn.CONCAT("if(isset($request['",LOWER(N7),"'])){$values.=",CHAR(34),CHAR(58),LOWER(N37),CHAR(44),CHAR(34),";}")</f>
        <v>if(isset($request['attributes'])){$values.=":token_attributes,";}</v>
      </c>
      <c r="Q190" t="str">
        <f t="shared" ref="Q190:Q203" si="260">_xlfn.CONCAT("if(isset($request['",LOWER(Q7),"'])){$values.=",CHAR(34),CHAR(58),LOWER(Q37),CHAR(44),CHAR(34),";}")</f>
        <v>if(isset($request['attributes'])){$values.=":person_attributes,";}</v>
      </c>
      <c r="T190" t="str">
        <f t="shared" ref="T190:T203" si="261">_xlfn.CONCAT("if(isset($request['",LOWER(T7),"'])){$values.=",CHAR(34),CHAR(58),LOWER(T37),CHAR(44),CHAR(34),";}")</f>
        <v>if(isset($request['attributes'])){$values.=":user_attributes,";}</v>
      </c>
      <c r="W190" t="str">
        <f t="shared" ref="W190:W216" si="262">_xlfn.CONCAT("if(isset($request['",LOWER(W7),"'])){$values.=",CHAR(34),CHAR(58),LOWER(W37),CHAR(44),CHAR(34),";}")</f>
        <v>if(isset($request['attributes'])){$values.=":profile_attributes,";}</v>
      </c>
      <c r="Z190" t="str">
        <f t="shared" ref="Z190:Z203" si="263">_xlfn.CONCAT("if(isset($request['",LOWER(Z7),"'])){$values.=",CHAR(34),CHAR(58),LOWER(Z37),CHAR(44),CHAR(34),";}")</f>
        <v>if(isset($request['attributes'])){$values.=":partner_attributes,";}</v>
      </c>
      <c r="AC190" t="str">
        <f t="shared" ref="AC190:AC203" si="264">_xlfn.CONCAT("if(isset($request['",LOWER(AC7),"'])){$values.=",CHAR(34),CHAR(58),LOWER(AC37),CHAR(44),CHAR(34),";}")</f>
        <v>if(isset($request['attributes'])){$values.=":view_attributes,";}</v>
      </c>
      <c r="AF190" t="str">
        <f t="shared" ref="AF190:AF203" si="265">_xlfn.CONCAT("if(isset($request['",LOWER(AF7),"'])){$values.=",CHAR(34),CHAR(58),LOWER(AF37),CHAR(44),CHAR(34),";}")</f>
        <v>if(isset($request['attributes'])){$values.=":search_attributes,";}</v>
      </c>
      <c r="AI190" t="str">
        <f t="shared" ref="AI190:AI203" si="266">_xlfn.CONCAT("if(isset($request['",LOWER(AI7),"'])){$values.=",CHAR(34),CHAR(58),LOWER(AI37),CHAR(44),CHAR(34),";}")</f>
        <v>if(isset($request['attributes'])){$values.=":asset_attributes,";}</v>
      </c>
      <c r="AL190" t="str">
        <f t="shared" ref="AL190:AL203" si="267">_xlfn.CONCAT("if(isset($request['",LOWER(AL7),"'])){$values.=",CHAR(34),CHAR(58),LOWER(AL37),CHAR(44),CHAR(34),";}")</f>
        <v>if(isset($request['attributes'])){$values.=":acknowledgement_attributes,";}</v>
      </c>
      <c r="AO190" t="str">
        <f t="shared" ref="AO190:AO203" si="268">_xlfn.CONCAT("if(isset($request['",LOWER(AO7),"'])){$values.=",CHAR(34),CHAR(58),LOWER(AO37),CHAR(44),CHAR(34),";}")</f>
        <v>if(isset($request['attributes'])){$values.=":comment_attributes,";}</v>
      </c>
      <c r="AR190" t="str">
        <f t="shared" ref="AR190:AR203" si="269">_xlfn.CONCAT("if(isset($request['",LOWER(AR7),"'])){$values.=",CHAR(34),CHAR(58),LOWER(AR37),CHAR(44),CHAR(34),";}")</f>
        <v>if(isset($request['attributes'])){$values.=":followship_attributes,";}</v>
      </c>
      <c r="AU190" t="str">
        <f t="shared" ref="AU190:AU203" si="270">_xlfn.CONCAT("if(isset($request['",LOWER(AU7),"'])){$values.=",CHAR(34),CHAR(58),LOWER(AU37),CHAR(44),CHAR(34),";}")</f>
        <v>if(isset($request['attributes'])){$values.=":group_attributes,";}</v>
      </c>
      <c r="AX190" t="str">
        <f t="shared" ref="AX190:AX203" si="271">_xlfn.CONCAT("if(isset($request['",LOWER(AX7),"'])){$values.=",CHAR(34),CHAR(58),LOWER(AX37),CHAR(44),CHAR(34),";}")</f>
        <v>if(isset($request['attributes'])){$values.=":post_attributes,";}</v>
      </c>
      <c r="BA190" t="str">
        <f t="shared" ref="BA190:BA203" si="272">_xlfn.CONCAT("if(isset($request['",LOWER(BA7),"'])){$values.=",CHAR(34),CHAR(58),LOWER(BA37),CHAR(44),CHAR(34),";}")</f>
        <v>if(isset($request['attributes'])){$values.=":tag_attributes,";}</v>
      </c>
      <c r="BD190" t="str">
        <f t="shared" ref="BD190:BD203" si="273">_xlfn.CONCAT("if(isset($request['",LOWER(BD7),"'])){$values.=",CHAR(34),CHAR(58),LOWER(BD37),CHAR(44),CHAR(34),";}")</f>
        <v>if(isset($request['attributes'])){$values.=":topic_attributes,";}</v>
      </c>
      <c r="BG190" t="str">
        <f t="shared" ref="BG190:BG203" si="274">_xlfn.CONCAT("if(isset($request['",LOWER(BG7),"'])){$values.=",CHAR(34),CHAR(58),LOWER(BG37),CHAR(44),CHAR(34),";}")</f>
        <v>if(isset($request['attributes'])){$values.=":trend_attributes,";}</v>
      </c>
      <c r="BJ190" t="str">
        <f t="shared" ref="BJ190:BJ203" si="275">_xlfn.CONCAT("if(isset($request['",LOWER(BJ7),"'])){$values.=",CHAR(34),CHAR(58),LOWER(BJ37),CHAR(44),CHAR(34),";}")</f>
        <v>if(isset($request['attributes'])){$values.=":thread_attributes,";}</v>
      </c>
      <c r="BM190" t="str">
        <f t="shared" ref="BM190:BM203" si="276">_xlfn.CONCAT("if(isset($request['",LOWER(BM7),"'])){$values.=",CHAR(34),CHAR(58),LOWER(BM37),CHAR(44),CHAR(34),";}")</f>
        <v>if(isset($request['attributes'])){$values.=":message_attributes,";}</v>
      </c>
      <c r="BP190" t="str">
        <f t="shared" ref="BP190:BP203" si="277">_xlfn.CONCAT("if(isset($request['",LOWER(BP7),"'])){$values.=",CHAR(34),CHAR(58),LOWER(BP37),CHAR(44),CHAR(34),";}")</f>
        <v>if(isset($request['attributes'])){$values.=":notification_attributes,";}</v>
      </c>
      <c r="BS190" t="str">
        <f t="shared" ref="BS190:BS203" si="278">_xlfn.CONCAT("if(isset($request['",LOWER(BS7),"'])){$values.=",CHAR(34),CHAR(58),LOWER(BS37),CHAR(44),CHAR(34),";}")</f>
        <v>if(isset($request['attributes'])){$values.=":stage_attributes,";}</v>
      </c>
      <c r="BV190" t="str">
        <f t="shared" ref="BV190:BV203" si="279">_xlfn.CONCAT("if(isset($request['",LOWER(BV7),"'])){$values.=",CHAR(34),CHAR(58),LOWER(BV37),CHAR(44),CHAR(34),";}")</f>
        <v>if(isset($request['attributes'])){$values.=":recording_attributes,";}</v>
      </c>
      <c r="BY190" t="str">
        <f t="shared" ref="BY190:BY203" si="280">_xlfn.CONCAT("if(isset($request['",LOWER(BY7),"'])){$values.=",CHAR(34),CHAR(58),LOWER(BY37),CHAR(44),CHAR(34),";}")</f>
        <v>if(isset($request['attributes'])){$values.=":attachment_attributes,";}</v>
      </c>
      <c r="CB190" t="str">
        <f t="shared" ref="CB190:CB203" si="281">_xlfn.CONCAT("if(isset($request['",LOWER(CB7),"'])){$values.=",CHAR(34),CHAR(58),LOWER(CB37),CHAR(44),CHAR(34),";}")</f>
        <v>if(isset($request['attributes'])){$values.=":excerpt_attributes,";}</v>
      </c>
      <c r="CE190" t="str">
        <f t="shared" ref="CE190:CE203" si="282">_xlfn.CONCAT("if(isset($request['",LOWER(CE7),"'])){$values.=",CHAR(34),CHAR(58),LOWER(CE37),CHAR(44),CHAR(34),";}")</f>
        <v>if(isset($request['attributes'])){$values.=":idea_attributes,";}</v>
      </c>
    </row>
    <row r="191" spans="1:83" x14ac:dyDescent="0.2">
      <c r="B191" t="str">
        <f t="shared" si="255"/>
        <v>if(isset($request['type'])){$values.=":unique_type,";}</v>
      </c>
      <c r="E191" t="str">
        <f t="shared" si="256"/>
        <v>if(isset($request['action'])){$values.=":process_action,";}</v>
      </c>
      <c r="H191" t="str">
        <f t="shared" si="257"/>
        <v>if(isset($request['type'])){$values.=":event_type,";}</v>
      </c>
      <c r="K191" t="str">
        <f t="shared" si="258"/>
        <v>if(isset($request['name'])){$values.=":app_name,";}</v>
      </c>
      <c r="N191" t="str">
        <f t="shared" si="259"/>
        <v>if(isset($request['key'])){$values.=":token_key,";}</v>
      </c>
      <c r="Q191" t="str">
        <f t="shared" si="260"/>
        <v>if(isset($request['name_first'])){$values.=":person_name_first,";}</v>
      </c>
      <c r="T191" t="str">
        <f t="shared" si="261"/>
        <v>if(isset($request['alias'])){$values.=":user_alias,";}</v>
      </c>
      <c r="W191" t="str">
        <f t="shared" si="262"/>
        <v>if(isset($request['images'])){$values.=":profile_images,";}</v>
      </c>
      <c r="Z191" t="str">
        <f t="shared" si="263"/>
        <v>if(isset($request['type'])){$values.=":partner_type,";}</v>
      </c>
      <c r="AC191" t="str">
        <f t="shared" si="264"/>
        <v>if(isset($request['object'])){$values.=":view_object,";}</v>
      </c>
      <c r="AF191" t="str">
        <f t="shared" si="265"/>
        <v>if(isset($request['query'])){$values.=":search_query,";}</v>
      </c>
      <c r="AI191" t="str">
        <f t="shared" si="266"/>
        <v>if(isset($request['type'])){$values.=":asset_type,";}</v>
      </c>
      <c r="AL191" t="str">
        <f t="shared" si="267"/>
        <v>if(isset($request['type'])){$values.=":acknowledgement_type,";}</v>
      </c>
      <c r="AO191" t="str">
        <f t="shared" si="268"/>
        <v>if(isset($request['text'])){$values.=":comment_text,";}</v>
      </c>
      <c r="AR191" t="str">
        <f t="shared" si="269"/>
        <v>if(isset($request['recipient'])){$values.=":followship_recipient,";}</v>
      </c>
      <c r="AU191" t="str">
        <f t="shared" si="270"/>
        <v>if(isset($request['title'])){$values.=":group_title,";}</v>
      </c>
      <c r="AX191" t="str">
        <f t="shared" si="271"/>
        <v>if(isset($request['body'])){$values.=":post_body,";}</v>
      </c>
      <c r="BA191" t="str">
        <f t="shared" si="272"/>
        <v>if(isset($request['label'])){$values.=":tag_label,";}</v>
      </c>
      <c r="BD191" t="str">
        <f t="shared" si="273"/>
        <v>if(isset($request['label'])){$values.=":topic_label,";}</v>
      </c>
      <c r="BG191" t="str">
        <f t="shared" si="274"/>
        <v>if(isset($request['label'])){$values.=":trend_label,";}</v>
      </c>
      <c r="BJ191" t="str">
        <f t="shared" si="275"/>
        <v>if(isset($request['title'])){$values.=":thread_title,";}</v>
      </c>
      <c r="BM191" t="str">
        <f t="shared" si="276"/>
        <v>if(isset($request['body'])){$values.=":message_body,";}</v>
      </c>
      <c r="BP191" t="str">
        <f t="shared" si="277"/>
        <v>if(isset($request['message'])){$values.=":notification_message,";}</v>
      </c>
      <c r="BS191" t="str">
        <f t="shared" si="278"/>
        <v>if(isset($request['excerpts'])){$values.=":stage_excerpts,";}</v>
      </c>
      <c r="BV191" t="str">
        <f t="shared" si="279"/>
        <v>if(isset($request['type'])){$values.=":recording_type,";}</v>
      </c>
      <c r="BY191" t="str">
        <f t="shared" si="280"/>
        <v>if(isset($request['drawings'])){$values.=":attachment_drawings,";}</v>
      </c>
      <c r="CB191" t="str">
        <f t="shared" si="281"/>
        <v>if(isset($request['lines'])){$values.=":excerpt_lines,";}</v>
      </c>
      <c r="CE191" t="str">
        <f t="shared" si="282"/>
        <v>if(isset($request['text'])){$values.=":idea_text,";}</v>
      </c>
    </row>
    <row r="192" spans="1:83" x14ac:dyDescent="0.2">
      <c r="B192" t="str">
        <f t="shared" si="255"/>
        <v>if(isset($request[''])){$values.=":,";}</v>
      </c>
      <c r="E192" t="str">
        <f t="shared" si="256"/>
        <v>if(isset($request[''])){$values.=":,";}</v>
      </c>
      <c r="H192" t="str">
        <f t="shared" si="257"/>
        <v>if(isset($request['token'])){$values.=":event_token,";}</v>
      </c>
      <c r="K192" t="str">
        <f t="shared" si="258"/>
        <v>if(isset($request['website'])){$values.=":app_website,";}</v>
      </c>
      <c r="N192" t="str">
        <f t="shared" si="259"/>
        <v>if(isset($request['secret'])){$values.=":token_secret,";}</v>
      </c>
      <c r="Q192" t="str">
        <f t="shared" si="260"/>
        <v>if(isset($request['name_middle'])){$values.=":person_name_middle,";}</v>
      </c>
      <c r="T192" t="str">
        <f t="shared" si="261"/>
        <v>if(isset($request['access'])){$values.=":user_access,";}</v>
      </c>
      <c r="W192" t="str">
        <f t="shared" si="262"/>
        <v>if(isset($request['bio'])){$values.=":profile_bio,";}</v>
      </c>
      <c r="Z192" t="str">
        <f t="shared" si="263"/>
        <v>if(isset($request['status'])){$values.=":partner_status,";}</v>
      </c>
      <c r="AC192" t="str">
        <f t="shared" si="264"/>
        <v>if(isset($request[''])){$values.=":,";}</v>
      </c>
      <c r="AF192" t="str">
        <f t="shared" si="265"/>
        <v>if(isset($request['conversion'])){$values.=":search_conversion,";}</v>
      </c>
      <c r="AI192" t="str">
        <f t="shared" si="266"/>
        <v>if(isset($request['status'])){$values.=":asset_status,";}</v>
      </c>
      <c r="AL192" t="str">
        <f t="shared" si="267"/>
        <v>if(isset($request['parent'])){$values.=":acknowledgement_parent,";}</v>
      </c>
      <c r="AO192" t="str">
        <f t="shared" si="268"/>
        <v>if(isset($request['thread'])){$values.=":comment_thread,";}</v>
      </c>
      <c r="AR192" t="str">
        <f t="shared" si="269"/>
        <v>if(isset($request['sender'])){$values.=":followship_sender,";}</v>
      </c>
      <c r="AU192" t="str">
        <f t="shared" si="270"/>
        <v>if(isset($request['headline'])){$values.=":group_headline,";}</v>
      </c>
      <c r="AX192" t="str">
        <f t="shared" si="271"/>
        <v>if(isset($request['images'])){$values.=":post_images,";}</v>
      </c>
      <c r="BA192" t="str">
        <f t="shared" si="272"/>
        <v>if(isset($request['object'])){$values.=":tag_object,";}</v>
      </c>
      <c r="BD192" t="str">
        <f t="shared" si="273"/>
        <v>if(isset($request[''])){$values.=":,";}</v>
      </c>
      <c r="BG192" t="str">
        <f t="shared" si="274"/>
        <v>if(isset($request['object'])){$values.=":trend_object,";}</v>
      </c>
      <c r="BJ192" t="str">
        <f t="shared" si="275"/>
        <v>if(isset($request['participants'])){$values.=":thread_participants,";}</v>
      </c>
      <c r="BM192" t="str">
        <f t="shared" si="276"/>
        <v>if(isset($request['images'])){$values.=":message_images,";}</v>
      </c>
      <c r="BP192" t="str">
        <f t="shared" si="277"/>
        <v>if(isset($request['type'])){$values.=":notification_type,";}</v>
      </c>
      <c r="BS192" t="str">
        <f t="shared" si="278"/>
        <v>if(isset($request['attachments'])){$values.=":stage_attachments,";}</v>
      </c>
      <c r="BV192" t="str">
        <f t="shared" si="279"/>
        <v>if(isset($request['source'])){$values.=":recording_source,";}</v>
      </c>
      <c r="BY192" t="str">
        <f t="shared" si="280"/>
        <v>if(isset($request['images'])){$values.=":attachment_images,";}</v>
      </c>
      <c r="CB192" t="str">
        <f t="shared" si="281"/>
        <v>if(isset($request[''])){$values.=":,";}</v>
      </c>
      <c r="CE192" t="str">
        <f t="shared" si="282"/>
        <v>if(isset($request['x'])){$values.=":idea_x,";}</v>
      </c>
    </row>
    <row r="193" spans="2:83" x14ac:dyDescent="0.2">
      <c r="B193" t="str">
        <f t="shared" si="255"/>
        <v>if(isset($request[''])){$values.=":,";}</v>
      </c>
      <c r="E193" t="str">
        <f t="shared" si="256"/>
        <v>if(isset($request[''])){$values.=":,";}</v>
      </c>
      <c r="H193" t="str">
        <f t="shared" si="257"/>
        <v>if(isset($request['object'])){$values.=":event_object,";}</v>
      </c>
      <c r="K193" t="str">
        <f t="shared" si="258"/>
        <v>if(isset($request['industry'])){$values.=":app_industry,";}</v>
      </c>
      <c r="N193" t="str">
        <f t="shared" si="259"/>
        <v>if(isset($request['expires'])){$values.=":token_expires,";}</v>
      </c>
      <c r="Q193" t="str">
        <f t="shared" si="260"/>
        <v>if(isset($request['name_last'])){$values.=":person_name_last,";}</v>
      </c>
      <c r="T193" t="str">
        <f t="shared" si="261"/>
        <v>if(isset($request['lastlogin'])){$values.=":user_lastlogin,";}</v>
      </c>
      <c r="W193" t="str">
        <f t="shared" si="262"/>
        <v>if(isset($request['headline'])){$values.=":profile_headline,";}</v>
      </c>
      <c r="Z193" t="str">
        <f t="shared" si="263"/>
        <v>if(isset($request['organization'])){$values.=":partner_organization,";}</v>
      </c>
      <c r="AC193" t="str">
        <f t="shared" si="264"/>
        <v>if(isset($request[''])){$values.=":,";}</v>
      </c>
      <c r="AF193" t="str">
        <f t="shared" si="265"/>
        <v>if(isset($request[''])){$values.=":,";}</v>
      </c>
      <c r="AI193" t="str">
        <f t="shared" si="266"/>
        <v>if(isset($request['primary'])){$values.=":asset_primary,";}</v>
      </c>
      <c r="AL193" t="str">
        <f t="shared" si="267"/>
        <v>if(isset($request['object'])){$values.=":acknowledgement_object,";}</v>
      </c>
      <c r="AO193" t="str">
        <f t="shared" si="268"/>
        <v>if(isset($request['object'])){$values.=":comment_object,";}</v>
      </c>
      <c r="AR193" t="str">
        <f t="shared" si="269"/>
        <v>if(isset($request['status'])){$values.=":followship_status,";}</v>
      </c>
      <c r="AU193" t="str">
        <f t="shared" si="270"/>
        <v>if(isset($request['access'])){$values.=":group_access,";}</v>
      </c>
      <c r="AX193" t="str">
        <f t="shared" si="271"/>
        <v>if(isset($request['closed'])){$values.=":post_closed,";}</v>
      </c>
      <c r="BA193" t="str">
        <f t="shared" si="272"/>
        <v>if(isset($request[''])){$values.=":,";}</v>
      </c>
      <c r="BD193" t="str">
        <f t="shared" si="273"/>
        <v>if(isset($request[''])){$values.=":,";}</v>
      </c>
      <c r="BG193" t="str">
        <f t="shared" si="274"/>
        <v>if(isset($request[''])){$values.=":,";}</v>
      </c>
      <c r="BJ193" t="str">
        <f t="shared" si="275"/>
        <v>if(isset($request['preview'])){$values.=":thread_preview,";}</v>
      </c>
      <c r="BM193" t="str">
        <f t="shared" si="276"/>
        <v>if(isset($request['deleted'])){$values.=":,";}</v>
      </c>
      <c r="BP193" t="str">
        <f t="shared" si="277"/>
        <v>if(isset($request['opened'])){$values.=":notification_opened,";}</v>
      </c>
      <c r="BS193" t="str">
        <f t="shared" si="278"/>
        <v>if(isset($request[''])){$values.=":,";}</v>
      </c>
      <c r="BV193" t="str">
        <f t="shared" si="279"/>
        <v>if(isset($request['length'])){$values.=":recording_length,";}</v>
      </c>
      <c r="BY193" t="str">
        <f t="shared" si="280"/>
        <v>if(isset($request['recordings'])){$values.=":attachment_recordings,";}</v>
      </c>
      <c r="CB193" t="str">
        <f t="shared" si="281"/>
        <v>if(isset($request[''])){$values.=":,";}</v>
      </c>
      <c r="CE193" t="str">
        <f t="shared" si="282"/>
        <v>if(isset($request['y'])){$values.=":idea_y,";}</v>
      </c>
    </row>
    <row r="194" spans="2:83" x14ac:dyDescent="0.2">
      <c r="B194" t="str">
        <f t="shared" si="255"/>
        <v>if(isset($request[''])){$values.=":,";}</v>
      </c>
      <c r="E194" t="str">
        <f t="shared" si="256"/>
        <v>if(isset($request[''])){$values.=":,";}</v>
      </c>
      <c r="H194" t="str">
        <f t="shared" si="257"/>
        <v>if(isset($request[''])){$values.=":,";}</v>
      </c>
      <c r="K194" t="str">
        <f t="shared" si="258"/>
        <v>if(isset($request['email'])){$values.=":app_email,";}</v>
      </c>
      <c r="N194" t="str">
        <f t="shared" si="259"/>
        <v>if(isset($request['limit'])){$values.=":token_limit,";}</v>
      </c>
      <c r="Q194" t="str">
        <f t="shared" si="260"/>
        <v>if(isset($request['email'])){$values.=":person_email,";}</v>
      </c>
      <c r="T194" t="str">
        <f t="shared" si="261"/>
        <v>if(isset($request['status'])){$values.=":user_status,";}</v>
      </c>
      <c r="W194" t="str">
        <f t="shared" si="262"/>
        <v>if(isset($request['access'])){$values.=":profile_access,";}</v>
      </c>
      <c r="Z194" t="str">
        <f t="shared" si="263"/>
        <v>if(isset($request[''])){$values.=":,";}</v>
      </c>
      <c r="AC194" t="str">
        <f t="shared" si="264"/>
        <v>if(isset($request[''])){$values.=":,";}</v>
      </c>
      <c r="AF194" t="str">
        <f t="shared" si="265"/>
        <v>if(isset($request[''])){$values.=":,";}</v>
      </c>
      <c r="AI194" t="str">
        <f t="shared" si="266"/>
        <v>if(isset($request['object'])){$values.=":asset_object,";}</v>
      </c>
      <c r="AL194" t="str">
        <f t="shared" si="267"/>
        <v>if(isset($request[''])){$values.=":,";}</v>
      </c>
      <c r="AO194" t="str">
        <f t="shared" si="268"/>
        <v>if(isset($request[''])){$values.=":,";}</v>
      </c>
      <c r="AR194" t="str">
        <f t="shared" si="269"/>
        <v>if(isset($request[''])){$values.=":,";}</v>
      </c>
      <c r="AU194" t="str">
        <f t="shared" si="270"/>
        <v>if(isset($request['participants'])){$values.=":group_participants,";}</v>
      </c>
      <c r="AX194" t="str">
        <f t="shared" si="271"/>
        <v>if(isset($request['deleted'])){$values.=":post_deleted,";}</v>
      </c>
      <c r="BA194" t="str">
        <f t="shared" si="272"/>
        <v>if(isset($request[''])){$values.=":,";}</v>
      </c>
      <c r="BD194" t="str">
        <f t="shared" si="273"/>
        <v>if(isset($request[''])){$values.=":,";}</v>
      </c>
      <c r="BG194" t="str">
        <f t="shared" si="274"/>
        <v>if(isset($request[''])){$values.=":,";}</v>
      </c>
      <c r="BJ194" t="str">
        <f t="shared" si="275"/>
        <v>if(isset($request[''])){$values.=":,";}</v>
      </c>
      <c r="BM194" t="str">
        <f t="shared" si="276"/>
        <v>if(isset($request[''])){$values.=":,";}</v>
      </c>
      <c r="BP194" t="str">
        <f t="shared" si="277"/>
        <v>if(isset($request['viewed'])){$values.=":notification_viewed,";}</v>
      </c>
      <c r="BS194" t="str">
        <f t="shared" si="278"/>
        <v>if(isset($request[''])){$values.=":,";}</v>
      </c>
      <c r="BV194" t="str">
        <f t="shared" si="279"/>
        <v>if(isset($request['cues'])){$values.=":recording_cues,";}</v>
      </c>
      <c r="BY194" t="str">
        <f t="shared" si="280"/>
        <v>if(isset($request[''])){$values.=":,";}</v>
      </c>
      <c r="CB194" t="str">
        <f t="shared" si="281"/>
        <v>if(isset($request[''])){$values.=":,";}</v>
      </c>
      <c r="CE194" t="str">
        <f t="shared" si="282"/>
        <v>if(isset($request['z'])){$values.=":idea_z,";}</v>
      </c>
    </row>
    <row r="195" spans="2:83" x14ac:dyDescent="0.2">
      <c r="B195" t="str">
        <f t="shared" si="255"/>
        <v>if(isset($request[''])){$values.=":,";}</v>
      </c>
      <c r="E195" t="str">
        <f t="shared" si="256"/>
        <v>if(isset($request[''])){$values.=":,";}</v>
      </c>
      <c r="H195" t="str">
        <f t="shared" si="257"/>
        <v>if(isset($request[''])){$values.=":,";}</v>
      </c>
      <c r="K195" t="str">
        <f t="shared" si="258"/>
        <v>if(isset($request['description'])){$values.=":app_description,";}</v>
      </c>
      <c r="N195" t="str">
        <f t="shared" si="259"/>
        <v>if(isset($request['balance'])){$values.=":token_balance,";}</v>
      </c>
      <c r="Q195" t="str">
        <f t="shared" si="260"/>
        <v>if(isset($request['phone_primary'])){$values.=":person_phone_primary,";}</v>
      </c>
      <c r="T195" t="str">
        <f t="shared" si="261"/>
        <v>if(isset($request['validation'])){$values.=":user_validation,";}</v>
      </c>
      <c r="W195" t="str">
        <f t="shared" si="262"/>
        <v>if(isset($request['status'])){$values.=":profile_status,";}</v>
      </c>
      <c r="Z195" t="str">
        <f t="shared" si="263"/>
        <v>if(isset($request[''])){$values.=":,";}</v>
      </c>
      <c r="AC195" t="str">
        <f t="shared" si="264"/>
        <v>if(isset($request[''])){$values.=":,";}</v>
      </c>
      <c r="AF195" t="str">
        <f t="shared" si="265"/>
        <v>if(isset($request[''])){$values.=":,";}</v>
      </c>
      <c r="AI195" t="str">
        <f t="shared" si="266"/>
        <v>if(isset($request['caption'])){$values.=":asset_caption,";}</v>
      </c>
      <c r="AL195" t="str">
        <f t="shared" si="267"/>
        <v>if(isset($request[''])){$values.=":,";}</v>
      </c>
      <c r="AO195" t="str">
        <f t="shared" si="268"/>
        <v>if(isset($request[''])){$values.=":,";}</v>
      </c>
      <c r="AR195" t="str">
        <f t="shared" si="269"/>
        <v>if(isset($request[''])){$values.=":,";}</v>
      </c>
      <c r="AU195" t="str">
        <f t="shared" si="270"/>
        <v>if(isset($request['images'])){$values.=":group_images,";}</v>
      </c>
      <c r="AX195" t="str">
        <f t="shared" si="271"/>
        <v>if(isset($request['access'])){$values.=":post_access,";}</v>
      </c>
      <c r="BA195" t="str">
        <f t="shared" si="272"/>
        <v>if(isset($request[''])){$values.=":,";}</v>
      </c>
      <c r="BD195" t="str">
        <f t="shared" si="273"/>
        <v>if(isset($request[''])){$values.=":,";}</v>
      </c>
      <c r="BG195" t="str">
        <f t="shared" si="274"/>
        <v>if(isset($request[''])){$values.=":,";}</v>
      </c>
      <c r="BJ195" t="str">
        <f t="shared" si="275"/>
        <v>if(isset($request[''])){$values.=":,";}</v>
      </c>
      <c r="BM195" t="str">
        <f t="shared" si="276"/>
        <v>if(isset($request[''])){$values.=":,";}</v>
      </c>
      <c r="BP195" t="str">
        <f t="shared" si="277"/>
        <v>if(isset($request['recipient'])){$values.=":notification_recipient,";}</v>
      </c>
      <c r="BS195" t="str">
        <f t="shared" si="278"/>
        <v>if(isset($request[''])){$values.=":,";}</v>
      </c>
      <c r="BV195" t="str">
        <f t="shared" si="279"/>
        <v>if(isset($request['start_time'])){$values.=":recording_start_time,";}</v>
      </c>
      <c r="BY195" t="str">
        <f t="shared" si="280"/>
        <v>if(isset($request[''])){$values.=":,";}</v>
      </c>
      <c r="CB195" t="str">
        <f t="shared" si="281"/>
        <v>if(isset($request[''])){$values.=":,";}</v>
      </c>
      <c r="CE195" t="str">
        <f t="shared" si="282"/>
        <v>if(isset($request['width'])){$values.=":idea_width,";}</v>
      </c>
    </row>
    <row r="196" spans="2:83" x14ac:dyDescent="0.2">
      <c r="B196" t="str">
        <f t="shared" si="255"/>
        <v>if(isset($request[''])){$values.=":,";}</v>
      </c>
      <c r="E196" t="str">
        <f t="shared" si="256"/>
        <v>if(isset($request[''])){$values.=":,";}</v>
      </c>
      <c r="H196" t="str">
        <f t="shared" si="257"/>
        <v>if(isset($request[''])){$values.=":,";}</v>
      </c>
      <c r="K196" t="str">
        <f t="shared" si="258"/>
        <v>if(isset($request['type'])){$values.=":app_type,";}</v>
      </c>
      <c r="N196" t="str">
        <f t="shared" si="259"/>
        <v>if(isset($request['status'])){$values.=":token_status,";}</v>
      </c>
      <c r="Q196" t="str">
        <f t="shared" si="260"/>
        <v>if(isset($request['phone_secondary'])){$values.=":person_phone_secondary,";}</v>
      </c>
      <c r="T196" t="str">
        <f t="shared" si="261"/>
        <v>if(isset($request['welcome'])){$values.=":user_welcome,";}</v>
      </c>
      <c r="W196" t="str">
        <f t="shared" si="262"/>
        <v>if(isset($request[''])){$values.=":,";}</v>
      </c>
      <c r="Z196" t="str">
        <f t="shared" si="263"/>
        <v>if(isset($request[''])){$values.=":,";}</v>
      </c>
      <c r="AC196" t="str">
        <f t="shared" si="264"/>
        <v>if(isset($request[''])){$values.=":,";}</v>
      </c>
      <c r="AF196" t="str">
        <f t="shared" si="265"/>
        <v>if(isset($request[''])){$values.=":,";}</v>
      </c>
      <c r="AI196" t="str">
        <f t="shared" si="266"/>
        <v>if(isset($request['filename'])){$values.=":asset_filename,";}</v>
      </c>
      <c r="AL196" t="str">
        <f t="shared" si="267"/>
        <v>if(isset($request[''])){$values.=":,";}</v>
      </c>
      <c r="AO196" t="str">
        <f t="shared" si="268"/>
        <v>if(isset($request[''])){$values.=":,";}</v>
      </c>
      <c r="AR196" t="str">
        <f t="shared" si="269"/>
        <v>if(isset($request[''])){$values.=":,";}</v>
      </c>
      <c r="AU196" t="str">
        <f t="shared" si="270"/>
        <v>if(isset($request['author'])){$values.=":,";}</v>
      </c>
      <c r="AX196" t="str">
        <f t="shared" si="271"/>
        <v>if(isset($request['host'])){$values.=":post_host,";}</v>
      </c>
      <c r="BA196" t="str">
        <f t="shared" si="272"/>
        <v>if(isset($request[''])){$values.=":,";}</v>
      </c>
      <c r="BD196" t="str">
        <f t="shared" si="273"/>
        <v>if(isset($request[''])){$values.=":,";}</v>
      </c>
      <c r="BG196" t="str">
        <f t="shared" si="274"/>
        <v>if(isset($request[''])){$values.=":,";}</v>
      </c>
      <c r="BJ196" t="str">
        <f t="shared" si="275"/>
        <v>if(isset($request[''])){$values.=":,";}</v>
      </c>
      <c r="BM196" t="str">
        <f t="shared" si="276"/>
        <v>if(isset($request[''])){$values.=":,";}</v>
      </c>
      <c r="BP196" t="str">
        <f t="shared" si="277"/>
        <v>if(isset($request['sender'])){$values.=":notification_sender,";}</v>
      </c>
      <c r="BS196" t="str">
        <f t="shared" si="278"/>
        <v>if(isset($request[''])){$values.=":,";}</v>
      </c>
      <c r="BV196" t="str">
        <f t="shared" si="279"/>
        <v>if(isset($request['end_time'])){$values.=":recording_end_time,";}</v>
      </c>
      <c r="BY196" t="str">
        <f t="shared" si="280"/>
        <v>if(isset($request[''])){$values.=":,";}</v>
      </c>
      <c r="CB196" t="str">
        <f t="shared" si="281"/>
        <v>if(isset($request[''])){$values.=":,";}</v>
      </c>
      <c r="CE196" t="str">
        <f t="shared" si="282"/>
        <v>if(isset($request['height'])){$values.=":idea_height,";}</v>
      </c>
    </row>
    <row r="197" spans="2:83" x14ac:dyDescent="0.2">
      <c r="B197" t="str">
        <f t="shared" si="255"/>
        <v>if(isset($request[''])){$values.=":,";}</v>
      </c>
      <c r="E197" t="str">
        <f t="shared" si="256"/>
        <v>if(isset($request[''])){$values.=":,";}</v>
      </c>
      <c r="H197" t="str">
        <f t="shared" si="257"/>
        <v>if(isset($request[''])){$values.=":,";}</v>
      </c>
      <c r="K197" t="str">
        <f t="shared" si="258"/>
        <v>if(isset($request[''])){$values.=":,";}</v>
      </c>
      <c r="N197" t="str">
        <f t="shared" si="259"/>
        <v>if(isset($request[''])){$values.=":,";}</v>
      </c>
      <c r="Q197" t="str">
        <f t="shared" si="260"/>
        <v>if(isset($request['entitlements'])){$values.=":person_entitlements,";}</v>
      </c>
      <c r="T197" t="str">
        <f t="shared" si="261"/>
        <v>if(isset($request[''])){$values.=":,";}</v>
      </c>
      <c r="W197" t="str">
        <f t="shared" si="262"/>
        <v>if(isset($request[''])){$values.=":,";}</v>
      </c>
      <c r="Z197" t="str">
        <f t="shared" si="263"/>
        <v>if(isset($request[''])){$values.=":,";}</v>
      </c>
      <c r="AC197" t="str">
        <f t="shared" si="264"/>
        <v>if(isset($request[''])){$values.=":,";}</v>
      </c>
      <c r="AF197" t="str">
        <f t="shared" si="265"/>
        <v>if(isset($request[''])){$values.=":,";}</v>
      </c>
      <c r="AI197" t="str">
        <f t="shared" si="266"/>
        <v>if(isset($request['metadata'])){$values.=":asset_metadata,";}</v>
      </c>
      <c r="AL197" t="str">
        <f t="shared" si="267"/>
        <v>if(isset($request[''])){$values.=":,";}</v>
      </c>
      <c r="AO197" t="str">
        <f t="shared" si="268"/>
        <v>if(isset($request[''])){$values.=":,";}</v>
      </c>
      <c r="AR197" t="str">
        <f t="shared" si="269"/>
        <v>if(isset($request[''])){$values.=":,";}</v>
      </c>
      <c r="AU197" t="str">
        <f t="shared" si="270"/>
        <v>if(isset($request[''])){$values.=":,";}</v>
      </c>
      <c r="AX197" t="str">
        <f t="shared" si="271"/>
        <v>if(isset($request[''])){$values.=":,";}</v>
      </c>
      <c r="BA197" t="str">
        <f t="shared" si="272"/>
        <v>if(isset($request[''])){$values.=":,";}</v>
      </c>
      <c r="BD197" t="str">
        <f t="shared" si="273"/>
        <v>if(isset($request[''])){$values.=":,";}</v>
      </c>
      <c r="BG197" t="str">
        <f t="shared" si="274"/>
        <v>if(isset($request[''])){$values.=":,";}</v>
      </c>
      <c r="BJ197" t="str">
        <f t="shared" si="275"/>
        <v>if(isset($request[''])){$values.=":,";}</v>
      </c>
      <c r="BM197" t="str">
        <f t="shared" si="276"/>
        <v>if(isset($request[''])){$values.=":,";}</v>
      </c>
      <c r="BP197" t="str">
        <f t="shared" si="277"/>
        <v>if(isset($request['subject'])){$values.=":notification_subject,";}</v>
      </c>
      <c r="BS197" t="str">
        <f t="shared" si="278"/>
        <v>if(isset($request[''])){$values.=":,";}</v>
      </c>
      <c r="BV197" t="str">
        <f t="shared" si="279"/>
        <v>if(isset($request[''])){$values.=":,";}</v>
      </c>
      <c r="BY197" t="str">
        <f t="shared" si="280"/>
        <v>if(isset($request[''])){$values.=":,";}</v>
      </c>
      <c r="CB197" t="str">
        <f t="shared" si="281"/>
        <v>if(isset($request[''])){$values.=":,";}</v>
      </c>
      <c r="CE197" t="str">
        <f t="shared" si="282"/>
        <v>if(isset($request[''])){$values.=":,";}</v>
      </c>
    </row>
    <row r="198" spans="2:83" x14ac:dyDescent="0.2">
      <c r="B198" t="str">
        <f t="shared" si="255"/>
        <v>if(isset($request[''])){$values.=":,";}</v>
      </c>
      <c r="E198" t="str">
        <f t="shared" si="256"/>
        <v>if(isset($request[''])){$values.=":,";}</v>
      </c>
      <c r="H198" t="str">
        <f t="shared" si="257"/>
        <v>if(isset($request[''])){$values.=":,";}</v>
      </c>
      <c r="K198" t="str">
        <f t="shared" si="258"/>
        <v>if(isset($request[''])){$values.=":,";}</v>
      </c>
      <c r="N198" t="str">
        <f t="shared" si="259"/>
        <v>if(isset($request[''])){$values.=":,";}</v>
      </c>
      <c r="Q198" t="str">
        <f t="shared" si="260"/>
        <v>if(isset($request[''])){$values.=":,";}</v>
      </c>
      <c r="T198" t="str">
        <f t="shared" si="261"/>
        <v>if(isset($request[''])){$values.=":,";}</v>
      </c>
      <c r="W198" t="str">
        <f t="shared" si="262"/>
        <v>if(isset($request[''])){$values.=":,";}</v>
      </c>
      <c r="Z198" t="str">
        <f t="shared" si="263"/>
        <v>if(isset($request[''])){$values.=":,";}</v>
      </c>
      <c r="AC198" t="str">
        <f t="shared" si="264"/>
        <v>if(isset($request[''])){$values.=":,";}</v>
      </c>
      <c r="AF198" t="str">
        <f t="shared" si="265"/>
        <v>if(isset($request[''])){$values.=":,";}</v>
      </c>
      <c r="AI198" t="str">
        <f t="shared" si="266"/>
        <v>if(isset($request[''])){$values.=":,";}</v>
      </c>
      <c r="AL198" t="str">
        <f t="shared" si="267"/>
        <v>if(isset($request[''])){$values.=":,";}</v>
      </c>
      <c r="AO198" t="str">
        <f t="shared" si="268"/>
        <v>if(isset($request[''])){$values.=":,";}</v>
      </c>
      <c r="AR198" t="str">
        <f t="shared" si="269"/>
        <v>if(isset($request[''])){$values.=":,";}</v>
      </c>
      <c r="AU198" t="str">
        <f t="shared" si="270"/>
        <v>if(isset($request[''])){$values.=":,";}</v>
      </c>
      <c r="AX198" t="str">
        <f t="shared" si="271"/>
        <v>if(isset($request[''])){$values.=":,";}</v>
      </c>
      <c r="BA198" t="str">
        <f t="shared" si="272"/>
        <v>if(isset($request[''])){$values.=":,";}</v>
      </c>
      <c r="BD198" t="str">
        <f t="shared" si="273"/>
        <v>if(isset($request[''])){$values.=":,";}</v>
      </c>
      <c r="BG198" t="str">
        <f t="shared" si="274"/>
        <v>if(isset($request[''])){$values.=":,";}</v>
      </c>
      <c r="BJ198" t="str">
        <f t="shared" si="275"/>
        <v>if(isset($request[''])){$values.=":,";}</v>
      </c>
      <c r="BM198" t="str">
        <f t="shared" si="276"/>
        <v>if(isset($request[''])){$values.=":,";}</v>
      </c>
      <c r="BP198" t="str">
        <f t="shared" si="277"/>
        <v>if(isset($request['object'])){$values.=":notification_object,";}</v>
      </c>
      <c r="BS198" t="str">
        <f t="shared" si="278"/>
        <v>if(isset($request[''])){$values.=":,";}</v>
      </c>
      <c r="BV198" t="str">
        <f t="shared" si="279"/>
        <v>if(isset($request[''])){$values.=":,";}</v>
      </c>
      <c r="BY198" t="str">
        <f t="shared" si="280"/>
        <v>if(isset($request[''])){$values.=":,";}</v>
      </c>
      <c r="CB198" t="str">
        <f t="shared" si="281"/>
        <v>if(isset($request[''])){$values.=":,";}</v>
      </c>
      <c r="CE198" t="str">
        <f t="shared" si="282"/>
        <v>if(isset($request[''])){$values.=":,";}</v>
      </c>
    </row>
    <row r="199" spans="2:83" x14ac:dyDescent="0.2">
      <c r="B199" t="str">
        <f t="shared" si="255"/>
        <v>if(isset($request[''])){$values.=":,";}</v>
      </c>
      <c r="E199" t="str">
        <f t="shared" si="256"/>
        <v>if(isset($request[''])){$values.=":,";}</v>
      </c>
      <c r="H199" t="str">
        <f t="shared" si="257"/>
        <v>if(isset($request[''])){$values.=":,";}</v>
      </c>
      <c r="K199" t="str">
        <f t="shared" si="258"/>
        <v>if(isset($request[''])){$values.=":,";}</v>
      </c>
      <c r="N199" t="str">
        <f t="shared" si="259"/>
        <v>if(isset($request[''])){$values.=":,";}</v>
      </c>
      <c r="Q199" t="str">
        <f t="shared" si="260"/>
        <v>if(isset($request[''])){$values.=":,";}</v>
      </c>
      <c r="T199" t="str">
        <f t="shared" si="261"/>
        <v>if(isset($request[''])){$values.=":,";}</v>
      </c>
      <c r="W199" t="str">
        <f t="shared" si="262"/>
        <v>if(isset($request[''])){$values.=":,";}</v>
      </c>
      <c r="Z199" t="str">
        <f t="shared" si="263"/>
        <v>if(isset($request[''])){$values.=":,";}</v>
      </c>
      <c r="AC199" t="str">
        <f t="shared" si="264"/>
        <v>if(isset($request[''])){$values.=":,";}</v>
      </c>
      <c r="AF199" t="str">
        <f t="shared" si="265"/>
        <v>if(isset($request[''])){$values.=":,";}</v>
      </c>
      <c r="AI199" t="str">
        <f t="shared" si="266"/>
        <v>if(isset($request[''])){$values.=":,";}</v>
      </c>
      <c r="AL199" t="str">
        <f t="shared" si="267"/>
        <v>if(isset($request[''])){$values.=":,";}</v>
      </c>
      <c r="AO199" t="str">
        <f t="shared" si="268"/>
        <v>if(isset($request[''])){$values.=":,";}</v>
      </c>
      <c r="AR199" t="str">
        <f t="shared" si="269"/>
        <v>if(isset($request[''])){$values.=":,";}</v>
      </c>
      <c r="AU199" t="str">
        <f t="shared" si="270"/>
        <v>if(isset($request[''])){$values.=":,";}</v>
      </c>
      <c r="AX199" t="str">
        <f t="shared" si="271"/>
        <v>if(isset($request[''])){$values.=":,";}</v>
      </c>
      <c r="BA199" t="str">
        <f t="shared" si="272"/>
        <v>if(isset($request[''])){$values.=":,";}</v>
      </c>
      <c r="BD199" t="str">
        <f t="shared" si="273"/>
        <v>if(isset($request[''])){$values.=":,";}</v>
      </c>
      <c r="BG199" t="str">
        <f t="shared" si="274"/>
        <v>if(isset($request[''])){$values.=":,";}</v>
      </c>
      <c r="BJ199" t="str">
        <f t="shared" si="275"/>
        <v>if(isset($request[''])){$values.=":,";}</v>
      </c>
      <c r="BM199" t="str">
        <f t="shared" si="276"/>
        <v>if(isset($request[''])){$values.=":,";}</v>
      </c>
      <c r="BP199" t="str">
        <f t="shared" si="277"/>
        <v>if(isset($request[''])){$values.=":,";}</v>
      </c>
      <c r="BS199" t="str">
        <f t="shared" si="278"/>
        <v>if(isset($request[''])){$values.=":,";}</v>
      </c>
      <c r="BV199" t="str">
        <f t="shared" si="279"/>
        <v>if(isset($request[''])){$values.=":,";}</v>
      </c>
      <c r="BY199" t="str">
        <f t="shared" si="280"/>
        <v>if(isset($request[''])){$values.=":,";}</v>
      </c>
      <c r="CB199" t="str">
        <f t="shared" si="281"/>
        <v>if(isset($request[''])){$values.=":,";}</v>
      </c>
      <c r="CE199" t="str">
        <f t="shared" si="282"/>
        <v>if(isset($request[''])){$values.=":,";}</v>
      </c>
    </row>
    <row r="200" spans="2:83" x14ac:dyDescent="0.2">
      <c r="B200" t="str">
        <f t="shared" si="255"/>
        <v>if(isset($request[''])){$values.=":,";}</v>
      </c>
      <c r="E200" t="str">
        <f t="shared" si="256"/>
        <v>if(isset($request[''])){$values.=":,";}</v>
      </c>
      <c r="H200" t="str">
        <f t="shared" si="257"/>
        <v>if(isset($request[''])){$values.=":,";}</v>
      </c>
      <c r="K200" t="str">
        <f t="shared" si="258"/>
        <v>if(isset($request[''])){$values.=":,";}</v>
      </c>
      <c r="N200" t="str">
        <f t="shared" si="259"/>
        <v>if(isset($request[''])){$values.=":,";}</v>
      </c>
      <c r="Q200" t="str">
        <f t="shared" si="260"/>
        <v>if(isset($request[''])){$values.=":,";}</v>
      </c>
      <c r="T200" t="str">
        <f t="shared" si="261"/>
        <v>if(isset($request[''])){$values.=":,";}</v>
      </c>
      <c r="W200" t="str">
        <f t="shared" si="262"/>
        <v>if(isset($request[''])){$values.=":,";}</v>
      </c>
      <c r="Z200" t="str">
        <f t="shared" si="263"/>
        <v>if(isset($request[''])){$values.=":,";}</v>
      </c>
      <c r="AC200" t="str">
        <f t="shared" si="264"/>
        <v>if(isset($request[''])){$values.=":,";}</v>
      </c>
      <c r="AF200" t="str">
        <f t="shared" si="265"/>
        <v>if(isset($request[''])){$values.=":,";}</v>
      </c>
      <c r="AI200" t="str">
        <f t="shared" si="266"/>
        <v>if(isset($request[''])){$values.=":,";}</v>
      </c>
      <c r="AL200" t="str">
        <f t="shared" si="267"/>
        <v>if(isset($request[''])){$values.=":,";}</v>
      </c>
      <c r="AO200" t="str">
        <f t="shared" si="268"/>
        <v>if(isset($request[''])){$values.=":,";}</v>
      </c>
      <c r="AR200" t="str">
        <f t="shared" si="269"/>
        <v>if(isset($request[''])){$values.=":,";}</v>
      </c>
      <c r="AU200" t="str">
        <f t="shared" si="270"/>
        <v>if(isset($request[''])){$values.=":,";}</v>
      </c>
      <c r="AX200" t="str">
        <f t="shared" si="271"/>
        <v>if(isset($request[''])){$values.=":,";}</v>
      </c>
      <c r="BA200" t="str">
        <f t="shared" si="272"/>
        <v>if(isset($request[''])){$values.=":,";}</v>
      </c>
      <c r="BD200" t="str">
        <f t="shared" si="273"/>
        <v>if(isset($request[''])){$values.=":,";}</v>
      </c>
      <c r="BG200" t="str">
        <f t="shared" si="274"/>
        <v>if(isset($request[''])){$values.=":,";}</v>
      </c>
      <c r="BJ200" t="str">
        <f t="shared" si="275"/>
        <v>if(isset($request[''])){$values.=":,";}</v>
      </c>
      <c r="BM200" t="str">
        <f t="shared" si="276"/>
        <v>if(isset($request[''])){$values.=":,";}</v>
      </c>
      <c r="BP200" t="str">
        <f t="shared" si="277"/>
        <v>if(isset($request[''])){$values.=":,";}</v>
      </c>
      <c r="BS200" t="str">
        <f t="shared" si="278"/>
        <v>if(isset($request[''])){$values.=":,";}</v>
      </c>
      <c r="BV200" t="str">
        <f t="shared" si="279"/>
        <v>if(isset($request[''])){$values.=":,";}</v>
      </c>
      <c r="BY200" t="str">
        <f t="shared" si="280"/>
        <v>if(isset($request[''])){$values.=":,";}</v>
      </c>
      <c r="CB200" t="str">
        <f t="shared" si="281"/>
        <v>if(isset($request[''])){$values.=":,";}</v>
      </c>
      <c r="CE200" t="str">
        <f t="shared" si="282"/>
        <v>if(isset($request['excerpt_id'])){$values.=":,";}</v>
      </c>
    </row>
    <row r="201" spans="2:83" x14ac:dyDescent="0.2">
      <c r="B201" t="str">
        <f t="shared" si="255"/>
        <v>if(isset($request[''])){$values.=":,";}</v>
      </c>
      <c r="E201" t="str">
        <f t="shared" si="256"/>
        <v>if(isset($request[''])){$values.=":,";}</v>
      </c>
      <c r="H201" t="str">
        <f t="shared" si="257"/>
        <v>if(isset($request[''])){$values.=":,";}</v>
      </c>
      <c r="K201" t="str">
        <f t="shared" si="258"/>
        <v>if(isset($request[''])){$values.=":,";}</v>
      </c>
      <c r="N201" t="str">
        <f t="shared" si="259"/>
        <v>if(isset($request[''])){$values.=":,";}</v>
      </c>
      <c r="Q201" t="str">
        <f t="shared" si="260"/>
        <v>if(isset($request[''])){$values.=":,";}</v>
      </c>
      <c r="T201" t="str">
        <f t="shared" si="261"/>
        <v>if(isset($request[''])){$values.=":,";}</v>
      </c>
      <c r="W201" t="str">
        <f t="shared" si="262"/>
        <v>if(isset($request[''])){$values.=":,";}</v>
      </c>
      <c r="Z201" t="str">
        <f t="shared" si="263"/>
        <v>if(isset($request[''])){$values.=":,";}</v>
      </c>
      <c r="AC201" t="str">
        <f t="shared" si="264"/>
        <v>if(isset($request[''])){$values.=":,";}</v>
      </c>
      <c r="AF201" t="str">
        <f t="shared" si="265"/>
        <v>if(isset($request[''])){$values.=":,";}</v>
      </c>
      <c r="AI201" t="str">
        <f t="shared" si="266"/>
        <v>if(isset($request[''])){$values.=":,";}</v>
      </c>
      <c r="AL201" t="str">
        <f t="shared" si="267"/>
        <v>if(isset($request[''])){$values.=":,";}</v>
      </c>
      <c r="AO201" t="str">
        <f t="shared" si="268"/>
        <v>if(isset($request[''])){$values.=":,";}</v>
      </c>
      <c r="AR201" t="str">
        <f t="shared" si="269"/>
        <v>if(isset($request[''])){$values.=":,";}</v>
      </c>
      <c r="AU201" t="str">
        <f t="shared" si="270"/>
        <v>if(isset($request[''])){$values.=":,";}</v>
      </c>
      <c r="AX201" t="str">
        <f t="shared" si="271"/>
        <v>if(isset($request[''])){$values.=":,";}</v>
      </c>
      <c r="BA201" t="str">
        <f t="shared" si="272"/>
        <v>if(isset($request[''])){$values.=":,";}</v>
      </c>
      <c r="BD201" t="str">
        <f t="shared" si="273"/>
        <v>if(isset($request[''])){$values.=":,";}</v>
      </c>
      <c r="BG201" t="str">
        <f t="shared" si="274"/>
        <v>if(isset($request[''])){$values.=":,";}</v>
      </c>
      <c r="BJ201" t="str">
        <f t="shared" si="275"/>
        <v>if(isset($request[''])){$values.=":,";}</v>
      </c>
      <c r="BM201" t="str">
        <f t="shared" si="276"/>
        <v>if(isset($request[''])){$values.=":,";}</v>
      </c>
      <c r="BP201" t="str">
        <f t="shared" si="277"/>
        <v>if(isset($request[''])){$values.=":,";}</v>
      </c>
      <c r="BS201" t="str">
        <f t="shared" si="278"/>
        <v>if(isset($request[''])){$values.=":,";}</v>
      </c>
      <c r="BV201" t="str">
        <f t="shared" si="279"/>
        <v>if(isset($request['stage_id'])){$values.=":stage_id,";}</v>
      </c>
      <c r="BY201" t="str">
        <f t="shared" si="280"/>
        <v>if(isset($request['stage_id'])){$values.=":stage_id,";}</v>
      </c>
      <c r="CB201" t="str">
        <f t="shared" si="281"/>
        <v>if(isset($request['stage_id'])){$values.=":stage_id,";}</v>
      </c>
      <c r="CE201" t="str">
        <f t="shared" si="282"/>
        <v>if(isset($request['stage_id'])){$values.=":stage_id,";}</v>
      </c>
    </row>
    <row r="202" spans="2:83" x14ac:dyDescent="0.2">
      <c r="B202" t="str">
        <f t="shared" si="255"/>
        <v>if(isset($request[''])){$values.=":,";}</v>
      </c>
      <c r="E202" t="str">
        <f t="shared" si="256"/>
        <v>if(isset($request[''])){$values.=":,";}</v>
      </c>
      <c r="H202" t="str">
        <f t="shared" si="257"/>
        <v>if(isset($request[''])){$values.=":,";}</v>
      </c>
      <c r="K202" t="str">
        <f t="shared" si="258"/>
        <v>if(isset($request[''])){$values.=":,";}</v>
      </c>
      <c r="N202" t="str">
        <f t="shared" si="259"/>
        <v>if(isset($request[''])){$values.=":,";}</v>
      </c>
      <c r="Q202" t="str">
        <f t="shared" si="260"/>
        <v>if(isset($request[''])){$values.=":,";}</v>
      </c>
      <c r="T202" t="str">
        <f t="shared" si="261"/>
        <v>if(isset($request[''])){$values.=":,";}</v>
      </c>
      <c r="W202" t="str">
        <f t="shared" si="262"/>
        <v>if(isset($request[''])){$values.=":,";}</v>
      </c>
      <c r="Z202" t="str">
        <f t="shared" si="263"/>
        <v>if(isset($request[''])){$values.=":,";}</v>
      </c>
      <c r="AC202" t="str">
        <f t="shared" si="264"/>
        <v>if(isset($request[''])){$values.=":,";}</v>
      </c>
      <c r="AF202" t="str">
        <f t="shared" si="265"/>
        <v>if(isset($request[''])){$values.=":,";}</v>
      </c>
      <c r="AI202" t="str">
        <f t="shared" si="266"/>
        <v>if(isset($request[''])){$values.=":,";}</v>
      </c>
      <c r="AL202" t="str">
        <f t="shared" si="267"/>
        <v>if(isset($request[''])){$values.=":,";}</v>
      </c>
      <c r="AO202" t="str">
        <f t="shared" si="268"/>
        <v>if(isset($request[''])){$values.=":,";}</v>
      </c>
      <c r="AR202" t="str">
        <f t="shared" si="269"/>
        <v>if(isset($request[''])){$values.=":,";}</v>
      </c>
      <c r="AU202" t="str">
        <f t="shared" si="270"/>
        <v>if(isset($request[''])){$values.=":,";}</v>
      </c>
      <c r="AX202" t="str">
        <f t="shared" si="271"/>
        <v>if(isset($request[''])){$values.=":,";}</v>
      </c>
      <c r="BA202" t="str">
        <f t="shared" si="272"/>
        <v>if(isset($request[''])){$values.=":,";}</v>
      </c>
      <c r="BD202" t="str">
        <f t="shared" si="273"/>
        <v>if(isset($request[''])){$values.=":,";}</v>
      </c>
      <c r="BG202" t="str">
        <f t="shared" si="274"/>
        <v>if(isset($request[''])){$values.=":,";}</v>
      </c>
      <c r="BJ202" t="str">
        <f t="shared" si="275"/>
        <v>if(isset($request[''])){$values.=":,";}</v>
      </c>
      <c r="BM202" t="str">
        <f t="shared" si="276"/>
        <v>if(isset($request[''])){$values.=":,";}</v>
      </c>
      <c r="BP202" t="str">
        <f t="shared" si="277"/>
        <v>if(isset($request[''])){$values.=":,";}</v>
      </c>
      <c r="BS202" t="str">
        <f t="shared" si="278"/>
        <v>if(isset($request[''])){$values.=":,";}</v>
      </c>
      <c r="BV202" t="str">
        <f t="shared" si="279"/>
        <v>if(isset($request['attachment_id'])){$values.=":attachment_id,";}</v>
      </c>
      <c r="BY202" t="str">
        <f t="shared" si="280"/>
        <v>if(isset($request[''])){$values.=":,";}</v>
      </c>
      <c r="CB202" t="str">
        <f t="shared" si="281"/>
        <v>if(isset($request[''])){$values.=":,";}</v>
      </c>
      <c r="CE202" t="str">
        <f t="shared" si="282"/>
        <v>if(isset($request[''])){$values.=":,";}</v>
      </c>
    </row>
    <row r="203" spans="2:83" x14ac:dyDescent="0.2">
      <c r="B203" t="str">
        <f t="shared" si="255"/>
        <v>if(isset($request[''])){$values.=":,";}</v>
      </c>
      <c r="E203" t="str">
        <f t="shared" si="256"/>
        <v>if(isset($request[''])){$values.=":,";}</v>
      </c>
      <c r="H203" t="str">
        <f t="shared" si="257"/>
        <v>if(isset($request[''])){$values.=":,";}</v>
      </c>
      <c r="K203" t="str">
        <f t="shared" si="258"/>
        <v>if(isset($request[''])){$values.=":,";}</v>
      </c>
      <c r="N203" t="str">
        <f t="shared" si="259"/>
        <v>if(isset($request[''])){$values.=":,";}</v>
      </c>
      <c r="Q203" t="str">
        <f t="shared" si="260"/>
        <v>if(isset($request[''])){$values.=":,";}</v>
      </c>
      <c r="T203" t="str">
        <f t="shared" si="261"/>
        <v>if(isset($request[''])){$values.=":,";}</v>
      </c>
      <c r="W203" t="str">
        <f t="shared" si="262"/>
        <v>if(isset($request[''])){$values.=":,";}</v>
      </c>
      <c r="Z203" t="str">
        <f t="shared" si="263"/>
        <v>if(isset($request[''])){$values.=":,";}</v>
      </c>
      <c r="AC203" t="str">
        <f t="shared" si="264"/>
        <v>if(isset($request[''])){$values.=":,";}</v>
      </c>
      <c r="AF203" t="str">
        <f t="shared" si="265"/>
        <v>if(isset($request[''])){$values.=":,";}</v>
      </c>
      <c r="AI203" t="str">
        <f t="shared" si="266"/>
        <v>if(isset($request[''])){$values.=":,";}</v>
      </c>
      <c r="AL203" t="str">
        <f t="shared" si="267"/>
        <v>if(isset($request[''])){$values.=":,";}</v>
      </c>
      <c r="AO203" t="str">
        <f t="shared" si="268"/>
        <v>if(isset($request[''])){$values.=":,";}</v>
      </c>
      <c r="AR203" t="str">
        <f t="shared" si="269"/>
        <v>if(isset($request[''])){$values.=":,";}</v>
      </c>
      <c r="AU203" t="str">
        <f t="shared" si="270"/>
        <v>if(isset($request[''])){$values.=":,";}</v>
      </c>
      <c r="AX203" t="str">
        <f t="shared" si="271"/>
        <v>if(isset($request[''])){$values.=":,";}</v>
      </c>
      <c r="BA203" t="str">
        <f t="shared" si="272"/>
        <v>if(isset($request[''])){$values.=":,";}</v>
      </c>
      <c r="BD203" t="str">
        <f t="shared" si="273"/>
        <v>if(isset($request['post_id'])){$values.=":post_id,";}</v>
      </c>
      <c r="BG203" t="str">
        <f t="shared" si="274"/>
        <v>if(isset($request[''])){$values.=":,";}</v>
      </c>
      <c r="BJ203" t="str">
        <f t="shared" si="275"/>
        <v>if(isset($request[''])){$values.=":,";}</v>
      </c>
      <c r="BM203" t="str">
        <f t="shared" si="276"/>
        <v>if(isset($request[''])){$values.=":,";}</v>
      </c>
      <c r="BP203" t="str">
        <f t="shared" si="277"/>
        <v>if(isset($request[''])){$values.=":,";}</v>
      </c>
      <c r="BS203" t="str">
        <f t="shared" si="278"/>
        <v>if(isset($request[''])){$values.=":,";}</v>
      </c>
      <c r="BV203" t="str">
        <f t="shared" si="279"/>
        <v>if(isset($request['post_id'])){$values.=":post_id,";}</v>
      </c>
      <c r="BY203" t="str">
        <f t="shared" si="280"/>
        <v>if(isset($request['post_id'])){$values.=":post_id,";}</v>
      </c>
      <c r="CB203" t="str">
        <f t="shared" si="281"/>
        <v>if(isset($request['post_id'])){$values.=":post_id,";}</v>
      </c>
      <c r="CE203" t="str">
        <f t="shared" si="282"/>
        <v>if(isset($request['post_id'])){$values.=":post_id,";}</v>
      </c>
    </row>
    <row r="204" spans="2:83" x14ac:dyDescent="0.2">
      <c r="W204" t="str">
        <f t="shared" si="262"/>
        <v>if(isset($request[''])){$values.=":,";}</v>
      </c>
    </row>
    <row r="205" spans="2:83" x14ac:dyDescent="0.2">
      <c r="W205" t="str">
        <f t="shared" si="262"/>
        <v>if(isset($request[''])){$values.=":,";}</v>
      </c>
    </row>
    <row r="206" spans="2:83" x14ac:dyDescent="0.2">
      <c r="W206" t="str">
        <f t="shared" si="262"/>
        <v>if(isset($request[''])){$values.=":,";}</v>
      </c>
    </row>
    <row r="207" spans="2:83" x14ac:dyDescent="0.2">
      <c r="W207" t="str">
        <f t="shared" si="262"/>
        <v>if(isset($request['user_id'])){$values.=":user_id,";}</v>
      </c>
    </row>
    <row r="208" spans="2:83" x14ac:dyDescent="0.2">
      <c r="W208" t="str">
        <f t="shared" si="262"/>
        <v>if(isset($request[''])){$values.=":,";}</v>
      </c>
    </row>
    <row r="209" spans="1:86" x14ac:dyDescent="0.2">
      <c r="W209" t="str">
        <f t="shared" si="262"/>
        <v>if(isset($request['app_id'])){$values.=":app_id,";}</v>
      </c>
    </row>
    <row r="210" spans="1:86" x14ac:dyDescent="0.2">
      <c r="W210" t="str">
        <f t="shared" si="262"/>
        <v>if(isset($request[''])){$values.=":,";}</v>
      </c>
    </row>
    <row r="211" spans="1:86" x14ac:dyDescent="0.2">
      <c r="W211" t="str">
        <f t="shared" si="262"/>
        <v>if(isset($request['event_id'])){$values.=":event_id,";}</v>
      </c>
    </row>
    <row r="212" spans="1:86" x14ac:dyDescent="0.2">
      <c r="W212" t="str">
        <f t="shared" si="262"/>
        <v>if(isset($request['process_id'])){$values.=":process_id,";}</v>
      </c>
    </row>
    <row r="213" spans="1:86" x14ac:dyDescent="0.2">
      <c r="W213" t="str">
        <f t="shared" si="262"/>
        <v>if(isset($request['time_started'])){$values.=":time_started,";}</v>
      </c>
    </row>
    <row r="214" spans="1:86" x14ac:dyDescent="0.2">
      <c r="W214" t="str">
        <f t="shared" si="262"/>
        <v>if(isset($request['time_updated'])){$values.=":time_updated,";}</v>
      </c>
    </row>
    <row r="215" spans="1:86" x14ac:dyDescent="0.2">
      <c r="W215" t="str">
        <f t="shared" si="262"/>
        <v>if(isset($request['time_finished'])){$values.=":time_finished,";}</v>
      </c>
    </row>
    <row r="216" spans="1:86" x14ac:dyDescent="0.2">
      <c r="W216" t="str">
        <f t="shared" si="262"/>
        <v>if(isset($request['active'])){$values.=":active,";}</v>
      </c>
    </row>
    <row r="217" spans="1:86" x14ac:dyDescent="0.2">
      <c r="CH217" t="s">
        <v>181</v>
      </c>
    </row>
    <row r="218" spans="1:86" s="48" customFormat="1" x14ac:dyDescent="0.2">
      <c r="A218" s="58" t="s">
        <v>154</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83">_xlfn.CONCAT("if(isset($request['",LOWER(B7),"'])){$statement-&gt;bindValue(",CHAR(39),LOWER(B37),CHAR(39),CHAR(44),"$request['",LOWER(B7),"']);}")</f>
        <v>if(isset($request['attributes'])){$statement-&gt;bindValue('unique_attributes',$request['attributes']);}</v>
      </c>
      <c r="E221" t="str">
        <f t="shared" ref="E221:E231" si="284">_xlfn.CONCAT("if(isset($request['",LOWER(E7),"'])){$statement-&gt;bindValue(",CHAR(39),LOWER(E37),CHAR(39),CHAR(44),"$request['",LOWER(E7),"']);}")</f>
        <v>if(isset($request['attributes'])){$statement-&gt;bindValue('process_attributes',$request['attributes']);}</v>
      </c>
      <c r="H221" t="str">
        <f t="shared" ref="H221:H231" si="285">_xlfn.CONCAT("if(isset($request['",LOWER(H7),"'])){$statement-&gt;bindValue(",CHAR(39),LOWER(H37),CHAR(39),CHAR(44),"$request['",LOWER(H7),"']);}")</f>
        <v>if(isset($request['attributes'])){$statement-&gt;bindValue('event_attributes',$request['attributes']);}</v>
      </c>
      <c r="K221" t="str">
        <f t="shared" ref="K221:K231" si="286">_xlfn.CONCAT("if(isset($request['",LOWER(K7),"'])){$statement-&gt;bindValue(",CHAR(39),LOWER(K37),CHAR(39),CHAR(44),"$request['",LOWER(K7),"']);}")</f>
        <v>if(isset($request['attributes'])){$statement-&gt;bindValue('app_attributes',$request['attributes']);}</v>
      </c>
      <c r="N221" t="str">
        <f t="shared" ref="N221:N231" si="287">_xlfn.CONCAT("if(isset($request['",LOWER(N7),"'])){$statement-&gt;bindValue(",CHAR(39),LOWER(N37),CHAR(39),CHAR(44),"$request['",LOWER(N7),"']);}")</f>
        <v>if(isset($request['attributes'])){$statement-&gt;bindValue('token_attributes',$request['attributes']);}</v>
      </c>
      <c r="Q221" t="str">
        <f t="shared" ref="Q221:Q231" si="288">_xlfn.CONCAT("if(isset($request['",LOWER(Q7),"'])){$statement-&gt;bindValue(",CHAR(39),LOWER(Q37),CHAR(39),CHAR(44),"$request['",LOWER(Q7),"']);}")</f>
        <v>if(isset($request['attributes'])){$statement-&gt;bindValue('person_attributes',$request['attributes']);}</v>
      </c>
      <c r="T221" t="str">
        <f t="shared" ref="T221:T231" si="289">_xlfn.CONCAT("if(isset($request['",LOWER(T7),"'])){$statement-&gt;bindValue(",CHAR(39),LOWER(T37),CHAR(39),CHAR(44),"$request['",LOWER(T7),"']);}")</f>
        <v>if(isset($request['attributes'])){$statement-&gt;bindValue('user_attributes',$request['attributes']);}</v>
      </c>
      <c r="W221" t="str">
        <f t="shared" ref="W221:W246" si="290">_xlfn.CONCAT("if(isset($request['",LOWER(W7),"'])){$statement-&gt;bindValue(",CHAR(39),LOWER(W37),CHAR(39),CHAR(44),"$request['",LOWER(W7),"']);}")</f>
        <v>if(isset($request['attributes'])){$statement-&gt;bindValue('profile_attributes',$request['attributes']);}</v>
      </c>
      <c r="Z221" t="str">
        <f t="shared" ref="Z221:Z231" si="291">_xlfn.CONCAT("if(isset($request['",LOWER(Z7),"'])){$statement-&gt;bindValue(",CHAR(39),LOWER(Z37),CHAR(39),CHAR(44),"$request['",LOWER(Z7),"']);}")</f>
        <v>if(isset($request['attributes'])){$statement-&gt;bindValue('partner_attributes',$request['attributes']);}</v>
      </c>
      <c r="AC221" t="str">
        <f t="shared" ref="AC221:AC231" si="292">_xlfn.CONCAT("if(isset($request['",LOWER(AC7),"'])){$statement-&gt;bindValue(",CHAR(39),LOWER(AC37),CHAR(39),CHAR(44),"$request['",LOWER(AC7),"']);}")</f>
        <v>if(isset($request['attributes'])){$statement-&gt;bindValue('view_attributes',$request['attributes']);}</v>
      </c>
      <c r="AF221" t="str">
        <f t="shared" ref="AF221:AF231" si="293">_xlfn.CONCAT("if(isset($request['",LOWER(AF7),"'])){$statement-&gt;bindValue(",CHAR(39),LOWER(AF37),CHAR(39),CHAR(44),"$request['",LOWER(AF7),"']);}")</f>
        <v>if(isset($request['attributes'])){$statement-&gt;bindValue('search_attributes',$request['attributes']);}</v>
      </c>
      <c r="AI221" t="str">
        <f t="shared" ref="AI221:AI231" si="294">_xlfn.CONCAT("if(isset($request['",LOWER(AI7),"'])){$statement-&gt;bindValue(",CHAR(39),LOWER(AI37),CHAR(39),CHAR(44),"$request['",LOWER(AI7),"']);}")</f>
        <v>if(isset($request['attributes'])){$statement-&gt;bindValue('asset_attributes',$request['attributes']);}</v>
      </c>
      <c r="AL221" t="str">
        <f t="shared" ref="AL221:AL231" si="295">_xlfn.CONCAT("if(isset($request['",LOWER(AL7),"'])){$statement-&gt;bindValue(",CHAR(39),LOWER(AL37),CHAR(39),CHAR(44),"$request['",LOWER(AL7),"']);}")</f>
        <v>if(isset($request['attributes'])){$statement-&gt;bindValue('acknowledgement_attributes',$request['attributes']);}</v>
      </c>
      <c r="AO221" t="str">
        <f t="shared" ref="AO221:AO231" si="296">_xlfn.CONCAT("if(isset($request['",LOWER(AO7),"'])){$statement-&gt;bindValue(",CHAR(39),LOWER(AO37),CHAR(39),CHAR(44),"$request['",LOWER(AO7),"']);}")</f>
        <v>if(isset($request['attributes'])){$statement-&gt;bindValue('comment_attributes',$request['attributes']);}</v>
      </c>
      <c r="AR221" t="str">
        <f t="shared" ref="AR221:AR231" si="297">_xlfn.CONCAT("if(isset($request['",LOWER(AR7),"'])){$statement-&gt;bindValue(",CHAR(39),LOWER(AR37),CHAR(39),CHAR(44),"$request['",LOWER(AR7),"']);}")</f>
        <v>if(isset($request['attributes'])){$statement-&gt;bindValue('followship_attributes',$request['attributes']);}</v>
      </c>
      <c r="AU221" t="str">
        <f t="shared" ref="AU221:AU231" si="298">_xlfn.CONCAT("if(isset($request['",LOWER(AU7),"'])){$statement-&gt;bindValue(",CHAR(39),LOWER(AU37),CHAR(39),CHAR(44),"$request['",LOWER(AU7),"']);}")</f>
        <v>if(isset($request['attributes'])){$statement-&gt;bindValue('group_attributes',$request['attributes']);}</v>
      </c>
      <c r="AX221" t="str">
        <f t="shared" ref="AX221:AX231" si="299">_xlfn.CONCAT("if(isset($request['",LOWER(AX7),"'])){$statement-&gt;bindValue(",CHAR(39),LOWER(AX37),CHAR(39),CHAR(44),"$request['",LOWER(AX7),"']);}")</f>
        <v>if(isset($request['attributes'])){$statement-&gt;bindValue('post_attributes',$request['attributes']);}</v>
      </c>
      <c r="BA221" t="str">
        <f t="shared" ref="BA221:BA231" si="300">_xlfn.CONCAT("if(isset($request['",LOWER(BA7),"'])){$statement-&gt;bindValue(",CHAR(39),LOWER(BA37),CHAR(39),CHAR(44),"$request['",LOWER(BA7),"']);}")</f>
        <v>if(isset($request['attributes'])){$statement-&gt;bindValue('tag_attributes',$request['attributes']);}</v>
      </c>
      <c r="BD221" t="str">
        <f t="shared" ref="BD221:BD231" si="301">_xlfn.CONCAT("if(isset($request['",LOWER(BD7),"'])){$statement-&gt;bindValue(",CHAR(39),LOWER(BD37),CHAR(39),CHAR(44),"$request['",LOWER(BD7),"']);}")</f>
        <v>if(isset($request['attributes'])){$statement-&gt;bindValue('topic_attributes',$request['attributes']);}</v>
      </c>
      <c r="BG221" t="str">
        <f t="shared" ref="BG221:BG231" si="302">_xlfn.CONCAT("if(isset($request['",LOWER(BG7),"'])){$statement-&gt;bindValue(",CHAR(39),LOWER(BG37),CHAR(39),CHAR(44),"$request['",LOWER(BG7),"']);}")</f>
        <v>if(isset($request['attributes'])){$statement-&gt;bindValue('trend_attributes',$request['attributes']);}</v>
      </c>
      <c r="BJ221" t="str">
        <f t="shared" ref="BJ221:BJ231" si="303">_xlfn.CONCAT("if(isset($request['",LOWER(BJ7),"'])){$statement-&gt;bindValue(",CHAR(39),LOWER(BJ37),CHAR(39),CHAR(44),"$request['",LOWER(BJ7),"']);}")</f>
        <v>if(isset($request['attributes'])){$statement-&gt;bindValue('thread_attributes',$request['attributes']);}</v>
      </c>
      <c r="BM221" t="str">
        <f t="shared" ref="BM221:BM231" si="304">_xlfn.CONCAT("if(isset($request['",LOWER(BM7),"'])){$statement-&gt;bindValue(",CHAR(39),LOWER(BM37),CHAR(39),CHAR(44),"$request['",LOWER(BM7),"']);}")</f>
        <v>if(isset($request['attributes'])){$statement-&gt;bindValue('message_attributes',$request['attributes']);}</v>
      </c>
      <c r="BP221" t="str">
        <f t="shared" ref="BP221:BP231" si="305">_xlfn.CONCAT("if(isset($request['",LOWER(BP7),"'])){$statement-&gt;bindValue(",CHAR(39),LOWER(BP37),CHAR(39),CHAR(44),"$request['",LOWER(BP7),"']);}")</f>
        <v>if(isset($request['attributes'])){$statement-&gt;bindValue('notification_attributes',$request['attributes']);}</v>
      </c>
      <c r="BS221" t="str">
        <f t="shared" ref="BS221:BS231" si="306">_xlfn.CONCAT("if(isset($request['",LOWER(BS7),"'])){$statement-&gt;bindValue(",CHAR(39),LOWER(BS37),CHAR(39),CHAR(44),"$request['",LOWER(BS7),"']);}")</f>
        <v>if(isset($request['attributes'])){$statement-&gt;bindValue('stage_attributes',$request['attributes']);}</v>
      </c>
      <c r="BV221" t="str">
        <f t="shared" ref="BV221:BV231" si="307">_xlfn.CONCAT("if(isset($request['",LOWER(BV7),"'])){$statement-&gt;bindValue(",CHAR(39),LOWER(BV37),CHAR(39),CHAR(44),"$request['",LOWER(BV7),"']);}")</f>
        <v>if(isset($request['attributes'])){$statement-&gt;bindValue('recording_attributes',$request['attributes']);}</v>
      </c>
      <c r="BY221" t="str">
        <f t="shared" ref="BY221:BY231" si="308">_xlfn.CONCAT("if(isset($request['",LOWER(BY7),"'])){$statement-&gt;bindValue(",CHAR(39),LOWER(BY37),CHAR(39),CHAR(44),"$request['",LOWER(BY7),"']);}")</f>
        <v>if(isset($request['attributes'])){$statement-&gt;bindValue('attachment_attributes',$request['attributes']);}</v>
      </c>
      <c r="CB221" t="str">
        <f t="shared" ref="CB221:CB231" si="309">_xlfn.CONCAT("if(isset($request['",LOWER(CB7),"'])){$statement-&gt;bindValue(",CHAR(39),LOWER(CB37),CHAR(39),CHAR(44),"$request['",LOWER(CB7),"']);}")</f>
        <v>if(isset($request['attributes'])){$statement-&gt;bindValue('excerpt_attributes',$request['attributes']);}</v>
      </c>
      <c r="CE221" t="str">
        <f t="shared" ref="CE221:CE231" si="310">_xlfn.CONCAT("if(isset($request['",LOWER(CE7),"'])){$statement-&gt;bindValue(",CHAR(39),LOWER(CE37),CHAR(39),CHAR(44),"$request['",LOWER(CE7),"']);}")</f>
        <v>if(isset($request['attributes'])){$statement-&gt;bindValue('idea_attributes',$request['attributes']);}</v>
      </c>
    </row>
    <row r="222" spans="1:86" x14ac:dyDescent="0.2">
      <c r="B222" t="str">
        <f t="shared" si="283"/>
        <v>if(isset($request['type'])){$statement-&gt;bindValue('unique_type',$request['type']);}</v>
      </c>
      <c r="E222" t="str">
        <f t="shared" si="284"/>
        <v>if(isset($request['action'])){$statement-&gt;bindValue('process_action',$request['action']);}</v>
      </c>
      <c r="H222" t="str">
        <f t="shared" si="285"/>
        <v>if(isset($request['type'])){$statement-&gt;bindValue('event_type',$request['type']);}</v>
      </c>
      <c r="K222" t="str">
        <f t="shared" si="286"/>
        <v>if(isset($request['name'])){$statement-&gt;bindValue('app_name',$request['name']);}</v>
      </c>
      <c r="N222" t="str">
        <f t="shared" si="287"/>
        <v>if(isset($request['key'])){$statement-&gt;bindValue('token_key',$request['key']);}</v>
      </c>
      <c r="Q222" t="str">
        <f t="shared" si="288"/>
        <v>if(isset($request['name_first'])){$statement-&gt;bindValue('person_name_first',$request['name_first']);}</v>
      </c>
      <c r="T222" t="str">
        <f t="shared" si="289"/>
        <v>if(isset($request['alias'])){$statement-&gt;bindValue('user_alias',$request['alias']);}</v>
      </c>
      <c r="W222" t="str">
        <f t="shared" si="290"/>
        <v>if(isset($request['images'])){$statement-&gt;bindValue('profile_images',$request['images']);}</v>
      </c>
      <c r="Z222" t="str">
        <f t="shared" si="291"/>
        <v>if(isset($request['type'])){$statement-&gt;bindValue('partner_type',$request['type']);}</v>
      </c>
      <c r="AC222" t="str">
        <f t="shared" si="292"/>
        <v>if(isset($request['object'])){$statement-&gt;bindValue('view_object',$request['object']);}</v>
      </c>
      <c r="AF222" t="str">
        <f t="shared" si="293"/>
        <v>if(isset($request['query'])){$statement-&gt;bindValue('search_query',$request['query']);}</v>
      </c>
      <c r="AI222" t="str">
        <f t="shared" si="294"/>
        <v>if(isset($request['type'])){$statement-&gt;bindValue('asset_type',$request['type']);}</v>
      </c>
      <c r="AL222" t="str">
        <f t="shared" si="295"/>
        <v>if(isset($request['type'])){$statement-&gt;bindValue('acknowledgement_type',$request['type']);}</v>
      </c>
      <c r="AO222" t="str">
        <f t="shared" si="296"/>
        <v>if(isset($request['text'])){$statement-&gt;bindValue('comment_text',$request['text']);}</v>
      </c>
      <c r="AR222" t="str">
        <f t="shared" si="297"/>
        <v>if(isset($request['recipient'])){$statement-&gt;bindValue('followship_recipient',$request['recipient']);}</v>
      </c>
      <c r="AU222" t="str">
        <f t="shared" si="298"/>
        <v>if(isset($request['title'])){$statement-&gt;bindValue('group_title',$request['title']);}</v>
      </c>
      <c r="AX222" t="str">
        <f t="shared" si="299"/>
        <v>if(isset($request['body'])){$statement-&gt;bindValue('post_body',$request['body']);}</v>
      </c>
      <c r="BA222" t="str">
        <f t="shared" si="300"/>
        <v>if(isset($request['label'])){$statement-&gt;bindValue('tag_label',$request['label']);}</v>
      </c>
      <c r="BD222" t="str">
        <f t="shared" si="301"/>
        <v>if(isset($request['label'])){$statement-&gt;bindValue('topic_label',$request['label']);}</v>
      </c>
      <c r="BG222" t="str">
        <f t="shared" si="302"/>
        <v>if(isset($request['label'])){$statement-&gt;bindValue('trend_label',$request['label']);}</v>
      </c>
      <c r="BJ222" t="str">
        <f t="shared" si="303"/>
        <v>if(isset($request['title'])){$statement-&gt;bindValue('thread_title',$request['title']);}</v>
      </c>
      <c r="BM222" t="str">
        <f t="shared" si="304"/>
        <v>if(isset($request['body'])){$statement-&gt;bindValue('message_body',$request['body']);}</v>
      </c>
      <c r="BP222" t="str">
        <f t="shared" si="305"/>
        <v>if(isset($request['message'])){$statement-&gt;bindValue('notification_message',$request['message']);}</v>
      </c>
      <c r="BS222" t="str">
        <f t="shared" si="306"/>
        <v>if(isset($request['excerpts'])){$statement-&gt;bindValue('stage_excerpts',$request['excerpts']);}</v>
      </c>
      <c r="BV222" t="str">
        <f t="shared" si="307"/>
        <v>if(isset($request['type'])){$statement-&gt;bindValue('recording_type',$request['type']);}</v>
      </c>
      <c r="BY222" t="str">
        <f t="shared" si="308"/>
        <v>if(isset($request['drawings'])){$statement-&gt;bindValue('attachment_drawings',$request['drawings']);}</v>
      </c>
      <c r="CB222" t="str">
        <f t="shared" si="309"/>
        <v>if(isset($request['lines'])){$statement-&gt;bindValue('excerpt_lines',$request['lines']);}</v>
      </c>
      <c r="CE222" t="str">
        <f t="shared" si="310"/>
        <v>if(isset($request['text'])){$statement-&gt;bindValue('idea_text',$request['text']);}</v>
      </c>
    </row>
    <row r="223" spans="1:86" x14ac:dyDescent="0.2">
      <c r="B223" t="str">
        <f t="shared" si="283"/>
        <v>if(isset($request[''])){$statement-&gt;bindValue('',$request['']);}</v>
      </c>
      <c r="E223" t="str">
        <f t="shared" si="284"/>
        <v>if(isset($request[''])){$statement-&gt;bindValue('',$request['']);}</v>
      </c>
      <c r="H223" t="str">
        <f t="shared" si="285"/>
        <v>if(isset($request['token'])){$statement-&gt;bindValue('event_token',$request['token']);}</v>
      </c>
      <c r="K223" t="str">
        <f t="shared" si="286"/>
        <v>if(isset($request['website'])){$statement-&gt;bindValue('app_website',$request['website']);}</v>
      </c>
      <c r="N223" t="str">
        <f t="shared" si="287"/>
        <v>if(isset($request['secret'])){$statement-&gt;bindValue('token_secret',$request['secret']);}</v>
      </c>
      <c r="Q223" t="str">
        <f t="shared" si="288"/>
        <v>if(isset($request['name_middle'])){$statement-&gt;bindValue('person_name_middle',$request['name_middle']);}</v>
      </c>
      <c r="T223" t="str">
        <f t="shared" si="289"/>
        <v>if(isset($request['access'])){$statement-&gt;bindValue('user_access',$request['access']);}</v>
      </c>
      <c r="W223" t="str">
        <f t="shared" si="290"/>
        <v>if(isset($request['bio'])){$statement-&gt;bindValue('profile_bio',$request['bio']);}</v>
      </c>
      <c r="Z223" t="str">
        <f t="shared" si="291"/>
        <v>if(isset($request['status'])){$statement-&gt;bindValue('partner_status',$request['status']);}</v>
      </c>
      <c r="AC223" t="str">
        <f t="shared" si="292"/>
        <v>if(isset($request[''])){$statement-&gt;bindValue('',$request['']);}</v>
      </c>
      <c r="AF223" t="str">
        <f t="shared" si="293"/>
        <v>if(isset($request['conversion'])){$statement-&gt;bindValue('search_conversion',$request['conversion']);}</v>
      </c>
      <c r="AI223" t="str">
        <f t="shared" si="294"/>
        <v>if(isset($request['status'])){$statement-&gt;bindValue('asset_status',$request['status']);}</v>
      </c>
      <c r="AL223" t="str">
        <f t="shared" si="295"/>
        <v>if(isset($request['parent'])){$statement-&gt;bindValue('acknowledgement_parent',$request['parent']);}</v>
      </c>
      <c r="AO223" t="str">
        <f t="shared" si="296"/>
        <v>if(isset($request['thread'])){$statement-&gt;bindValue('comment_thread',$request['thread']);}</v>
      </c>
      <c r="AR223" t="str">
        <f t="shared" si="297"/>
        <v>if(isset($request['sender'])){$statement-&gt;bindValue('followship_sender',$request['sender']);}</v>
      </c>
      <c r="AU223" t="str">
        <f t="shared" si="298"/>
        <v>if(isset($request['headline'])){$statement-&gt;bindValue('group_headline',$request['headline']);}</v>
      </c>
      <c r="AX223" t="str">
        <f t="shared" si="299"/>
        <v>if(isset($request['images'])){$statement-&gt;bindValue('post_images',$request['images']);}</v>
      </c>
      <c r="BA223" t="str">
        <f t="shared" si="300"/>
        <v>if(isset($request['object'])){$statement-&gt;bindValue('tag_object',$request['object']);}</v>
      </c>
      <c r="BD223" t="str">
        <f t="shared" si="301"/>
        <v>if(isset($request[''])){$statement-&gt;bindValue('',$request['']);}</v>
      </c>
      <c r="BG223" t="str">
        <f t="shared" si="302"/>
        <v>if(isset($request['object'])){$statement-&gt;bindValue('trend_object',$request['object']);}</v>
      </c>
      <c r="BJ223" t="str">
        <f t="shared" si="303"/>
        <v>if(isset($request['participants'])){$statement-&gt;bindValue('thread_participants',$request['participants']);}</v>
      </c>
      <c r="BM223" t="str">
        <f t="shared" si="304"/>
        <v>if(isset($request['images'])){$statement-&gt;bindValue('message_images',$request['images']);}</v>
      </c>
      <c r="BP223" t="str">
        <f t="shared" si="305"/>
        <v>if(isset($request['type'])){$statement-&gt;bindValue('notification_type',$request['type']);}</v>
      </c>
      <c r="BS223" t="str">
        <f t="shared" si="306"/>
        <v>if(isset($request['attachments'])){$statement-&gt;bindValue('stage_attachments',$request['attachments']);}</v>
      </c>
      <c r="BV223" t="str">
        <f t="shared" si="307"/>
        <v>if(isset($request['source'])){$statement-&gt;bindValue('recording_source',$request['source']);}</v>
      </c>
      <c r="BY223" t="str">
        <f t="shared" si="308"/>
        <v>if(isset($request['images'])){$statement-&gt;bindValue('attachment_images',$request['images']);}</v>
      </c>
      <c r="CB223" t="str">
        <f t="shared" si="309"/>
        <v>if(isset($request[''])){$statement-&gt;bindValue('',$request['']);}</v>
      </c>
      <c r="CE223" t="str">
        <f t="shared" si="310"/>
        <v>if(isset($request['x'])){$statement-&gt;bindValue('idea_x',$request['x']);}</v>
      </c>
    </row>
    <row r="224" spans="1:86" x14ac:dyDescent="0.2">
      <c r="B224" t="str">
        <f t="shared" si="283"/>
        <v>if(isset($request[''])){$statement-&gt;bindValue('',$request['']);}</v>
      </c>
      <c r="E224" t="str">
        <f t="shared" si="284"/>
        <v>if(isset($request[''])){$statement-&gt;bindValue('',$request['']);}</v>
      </c>
      <c r="H224" t="str">
        <f t="shared" si="285"/>
        <v>if(isset($request['object'])){$statement-&gt;bindValue('event_object',$request['object']);}</v>
      </c>
      <c r="K224" t="str">
        <f t="shared" si="286"/>
        <v>if(isset($request['industry'])){$statement-&gt;bindValue('app_industry',$request['industry']);}</v>
      </c>
      <c r="N224" t="str">
        <f t="shared" si="287"/>
        <v>if(isset($request['expires'])){$statement-&gt;bindValue('token_expires',$request['expires']);}</v>
      </c>
      <c r="Q224" t="str">
        <f t="shared" si="288"/>
        <v>if(isset($request['name_last'])){$statement-&gt;bindValue('person_name_last',$request['name_last']);}</v>
      </c>
      <c r="T224" t="str">
        <f t="shared" si="289"/>
        <v>if(isset($request['lastlogin'])){$statement-&gt;bindValue('user_lastlogin',$request['lastlogin']);}</v>
      </c>
      <c r="W224" t="str">
        <f t="shared" si="290"/>
        <v>if(isset($request['headline'])){$statement-&gt;bindValue('profile_headline',$request['headline']);}</v>
      </c>
      <c r="Z224" t="str">
        <f t="shared" si="291"/>
        <v>if(isset($request['organization'])){$statement-&gt;bindValue('partner_organization',$request['organization']);}</v>
      </c>
      <c r="AC224" t="str">
        <f t="shared" si="292"/>
        <v>if(isset($request[''])){$statement-&gt;bindValue('',$request['']);}</v>
      </c>
      <c r="AF224" t="str">
        <f t="shared" si="293"/>
        <v>if(isset($request[''])){$statement-&gt;bindValue('',$request['']);}</v>
      </c>
      <c r="AI224" t="str">
        <f t="shared" si="294"/>
        <v>if(isset($request['primary'])){$statement-&gt;bindValue('asset_primary',$request['primary']);}</v>
      </c>
      <c r="AL224" t="str">
        <f t="shared" si="295"/>
        <v>if(isset($request['object'])){$statement-&gt;bindValue('acknowledgement_object',$request['object']);}</v>
      </c>
      <c r="AO224" t="str">
        <f t="shared" si="296"/>
        <v>if(isset($request['object'])){$statement-&gt;bindValue('comment_object',$request['object']);}</v>
      </c>
      <c r="AR224" t="str">
        <f t="shared" si="297"/>
        <v>if(isset($request['status'])){$statement-&gt;bindValue('followship_status',$request['status']);}</v>
      </c>
      <c r="AU224" t="str">
        <f t="shared" si="298"/>
        <v>if(isset($request['access'])){$statement-&gt;bindValue('group_access',$request['access']);}</v>
      </c>
      <c r="AX224" t="str">
        <f t="shared" si="299"/>
        <v>if(isset($request['closed'])){$statement-&gt;bindValue('post_closed',$request['closed']);}</v>
      </c>
      <c r="BA224" t="str">
        <f t="shared" si="300"/>
        <v>if(isset($request[''])){$statement-&gt;bindValue('',$request['']);}</v>
      </c>
      <c r="BD224" t="str">
        <f t="shared" si="301"/>
        <v>if(isset($request[''])){$statement-&gt;bindValue('',$request['']);}</v>
      </c>
      <c r="BG224" t="str">
        <f t="shared" si="302"/>
        <v>if(isset($request[''])){$statement-&gt;bindValue('',$request['']);}</v>
      </c>
      <c r="BJ224" t="str">
        <f t="shared" si="303"/>
        <v>if(isset($request['preview'])){$statement-&gt;bindValue('thread_preview',$request['preview']);}</v>
      </c>
      <c r="BM224" t="str">
        <f t="shared" si="304"/>
        <v>if(isset($request['deleted'])){$statement-&gt;bindValue('',$request['deleted']);}</v>
      </c>
      <c r="BP224" t="str">
        <f t="shared" si="305"/>
        <v>if(isset($request['opened'])){$statement-&gt;bindValue('notification_opened',$request['opened']);}</v>
      </c>
      <c r="BS224" t="str">
        <f t="shared" si="306"/>
        <v>if(isset($request[''])){$statement-&gt;bindValue('',$request['']);}</v>
      </c>
      <c r="BV224" t="str">
        <f t="shared" si="307"/>
        <v>if(isset($request['length'])){$statement-&gt;bindValue('recording_length',$request['length']);}</v>
      </c>
      <c r="BY224" t="str">
        <f t="shared" si="308"/>
        <v>if(isset($request['recordings'])){$statement-&gt;bindValue('attachment_recordings',$request['recordings']);}</v>
      </c>
      <c r="CB224" t="str">
        <f t="shared" si="309"/>
        <v>if(isset($request[''])){$statement-&gt;bindValue('',$request['']);}</v>
      </c>
      <c r="CE224" t="str">
        <f t="shared" si="310"/>
        <v>if(isset($request['y'])){$statement-&gt;bindValue('idea_y',$request['y']);}</v>
      </c>
    </row>
    <row r="225" spans="2:86" x14ac:dyDescent="0.2">
      <c r="B225" t="str">
        <f t="shared" si="283"/>
        <v>if(isset($request[''])){$statement-&gt;bindValue('',$request['']);}</v>
      </c>
      <c r="E225" t="str">
        <f t="shared" si="284"/>
        <v>if(isset($request[''])){$statement-&gt;bindValue('',$request['']);}</v>
      </c>
      <c r="H225" t="str">
        <f t="shared" si="285"/>
        <v>if(isset($request[''])){$statement-&gt;bindValue('',$request['']);}</v>
      </c>
      <c r="K225" t="str">
        <f t="shared" si="286"/>
        <v>if(isset($request['email'])){$statement-&gt;bindValue('app_email',$request['email']);}</v>
      </c>
      <c r="N225" t="str">
        <f t="shared" si="287"/>
        <v>if(isset($request['limit'])){$statement-&gt;bindValue('token_limit',$request['limit']);}</v>
      </c>
      <c r="Q225" t="str">
        <f t="shared" si="288"/>
        <v>if(isset($request['email'])){$statement-&gt;bindValue('person_email',$request['email']);}</v>
      </c>
      <c r="T225" t="str">
        <f t="shared" si="289"/>
        <v>if(isset($request['status'])){$statement-&gt;bindValue('user_status',$request['status']);}</v>
      </c>
      <c r="W225" t="str">
        <f t="shared" si="290"/>
        <v>if(isset($request['access'])){$statement-&gt;bindValue('profile_access',$request['access']);}</v>
      </c>
      <c r="Z225" t="str">
        <f t="shared" si="291"/>
        <v>if(isset($request[''])){$statement-&gt;bindValue('',$request['']);}</v>
      </c>
      <c r="AC225" t="str">
        <f t="shared" si="292"/>
        <v>if(isset($request[''])){$statement-&gt;bindValue('',$request['']);}</v>
      </c>
      <c r="AF225" t="str">
        <f t="shared" si="293"/>
        <v>if(isset($request[''])){$statement-&gt;bindValue('',$request['']);}</v>
      </c>
      <c r="AI225" t="str">
        <f t="shared" si="294"/>
        <v>if(isset($request['object'])){$statement-&gt;bindValue('asset_object',$request['object']);}</v>
      </c>
      <c r="AL225" t="str">
        <f t="shared" si="295"/>
        <v>if(isset($request[''])){$statement-&gt;bindValue('',$request['']);}</v>
      </c>
      <c r="AO225" t="str">
        <f t="shared" si="296"/>
        <v>if(isset($request[''])){$statement-&gt;bindValue('',$request['']);}</v>
      </c>
      <c r="AR225" t="str">
        <f t="shared" si="297"/>
        <v>if(isset($request[''])){$statement-&gt;bindValue('',$request['']);}</v>
      </c>
      <c r="AU225" t="str">
        <f t="shared" si="298"/>
        <v>if(isset($request['participants'])){$statement-&gt;bindValue('group_participants',$request['participants']);}</v>
      </c>
      <c r="AX225" t="str">
        <f t="shared" si="299"/>
        <v>if(isset($request['deleted'])){$statement-&gt;bindValue('post_deleted',$request['deleted']);}</v>
      </c>
      <c r="BA225" t="str">
        <f t="shared" si="300"/>
        <v>if(isset($request[''])){$statement-&gt;bindValue('',$request['']);}</v>
      </c>
      <c r="BD225" t="str">
        <f t="shared" si="301"/>
        <v>if(isset($request[''])){$statement-&gt;bindValue('',$request['']);}</v>
      </c>
      <c r="BG225" t="str">
        <f t="shared" si="302"/>
        <v>if(isset($request[''])){$statement-&gt;bindValue('',$request['']);}</v>
      </c>
      <c r="BJ225" t="str">
        <f t="shared" si="303"/>
        <v>if(isset($request[''])){$statement-&gt;bindValue('',$request['']);}</v>
      </c>
      <c r="BM225" t="str">
        <f t="shared" si="304"/>
        <v>if(isset($request[''])){$statement-&gt;bindValue('',$request['']);}</v>
      </c>
      <c r="BP225" t="str">
        <f t="shared" si="305"/>
        <v>if(isset($request['viewed'])){$statement-&gt;bindValue('notification_viewed',$request['viewed']);}</v>
      </c>
      <c r="BS225" t="str">
        <f t="shared" si="306"/>
        <v>if(isset($request[''])){$statement-&gt;bindValue('',$request['']);}</v>
      </c>
      <c r="BV225" t="str">
        <f t="shared" si="307"/>
        <v>if(isset($request['cues'])){$statement-&gt;bindValue('recording_cues',$request['cues']);}</v>
      </c>
      <c r="BY225" t="str">
        <f t="shared" si="308"/>
        <v>if(isset($request[''])){$statement-&gt;bindValue('',$request['']);}</v>
      </c>
      <c r="CB225" t="str">
        <f t="shared" si="309"/>
        <v>if(isset($request[''])){$statement-&gt;bindValue('',$request['']);}</v>
      </c>
      <c r="CE225" t="str">
        <f t="shared" si="310"/>
        <v>if(isset($request['z'])){$statement-&gt;bindValue('idea_z',$request['z']);}</v>
      </c>
    </row>
    <row r="226" spans="2:86" x14ac:dyDescent="0.2">
      <c r="B226" t="str">
        <f t="shared" si="283"/>
        <v>if(isset($request[''])){$statement-&gt;bindValue('',$request['']);}</v>
      </c>
      <c r="E226" t="str">
        <f t="shared" si="284"/>
        <v>if(isset($request[''])){$statement-&gt;bindValue('',$request['']);}</v>
      </c>
      <c r="H226" t="str">
        <f t="shared" si="285"/>
        <v>if(isset($request[''])){$statement-&gt;bindValue('',$request['']);}</v>
      </c>
      <c r="K226" t="str">
        <f t="shared" si="286"/>
        <v>if(isset($request['description'])){$statement-&gt;bindValue('app_description',$request['description']);}</v>
      </c>
      <c r="N226" t="str">
        <f t="shared" si="287"/>
        <v>if(isset($request['balance'])){$statement-&gt;bindValue('token_balance',$request['balance']);}</v>
      </c>
      <c r="Q226" t="str">
        <f t="shared" si="288"/>
        <v>if(isset($request['phone_primary'])){$statement-&gt;bindValue('person_phone_primary',$request['phone_primary']);}</v>
      </c>
      <c r="T226" t="str">
        <f t="shared" si="289"/>
        <v>if(isset($request['validation'])){$statement-&gt;bindValue('user_validation',$request['validation']);}</v>
      </c>
      <c r="W226" t="str">
        <f t="shared" si="290"/>
        <v>if(isset($request['status'])){$statement-&gt;bindValue('profile_status',$request['status']);}</v>
      </c>
      <c r="Z226" t="str">
        <f t="shared" si="291"/>
        <v>if(isset($request[''])){$statement-&gt;bindValue('',$request['']);}</v>
      </c>
      <c r="AC226" t="str">
        <f t="shared" si="292"/>
        <v>if(isset($request[''])){$statement-&gt;bindValue('',$request['']);}</v>
      </c>
      <c r="AF226" t="str">
        <f t="shared" si="293"/>
        <v>if(isset($request[''])){$statement-&gt;bindValue('',$request['']);}</v>
      </c>
      <c r="AI226" t="str">
        <f t="shared" si="294"/>
        <v>if(isset($request['caption'])){$statement-&gt;bindValue('asset_caption',$request['caption']);}</v>
      </c>
      <c r="AL226" t="str">
        <f t="shared" si="295"/>
        <v>if(isset($request[''])){$statement-&gt;bindValue('',$request['']);}</v>
      </c>
      <c r="AO226" t="str">
        <f t="shared" si="296"/>
        <v>if(isset($request[''])){$statement-&gt;bindValue('',$request['']);}</v>
      </c>
      <c r="AR226" t="str">
        <f t="shared" si="297"/>
        <v>if(isset($request[''])){$statement-&gt;bindValue('',$request['']);}</v>
      </c>
      <c r="AU226" t="str">
        <f t="shared" si="298"/>
        <v>if(isset($request['images'])){$statement-&gt;bindValue('group_images',$request['images']);}</v>
      </c>
      <c r="AX226" t="str">
        <f t="shared" si="299"/>
        <v>if(isset($request['access'])){$statement-&gt;bindValue('post_access',$request['access']);}</v>
      </c>
      <c r="BA226" t="str">
        <f t="shared" si="300"/>
        <v>if(isset($request[''])){$statement-&gt;bindValue('',$request['']);}</v>
      </c>
      <c r="BD226" t="str">
        <f t="shared" si="301"/>
        <v>if(isset($request[''])){$statement-&gt;bindValue('',$request['']);}</v>
      </c>
      <c r="BG226" t="str">
        <f t="shared" si="302"/>
        <v>if(isset($request[''])){$statement-&gt;bindValue('',$request['']);}</v>
      </c>
      <c r="BJ226" t="str">
        <f t="shared" si="303"/>
        <v>if(isset($request[''])){$statement-&gt;bindValue('',$request['']);}</v>
      </c>
      <c r="BM226" t="str">
        <f t="shared" si="304"/>
        <v>if(isset($request[''])){$statement-&gt;bindValue('',$request['']);}</v>
      </c>
      <c r="BP226" t="str">
        <f t="shared" si="305"/>
        <v>if(isset($request['recipient'])){$statement-&gt;bindValue('notification_recipient',$request['recipient']);}</v>
      </c>
      <c r="BS226" t="str">
        <f t="shared" si="306"/>
        <v>if(isset($request[''])){$statement-&gt;bindValue('',$request['']);}</v>
      </c>
      <c r="BV226" t="str">
        <f t="shared" si="307"/>
        <v>if(isset($request['start_time'])){$statement-&gt;bindValue('recording_start_time',$request['start_time']);}</v>
      </c>
      <c r="BY226" t="str">
        <f t="shared" si="308"/>
        <v>if(isset($request[''])){$statement-&gt;bindValue('',$request['']);}</v>
      </c>
      <c r="CB226" t="str">
        <f t="shared" si="309"/>
        <v>if(isset($request[''])){$statement-&gt;bindValue('',$request['']);}</v>
      </c>
      <c r="CE226" t="str">
        <f t="shared" si="310"/>
        <v>if(isset($request['width'])){$statement-&gt;bindValue('idea_width',$request['width']);}</v>
      </c>
    </row>
    <row r="227" spans="2:86" x14ac:dyDescent="0.2">
      <c r="B227" t="str">
        <f t="shared" si="283"/>
        <v>if(isset($request[''])){$statement-&gt;bindValue('',$request['']);}</v>
      </c>
      <c r="E227" t="str">
        <f t="shared" si="284"/>
        <v>if(isset($request[''])){$statement-&gt;bindValue('',$request['']);}</v>
      </c>
      <c r="H227" t="str">
        <f t="shared" si="285"/>
        <v>if(isset($request[''])){$statement-&gt;bindValue('',$request['']);}</v>
      </c>
      <c r="K227" t="str">
        <f t="shared" si="286"/>
        <v>if(isset($request['type'])){$statement-&gt;bindValue('app_type',$request['type']);}</v>
      </c>
      <c r="N227" t="str">
        <f t="shared" si="287"/>
        <v>if(isset($request['status'])){$statement-&gt;bindValue('token_status',$request['status']);}</v>
      </c>
      <c r="Q227" t="str">
        <f t="shared" si="288"/>
        <v>if(isset($request['phone_secondary'])){$statement-&gt;bindValue('person_phone_secondary',$request['phone_secondary']);}</v>
      </c>
      <c r="T227" t="str">
        <f t="shared" si="289"/>
        <v>if(isset($request['welcome'])){$statement-&gt;bindValue('user_welcome',$request['welcome']);}</v>
      </c>
      <c r="W227" t="str">
        <f t="shared" si="290"/>
        <v>if(isset($request[''])){$statement-&gt;bindValue('',$request['']);}</v>
      </c>
      <c r="Z227" t="str">
        <f t="shared" si="291"/>
        <v>if(isset($request[''])){$statement-&gt;bindValue('',$request['']);}</v>
      </c>
      <c r="AC227" t="str">
        <f t="shared" si="292"/>
        <v>if(isset($request[''])){$statement-&gt;bindValue('',$request['']);}</v>
      </c>
      <c r="AF227" t="str">
        <f t="shared" si="293"/>
        <v>if(isset($request[''])){$statement-&gt;bindValue('',$request['']);}</v>
      </c>
      <c r="AI227" t="str">
        <f t="shared" si="294"/>
        <v>if(isset($request['filename'])){$statement-&gt;bindValue('asset_filename',$request['filename']);}</v>
      </c>
      <c r="AL227" t="str">
        <f t="shared" si="295"/>
        <v>if(isset($request[''])){$statement-&gt;bindValue('',$request['']);}</v>
      </c>
      <c r="AO227" t="str">
        <f t="shared" si="296"/>
        <v>if(isset($request[''])){$statement-&gt;bindValue('',$request['']);}</v>
      </c>
      <c r="AR227" t="str">
        <f t="shared" si="297"/>
        <v>if(isset($request[''])){$statement-&gt;bindValue('',$request['']);}</v>
      </c>
      <c r="AU227" t="str">
        <f t="shared" si="298"/>
        <v>if(isset($request['author'])){$statement-&gt;bindValue('',$request['author']);}</v>
      </c>
      <c r="AX227" t="str">
        <f t="shared" si="299"/>
        <v>if(isset($request['host'])){$statement-&gt;bindValue('post_host',$request['host']);}</v>
      </c>
      <c r="BA227" t="str">
        <f t="shared" si="300"/>
        <v>if(isset($request[''])){$statement-&gt;bindValue('',$request['']);}</v>
      </c>
      <c r="BD227" t="str">
        <f t="shared" si="301"/>
        <v>if(isset($request[''])){$statement-&gt;bindValue('',$request['']);}</v>
      </c>
      <c r="BG227" t="str">
        <f t="shared" si="302"/>
        <v>if(isset($request[''])){$statement-&gt;bindValue('',$request['']);}</v>
      </c>
      <c r="BJ227" t="str">
        <f t="shared" si="303"/>
        <v>if(isset($request[''])){$statement-&gt;bindValue('',$request['']);}</v>
      </c>
      <c r="BM227" t="str">
        <f t="shared" si="304"/>
        <v>if(isset($request[''])){$statement-&gt;bindValue('',$request['']);}</v>
      </c>
      <c r="BP227" t="str">
        <f t="shared" si="305"/>
        <v>if(isset($request['sender'])){$statement-&gt;bindValue('notification_sender',$request['sender']);}</v>
      </c>
      <c r="BS227" t="str">
        <f t="shared" si="306"/>
        <v>if(isset($request[''])){$statement-&gt;bindValue('',$request['']);}</v>
      </c>
      <c r="BV227" t="str">
        <f t="shared" si="307"/>
        <v>if(isset($request['end_time'])){$statement-&gt;bindValue('recording_end_time',$request['end_time']);}</v>
      </c>
      <c r="BY227" t="str">
        <f t="shared" si="308"/>
        <v>if(isset($request[''])){$statement-&gt;bindValue('',$request['']);}</v>
      </c>
      <c r="CB227" t="str">
        <f t="shared" si="309"/>
        <v>if(isset($request[''])){$statement-&gt;bindValue('',$request['']);}</v>
      </c>
      <c r="CE227" t="str">
        <f t="shared" si="310"/>
        <v>if(isset($request['height'])){$statement-&gt;bindValue('idea_height',$request['height']);}</v>
      </c>
    </row>
    <row r="228" spans="2:86" x14ac:dyDescent="0.2">
      <c r="B228" t="str">
        <f t="shared" si="283"/>
        <v>if(isset($request[''])){$statement-&gt;bindValue('',$request['']);}</v>
      </c>
      <c r="E228" t="str">
        <f t="shared" si="284"/>
        <v>if(isset($request[''])){$statement-&gt;bindValue('',$request['']);}</v>
      </c>
      <c r="H228" t="str">
        <f t="shared" si="285"/>
        <v>if(isset($request[''])){$statement-&gt;bindValue('',$request['']);}</v>
      </c>
      <c r="K228" t="str">
        <f t="shared" si="286"/>
        <v>if(isset($request[''])){$statement-&gt;bindValue('',$request['']);}</v>
      </c>
      <c r="N228" t="str">
        <f t="shared" si="287"/>
        <v>if(isset($request[''])){$statement-&gt;bindValue('',$request['']);}</v>
      </c>
      <c r="Q228" t="str">
        <f t="shared" si="288"/>
        <v>if(isset($request['entitlements'])){$statement-&gt;bindValue('person_entitlements',$request['entitlements']);}</v>
      </c>
      <c r="T228" t="str">
        <f t="shared" si="289"/>
        <v>if(isset($request[''])){$statement-&gt;bindValue('',$request['']);}</v>
      </c>
      <c r="W228" t="str">
        <f t="shared" si="290"/>
        <v>if(isset($request[''])){$statement-&gt;bindValue('',$request['']);}</v>
      </c>
      <c r="Z228" t="str">
        <f t="shared" si="291"/>
        <v>if(isset($request[''])){$statement-&gt;bindValue('',$request['']);}</v>
      </c>
      <c r="AC228" t="str">
        <f t="shared" si="292"/>
        <v>if(isset($request[''])){$statement-&gt;bindValue('',$request['']);}</v>
      </c>
      <c r="AF228" t="str">
        <f t="shared" si="293"/>
        <v>if(isset($request[''])){$statement-&gt;bindValue('',$request['']);}</v>
      </c>
      <c r="AI228" t="str">
        <f t="shared" si="294"/>
        <v>if(isset($request['metadata'])){$statement-&gt;bindValue('asset_metadata',$request['metadata']);}</v>
      </c>
      <c r="AL228" t="str">
        <f t="shared" si="295"/>
        <v>if(isset($request[''])){$statement-&gt;bindValue('',$request['']);}</v>
      </c>
      <c r="AO228" t="str">
        <f t="shared" si="296"/>
        <v>if(isset($request[''])){$statement-&gt;bindValue('',$request['']);}</v>
      </c>
      <c r="AR228" t="str">
        <f t="shared" si="297"/>
        <v>if(isset($request[''])){$statement-&gt;bindValue('',$request['']);}</v>
      </c>
      <c r="AU228" t="str">
        <f t="shared" si="298"/>
        <v>if(isset($request[''])){$statement-&gt;bindValue('',$request['']);}</v>
      </c>
      <c r="AX228" t="str">
        <f t="shared" si="299"/>
        <v>if(isset($request[''])){$statement-&gt;bindValue('',$request['']);}</v>
      </c>
      <c r="BA228" t="str">
        <f t="shared" si="300"/>
        <v>if(isset($request[''])){$statement-&gt;bindValue('',$request['']);}</v>
      </c>
      <c r="BD228" t="str">
        <f t="shared" si="301"/>
        <v>if(isset($request[''])){$statement-&gt;bindValue('',$request['']);}</v>
      </c>
      <c r="BG228" t="str">
        <f t="shared" si="302"/>
        <v>if(isset($request[''])){$statement-&gt;bindValue('',$request['']);}</v>
      </c>
      <c r="BJ228" t="str">
        <f t="shared" si="303"/>
        <v>if(isset($request[''])){$statement-&gt;bindValue('',$request['']);}</v>
      </c>
      <c r="BM228" t="str">
        <f t="shared" si="304"/>
        <v>if(isset($request[''])){$statement-&gt;bindValue('',$request['']);}</v>
      </c>
      <c r="BP228" t="str">
        <f t="shared" si="305"/>
        <v>if(isset($request['subject'])){$statement-&gt;bindValue('notification_subject',$request['subject']);}</v>
      </c>
      <c r="BS228" t="str">
        <f t="shared" si="306"/>
        <v>if(isset($request[''])){$statement-&gt;bindValue('',$request['']);}</v>
      </c>
      <c r="BV228" t="str">
        <f t="shared" si="307"/>
        <v>if(isset($request[''])){$statement-&gt;bindValue('',$request['']);}</v>
      </c>
      <c r="BY228" t="str">
        <f t="shared" si="308"/>
        <v>if(isset($request[''])){$statement-&gt;bindValue('',$request['']);}</v>
      </c>
      <c r="CB228" t="str">
        <f t="shared" si="309"/>
        <v>if(isset($request[''])){$statement-&gt;bindValue('',$request['']);}</v>
      </c>
      <c r="CE228" t="str">
        <f t="shared" si="310"/>
        <v>if(isset($request[''])){$statement-&gt;bindValue('',$request['']);}</v>
      </c>
    </row>
    <row r="229" spans="2:86" x14ac:dyDescent="0.2">
      <c r="B229" t="str">
        <f t="shared" si="283"/>
        <v>if(isset($request[''])){$statement-&gt;bindValue('',$request['']);}</v>
      </c>
      <c r="E229" t="str">
        <f t="shared" si="284"/>
        <v>if(isset($request[''])){$statement-&gt;bindValue('',$request['']);}</v>
      </c>
      <c r="H229" t="str">
        <f t="shared" si="285"/>
        <v>if(isset($request[''])){$statement-&gt;bindValue('',$request['']);}</v>
      </c>
      <c r="K229" t="str">
        <f t="shared" si="286"/>
        <v>if(isset($request[''])){$statement-&gt;bindValue('',$request['']);}</v>
      </c>
      <c r="N229" t="str">
        <f t="shared" si="287"/>
        <v>if(isset($request[''])){$statement-&gt;bindValue('',$request['']);}</v>
      </c>
      <c r="Q229" t="str">
        <f t="shared" si="288"/>
        <v>if(isset($request[''])){$statement-&gt;bindValue('',$request['']);}</v>
      </c>
      <c r="T229" t="str">
        <f t="shared" si="289"/>
        <v>if(isset($request[''])){$statement-&gt;bindValue('',$request['']);}</v>
      </c>
      <c r="W229" t="str">
        <f t="shared" si="290"/>
        <v>if(isset($request[''])){$statement-&gt;bindValue('',$request['']);}</v>
      </c>
      <c r="Z229" t="str">
        <f t="shared" si="291"/>
        <v>if(isset($request[''])){$statement-&gt;bindValue('',$request['']);}</v>
      </c>
      <c r="AC229" t="str">
        <f t="shared" si="292"/>
        <v>if(isset($request[''])){$statement-&gt;bindValue('',$request['']);}</v>
      </c>
      <c r="AF229" t="str">
        <f t="shared" si="293"/>
        <v>if(isset($request[''])){$statement-&gt;bindValue('',$request['']);}</v>
      </c>
      <c r="AI229" t="str">
        <f t="shared" si="294"/>
        <v>if(isset($request[''])){$statement-&gt;bindValue('',$request['']);}</v>
      </c>
      <c r="AL229" t="str">
        <f t="shared" si="295"/>
        <v>if(isset($request[''])){$statement-&gt;bindValue('',$request['']);}</v>
      </c>
      <c r="AO229" t="str">
        <f t="shared" si="296"/>
        <v>if(isset($request[''])){$statement-&gt;bindValue('',$request['']);}</v>
      </c>
      <c r="AR229" t="str">
        <f t="shared" si="297"/>
        <v>if(isset($request[''])){$statement-&gt;bindValue('',$request['']);}</v>
      </c>
      <c r="AU229" t="str">
        <f t="shared" si="298"/>
        <v>if(isset($request[''])){$statement-&gt;bindValue('',$request['']);}</v>
      </c>
      <c r="AX229" t="str">
        <f t="shared" si="299"/>
        <v>if(isset($request[''])){$statement-&gt;bindValue('',$request['']);}</v>
      </c>
      <c r="BA229" t="str">
        <f t="shared" si="300"/>
        <v>if(isset($request[''])){$statement-&gt;bindValue('',$request['']);}</v>
      </c>
      <c r="BD229" t="str">
        <f t="shared" si="301"/>
        <v>if(isset($request[''])){$statement-&gt;bindValue('',$request['']);}</v>
      </c>
      <c r="BG229" t="str">
        <f t="shared" si="302"/>
        <v>if(isset($request[''])){$statement-&gt;bindValue('',$request['']);}</v>
      </c>
      <c r="BJ229" t="str">
        <f t="shared" si="303"/>
        <v>if(isset($request[''])){$statement-&gt;bindValue('',$request['']);}</v>
      </c>
      <c r="BM229" t="str">
        <f t="shared" si="304"/>
        <v>if(isset($request[''])){$statement-&gt;bindValue('',$request['']);}</v>
      </c>
      <c r="BP229" t="str">
        <f t="shared" si="305"/>
        <v>if(isset($request['object'])){$statement-&gt;bindValue('notification_object',$request['object']);}</v>
      </c>
      <c r="BS229" t="str">
        <f t="shared" si="306"/>
        <v>if(isset($request[''])){$statement-&gt;bindValue('',$request['']);}</v>
      </c>
      <c r="BV229" t="str">
        <f t="shared" si="307"/>
        <v>if(isset($request[''])){$statement-&gt;bindValue('',$request['']);}</v>
      </c>
      <c r="BY229" t="str">
        <f t="shared" si="308"/>
        <v>if(isset($request[''])){$statement-&gt;bindValue('',$request['']);}</v>
      </c>
      <c r="CB229" t="str">
        <f t="shared" si="309"/>
        <v>if(isset($request[''])){$statement-&gt;bindValue('',$request['']);}</v>
      </c>
      <c r="CE229" t="str">
        <f t="shared" si="310"/>
        <v>if(isset($request[''])){$statement-&gt;bindValue('',$request['']);}</v>
      </c>
    </row>
    <row r="230" spans="2:86" x14ac:dyDescent="0.2">
      <c r="B230" t="str">
        <f t="shared" si="283"/>
        <v>if(isset($request[''])){$statement-&gt;bindValue('',$request['']);}</v>
      </c>
      <c r="E230" t="str">
        <f t="shared" si="284"/>
        <v>if(isset($request[''])){$statement-&gt;bindValue('',$request['']);}</v>
      </c>
      <c r="H230" t="str">
        <f t="shared" si="285"/>
        <v>if(isset($request[''])){$statement-&gt;bindValue('',$request['']);}</v>
      </c>
      <c r="K230" t="str">
        <f t="shared" si="286"/>
        <v>if(isset($request[''])){$statement-&gt;bindValue('',$request['']);}</v>
      </c>
      <c r="N230" t="str">
        <f t="shared" si="287"/>
        <v>if(isset($request[''])){$statement-&gt;bindValue('',$request['']);}</v>
      </c>
      <c r="Q230" t="str">
        <f t="shared" si="288"/>
        <v>if(isset($request[''])){$statement-&gt;bindValue('',$request['']);}</v>
      </c>
      <c r="T230" t="str">
        <f t="shared" si="289"/>
        <v>if(isset($request[''])){$statement-&gt;bindValue('',$request['']);}</v>
      </c>
      <c r="W230" t="str">
        <f t="shared" si="290"/>
        <v>if(isset($request[''])){$statement-&gt;bindValue('',$request['']);}</v>
      </c>
      <c r="Z230" t="str">
        <f t="shared" si="291"/>
        <v>if(isset($request[''])){$statement-&gt;bindValue('',$request['']);}</v>
      </c>
      <c r="AC230" t="str">
        <f t="shared" si="292"/>
        <v>if(isset($request[''])){$statement-&gt;bindValue('',$request['']);}</v>
      </c>
      <c r="AF230" t="str">
        <f t="shared" si="293"/>
        <v>if(isset($request[''])){$statement-&gt;bindValue('',$request['']);}</v>
      </c>
      <c r="AI230" t="str">
        <f t="shared" si="294"/>
        <v>if(isset($request[''])){$statement-&gt;bindValue('',$request['']);}</v>
      </c>
      <c r="AL230" t="str">
        <f t="shared" si="295"/>
        <v>if(isset($request[''])){$statement-&gt;bindValue('',$request['']);}</v>
      </c>
      <c r="AO230" t="str">
        <f t="shared" si="296"/>
        <v>if(isset($request[''])){$statement-&gt;bindValue('',$request['']);}</v>
      </c>
      <c r="AR230" t="str">
        <f t="shared" si="297"/>
        <v>if(isset($request[''])){$statement-&gt;bindValue('',$request['']);}</v>
      </c>
      <c r="AU230" t="str">
        <f t="shared" si="298"/>
        <v>if(isset($request[''])){$statement-&gt;bindValue('',$request['']);}</v>
      </c>
      <c r="AX230" t="str">
        <f t="shared" si="299"/>
        <v>if(isset($request[''])){$statement-&gt;bindValue('',$request['']);}</v>
      </c>
      <c r="BA230" t="str">
        <f t="shared" si="300"/>
        <v>if(isset($request[''])){$statement-&gt;bindValue('',$request['']);}</v>
      </c>
      <c r="BD230" t="str">
        <f t="shared" si="301"/>
        <v>if(isset($request[''])){$statement-&gt;bindValue('',$request['']);}</v>
      </c>
      <c r="BG230" t="str">
        <f t="shared" si="302"/>
        <v>if(isset($request[''])){$statement-&gt;bindValue('',$request['']);}</v>
      </c>
      <c r="BJ230" t="str">
        <f t="shared" si="303"/>
        <v>if(isset($request[''])){$statement-&gt;bindValue('',$request['']);}</v>
      </c>
      <c r="BM230" t="str">
        <f t="shared" si="304"/>
        <v>if(isset($request[''])){$statement-&gt;bindValue('',$request['']);}</v>
      </c>
      <c r="BP230" t="str">
        <f t="shared" si="305"/>
        <v>if(isset($request[''])){$statement-&gt;bindValue('',$request['']);}</v>
      </c>
      <c r="BS230" t="str">
        <f t="shared" si="306"/>
        <v>if(isset($request[''])){$statement-&gt;bindValue('',$request['']);}</v>
      </c>
      <c r="BV230" t="str">
        <f t="shared" si="307"/>
        <v>if(isset($request[''])){$statement-&gt;bindValue('',$request['']);}</v>
      </c>
      <c r="BY230" t="str">
        <f t="shared" si="308"/>
        <v>if(isset($request[''])){$statement-&gt;bindValue('',$request['']);}</v>
      </c>
      <c r="CB230" t="str">
        <f t="shared" si="309"/>
        <v>if(isset($request[''])){$statement-&gt;bindValue('',$request['']);}</v>
      </c>
      <c r="CE230" t="str">
        <f t="shared" si="310"/>
        <v>if(isset($request[''])){$statement-&gt;bindValue('',$request['']);}</v>
      </c>
    </row>
    <row r="231" spans="2:86" x14ac:dyDescent="0.2">
      <c r="B231" t="str">
        <f t="shared" si="283"/>
        <v>if(isset($request[''])){$statement-&gt;bindValue('',$request['']);}</v>
      </c>
      <c r="E231" t="str">
        <f t="shared" si="284"/>
        <v>if(isset($request[''])){$statement-&gt;bindValue('',$request['']);}</v>
      </c>
      <c r="H231" t="str">
        <f t="shared" si="285"/>
        <v>if(isset($request[''])){$statement-&gt;bindValue('',$request['']);}</v>
      </c>
      <c r="K231" t="str">
        <f t="shared" si="286"/>
        <v>if(isset($request[''])){$statement-&gt;bindValue('',$request['']);}</v>
      </c>
      <c r="N231" t="str">
        <f t="shared" si="287"/>
        <v>if(isset($request[''])){$statement-&gt;bindValue('',$request['']);}</v>
      </c>
      <c r="Q231" t="str">
        <f t="shared" si="288"/>
        <v>if(isset($request[''])){$statement-&gt;bindValue('',$request['']);}</v>
      </c>
      <c r="T231" t="str">
        <f t="shared" si="289"/>
        <v>if(isset($request[''])){$statement-&gt;bindValue('',$request['']);}</v>
      </c>
      <c r="W231" t="str">
        <f t="shared" si="290"/>
        <v>if(isset($request[''])){$statement-&gt;bindValue('',$request['']);}</v>
      </c>
      <c r="Z231" t="str">
        <f t="shared" si="291"/>
        <v>if(isset($request[''])){$statement-&gt;bindValue('',$request['']);}</v>
      </c>
      <c r="AC231" t="str">
        <f t="shared" si="292"/>
        <v>if(isset($request[''])){$statement-&gt;bindValue('',$request['']);}</v>
      </c>
      <c r="AF231" t="str">
        <f t="shared" si="293"/>
        <v>if(isset($request[''])){$statement-&gt;bindValue('',$request['']);}</v>
      </c>
      <c r="AI231" t="str">
        <f t="shared" si="294"/>
        <v>if(isset($request[''])){$statement-&gt;bindValue('',$request['']);}</v>
      </c>
      <c r="AL231" t="str">
        <f t="shared" si="295"/>
        <v>if(isset($request[''])){$statement-&gt;bindValue('',$request['']);}</v>
      </c>
      <c r="AO231" t="str">
        <f t="shared" si="296"/>
        <v>if(isset($request[''])){$statement-&gt;bindValue('',$request['']);}</v>
      </c>
      <c r="AR231" t="str">
        <f t="shared" si="297"/>
        <v>if(isset($request[''])){$statement-&gt;bindValue('',$request['']);}</v>
      </c>
      <c r="AU231" t="str">
        <f t="shared" si="298"/>
        <v>if(isset($request[''])){$statement-&gt;bindValue('',$request['']);}</v>
      </c>
      <c r="AX231" t="str">
        <f t="shared" si="299"/>
        <v>if(isset($request[''])){$statement-&gt;bindValue('',$request['']);}</v>
      </c>
      <c r="BA231" t="str">
        <f t="shared" si="300"/>
        <v>if(isset($request[''])){$statement-&gt;bindValue('',$request['']);}</v>
      </c>
      <c r="BD231" t="str">
        <f t="shared" si="301"/>
        <v>if(isset($request[''])){$statement-&gt;bindValue('',$request['']);}</v>
      </c>
      <c r="BG231" t="str">
        <f t="shared" si="302"/>
        <v>if(isset($request[''])){$statement-&gt;bindValue('',$request['']);}</v>
      </c>
      <c r="BJ231" t="str">
        <f t="shared" si="303"/>
        <v>if(isset($request[''])){$statement-&gt;bindValue('',$request['']);}</v>
      </c>
      <c r="BM231" t="str">
        <f t="shared" si="304"/>
        <v>if(isset($request[''])){$statement-&gt;bindValue('',$request['']);}</v>
      </c>
      <c r="BP231" t="str">
        <f t="shared" si="305"/>
        <v>if(isset($request[''])){$statement-&gt;bindValue('',$request['']);}</v>
      </c>
      <c r="BS231" t="str">
        <f t="shared" si="306"/>
        <v>if(isset($request[''])){$statement-&gt;bindValue('',$request['']);}</v>
      </c>
      <c r="BV231" t="str">
        <f t="shared" si="307"/>
        <v>if(isset($request[''])){$statement-&gt;bindValue('',$request['']);}</v>
      </c>
      <c r="BY231" t="str">
        <f t="shared" si="308"/>
        <v>if(isset($request[''])){$statement-&gt;bindValue('',$request['']);}</v>
      </c>
      <c r="CB231" t="str">
        <f t="shared" si="309"/>
        <v>if(isset($request[''])){$statement-&gt;bindValue('',$request['']);}</v>
      </c>
      <c r="CE231" t="str">
        <f t="shared" si="310"/>
        <v>if(isset($request['excerpt_id'])){$statement-&gt;bindValue('',$request['excerpt_id']);}</v>
      </c>
    </row>
    <row r="232" spans="2:86" x14ac:dyDescent="0.2">
      <c r="W232" t="str">
        <f t="shared" si="290"/>
        <v>if(isset($request[''])){$statement-&gt;bindValue('',$request['']);}</v>
      </c>
    </row>
    <row r="233" spans="2:86" x14ac:dyDescent="0.2">
      <c r="W233" t="str">
        <f t="shared" si="290"/>
        <v>if(isset($request[''])){$statement-&gt;bindValue('',$request['']);}</v>
      </c>
    </row>
    <row r="234" spans="2:86" x14ac:dyDescent="0.2">
      <c r="W234" t="str">
        <f t="shared" si="290"/>
        <v>if(isset($request[''])){$statement-&gt;bindValue('',$request['']);}</v>
      </c>
    </row>
    <row r="235" spans="2:86" x14ac:dyDescent="0.2">
      <c r="W235" t="str">
        <f t="shared" si="290"/>
        <v>if(isset($request[''])){$statement-&gt;bindValue('',$request['']);}</v>
      </c>
    </row>
    <row r="236" spans="2:86" x14ac:dyDescent="0.2">
      <c r="W236" t="str">
        <f t="shared" si="290"/>
        <v>if(isset($request[''])){$statement-&gt;bindValue('',$request['']);}</v>
      </c>
      <c r="CH236" t="s">
        <v>181</v>
      </c>
    </row>
    <row r="237" spans="2:86" x14ac:dyDescent="0.2">
      <c r="W237" t="str">
        <f t="shared" si="290"/>
        <v>if(isset($request[''])){$statement-&gt;bindValue('',$request['']);}</v>
      </c>
      <c r="CH237" t="s">
        <v>181</v>
      </c>
    </row>
    <row r="238" spans="2:86" x14ac:dyDescent="0.2">
      <c r="W238" t="str">
        <f t="shared" si="290"/>
        <v>if(isset($request['user_id'])){$statement-&gt;bindValue('user_id',$request['user_id']);}</v>
      </c>
      <c r="CH238" t="s">
        <v>181</v>
      </c>
    </row>
    <row r="239" spans="2:86" x14ac:dyDescent="0.2">
      <c r="W239" t="str">
        <f t="shared" si="290"/>
        <v>if(isset($request[''])){$statement-&gt;bindValue('',$request['']);}</v>
      </c>
      <c r="CH239" t="s">
        <v>181</v>
      </c>
    </row>
    <row r="240" spans="2:86" x14ac:dyDescent="0.2">
      <c r="W240" t="str">
        <f t="shared" si="290"/>
        <v>if(isset($request['app_id'])){$statement-&gt;bindValue('app_id',$request['app_id']);}</v>
      </c>
      <c r="CH240" t="s">
        <v>181</v>
      </c>
    </row>
    <row r="241" spans="1:86" x14ac:dyDescent="0.2">
      <c r="W241" t="str">
        <f t="shared" si="290"/>
        <v>if(isset($request[''])){$statement-&gt;bindValue('',$request['']);}</v>
      </c>
      <c r="CH241" t="s">
        <v>181</v>
      </c>
    </row>
    <row r="242" spans="1:86" x14ac:dyDescent="0.2">
      <c r="W242" t="str">
        <f t="shared" si="290"/>
        <v>if(isset($request['event_id'])){$statement-&gt;bindValue('event_id',$request['event_id']);}</v>
      </c>
      <c r="CH242" t="s">
        <v>181</v>
      </c>
    </row>
    <row r="243" spans="1:86" x14ac:dyDescent="0.2">
      <c r="W243" t="str">
        <f t="shared" si="290"/>
        <v>if(isset($request['process_id'])){$statement-&gt;bindValue('process_id',$request['process_id']);}</v>
      </c>
      <c r="CH243" t="s">
        <v>181</v>
      </c>
    </row>
    <row r="244" spans="1:86" x14ac:dyDescent="0.2">
      <c r="W244" t="str">
        <f t="shared" si="290"/>
        <v>if(isset($request['time_started'])){$statement-&gt;bindValue('time_started',$request['time_started']);}</v>
      </c>
      <c r="CH244" t="s">
        <v>181</v>
      </c>
    </row>
    <row r="245" spans="1:86" x14ac:dyDescent="0.2">
      <c r="W245" t="str">
        <f t="shared" si="290"/>
        <v>if(isset($request['time_updated'])){$statement-&gt;bindValue('time_updated',$request['time_updated']);}</v>
      </c>
      <c r="CH245" t="s">
        <v>181</v>
      </c>
    </row>
    <row r="246" spans="1:86" x14ac:dyDescent="0.2">
      <c r="W246" t="str">
        <f t="shared" si="290"/>
        <v>if(isset($request['time_finished'])){$statement-&gt;bindValue('time_finished',$request['time_finished']);}</v>
      </c>
      <c r="CH246" t="s">
        <v>181</v>
      </c>
    </row>
    <row r="247" spans="1:86" x14ac:dyDescent="0.2">
      <c r="CH247" t="s">
        <v>181</v>
      </c>
    </row>
    <row r="248" spans="1:86" s="49" customFormat="1" x14ac:dyDescent="0.2">
      <c r="A248" s="59" t="s">
        <v>155</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11">_xlfn.CONCAT(B37,CHAR(44))</f>
        <v>unique_attributes,</v>
      </c>
      <c r="E251" t="str">
        <f t="shared" ref="E251:E276" si="312">_xlfn.CONCAT(E37,CHAR(44))</f>
        <v>process_attributes,</v>
      </c>
      <c r="H251" t="str">
        <f t="shared" ref="H251:H276" si="313">_xlfn.CONCAT(H37,CHAR(44))</f>
        <v>event_attributes,</v>
      </c>
      <c r="K251" t="str">
        <f t="shared" ref="K251:K276" si="314">_xlfn.CONCAT(K37,CHAR(44))</f>
        <v>app_attributes,</v>
      </c>
      <c r="N251" t="str">
        <f t="shared" ref="N251:N276" si="315">_xlfn.CONCAT(N37,CHAR(44))</f>
        <v>token_attributes,</v>
      </c>
      <c r="Q251" t="str">
        <f t="shared" ref="Q251:Q276" si="316">_xlfn.CONCAT(Q37,CHAR(44))</f>
        <v>person_attributes,</v>
      </c>
      <c r="T251" t="str">
        <f t="shared" ref="T251:T276" si="317">_xlfn.CONCAT(T37,CHAR(44))</f>
        <v>user_attributes,</v>
      </c>
      <c r="W251" t="str">
        <f t="shared" ref="W251:W276" si="318">_xlfn.CONCAT(W37,CHAR(44))</f>
        <v>profile_attributes,</v>
      </c>
      <c r="Z251" t="str">
        <f t="shared" ref="Z251:Z276" si="319">_xlfn.CONCAT(Z37,CHAR(44))</f>
        <v>partner_attributes,</v>
      </c>
      <c r="AC251" t="str">
        <f t="shared" ref="AC251:AC276" si="320">_xlfn.CONCAT(AC37,CHAR(44))</f>
        <v>view_attributes,</v>
      </c>
      <c r="AF251" t="str">
        <f t="shared" ref="AF251:AF276" si="321">_xlfn.CONCAT(AF37,CHAR(44))</f>
        <v>search_attributes,</v>
      </c>
      <c r="AI251" t="str">
        <f t="shared" ref="AI251:AI276" si="322">_xlfn.CONCAT(AI37,CHAR(44))</f>
        <v>asset_attributes,</v>
      </c>
      <c r="AL251" t="str">
        <f t="shared" ref="AL251:AL276" si="323">_xlfn.CONCAT(AL37,CHAR(44))</f>
        <v>acknowledgement_attributes,</v>
      </c>
      <c r="AO251" t="str">
        <f t="shared" ref="AO251:AO276" si="324">_xlfn.CONCAT(AO37,CHAR(44))</f>
        <v>comment_attributes,</v>
      </c>
      <c r="AR251" t="str">
        <f t="shared" ref="AR251:AR276" si="325">_xlfn.CONCAT(AR37,CHAR(44))</f>
        <v>followship_attributes,</v>
      </c>
      <c r="AU251" t="str">
        <f t="shared" ref="AU251:AU276" si="326">_xlfn.CONCAT(AU37,CHAR(44))</f>
        <v>group_attributes,</v>
      </c>
      <c r="AX251" t="str">
        <f t="shared" ref="AX251:AX276" si="327">_xlfn.CONCAT(AX37,CHAR(44))</f>
        <v>post_attributes,</v>
      </c>
      <c r="BA251" t="str">
        <f t="shared" ref="BA251:BA276" si="328">_xlfn.CONCAT(BA37,CHAR(44))</f>
        <v>tag_attributes,</v>
      </c>
      <c r="BD251" t="str">
        <f t="shared" ref="BD251:BD276" si="329">_xlfn.CONCAT(BD37,CHAR(44))</f>
        <v>topic_attributes,</v>
      </c>
      <c r="BG251" t="str">
        <f t="shared" ref="BG251:BG276" si="330">_xlfn.CONCAT(BG37,CHAR(44))</f>
        <v>trend_attributes,</v>
      </c>
      <c r="BJ251" t="str">
        <f t="shared" ref="BJ251:BJ276" si="331">_xlfn.CONCAT(BJ37,CHAR(44))</f>
        <v>thread_attributes,</v>
      </c>
      <c r="BM251" t="str">
        <f t="shared" ref="BM251:BM276" si="332">_xlfn.CONCAT(BM37,CHAR(44))</f>
        <v>message_attributes,</v>
      </c>
      <c r="BP251" t="str">
        <f t="shared" ref="BP251:BP276" si="333">_xlfn.CONCAT(BP37,CHAR(44))</f>
        <v>notification_attributes,</v>
      </c>
      <c r="BS251" t="str">
        <f t="shared" ref="BS251:BS276" si="334">_xlfn.CONCAT(BS37,CHAR(44))</f>
        <v>stage_attributes,</v>
      </c>
      <c r="BV251" t="str">
        <f t="shared" ref="BV251:BV276" si="335">_xlfn.CONCAT(BV37,CHAR(44))</f>
        <v>recording_attributes,</v>
      </c>
      <c r="BY251" t="str">
        <f t="shared" ref="BY251:BY276" si="336">_xlfn.CONCAT(BY37,CHAR(44))</f>
        <v>attachment_attributes,</v>
      </c>
      <c r="CB251" t="str">
        <f t="shared" ref="CB251:CB276" si="337">_xlfn.CONCAT(CB37,CHAR(44))</f>
        <v>excerpt_attributes,</v>
      </c>
      <c r="CE251" t="str">
        <f t="shared" ref="CE251:CE276" si="338">_xlfn.CONCAT(CE37,CHAR(44))</f>
        <v>idea_attributes,</v>
      </c>
    </row>
    <row r="252" spans="1:86" x14ac:dyDescent="0.2">
      <c r="B252" t="str">
        <f t="shared" si="311"/>
        <v>unique_type,</v>
      </c>
      <c r="E252" t="str">
        <f t="shared" si="312"/>
        <v>process_action,</v>
      </c>
      <c r="H252" t="str">
        <f t="shared" si="313"/>
        <v>event_type,</v>
      </c>
      <c r="K252" t="str">
        <f t="shared" si="314"/>
        <v>app_name,</v>
      </c>
      <c r="N252" t="str">
        <f t="shared" si="315"/>
        <v>token_key,</v>
      </c>
      <c r="Q252" t="str">
        <f t="shared" si="316"/>
        <v>person_name_first,</v>
      </c>
      <c r="T252" t="str">
        <f t="shared" si="317"/>
        <v>user_alias,</v>
      </c>
      <c r="W252" t="str">
        <f t="shared" si="318"/>
        <v>profile_images,</v>
      </c>
      <c r="Z252" t="str">
        <f t="shared" si="319"/>
        <v>partner_type,</v>
      </c>
      <c r="AC252" t="str">
        <f t="shared" si="320"/>
        <v>view_object,</v>
      </c>
      <c r="AF252" t="str">
        <f t="shared" si="321"/>
        <v>search_query,</v>
      </c>
      <c r="AI252" t="str">
        <f t="shared" si="322"/>
        <v>asset_type,</v>
      </c>
      <c r="AL252" t="str">
        <f t="shared" si="323"/>
        <v>acknowledgement_type,</v>
      </c>
      <c r="AO252" t="str">
        <f t="shared" si="324"/>
        <v>comment_text,</v>
      </c>
      <c r="AR252" t="str">
        <f t="shared" si="325"/>
        <v>followship_recipient,</v>
      </c>
      <c r="AU252" t="str">
        <f t="shared" si="326"/>
        <v>group_title,</v>
      </c>
      <c r="AX252" t="str">
        <f t="shared" si="327"/>
        <v>post_body,</v>
      </c>
      <c r="BA252" t="str">
        <f t="shared" si="328"/>
        <v>tag_label,</v>
      </c>
      <c r="BD252" t="str">
        <f t="shared" si="329"/>
        <v>topic_label,</v>
      </c>
      <c r="BG252" t="str">
        <f t="shared" si="330"/>
        <v>trend_label,</v>
      </c>
      <c r="BJ252" t="str">
        <f t="shared" si="331"/>
        <v>thread_title,</v>
      </c>
      <c r="BM252" t="str">
        <f t="shared" si="332"/>
        <v>message_body,</v>
      </c>
      <c r="BP252" t="str">
        <f t="shared" si="333"/>
        <v>notification_message,</v>
      </c>
      <c r="BS252" t="str">
        <f t="shared" si="334"/>
        <v>stage_excerpts,</v>
      </c>
      <c r="BV252" t="str">
        <f t="shared" si="335"/>
        <v>recording_type,</v>
      </c>
      <c r="BY252" t="str">
        <f t="shared" si="336"/>
        <v>attachment_drawings,</v>
      </c>
      <c r="CB252" t="str">
        <f t="shared" si="337"/>
        <v>excerpt_lines,</v>
      </c>
      <c r="CE252" t="str">
        <f t="shared" si="338"/>
        <v>idea_text,</v>
      </c>
    </row>
    <row r="253" spans="1:86" x14ac:dyDescent="0.2">
      <c r="B253" t="str">
        <f t="shared" si="311"/>
        <v>,</v>
      </c>
      <c r="E253" t="str">
        <f t="shared" si="312"/>
        <v>,</v>
      </c>
      <c r="H253" t="str">
        <f t="shared" si="313"/>
        <v>event_token,</v>
      </c>
      <c r="K253" t="str">
        <f t="shared" si="314"/>
        <v>app_website,</v>
      </c>
      <c r="N253" t="str">
        <f t="shared" si="315"/>
        <v>token_secret,</v>
      </c>
      <c r="Q253" t="str">
        <f t="shared" si="316"/>
        <v>person_name_middle,</v>
      </c>
      <c r="T253" t="str">
        <f t="shared" si="317"/>
        <v>user_access,</v>
      </c>
      <c r="W253" t="str">
        <f t="shared" si="318"/>
        <v>profile_bio,</v>
      </c>
      <c r="Z253" t="str">
        <f t="shared" si="319"/>
        <v>partner_status,</v>
      </c>
      <c r="AC253" t="str">
        <f t="shared" si="320"/>
        <v>,</v>
      </c>
      <c r="AF253" t="str">
        <f t="shared" si="321"/>
        <v>search_conversion,</v>
      </c>
      <c r="AI253" t="str">
        <f t="shared" si="322"/>
        <v>asset_status,</v>
      </c>
      <c r="AL253" t="str">
        <f t="shared" si="323"/>
        <v>acknowledgement_parent,</v>
      </c>
      <c r="AO253" t="str">
        <f t="shared" si="324"/>
        <v>comment_thread,</v>
      </c>
      <c r="AR253" t="str">
        <f t="shared" si="325"/>
        <v>followship_sender,</v>
      </c>
      <c r="AU253" t="str">
        <f t="shared" si="326"/>
        <v>group_headline,</v>
      </c>
      <c r="AX253" t="str">
        <f t="shared" si="327"/>
        <v>post_images,</v>
      </c>
      <c r="BA253" t="str">
        <f t="shared" si="328"/>
        <v>tag_object,</v>
      </c>
      <c r="BD253" t="str">
        <f t="shared" si="329"/>
        <v>,</v>
      </c>
      <c r="BG253" t="str">
        <f t="shared" si="330"/>
        <v>trend_object,</v>
      </c>
      <c r="BJ253" t="str">
        <f t="shared" si="331"/>
        <v>thread_participants,</v>
      </c>
      <c r="BM253" t="str">
        <f t="shared" si="332"/>
        <v>message_images,</v>
      </c>
      <c r="BP253" t="str">
        <f t="shared" si="333"/>
        <v>notification_type,</v>
      </c>
      <c r="BS253" t="str">
        <f t="shared" si="334"/>
        <v>stage_attachments,</v>
      </c>
      <c r="BV253" t="str">
        <f t="shared" si="335"/>
        <v>recording_source,</v>
      </c>
      <c r="BY253" t="str">
        <f t="shared" si="336"/>
        <v>attachment_images,</v>
      </c>
      <c r="CB253" t="str">
        <f t="shared" si="337"/>
        <v>,</v>
      </c>
      <c r="CE253" t="str">
        <f t="shared" si="338"/>
        <v>idea_x,</v>
      </c>
    </row>
    <row r="254" spans="1:86" x14ac:dyDescent="0.2">
      <c r="B254" t="str">
        <f t="shared" si="311"/>
        <v>,</v>
      </c>
      <c r="E254" t="str">
        <f t="shared" si="312"/>
        <v>,</v>
      </c>
      <c r="H254" t="str">
        <f t="shared" si="313"/>
        <v>event_object,</v>
      </c>
      <c r="K254" t="str">
        <f t="shared" si="314"/>
        <v>app_industry,</v>
      </c>
      <c r="N254" t="str">
        <f t="shared" si="315"/>
        <v>token_expires,</v>
      </c>
      <c r="Q254" t="str">
        <f t="shared" si="316"/>
        <v>person_name_last,</v>
      </c>
      <c r="T254" t="str">
        <f t="shared" si="317"/>
        <v>user_lastlogin,</v>
      </c>
      <c r="W254" t="str">
        <f t="shared" si="318"/>
        <v>profile_headline,</v>
      </c>
      <c r="Z254" t="str">
        <f t="shared" si="319"/>
        <v>partner_organization,</v>
      </c>
      <c r="AC254" t="str">
        <f t="shared" si="320"/>
        <v>,</v>
      </c>
      <c r="AF254" t="str">
        <f t="shared" si="321"/>
        <v>,</v>
      </c>
      <c r="AI254" t="str">
        <f t="shared" si="322"/>
        <v>asset_primary,</v>
      </c>
      <c r="AL254" t="str">
        <f t="shared" si="323"/>
        <v>acknowledgement_object,</v>
      </c>
      <c r="AO254" t="str">
        <f t="shared" si="324"/>
        <v>comment_object,</v>
      </c>
      <c r="AR254" t="str">
        <f t="shared" si="325"/>
        <v>followship_status,</v>
      </c>
      <c r="AU254" t="str">
        <f t="shared" si="326"/>
        <v>group_access,</v>
      </c>
      <c r="AX254" t="str">
        <f t="shared" si="327"/>
        <v>post_closed,</v>
      </c>
      <c r="BA254" t="str">
        <f t="shared" si="328"/>
        <v>,</v>
      </c>
      <c r="BD254" t="str">
        <f t="shared" si="329"/>
        <v>,</v>
      </c>
      <c r="BG254" t="str">
        <f t="shared" si="330"/>
        <v>,</v>
      </c>
      <c r="BJ254" t="str">
        <f t="shared" si="331"/>
        <v>thread_preview,</v>
      </c>
      <c r="BM254" t="str">
        <f t="shared" si="332"/>
        <v>,</v>
      </c>
      <c r="BP254" t="str">
        <f t="shared" si="333"/>
        <v>notification_opened,</v>
      </c>
      <c r="BS254" t="str">
        <f t="shared" si="334"/>
        <v>,</v>
      </c>
      <c r="BV254" t="str">
        <f t="shared" si="335"/>
        <v>recording_length,</v>
      </c>
      <c r="BY254" t="str">
        <f t="shared" si="336"/>
        <v>attachment_recordings,</v>
      </c>
      <c r="CB254" t="str">
        <f t="shared" si="337"/>
        <v>,</v>
      </c>
      <c r="CE254" t="str">
        <f t="shared" si="338"/>
        <v>idea_y,</v>
      </c>
    </row>
    <row r="255" spans="1:86" x14ac:dyDescent="0.2">
      <c r="B255" t="str">
        <f t="shared" si="311"/>
        <v>,</v>
      </c>
      <c r="E255" t="str">
        <f t="shared" si="312"/>
        <v>,</v>
      </c>
      <c r="H255" t="str">
        <f t="shared" si="313"/>
        <v>,</v>
      </c>
      <c r="K255" t="str">
        <f t="shared" si="314"/>
        <v>app_email,</v>
      </c>
      <c r="N255" t="str">
        <f t="shared" si="315"/>
        <v>token_limit,</v>
      </c>
      <c r="Q255" t="str">
        <f t="shared" si="316"/>
        <v>person_email,</v>
      </c>
      <c r="T255" t="str">
        <f t="shared" si="317"/>
        <v>user_status,</v>
      </c>
      <c r="W255" t="str">
        <f t="shared" si="318"/>
        <v>profile_access,</v>
      </c>
      <c r="Z255" t="str">
        <f t="shared" si="319"/>
        <v>,</v>
      </c>
      <c r="AC255" t="str">
        <f t="shared" si="320"/>
        <v>,</v>
      </c>
      <c r="AF255" t="str">
        <f t="shared" si="321"/>
        <v>,</v>
      </c>
      <c r="AI255" t="str">
        <f t="shared" si="322"/>
        <v>asset_object,</v>
      </c>
      <c r="AL255" t="str">
        <f t="shared" si="323"/>
        <v>,</v>
      </c>
      <c r="AO255" t="str">
        <f t="shared" si="324"/>
        <v>,</v>
      </c>
      <c r="AR255" t="str">
        <f t="shared" si="325"/>
        <v>,</v>
      </c>
      <c r="AU255" t="str">
        <f t="shared" si="326"/>
        <v>group_participants,</v>
      </c>
      <c r="AX255" t="str">
        <f t="shared" si="327"/>
        <v>post_deleted,</v>
      </c>
      <c r="BA255" t="str">
        <f t="shared" si="328"/>
        <v>,</v>
      </c>
      <c r="BD255" t="str">
        <f t="shared" si="329"/>
        <v>,</v>
      </c>
      <c r="BG255" t="str">
        <f t="shared" si="330"/>
        <v>,</v>
      </c>
      <c r="BJ255" t="str">
        <f t="shared" si="331"/>
        <v>,</v>
      </c>
      <c r="BM255" t="str">
        <f t="shared" si="332"/>
        <v>,</v>
      </c>
      <c r="BP255" t="str">
        <f t="shared" si="333"/>
        <v>notification_viewed,</v>
      </c>
      <c r="BS255" t="str">
        <f t="shared" si="334"/>
        <v>,</v>
      </c>
      <c r="BV255" t="str">
        <f t="shared" si="335"/>
        <v>recording_cues,</v>
      </c>
      <c r="BY255" t="str">
        <f t="shared" si="336"/>
        <v>,</v>
      </c>
      <c r="CB255" t="str">
        <f t="shared" si="337"/>
        <v>,</v>
      </c>
      <c r="CE255" t="str">
        <f t="shared" si="338"/>
        <v>idea_z,</v>
      </c>
    </row>
    <row r="256" spans="1:86" x14ac:dyDescent="0.2">
      <c r="B256" t="str">
        <f t="shared" si="311"/>
        <v>,</v>
      </c>
      <c r="E256" t="str">
        <f t="shared" si="312"/>
        <v>,</v>
      </c>
      <c r="H256" t="str">
        <f t="shared" si="313"/>
        <v>,</v>
      </c>
      <c r="K256" t="str">
        <f t="shared" si="314"/>
        <v>app_description,</v>
      </c>
      <c r="N256" t="str">
        <f t="shared" si="315"/>
        <v>token_balance,</v>
      </c>
      <c r="Q256" t="str">
        <f t="shared" si="316"/>
        <v>person_phone_primary,</v>
      </c>
      <c r="T256" t="str">
        <f t="shared" si="317"/>
        <v>user_validation,</v>
      </c>
      <c r="W256" t="str">
        <f t="shared" si="318"/>
        <v>profile_status,</v>
      </c>
      <c r="Z256" t="str">
        <f t="shared" si="319"/>
        <v>,</v>
      </c>
      <c r="AC256" t="str">
        <f t="shared" si="320"/>
        <v>,</v>
      </c>
      <c r="AF256" t="str">
        <f t="shared" si="321"/>
        <v>,</v>
      </c>
      <c r="AI256" t="str">
        <f t="shared" si="322"/>
        <v>asset_caption,</v>
      </c>
      <c r="AL256" t="str">
        <f t="shared" si="323"/>
        <v>,</v>
      </c>
      <c r="AO256" t="str">
        <f t="shared" si="324"/>
        <v>,</v>
      </c>
      <c r="AR256" t="str">
        <f t="shared" si="325"/>
        <v>,</v>
      </c>
      <c r="AU256" t="str">
        <f t="shared" si="326"/>
        <v>group_images,</v>
      </c>
      <c r="AX256" t="str">
        <f t="shared" si="327"/>
        <v>post_access,</v>
      </c>
      <c r="BA256" t="str">
        <f t="shared" si="328"/>
        <v>,</v>
      </c>
      <c r="BD256" t="str">
        <f t="shared" si="329"/>
        <v>,</v>
      </c>
      <c r="BG256" t="str">
        <f t="shared" si="330"/>
        <v>,</v>
      </c>
      <c r="BJ256" t="str">
        <f t="shared" si="331"/>
        <v>,</v>
      </c>
      <c r="BM256" t="str">
        <f t="shared" si="332"/>
        <v>,</v>
      </c>
      <c r="BP256" t="str">
        <f t="shared" si="333"/>
        <v>notification_recipient,</v>
      </c>
      <c r="BS256" t="str">
        <f t="shared" si="334"/>
        <v>,</v>
      </c>
      <c r="BV256" t="str">
        <f t="shared" si="335"/>
        <v>recording_start_time,</v>
      </c>
      <c r="BY256" t="str">
        <f t="shared" si="336"/>
        <v>,</v>
      </c>
      <c r="CB256" t="str">
        <f t="shared" si="337"/>
        <v>,</v>
      </c>
      <c r="CE256" t="str">
        <f t="shared" si="338"/>
        <v>idea_width,</v>
      </c>
    </row>
    <row r="257" spans="2:86" x14ac:dyDescent="0.2">
      <c r="B257" t="str">
        <f t="shared" si="311"/>
        <v>,</v>
      </c>
      <c r="E257" t="str">
        <f t="shared" si="312"/>
        <v>,</v>
      </c>
      <c r="H257" t="str">
        <f t="shared" si="313"/>
        <v>,</v>
      </c>
      <c r="K257" t="str">
        <f t="shared" si="314"/>
        <v>app_type,</v>
      </c>
      <c r="N257" t="str">
        <f t="shared" si="315"/>
        <v>token_status,</v>
      </c>
      <c r="Q257" t="str">
        <f t="shared" si="316"/>
        <v>person_phone_secondary,</v>
      </c>
      <c r="T257" t="str">
        <f t="shared" si="317"/>
        <v>user_welcome,</v>
      </c>
      <c r="W257" t="str">
        <f t="shared" si="318"/>
        <v>,</v>
      </c>
      <c r="Z257" t="str">
        <f t="shared" si="319"/>
        <v>,</v>
      </c>
      <c r="AC257" t="str">
        <f t="shared" si="320"/>
        <v>,</v>
      </c>
      <c r="AF257" t="str">
        <f t="shared" si="321"/>
        <v>,</v>
      </c>
      <c r="AI257" t="str">
        <f t="shared" si="322"/>
        <v>asset_filename,</v>
      </c>
      <c r="AL257" t="str">
        <f t="shared" si="323"/>
        <v>,</v>
      </c>
      <c r="AO257" t="str">
        <f t="shared" si="324"/>
        <v>,</v>
      </c>
      <c r="AR257" t="str">
        <f t="shared" si="325"/>
        <v>,</v>
      </c>
      <c r="AU257" t="str">
        <f t="shared" si="326"/>
        <v>,</v>
      </c>
      <c r="AX257" t="str">
        <f t="shared" si="327"/>
        <v>post_host,</v>
      </c>
      <c r="BA257" t="str">
        <f t="shared" si="328"/>
        <v>,</v>
      </c>
      <c r="BD257" t="str">
        <f t="shared" si="329"/>
        <v>,</v>
      </c>
      <c r="BG257" t="str">
        <f t="shared" si="330"/>
        <v>,</v>
      </c>
      <c r="BJ257" t="str">
        <f t="shared" si="331"/>
        <v>,</v>
      </c>
      <c r="BM257" t="str">
        <f t="shared" si="332"/>
        <v>,</v>
      </c>
      <c r="BP257" t="str">
        <f t="shared" si="333"/>
        <v>notification_sender,</v>
      </c>
      <c r="BS257" t="str">
        <f t="shared" si="334"/>
        <v>,</v>
      </c>
      <c r="BV257" t="str">
        <f t="shared" si="335"/>
        <v>recording_end_time,</v>
      </c>
      <c r="BY257" t="str">
        <f t="shared" si="336"/>
        <v>,</v>
      </c>
      <c r="CB257" t="str">
        <f t="shared" si="337"/>
        <v>,</v>
      </c>
      <c r="CE257" t="str">
        <f t="shared" si="338"/>
        <v>idea_height,</v>
      </c>
    </row>
    <row r="258" spans="2:86" x14ac:dyDescent="0.2">
      <c r="B258" t="str">
        <f t="shared" si="311"/>
        <v>,</v>
      </c>
      <c r="E258" t="str">
        <f t="shared" si="312"/>
        <v>,</v>
      </c>
      <c r="H258" t="str">
        <f t="shared" si="313"/>
        <v>,</v>
      </c>
      <c r="K258" t="str">
        <f t="shared" si="314"/>
        <v>,</v>
      </c>
      <c r="N258" t="str">
        <f t="shared" si="315"/>
        <v>,</v>
      </c>
      <c r="Q258" t="str">
        <f t="shared" si="316"/>
        <v>person_entitlements,</v>
      </c>
      <c r="T258" t="str">
        <f t="shared" si="317"/>
        <v>,</v>
      </c>
      <c r="W258" t="str">
        <f t="shared" si="318"/>
        <v>,</v>
      </c>
      <c r="Z258" t="str">
        <f t="shared" si="319"/>
        <v>,</v>
      </c>
      <c r="AC258" t="str">
        <f t="shared" si="320"/>
        <v>,</v>
      </c>
      <c r="AF258" t="str">
        <f t="shared" si="321"/>
        <v>,</v>
      </c>
      <c r="AI258" t="str">
        <f t="shared" si="322"/>
        <v>asset_metadata,</v>
      </c>
      <c r="AL258" t="str">
        <f t="shared" si="323"/>
        <v>,</v>
      </c>
      <c r="AO258" t="str">
        <f t="shared" si="324"/>
        <v>,</v>
      </c>
      <c r="AR258" t="str">
        <f t="shared" si="325"/>
        <v>,</v>
      </c>
      <c r="AU258" t="str">
        <f t="shared" si="326"/>
        <v>,</v>
      </c>
      <c r="AX258" t="str">
        <f t="shared" si="327"/>
        <v>,</v>
      </c>
      <c r="BA258" t="str">
        <f t="shared" si="328"/>
        <v>,</v>
      </c>
      <c r="BD258" t="str">
        <f t="shared" si="329"/>
        <v>,</v>
      </c>
      <c r="BG258" t="str">
        <f t="shared" si="330"/>
        <v>,</v>
      </c>
      <c r="BJ258" t="str">
        <f t="shared" si="331"/>
        <v>,</v>
      </c>
      <c r="BM258" t="str">
        <f t="shared" si="332"/>
        <v>,</v>
      </c>
      <c r="BP258" t="str">
        <f t="shared" si="333"/>
        <v>notification_subject,</v>
      </c>
      <c r="BS258" t="str">
        <f t="shared" si="334"/>
        <v>,</v>
      </c>
      <c r="BV258" t="str">
        <f t="shared" si="335"/>
        <v>,</v>
      </c>
      <c r="BY258" t="str">
        <f t="shared" si="336"/>
        <v>,</v>
      </c>
      <c r="CB258" t="str">
        <f t="shared" si="337"/>
        <v>,</v>
      </c>
      <c r="CE258" t="str">
        <f t="shared" si="338"/>
        <v>,</v>
      </c>
    </row>
    <row r="259" spans="2:86" x14ac:dyDescent="0.2">
      <c r="B259" t="str">
        <f t="shared" si="311"/>
        <v>,</v>
      </c>
      <c r="E259" t="str">
        <f t="shared" si="312"/>
        <v>,</v>
      </c>
      <c r="H259" t="str">
        <f t="shared" si="313"/>
        <v>,</v>
      </c>
      <c r="K259" t="str">
        <f t="shared" si="314"/>
        <v>,</v>
      </c>
      <c r="N259" t="str">
        <f t="shared" si="315"/>
        <v>,</v>
      </c>
      <c r="Q259" t="str">
        <f t="shared" si="316"/>
        <v>,</v>
      </c>
      <c r="T259" t="str">
        <f t="shared" si="317"/>
        <v>,</v>
      </c>
      <c r="W259" t="str">
        <f t="shared" si="318"/>
        <v>,</v>
      </c>
      <c r="Z259" t="str">
        <f t="shared" si="319"/>
        <v>,</v>
      </c>
      <c r="AC259" t="str">
        <f t="shared" si="320"/>
        <v>,</v>
      </c>
      <c r="AF259" t="str">
        <f t="shared" si="321"/>
        <v>,</v>
      </c>
      <c r="AI259" t="str">
        <f t="shared" si="322"/>
        <v>,</v>
      </c>
      <c r="AL259" t="str">
        <f t="shared" si="323"/>
        <v>,</v>
      </c>
      <c r="AO259" t="str">
        <f t="shared" si="324"/>
        <v>,</v>
      </c>
      <c r="AR259" t="str">
        <f t="shared" si="325"/>
        <v>,</v>
      </c>
      <c r="AU259" t="str">
        <f t="shared" si="326"/>
        <v>,</v>
      </c>
      <c r="AX259" t="str">
        <f t="shared" si="327"/>
        <v>,</v>
      </c>
      <c r="BA259" t="str">
        <f t="shared" si="328"/>
        <v>,</v>
      </c>
      <c r="BD259" t="str">
        <f t="shared" si="329"/>
        <v>,</v>
      </c>
      <c r="BG259" t="str">
        <f t="shared" si="330"/>
        <v>,</v>
      </c>
      <c r="BJ259" t="str">
        <f t="shared" si="331"/>
        <v>,</v>
      </c>
      <c r="BM259" t="str">
        <f t="shared" si="332"/>
        <v>,</v>
      </c>
      <c r="BP259" t="str">
        <f t="shared" si="333"/>
        <v>notification_object,</v>
      </c>
      <c r="BS259" t="str">
        <f t="shared" si="334"/>
        <v>,</v>
      </c>
      <c r="BV259" t="str">
        <f t="shared" si="335"/>
        <v>,</v>
      </c>
      <c r="BY259" t="str">
        <f t="shared" si="336"/>
        <v>,</v>
      </c>
      <c r="CB259" t="str">
        <f t="shared" si="337"/>
        <v>,</v>
      </c>
      <c r="CE259" t="str">
        <f t="shared" si="338"/>
        <v>,</v>
      </c>
    </row>
    <row r="260" spans="2:86" x14ac:dyDescent="0.2">
      <c r="B260" t="str">
        <f t="shared" si="311"/>
        <v>,</v>
      </c>
      <c r="E260" t="str">
        <f t="shared" si="312"/>
        <v>,</v>
      </c>
      <c r="H260" t="str">
        <f t="shared" si="313"/>
        <v>,</v>
      </c>
      <c r="K260" t="str">
        <f t="shared" si="314"/>
        <v>,</v>
      </c>
      <c r="N260" t="str">
        <f t="shared" si="315"/>
        <v>,</v>
      </c>
      <c r="Q260" t="str">
        <f t="shared" si="316"/>
        <v>,</v>
      </c>
      <c r="T260" t="str">
        <f t="shared" si="317"/>
        <v>,</v>
      </c>
      <c r="W260" t="str">
        <f t="shared" si="318"/>
        <v>,</v>
      </c>
      <c r="Z260" t="str">
        <f t="shared" si="319"/>
        <v>,</v>
      </c>
      <c r="AC260" t="str">
        <f t="shared" si="320"/>
        <v>,</v>
      </c>
      <c r="AF260" t="str">
        <f t="shared" si="321"/>
        <v>,</v>
      </c>
      <c r="AI260" t="str">
        <f t="shared" si="322"/>
        <v>,</v>
      </c>
      <c r="AL260" t="str">
        <f t="shared" si="323"/>
        <v>,</v>
      </c>
      <c r="AO260" t="str">
        <f t="shared" si="324"/>
        <v>,</v>
      </c>
      <c r="AR260" t="str">
        <f t="shared" si="325"/>
        <v>,</v>
      </c>
      <c r="AU260" t="str">
        <f t="shared" si="326"/>
        <v>,</v>
      </c>
      <c r="AX260" t="str">
        <f t="shared" si="327"/>
        <v>,</v>
      </c>
      <c r="BA260" t="str">
        <f t="shared" si="328"/>
        <v>,</v>
      </c>
      <c r="BD260" t="str">
        <f t="shared" si="329"/>
        <v>,</v>
      </c>
      <c r="BG260" t="str">
        <f t="shared" si="330"/>
        <v>,</v>
      </c>
      <c r="BJ260" t="str">
        <f t="shared" si="331"/>
        <v>,</v>
      </c>
      <c r="BM260" t="str">
        <f t="shared" si="332"/>
        <v>,</v>
      </c>
      <c r="BP260" t="str">
        <f t="shared" si="333"/>
        <v>,</v>
      </c>
      <c r="BS260" t="str">
        <f t="shared" si="334"/>
        <v>,</v>
      </c>
      <c r="BV260" t="str">
        <f t="shared" si="335"/>
        <v>,</v>
      </c>
      <c r="BY260" t="str">
        <f t="shared" si="336"/>
        <v>,</v>
      </c>
      <c r="CB260" t="str">
        <f t="shared" si="337"/>
        <v>,</v>
      </c>
      <c r="CE260" t="str">
        <f t="shared" si="338"/>
        <v>,</v>
      </c>
    </row>
    <row r="261" spans="2:86" x14ac:dyDescent="0.2">
      <c r="B261" t="str">
        <f t="shared" si="311"/>
        <v>,</v>
      </c>
      <c r="E261" t="str">
        <f t="shared" si="312"/>
        <v>,</v>
      </c>
      <c r="H261" t="str">
        <f t="shared" si="313"/>
        <v>,</v>
      </c>
      <c r="K261" t="str">
        <f t="shared" si="314"/>
        <v>,</v>
      </c>
      <c r="N261" t="str">
        <f t="shared" si="315"/>
        <v>,</v>
      </c>
      <c r="Q261" t="str">
        <f t="shared" si="316"/>
        <v>,</v>
      </c>
      <c r="T261" t="str">
        <f t="shared" si="317"/>
        <v>,</v>
      </c>
      <c r="W261" t="str">
        <f t="shared" si="318"/>
        <v>,</v>
      </c>
      <c r="Z261" t="str">
        <f t="shared" si="319"/>
        <v>,</v>
      </c>
      <c r="AC261" t="str">
        <f t="shared" si="320"/>
        <v>,</v>
      </c>
      <c r="AF261" t="str">
        <f t="shared" si="321"/>
        <v>,</v>
      </c>
      <c r="AI261" t="str">
        <f t="shared" si="322"/>
        <v>,</v>
      </c>
      <c r="AL261" t="str">
        <f t="shared" si="323"/>
        <v>,</v>
      </c>
      <c r="AO261" t="str">
        <f t="shared" si="324"/>
        <v>,</v>
      </c>
      <c r="AR261" t="str">
        <f t="shared" si="325"/>
        <v>,</v>
      </c>
      <c r="AU261" t="str">
        <f t="shared" si="326"/>
        <v>,</v>
      </c>
      <c r="AX261" t="str">
        <f t="shared" si="327"/>
        <v>,</v>
      </c>
      <c r="BA261" t="str">
        <f t="shared" si="328"/>
        <v>,</v>
      </c>
      <c r="BD261" t="str">
        <f t="shared" si="329"/>
        <v>,</v>
      </c>
      <c r="BG261" t="str">
        <f t="shared" si="330"/>
        <v>,</v>
      </c>
      <c r="BJ261" t="str">
        <f t="shared" si="331"/>
        <v>,</v>
      </c>
      <c r="BM261" t="str">
        <f t="shared" si="332"/>
        <v>,</v>
      </c>
      <c r="BP261" t="str">
        <f t="shared" si="333"/>
        <v>,</v>
      </c>
      <c r="BS261" t="str">
        <f t="shared" si="334"/>
        <v>,</v>
      </c>
      <c r="BV261" t="str">
        <f t="shared" si="335"/>
        <v>,</v>
      </c>
      <c r="BY261" t="str">
        <f t="shared" si="336"/>
        <v>,</v>
      </c>
      <c r="CB261" t="str">
        <f t="shared" si="337"/>
        <v>,</v>
      </c>
      <c r="CE261" t="str">
        <f t="shared" si="338"/>
        <v>,</v>
      </c>
    </row>
    <row r="262" spans="2:86" x14ac:dyDescent="0.2">
      <c r="B262" t="str">
        <f t="shared" si="311"/>
        <v>,</v>
      </c>
      <c r="E262" t="str">
        <f t="shared" si="312"/>
        <v>,</v>
      </c>
      <c r="H262" t="str">
        <f t="shared" si="313"/>
        <v>,</v>
      </c>
      <c r="K262" t="str">
        <f t="shared" si="314"/>
        <v>,</v>
      </c>
      <c r="N262" t="str">
        <f t="shared" si="315"/>
        <v>,</v>
      </c>
      <c r="Q262" t="str">
        <f t="shared" si="316"/>
        <v>,</v>
      </c>
      <c r="T262" t="str">
        <f t="shared" si="317"/>
        <v>,</v>
      </c>
      <c r="W262" t="str">
        <f t="shared" si="318"/>
        <v>,</v>
      </c>
      <c r="Z262" t="str">
        <f t="shared" si="319"/>
        <v>,</v>
      </c>
      <c r="AC262" t="str">
        <f t="shared" si="320"/>
        <v>,</v>
      </c>
      <c r="AF262" t="str">
        <f t="shared" si="321"/>
        <v>,</v>
      </c>
      <c r="AI262" t="str">
        <f t="shared" si="322"/>
        <v>,</v>
      </c>
      <c r="AL262" t="str">
        <f t="shared" si="323"/>
        <v>,</v>
      </c>
      <c r="AO262" t="str">
        <f t="shared" si="324"/>
        <v>,</v>
      </c>
      <c r="AR262" t="str">
        <f t="shared" si="325"/>
        <v>,</v>
      </c>
      <c r="AU262" t="str">
        <f t="shared" si="326"/>
        <v>,</v>
      </c>
      <c r="AX262" t="str">
        <f t="shared" si="327"/>
        <v>,</v>
      </c>
      <c r="BA262" t="str">
        <f t="shared" si="328"/>
        <v>,</v>
      </c>
      <c r="BD262" t="str">
        <f t="shared" si="329"/>
        <v>,</v>
      </c>
      <c r="BG262" t="str">
        <f t="shared" si="330"/>
        <v>,</v>
      </c>
      <c r="BJ262" t="str">
        <f t="shared" si="331"/>
        <v>,</v>
      </c>
      <c r="BM262" t="str">
        <f t="shared" si="332"/>
        <v>,</v>
      </c>
      <c r="BP262" t="str">
        <f t="shared" si="333"/>
        <v>,</v>
      </c>
      <c r="BS262" t="str">
        <f t="shared" si="334"/>
        <v>,</v>
      </c>
      <c r="BV262" t="str">
        <f t="shared" si="335"/>
        <v>stage_ID,</v>
      </c>
      <c r="BY262" t="str">
        <f t="shared" si="336"/>
        <v>stage_ID,</v>
      </c>
      <c r="CB262" t="str">
        <f t="shared" si="337"/>
        <v>stage_ID,</v>
      </c>
      <c r="CE262" t="str">
        <f t="shared" si="338"/>
        <v>stage_ID,</v>
      </c>
    </row>
    <row r="263" spans="2:86" x14ac:dyDescent="0.2">
      <c r="B263" t="str">
        <f t="shared" si="311"/>
        <v>,</v>
      </c>
      <c r="E263" t="str">
        <f t="shared" si="312"/>
        <v>,</v>
      </c>
      <c r="H263" t="str">
        <f t="shared" si="313"/>
        <v>,</v>
      </c>
      <c r="K263" t="str">
        <f t="shared" si="314"/>
        <v>,</v>
      </c>
      <c r="N263" t="str">
        <f t="shared" si="315"/>
        <v>,</v>
      </c>
      <c r="Q263" t="str">
        <f t="shared" si="316"/>
        <v>,</v>
      </c>
      <c r="T263" t="str">
        <f t="shared" si="317"/>
        <v>,</v>
      </c>
      <c r="W263" t="str">
        <f t="shared" si="318"/>
        <v>,</v>
      </c>
      <c r="Z263" t="str">
        <f t="shared" si="319"/>
        <v>,</v>
      </c>
      <c r="AC263" t="str">
        <f t="shared" si="320"/>
        <v>,</v>
      </c>
      <c r="AF263" t="str">
        <f t="shared" si="321"/>
        <v>,</v>
      </c>
      <c r="AI263" t="str">
        <f t="shared" si="322"/>
        <v>,</v>
      </c>
      <c r="AL263" t="str">
        <f t="shared" si="323"/>
        <v>,</v>
      </c>
      <c r="AO263" t="str">
        <f t="shared" si="324"/>
        <v>,</v>
      </c>
      <c r="AR263" t="str">
        <f t="shared" si="325"/>
        <v>,</v>
      </c>
      <c r="AU263" t="str">
        <f t="shared" si="326"/>
        <v>,</v>
      </c>
      <c r="AX263" t="str">
        <f t="shared" si="327"/>
        <v>,</v>
      </c>
      <c r="BA263" t="str">
        <f t="shared" si="328"/>
        <v>,</v>
      </c>
      <c r="BD263" t="str">
        <f t="shared" si="329"/>
        <v>,</v>
      </c>
      <c r="BG263" t="str">
        <f t="shared" si="330"/>
        <v>,</v>
      </c>
      <c r="BJ263" t="str">
        <f t="shared" si="331"/>
        <v>,</v>
      </c>
      <c r="BM263" t="str">
        <f t="shared" si="332"/>
        <v>,</v>
      </c>
      <c r="BP263" t="str">
        <f t="shared" si="333"/>
        <v>,</v>
      </c>
      <c r="BS263" t="str">
        <f t="shared" si="334"/>
        <v>,</v>
      </c>
      <c r="BV263" t="str">
        <f t="shared" si="335"/>
        <v>attachment_ID,</v>
      </c>
      <c r="BY263" t="str">
        <f t="shared" si="336"/>
        <v>,</v>
      </c>
      <c r="CB263" t="str">
        <f t="shared" si="337"/>
        <v>,</v>
      </c>
      <c r="CE263" t="str">
        <f t="shared" si="338"/>
        <v>,</v>
      </c>
    </row>
    <row r="264" spans="2:86" x14ac:dyDescent="0.2">
      <c r="B264" t="str">
        <f t="shared" si="311"/>
        <v>,</v>
      </c>
      <c r="E264" t="str">
        <f t="shared" si="312"/>
        <v>,</v>
      </c>
      <c r="H264" t="str">
        <f t="shared" si="313"/>
        <v>,</v>
      </c>
      <c r="K264" t="str">
        <f t="shared" si="314"/>
        <v>,</v>
      </c>
      <c r="N264" t="str">
        <f t="shared" si="315"/>
        <v>,</v>
      </c>
      <c r="Q264" t="str">
        <f t="shared" si="316"/>
        <v>,</v>
      </c>
      <c r="T264" t="str">
        <f t="shared" si="317"/>
        <v>,</v>
      </c>
      <c r="W264" t="str">
        <f t="shared" si="318"/>
        <v>,</v>
      </c>
      <c r="Z264" t="str">
        <f t="shared" si="319"/>
        <v>,</v>
      </c>
      <c r="AC264" t="str">
        <f t="shared" si="320"/>
        <v>,</v>
      </c>
      <c r="AF264" t="str">
        <f t="shared" si="321"/>
        <v>,</v>
      </c>
      <c r="AI264" t="str">
        <f t="shared" si="322"/>
        <v>,</v>
      </c>
      <c r="AL264" t="str">
        <f t="shared" si="323"/>
        <v>,</v>
      </c>
      <c r="AO264" t="str">
        <f t="shared" si="324"/>
        <v>,</v>
      </c>
      <c r="AR264" t="str">
        <f t="shared" si="325"/>
        <v>,</v>
      </c>
      <c r="AU264" t="str">
        <f t="shared" si="326"/>
        <v>,</v>
      </c>
      <c r="AX264" t="str">
        <f t="shared" si="327"/>
        <v>,</v>
      </c>
      <c r="BA264" t="str">
        <f t="shared" si="328"/>
        <v>,</v>
      </c>
      <c r="BD264" t="str">
        <f t="shared" si="329"/>
        <v>post_ID,</v>
      </c>
      <c r="BG264" t="str">
        <f t="shared" si="330"/>
        <v>,</v>
      </c>
      <c r="BJ264" t="str">
        <f t="shared" si="331"/>
        <v>,</v>
      </c>
      <c r="BM264" t="str">
        <f t="shared" si="332"/>
        <v>,</v>
      </c>
      <c r="BP264" t="str">
        <f t="shared" si="333"/>
        <v>,</v>
      </c>
      <c r="BS264" t="str">
        <f t="shared" si="334"/>
        <v>,</v>
      </c>
      <c r="BV264" t="str">
        <f t="shared" si="335"/>
        <v>post_ID,</v>
      </c>
      <c r="BY264" t="str">
        <f t="shared" si="336"/>
        <v>post_ID,</v>
      </c>
      <c r="CB264" t="str">
        <f t="shared" si="337"/>
        <v>post_ID,</v>
      </c>
      <c r="CE264" t="str">
        <f t="shared" si="338"/>
        <v>post_ID,</v>
      </c>
    </row>
    <row r="265" spans="2:86" x14ac:dyDescent="0.2">
      <c r="B265" t="str">
        <f t="shared" si="311"/>
        <v>,</v>
      </c>
      <c r="E265" t="str">
        <f t="shared" si="312"/>
        <v>,</v>
      </c>
      <c r="H265" t="str">
        <f t="shared" si="313"/>
        <v>,</v>
      </c>
      <c r="K265" t="str">
        <f t="shared" si="314"/>
        <v>,</v>
      </c>
      <c r="N265" t="str">
        <f t="shared" si="315"/>
        <v>,</v>
      </c>
      <c r="Q265" t="str">
        <f t="shared" si="316"/>
        <v>,</v>
      </c>
      <c r="T265" t="str">
        <f t="shared" si="317"/>
        <v>,</v>
      </c>
      <c r="W265" t="str">
        <f t="shared" si="318"/>
        <v>,</v>
      </c>
      <c r="Z265" t="str">
        <f t="shared" si="319"/>
        <v>,</v>
      </c>
      <c r="AC265" t="str">
        <f t="shared" si="320"/>
        <v>,</v>
      </c>
      <c r="AF265" t="str">
        <f t="shared" si="321"/>
        <v>,</v>
      </c>
      <c r="AI265" t="str">
        <f t="shared" si="322"/>
        <v>,</v>
      </c>
      <c r="AL265" t="str">
        <f t="shared" si="323"/>
        <v>,</v>
      </c>
      <c r="AO265" t="str">
        <f t="shared" si="324"/>
        <v>,</v>
      </c>
      <c r="AR265" t="str">
        <f t="shared" si="325"/>
        <v>,</v>
      </c>
      <c r="AU265" t="str">
        <f t="shared" si="326"/>
        <v>,</v>
      </c>
      <c r="AX265" t="str">
        <f t="shared" si="327"/>
        <v>,</v>
      </c>
      <c r="BA265" t="str">
        <f t="shared" si="328"/>
        <v>,</v>
      </c>
      <c r="BD265" t="str">
        <f t="shared" si="329"/>
        <v>,</v>
      </c>
      <c r="BG265" t="str">
        <f t="shared" si="330"/>
        <v>,</v>
      </c>
      <c r="BJ265" t="str">
        <f t="shared" si="331"/>
        <v>,</v>
      </c>
      <c r="BM265" t="str">
        <f t="shared" si="332"/>
        <v>,</v>
      </c>
      <c r="BP265" t="str">
        <f t="shared" si="333"/>
        <v>,</v>
      </c>
      <c r="BS265" t="str">
        <f t="shared" si="334"/>
        <v>,</v>
      </c>
      <c r="BV265" t="str">
        <f t="shared" si="335"/>
        <v>,</v>
      </c>
      <c r="BY265" t="str">
        <f t="shared" si="336"/>
        <v>,</v>
      </c>
      <c r="CB265" t="str">
        <f t="shared" si="337"/>
        <v>,</v>
      </c>
      <c r="CE265" t="str">
        <f t="shared" si="338"/>
        <v>,</v>
      </c>
    </row>
    <row r="266" spans="2:86" x14ac:dyDescent="0.2">
      <c r="B266" t="str">
        <f t="shared" si="311"/>
        <v>,</v>
      </c>
      <c r="E266" t="str">
        <f t="shared" si="312"/>
        <v>,</v>
      </c>
      <c r="H266" t="str">
        <f t="shared" si="313"/>
        <v>,</v>
      </c>
      <c r="K266" t="str">
        <f t="shared" si="314"/>
        <v>partner_id,</v>
      </c>
      <c r="N266" t="str">
        <f t="shared" si="315"/>
        <v>,</v>
      </c>
      <c r="Q266" t="str">
        <f t="shared" si="316"/>
        <v>,</v>
      </c>
      <c r="T266" t="str">
        <f t="shared" si="317"/>
        <v>,</v>
      </c>
      <c r="W266" t="str">
        <f t="shared" si="318"/>
        <v>,</v>
      </c>
      <c r="Z266" t="str">
        <f t="shared" si="319"/>
        <v>,</v>
      </c>
      <c r="AC266" t="str">
        <f t="shared" si="320"/>
        <v>,</v>
      </c>
      <c r="AF266" t="str">
        <f t="shared" si="321"/>
        <v>,</v>
      </c>
      <c r="AI266" t="str">
        <f t="shared" si="322"/>
        <v>,</v>
      </c>
      <c r="AL266" t="str">
        <f t="shared" si="323"/>
        <v>,</v>
      </c>
      <c r="AO266" t="str">
        <f t="shared" si="324"/>
        <v>,</v>
      </c>
      <c r="AR266" t="str">
        <f t="shared" si="325"/>
        <v>,</v>
      </c>
      <c r="AU266" t="str">
        <f t="shared" si="326"/>
        <v>,</v>
      </c>
      <c r="AX266" t="str">
        <f t="shared" si="327"/>
        <v>,</v>
      </c>
      <c r="BA266" t="str">
        <f t="shared" si="328"/>
        <v>,</v>
      </c>
      <c r="BD266" t="str">
        <f t="shared" si="329"/>
        <v>,</v>
      </c>
      <c r="BG266" t="str">
        <f t="shared" si="330"/>
        <v>,</v>
      </c>
      <c r="BJ266" t="str">
        <f t="shared" si="331"/>
        <v>,</v>
      </c>
      <c r="BM266" t="str">
        <f t="shared" si="332"/>
        <v>thread_ID,</v>
      </c>
      <c r="BP266" t="str">
        <f t="shared" si="333"/>
        <v>,</v>
      </c>
      <c r="BS266" t="str">
        <f t="shared" si="334"/>
        <v>,</v>
      </c>
      <c r="BV266" t="str">
        <f t="shared" si="335"/>
        <v>,</v>
      </c>
      <c r="BY266" t="str">
        <f t="shared" si="336"/>
        <v>,</v>
      </c>
      <c r="CB266" t="str">
        <f t="shared" si="337"/>
        <v>,</v>
      </c>
      <c r="CE266" t="str">
        <f t="shared" si="338"/>
        <v>,</v>
      </c>
      <c r="CH266" t="s">
        <v>181</v>
      </c>
    </row>
    <row r="267" spans="2:86" x14ac:dyDescent="0.2">
      <c r="B267" t="str">
        <f t="shared" si="311"/>
        <v>,</v>
      </c>
      <c r="E267" t="str">
        <f t="shared" si="312"/>
        <v>profile_id,</v>
      </c>
      <c r="H267" t="str">
        <f t="shared" si="313"/>
        <v>,</v>
      </c>
      <c r="K267" t="str">
        <f t="shared" si="314"/>
        <v>,</v>
      </c>
      <c r="N267" t="str">
        <f t="shared" si="315"/>
        <v>,</v>
      </c>
      <c r="Q267" t="str">
        <f t="shared" si="316"/>
        <v>,</v>
      </c>
      <c r="T267" t="str">
        <f t="shared" si="317"/>
        <v>,</v>
      </c>
      <c r="W267" t="str">
        <f t="shared" si="318"/>
        <v>,</v>
      </c>
      <c r="Z267" t="str">
        <f t="shared" si="319"/>
        <v>,</v>
      </c>
      <c r="AC267" t="str">
        <f t="shared" si="320"/>
        <v>profile_id,</v>
      </c>
      <c r="AF267" t="str">
        <f t="shared" si="321"/>
        <v>profile_id,</v>
      </c>
      <c r="AI267" t="str">
        <f t="shared" si="322"/>
        <v>profile_ID,</v>
      </c>
      <c r="AL267" t="str">
        <f t="shared" si="323"/>
        <v>profile_ID,</v>
      </c>
      <c r="AO267" t="str">
        <f t="shared" si="324"/>
        <v>profile_ID,</v>
      </c>
      <c r="AR267" t="str">
        <f t="shared" si="325"/>
        <v>profile_ID,</v>
      </c>
      <c r="AU267" t="str">
        <f t="shared" si="326"/>
        <v>profile_ID,</v>
      </c>
      <c r="AX267" t="str">
        <f t="shared" si="327"/>
        <v>profile_ID,</v>
      </c>
      <c r="BA267" t="str">
        <f t="shared" si="328"/>
        <v>profile_ID,</v>
      </c>
      <c r="BD267" t="str">
        <f t="shared" si="329"/>
        <v>,</v>
      </c>
      <c r="BG267" t="str">
        <f t="shared" si="330"/>
        <v>profile_ID,</v>
      </c>
      <c r="BJ267" t="str">
        <f t="shared" si="331"/>
        <v>profile_ID,</v>
      </c>
      <c r="BM267" t="str">
        <f t="shared" si="332"/>
        <v>profile_ID,</v>
      </c>
      <c r="BP267" t="str">
        <f t="shared" si="333"/>
        <v>profile_ID,</v>
      </c>
      <c r="BS267" t="str">
        <f t="shared" si="334"/>
        <v>,</v>
      </c>
      <c r="BV267" t="str">
        <f t="shared" si="335"/>
        <v>,</v>
      </c>
      <c r="BY267" t="str">
        <f t="shared" si="336"/>
        <v>,</v>
      </c>
      <c r="CB267" t="str">
        <f t="shared" si="337"/>
        <v>,</v>
      </c>
      <c r="CE267" t="str">
        <f t="shared" si="338"/>
        <v>,</v>
      </c>
      <c r="CH267" t="s">
        <v>181</v>
      </c>
    </row>
    <row r="268" spans="2:86" x14ac:dyDescent="0.2">
      <c r="B268" t="str">
        <f t="shared" si="311"/>
        <v>,</v>
      </c>
      <c r="E268" t="str">
        <f t="shared" si="312"/>
        <v>,</v>
      </c>
      <c r="H268" t="str">
        <f t="shared" si="313"/>
        <v>,</v>
      </c>
      <c r="K268" t="str">
        <f t="shared" si="314"/>
        <v>,</v>
      </c>
      <c r="N268" t="str">
        <f t="shared" si="315"/>
        <v>,</v>
      </c>
      <c r="Q268" t="str">
        <f t="shared" si="316"/>
        <v>,</v>
      </c>
      <c r="T268" t="str">
        <f t="shared" si="317"/>
        <v>,</v>
      </c>
      <c r="W268" t="str">
        <f t="shared" si="318"/>
        <v>user_id,</v>
      </c>
      <c r="Z268" t="str">
        <f t="shared" si="319"/>
        <v>user_id,</v>
      </c>
      <c r="AC268" t="str">
        <f t="shared" si="320"/>
        <v>,</v>
      </c>
      <c r="AF268" t="str">
        <f t="shared" si="321"/>
        <v>,</v>
      </c>
      <c r="AI268" t="str">
        <f t="shared" si="322"/>
        <v>,</v>
      </c>
      <c r="AL268" t="str">
        <f t="shared" si="323"/>
        <v>,</v>
      </c>
      <c r="AO268" t="str">
        <f t="shared" si="324"/>
        <v>,</v>
      </c>
      <c r="AR268" t="str">
        <f t="shared" si="325"/>
        <v>,</v>
      </c>
      <c r="AU268" t="str">
        <f t="shared" si="326"/>
        <v>,</v>
      </c>
      <c r="AX268" t="str">
        <f t="shared" si="327"/>
        <v>,</v>
      </c>
      <c r="BA268" t="str">
        <f t="shared" si="328"/>
        <v>,</v>
      </c>
      <c r="BD268" t="str">
        <f t="shared" si="329"/>
        <v>,</v>
      </c>
      <c r="BG268" t="str">
        <f t="shared" si="330"/>
        <v>,</v>
      </c>
      <c r="BJ268" t="str">
        <f t="shared" si="331"/>
        <v>,</v>
      </c>
      <c r="BM268" t="str">
        <f t="shared" si="332"/>
        <v>,</v>
      </c>
      <c r="BP268" t="str">
        <f t="shared" si="333"/>
        <v>,</v>
      </c>
      <c r="BS268" t="str">
        <f t="shared" si="334"/>
        <v>,</v>
      </c>
      <c r="BV268" t="str">
        <f t="shared" si="335"/>
        <v>,</v>
      </c>
      <c r="BY268" t="str">
        <f t="shared" si="336"/>
        <v>,</v>
      </c>
      <c r="CB268" t="str">
        <f t="shared" si="337"/>
        <v>,</v>
      </c>
      <c r="CE268" t="str">
        <f t="shared" si="338"/>
        <v>,</v>
      </c>
      <c r="CH268" t="s">
        <v>181</v>
      </c>
    </row>
    <row r="269" spans="2:86" x14ac:dyDescent="0.2">
      <c r="B269" t="str">
        <f t="shared" si="311"/>
        <v>,</v>
      </c>
      <c r="E269" t="str">
        <f t="shared" si="312"/>
        <v>,</v>
      </c>
      <c r="H269" t="str">
        <f t="shared" si="313"/>
        <v>,</v>
      </c>
      <c r="K269" t="str">
        <f t="shared" si="314"/>
        <v>,</v>
      </c>
      <c r="N269" t="str">
        <f t="shared" si="315"/>
        <v>,</v>
      </c>
      <c r="Q269" t="str">
        <f t="shared" si="316"/>
        <v>,</v>
      </c>
      <c r="T269" t="str">
        <f t="shared" si="317"/>
        <v>person_id,</v>
      </c>
      <c r="W269" t="str">
        <f t="shared" si="318"/>
        <v>,</v>
      </c>
      <c r="Z269" t="str">
        <f t="shared" si="319"/>
        <v>,</v>
      </c>
      <c r="AC269" t="str">
        <f t="shared" si="320"/>
        <v>,</v>
      </c>
      <c r="AF269" t="str">
        <f t="shared" si="321"/>
        <v>,</v>
      </c>
      <c r="AI269" t="str">
        <f t="shared" si="322"/>
        <v>,</v>
      </c>
      <c r="AL269" t="str">
        <f t="shared" si="323"/>
        <v>,</v>
      </c>
      <c r="AO269" t="str">
        <f t="shared" si="324"/>
        <v>,</v>
      </c>
      <c r="AR269" t="str">
        <f t="shared" si="325"/>
        <v>,</v>
      </c>
      <c r="AU269" t="str">
        <f t="shared" si="326"/>
        <v>,</v>
      </c>
      <c r="AX269" t="str">
        <f t="shared" si="327"/>
        <v>,</v>
      </c>
      <c r="BA269" t="str">
        <f t="shared" si="328"/>
        <v>,</v>
      </c>
      <c r="BD269" t="str">
        <f t="shared" si="329"/>
        <v>,</v>
      </c>
      <c r="BG269" t="str">
        <f t="shared" si="330"/>
        <v>,</v>
      </c>
      <c r="BJ269" t="str">
        <f t="shared" si="331"/>
        <v>,</v>
      </c>
      <c r="BM269" t="str">
        <f t="shared" si="332"/>
        <v>,</v>
      </c>
      <c r="BP269" t="str">
        <f t="shared" si="333"/>
        <v>,</v>
      </c>
      <c r="BS269" t="str">
        <f t="shared" si="334"/>
        <v>,</v>
      </c>
      <c r="BV269" t="str">
        <f t="shared" si="335"/>
        <v>,</v>
      </c>
      <c r="BY269" t="str">
        <f t="shared" si="336"/>
        <v>,</v>
      </c>
      <c r="CB269" t="str">
        <f t="shared" si="337"/>
        <v>,</v>
      </c>
      <c r="CE269" t="str">
        <f t="shared" si="338"/>
        <v>,</v>
      </c>
      <c r="CH269" t="s">
        <v>181</v>
      </c>
    </row>
    <row r="270" spans="2:86" x14ac:dyDescent="0.2">
      <c r="B270" t="str">
        <f t="shared" si="311"/>
        <v>app_id,</v>
      </c>
      <c r="E270" t="str">
        <f t="shared" si="312"/>
        <v>app_id,</v>
      </c>
      <c r="H270" t="str">
        <f t="shared" si="313"/>
        <v>app_id,</v>
      </c>
      <c r="K270" t="str">
        <f t="shared" si="314"/>
        <v>app_id,</v>
      </c>
      <c r="N270" t="str">
        <f t="shared" si="315"/>
        <v>app_id,</v>
      </c>
      <c r="Q270" t="str">
        <f t="shared" si="316"/>
        <v>app_id,</v>
      </c>
      <c r="T270" t="str">
        <f t="shared" si="317"/>
        <v>app_id,</v>
      </c>
      <c r="W270" t="str">
        <f t="shared" si="318"/>
        <v>app_id,</v>
      </c>
      <c r="Z270" t="str">
        <f t="shared" si="319"/>
        <v>app_id,</v>
      </c>
      <c r="AC270" t="str">
        <f t="shared" si="320"/>
        <v>app_id,</v>
      </c>
      <c r="AF270" t="str">
        <f t="shared" si="321"/>
        <v>app_id,</v>
      </c>
      <c r="AI270" t="str">
        <f t="shared" si="322"/>
        <v>app_ID,</v>
      </c>
      <c r="AL270" t="str">
        <f t="shared" si="323"/>
        <v>app_ID,</v>
      </c>
      <c r="AO270" t="str">
        <f t="shared" si="324"/>
        <v>app_ID,</v>
      </c>
      <c r="AR270" t="str">
        <f t="shared" si="325"/>
        <v>app_ID,</v>
      </c>
      <c r="AU270" t="str">
        <f t="shared" si="326"/>
        <v>app_ID,</v>
      </c>
      <c r="AX270" t="str">
        <f t="shared" si="327"/>
        <v>app_ID,</v>
      </c>
      <c r="BA270" t="str">
        <f t="shared" si="328"/>
        <v>app_ID,</v>
      </c>
      <c r="BD270" t="str">
        <f t="shared" si="329"/>
        <v>app_ID,</v>
      </c>
      <c r="BG270" t="str">
        <f t="shared" si="330"/>
        <v>app_ID,</v>
      </c>
      <c r="BJ270" t="str">
        <f t="shared" si="331"/>
        <v>app_ID,</v>
      </c>
      <c r="BM270" t="str">
        <f t="shared" si="332"/>
        <v>app_ID,</v>
      </c>
      <c r="BP270" t="str">
        <f t="shared" si="333"/>
        <v>app_ID,</v>
      </c>
      <c r="BS270" t="str">
        <f t="shared" si="334"/>
        <v>app_ID,</v>
      </c>
      <c r="BV270" t="str">
        <f t="shared" si="335"/>
        <v>app_ID,</v>
      </c>
      <c r="BY270" t="str">
        <f t="shared" si="336"/>
        <v>app_ID,</v>
      </c>
      <c r="CB270" t="str">
        <f t="shared" si="337"/>
        <v>app_ID,</v>
      </c>
      <c r="CE270" t="str">
        <f t="shared" si="338"/>
        <v>app_ID,</v>
      </c>
      <c r="CH270" t="s">
        <v>181</v>
      </c>
    </row>
    <row r="271" spans="2:86" x14ac:dyDescent="0.2">
      <c r="B271" t="str">
        <f t="shared" si="311"/>
        <v>,</v>
      </c>
      <c r="E271" t="str">
        <f t="shared" si="312"/>
        <v>,</v>
      </c>
      <c r="H271" t="str">
        <f t="shared" si="313"/>
        <v>,</v>
      </c>
      <c r="K271" t="str">
        <f t="shared" si="314"/>
        <v>,</v>
      </c>
      <c r="N271" t="str">
        <f t="shared" si="315"/>
        <v>,</v>
      </c>
      <c r="Q271" t="str">
        <f t="shared" si="316"/>
        <v>,</v>
      </c>
      <c r="T271" t="str">
        <f t="shared" si="317"/>
        <v>,</v>
      </c>
      <c r="W271" t="str">
        <f t="shared" si="318"/>
        <v>,</v>
      </c>
      <c r="Z271" t="str">
        <f t="shared" si="319"/>
        <v>,</v>
      </c>
      <c r="AC271" t="str">
        <f t="shared" si="320"/>
        <v>,</v>
      </c>
      <c r="AF271" t="str">
        <f t="shared" si="321"/>
        <v>,</v>
      </c>
      <c r="AI271" t="str">
        <f t="shared" si="322"/>
        <v>,</v>
      </c>
      <c r="AL271" t="str">
        <f t="shared" si="323"/>
        <v>,</v>
      </c>
      <c r="AO271" t="str">
        <f t="shared" si="324"/>
        <v>,</v>
      </c>
      <c r="AR271" t="str">
        <f t="shared" si="325"/>
        <v>,</v>
      </c>
      <c r="AU271" t="str">
        <f t="shared" si="326"/>
        <v>,</v>
      </c>
      <c r="AX271" t="str">
        <f t="shared" si="327"/>
        <v>,</v>
      </c>
      <c r="BA271" t="str">
        <f t="shared" si="328"/>
        <v>,</v>
      </c>
      <c r="BD271" t="str">
        <f t="shared" si="329"/>
        <v>,</v>
      </c>
      <c r="BG271" t="str">
        <f t="shared" si="330"/>
        <v>,</v>
      </c>
      <c r="BJ271" t="str">
        <f t="shared" si="331"/>
        <v>,</v>
      </c>
      <c r="BM271" t="str">
        <f t="shared" si="332"/>
        <v>,</v>
      </c>
      <c r="BP271" t="str">
        <f t="shared" si="333"/>
        <v>,</v>
      </c>
      <c r="BS271" t="str">
        <f t="shared" si="334"/>
        <v>,</v>
      </c>
      <c r="BV271" t="str">
        <f t="shared" si="335"/>
        <v>,</v>
      </c>
      <c r="BY271" t="str">
        <f t="shared" si="336"/>
        <v>,</v>
      </c>
      <c r="CB271" t="str">
        <f t="shared" si="337"/>
        <v>,</v>
      </c>
      <c r="CE271" t="str">
        <f t="shared" si="338"/>
        <v>,</v>
      </c>
      <c r="CH271" t="s">
        <v>181</v>
      </c>
    </row>
    <row r="272" spans="2:86" x14ac:dyDescent="0.2">
      <c r="B272" t="str">
        <f t="shared" si="311"/>
        <v>event_id,</v>
      </c>
      <c r="E272" t="str">
        <f t="shared" si="312"/>
        <v>,</v>
      </c>
      <c r="H272" t="str">
        <f t="shared" si="313"/>
        <v>,</v>
      </c>
      <c r="K272" t="str">
        <f t="shared" si="314"/>
        <v>event_id,</v>
      </c>
      <c r="N272" t="str">
        <f t="shared" si="315"/>
        <v>event_id,</v>
      </c>
      <c r="Q272" t="str">
        <f t="shared" si="316"/>
        <v>event_id,</v>
      </c>
      <c r="T272" t="str">
        <f t="shared" si="317"/>
        <v>event_id,</v>
      </c>
      <c r="W272" t="str">
        <f t="shared" si="318"/>
        <v>event_id,</v>
      </c>
      <c r="Z272" t="str">
        <f t="shared" si="319"/>
        <v>event_id,</v>
      </c>
      <c r="AC272" t="str">
        <f t="shared" si="320"/>
        <v>event_id,</v>
      </c>
      <c r="AF272" t="str">
        <f t="shared" si="321"/>
        <v>event_id,</v>
      </c>
      <c r="AI272" t="str">
        <f t="shared" si="322"/>
        <v>event_ID,</v>
      </c>
      <c r="AL272" t="str">
        <f t="shared" si="323"/>
        <v>event_ID,</v>
      </c>
      <c r="AO272" t="str">
        <f t="shared" si="324"/>
        <v>event_ID,</v>
      </c>
      <c r="AR272" t="str">
        <f t="shared" si="325"/>
        <v>event_ID,</v>
      </c>
      <c r="AU272" t="str">
        <f t="shared" si="326"/>
        <v>event_ID,</v>
      </c>
      <c r="AX272" t="str">
        <f t="shared" si="327"/>
        <v>event_ID,</v>
      </c>
      <c r="BA272" t="str">
        <f t="shared" si="328"/>
        <v>event_ID,</v>
      </c>
      <c r="BD272" t="str">
        <f t="shared" si="329"/>
        <v>event_ID,</v>
      </c>
      <c r="BG272" t="str">
        <f t="shared" si="330"/>
        <v>event_ID,</v>
      </c>
      <c r="BJ272" t="str">
        <f t="shared" si="331"/>
        <v>event_ID,</v>
      </c>
      <c r="BM272" t="str">
        <f t="shared" si="332"/>
        <v>event_ID,</v>
      </c>
      <c r="BP272" t="str">
        <f t="shared" si="333"/>
        <v>event_ID,</v>
      </c>
      <c r="BS272" t="str">
        <f t="shared" si="334"/>
        <v>event_ID,</v>
      </c>
      <c r="BV272" t="str">
        <f t="shared" si="335"/>
        <v>event_ID,</v>
      </c>
      <c r="BY272" t="str">
        <f t="shared" si="336"/>
        <v>event_ID,</v>
      </c>
      <c r="CB272" t="str">
        <f t="shared" si="337"/>
        <v>event_ID,</v>
      </c>
      <c r="CE272" t="str">
        <f t="shared" si="338"/>
        <v>event_ID,</v>
      </c>
      <c r="CH272" t="s">
        <v>181</v>
      </c>
    </row>
    <row r="273" spans="1:86" x14ac:dyDescent="0.2">
      <c r="B273" t="str">
        <f t="shared" si="311"/>
        <v>process_id,</v>
      </c>
      <c r="E273" t="str">
        <f t="shared" si="312"/>
        <v>,</v>
      </c>
      <c r="H273" t="str">
        <f t="shared" si="313"/>
        <v>,</v>
      </c>
      <c r="K273" t="str">
        <f t="shared" si="314"/>
        <v>process_id,</v>
      </c>
      <c r="N273" t="str">
        <f t="shared" si="315"/>
        <v>process_id,</v>
      </c>
      <c r="Q273" t="str">
        <f t="shared" si="316"/>
        <v>process_id,</v>
      </c>
      <c r="T273" t="str">
        <f t="shared" si="317"/>
        <v>process_id,</v>
      </c>
      <c r="W273" t="str">
        <f t="shared" si="318"/>
        <v>process_id,</v>
      </c>
      <c r="Z273" t="str">
        <f t="shared" si="319"/>
        <v>process_id,</v>
      </c>
      <c r="AC273" t="str">
        <f t="shared" si="320"/>
        <v>process_id,</v>
      </c>
      <c r="AF273" t="str">
        <f t="shared" si="321"/>
        <v>process_id,</v>
      </c>
      <c r="AI273" t="str">
        <f t="shared" si="322"/>
        <v>process_ID,</v>
      </c>
      <c r="AL273" t="str">
        <f t="shared" si="323"/>
        <v>process_ID,</v>
      </c>
      <c r="AO273" t="str">
        <f t="shared" si="324"/>
        <v>process_ID,</v>
      </c>
      <c r="AR273" t="str">
        <f t="shared" si="325"/>
        <v>process_ID,</v>
      </c>
      <c r="AU273" t="str">
        <f t="shared" si="326"/>
        <v>process_ID,</v>
      </c>
      <c r="AX273" t="str">
        <f t="shared" si="327"/>
        <v>process_ID,</v>
      </c>
      <c r="BA273" t="str">
        <f t="shared" si="328"/>
        <v>process_ID,</v>
      </c>
      <c r="BD273" t="str">
        <f t="shared" si="329"/>
        <v>process_ID,</v>
      </c>
      <c r="BG273" t="str">
        <f t="shared" si="330"/>
        <v>process_ID,</v>
      </c>
      <c r="BJ273" t="str">
        <f t="shared" si="331"/>
        <v>process_ID,</v>
      </c>
      <c r="BM273" t="str">
        <f t="shared" si="332"/>
        <v>process_ID,</v>
      </c>
      <c r="BP273" t="str">
        <f t="shared" si="333"/>
        <v>process_ID,</v>
      </c>
      <c r="BS273" t="str">
        <f t="shared" si="334"/>
        <v>process_ID,</v>
      </c>
      <c r="BV273" t="str">
        <f t="shared" si="335"/>
        <v>process_ID,</v>
      </c>
      <c r="BY273" t="str">
        <f t="shared" si="336"/>
        <v>process_ID,</v>
      </c>
      <c r="CB273" t="str">
        <f t="shared" si="337"/>
        <v>process_ID,</v>
      </c>
      <c r="CE273" t="str">
        <f t="shared" si="338"/>
        <v>process_ID,</v>
      </c>
      <c r="CH273" t="s">
        <v>181</v>
      </c>
    </row>
    <row r="274" spans="1:86" x14ac:dyDescent="0.2">
      <c r="B274" t="str">
        <f t="shared" si="311"/>
        <v>time_started,</v>
      </c>
      <c r="E274" t="str">
        <f t="shared" si="312"/>
        <v>time_started,</v>
      </c>
      <c r="H274" t="str">
        <f t="shared" si="313"/>
        <v>time_started,</v>
      </c>
      <c r="K274" t="str">
        <f t="shared" si="314"/>
        <v>time_started,</v>
      </c>
      <c r="N274" t="str">
        <f t="shared" si="315"/>
        <v>time_started,</v>
      </c>
      <c r="Q274" t="str">
        <f t="shared" si="316"/>
        <v>time_started,</v>
      </c>
      <c r="T274" t="str">
        <f t="shared" si="317"/>
        <v>time_started,</v>
      </c>
      <c r="W274" t="str">
        <f t="shared" si="318"/>
        <v>time_started,</v>
      </c>
      <c r="Z274" t="str">
        <f t="shared" si="319"/>
        <v>time_started,</v>
      </c>
      <c r="AC274" t="str">
        <f t="shared" si="320"/>
        <v>time_started,</v>
      </c>
      <c r="AF274" t="str">
        <f t="shared" si="321"/>
        <v>time_started,</v>
      </c>
      <c r="AI274" t="str">
        <f t="shared" si="322"/>
        <v>time_started,</v>
      </c>
      <c r="AL274" t="str">
        <f t="shared" si="323"/>
        <v>time_started,</v>
      </c>
      <c r="AO274" t="str">
        <f t="shared" si="324"/>
        <v>time_started,</v>
      </c>
      <c r="AR274" t="str">
        <f t="shared" si="325"/>
        <v>time_started,</v>
      </c>
      <c r="AU274" t="str">
        <f t="shared" si="326"/>
        <v>time_started,</v>
      </c>
      <c r="AX274" t="str">
        <f t="shared" si="327"/>
        <v>time_started,</v>
      </c>
      <c r="BA274" t="str">
        <f t="shared" si="328"/>
        <v>time_started,</v>
      </c>
      <c r="BD274" t="str">
        <f t="shared" si="329"/>
        <v>time_started,</v>
      </c>
      <c r="BG274" t="str">
        <f t="shared" si="330"/>
        <v>time_started,</v>
      </c>
      <c r="BJ274" t="str">
        <f t="shared" si="331"/>
        <v>time_started,</v>
      </c>
      <c r="BM274" t="str">
        <f t="shared" si="332"/>
        <v>time_started,</v>
      </c>
      <c r="BP274" t="str">
        <f t="shared" si="333"/>
        <v>time_started,</v>
      </c>
      <c r="BS274" t="str">
        <f t="shared" si="334"/>
        <v>time_started,</v>
      </c>
      <c r="BV274" t="str">
        <f t="shared" si="335"/>
        <v>time_started,</v>
      </c>
      <c r="BY274" t="str">
        <f t="shared" si="336"/>
        <v>time_started,</v>
      </c>
      <c r="CB274" t="str">
        <f t="shared" si="337"/>
        <v>time_started,</v>
      </c>
      <c r="CE274" t="str">
        <f t="shared" si="338"/>
        <v>time_started,</v>
      </c>
      <c r="CH274" t="s">
        <v>181</v>
      </c>
    </row>
    <row r="275" spans="1:86" x14ac:dyDescent="0.2">
      <c r="B275" t="str">
        <f t="shared" si="311"/>
        <v>time_updated,</v>
      </c>
      <c r="E275" t="str">
        <f t="shared" si="312"/>
        <v>time_updated,</v>
      </c>
      <c r="H275" t="str">
        <f t="shared" si="313"/>
        <v>time_updated,</v>
      </c>
      <c r="K275" t="str">
        <f t="shared" si="314"/>
        <v>time_updated,</v>
      </c>
      <c r="N275" t="str">
        <f t="shared" si="315"/>
        <v>time_updated,</v>
      </c>
      <c r="Q275" t="str">
        <f t="shared" si="316"/>
        <v>time_updated,</v>
      </c>
      <c r="T275" t="str">
        <f t="shared" si="317"/>
        <v>time_updated,</v>
      </c>
      <c r="W275" t="str">
        <f t="shared" si="318"/>
        <v>time_updated,</v>
      </c>
      <c r="Z275" t="str">
        <f t="shared" si="319"/>
        <v>time_updated,</v>
      </c>
      <c r="AC275" t="str">
        <f t="shared" si="320"/>
        <v>time_updated,</v>
      </c>
      <c r="AF275" t="str">
        <f t="shared" si="321"/>
        <v>time_updated,</v>
      </c>
      <c r="AI275" t="str">
        <f t="shared" si="322"/>
        <v>time_updated,</v>
      </c>
      <c r="AL275" t="str">
        <f t="shared" si="323"/>
        <v>time_updated,</v>
      </c>
      <c r="AO275" t="str">
        <f t="shared" si="324"/>
        <v>time_updated,</v>
      </c>
      <c r="AR275" t="str">
        <f t="shared" si="325"/>
        <v>time_updated,</v>
      </c>
      <c r="AU275" t="str">
        <f t="shared" si="326"/>
        <v>time_updated,</v>
      </c>
      <c r="AX275" t="str">
        <f t="shared" si="327"/>
        <v>time_updated,</v>
      </c>
      <c r="BA275" t="str">
        <f t="shared" si="328"/>
        <v>time_updated,</v>
      </c>
      <c r="BD275" t="str">
        <f t="shared" si="329"/>
        <v>time_updated,</v>
      </c>
      <c r="BG275" t="str">
        <f t="shared" si="330"/>
        <v>time_updated,</v>
      </c>
      <c r="BJ275" t="str">
        <f t="shared" si="331"/>
        <v>time_updated,</v>
      </c>
      <c r="BM275" t="str">
        <f t="shared" si="332"/>
        <v>time_updated,</v>
      </c>
      <c r="BP275" t="str">
        <f t="shared" si="333"/>
        <v>time_updated,</v>
      </c>
      <c r="BS275" t="str">
        <f t="shared" si="334"/>
        <v>time_updated,</v>
      </c>
      <c r="BV275" t="str">
        <f t="shared" si="335"/>
        <v>time_updated,</v>
      </c>
      <c r="BY275" t="str">
        <f t="shared" si="336"/>
        <v>time_updated,</v>
      </c>
      <c r="CB275" t="str">
        <f t="shared" si="337"/>
        <v>time_updated,</v>
      </c>
      <c r="CE275" t="str">
        <f t="shared" si="338"/>
        <v>time_updated,</v>
      </c>
      <c r="CH275" t="s">
        <v>181</v>
      </c>
    </row>
    <row r="276" spans="1:86" x14ac:dyDescent="0.2">
      <c r="B276" t="str">
        <f t="shared" si="311"/>
        <v>time_finished,</v>
      </c>
      <c r="E276" t="str">
        <f t="shared" si="312"/>
        <v>time_finished,</v>
      </c>
      <c r="H276" t="str">
        <f t="shared" si="313"/>
        <v>time_finished,</v>
      </c>
      <c r="K276" t="str">
        <f t="shared" si="314"/>
        <v>time_finished,</v>
      </c>
      <c r="N276" t="str">
        <f t="shared" si="315"/>
        <v>time_finished,</v>
      </c>
      <c r="Q276" t="str">
        <f t="shared" si="316"/>
        <v>time_finished,</v>
      </c>
      <c r="T276" t="str">
        <f t="shared" si="317"/>
        <v>time_finished,</v>
      </c>
      <c r="W276" t="str">
        <f t="shared" si="318"/>
        <v>time_finished,</v>
      </c>
      <c r="Z276" t="str">
        <f t="shared" si="319"/>
        <v>time_finished,</v>
      </c>
      <c r="AC276" t="str">
        <f t="shared" si="320"/>
        <v>time_finished,</v>
      </c>
      <c r="AF276" t="str">
        <f t="shared" si="321"/>
        <v>time_finished,</v>
      </c>
      <c r="AI276" t="str">
        <f t="shared" si="322"/>
        <v>time_finished,</v>
      </c>
      <c r="AL276" t="str">
        <f t="shared" si="323"/>
        <v>time_finished,</v>
      </c>
      <c r="AO276" t="str">
        <f t="shared" si="324"/>
        <v>time_finished,</v>
      </c>
      <c r="AR276" t="str">
        <f t="shared" si="325"/>
        <v>time_finished,</v>
      </c>
      <c r="AU276" t="str">
        <f t="shared" si="326"/>
        <v>time_finished,</v>
      </c>
      <c r="AX276" t="str">
        <f t="shared" si="327"/>
        <v>time_finished,</v>
      </c>
      <c r="BA276" t="str">
        <f t="shared" si="328"/>
        <v>time_finished,</v>
      </c>
      <c r="BD276" t="str">
        <f t="shared" si="329"/>
        <v>time_finished,</v>
      </c>
      <c r="BG276" t="str">
        <f t="shared" si="330"/>
        <v>time_finished,</v>
      </c>
      <c r="BJ276" t="str">
        <f t="shared" si="331"/>
        <v>time_finished,</v>
      </c>
      <c r="BM276" t="str">
        <f t="shared" si="332"/>
        <v>time_finished,</v>
      </c>
      <c r="BP276" t="str">
        <f t="shared" si="333"/>
        <v>time_finished,</v>
      </c>
      <c r="BS276" t="str">
        <f t="shared" si="334"/>
        <v>time_finished,</v>
      </c>
      <c r="BV276" t="str">
        <f t="shared" si="335"/>
        <v>time_finished,</v>
      </c>
      <c r="BY276" t="str">
        <f t="shared" si="336"/>
        <v>time_finished,</v>
      </c>
      <c r="CB276" t="str">
        <f t="shared" si="337"/>
        <v>time_finished,</v>
      </c>
      <c r="CE276" t="str">
        <f t="shared" si="338"/>
        <v>time_finished,</v>
      </c>
      <c r="CH276" t="s">
        <v>181</v>
      </c>
    </row>
    <row r="277" spans="1:86" x14ac:dyDescent="0.2">
      <c r="CH277" t="s">
        <v>181</v>
      </c>
    </row>
    <row r="278" spans="1:86" s="49" customFormat="1" x14ac:dyDescent="0.2">
      <c r="A278" s="59" t="s">
        <v>155</v>
      </c>
    </row>
    <row r="279" spans="1:86" x14ac:dyDescent="0.2">
      <c r="CH279" t="s">
        <v>181</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181</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181</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181</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if(isset($request['access'])){$refinements.="user_access"." ILIKE "."'%".$request['access']."%'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181</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181</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181</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if(isset($request['status'])){$refinements.="profile_status"."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181</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if(isset($request['welcome'])){$refinements.="user_welcome"." ILIKE "."'%".$request['welcome']."%'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181</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if(isset($request[''])){$refinements.=""." ILIKE "."'%".$request['']."%'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181</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181</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181</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181</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181</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181</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181</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181</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181</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181</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181</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181</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181</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181</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181</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181</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181</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181</v>
      </c>
    </row>
    <row r="306" spans="1:86" x14ac:dyDescent="0.2">
      <c r="CH306" t="s">
        <v>181</v>
      </c>
    </row>
    <row r="307" spans="1:86" s="49" customFormat="1" x14ac:dyDescent="0.2">
      <c r="A307" s="59" t="s">
        <v>155</v>
      </c>
    </row>
    <row r="308" spans="1:86" x14ac:dyDescent="0.2">
      <c r="Q308" s="61"/>
    </row>
    <row r="309" spans="1:86" x14ac:dyDescent="0.2">
      <c r="Q309" t="str">
        <f>_xlfn.CONCAT("'",LOWER(Q6),"' =&gt; $row['",LOWER(Q36),"'],")</f>
        <v>'id' =&gt; $row['person_id'],</v>
      </c>
      <c r="T309" t="str">
        <f>_xlfn.CONCAT("'",LOWER(T6),"' =&gt; $row['",LOWER(T36),"'],")</f>
        <v>'id' =&gt; $row['user_id'],</v>
      </c>
      <c r="W309" t="str">
        <f>_xlfn.CONCAT("'",LOWER(W6),"' =&gt; $row['",LOWER(W36),"'],")</f>
        <v>'id' =&gt; $row['profile_id'],</v>
      </c>
    </row>
    <row r="310" spans="1:86" x14ac:dyDescent="0.2">
      <c r="Q310" t="str">
        <f t="shared" ref="Q310:Q336" si="339">_xlfn.CONCAT("'",LOWER(Q7),"' =&gt; $row['",LOWER(Q37),"'],")</f>
        <v>'attributes' =&gt; $row['person_attributes'],</v>
      </c>
      <c r="T310" t="str">
        <f>_xlfn.CONCAT("'",LOWER(T7),"' =&gt; json_decode($row['",LOWER(T37),"']),")</f>
        <v>'attributes' =&gt; json_decode($row['user_attributes']),</v>
      </c>
      <c r="W310" t="str">
        <f>_xlfn.CONCAT("'",LOWER(W7),"' =&gt; json_decode($row['",LOWER(W37),"']),")</f>
        <v>'attributes' =&gt; json_decode($row['profile_attributes']),</v>
      </c>
    </row>
    <row r="311" spans="1:86" x14ac:dyDescent="0.2">
      <c r="Q311" t="str">
        <f t="shared" si="339"/>
        <v>'name_first' =&gt; $row['person_name_first'],</v>
      </c>
      <c r="T311" t="str">
        <f t="shared" ref="T311:T336" si="340">_xlfn.CONCAT("'",LOWER(T8),"' =&gt; $row['",LOWER(T38),"'],")</f>
        <v>'alias' =&gt; $row['user_alias'],</v>
      </c>
      <c r="W311" t="str">
        <f t="shared" ref="W311:W336" si="341">_xlfn.CONCAT("'",LOWER(W8),"' =&gt; $row['",LOWER(W38),"'],")</f>
        <v>'images' =&gt; $row['profile_images'],</v>
      </c>
    </row>
    <row r="312" spans="1:86" x14ac:dyDescent="0.2">
      <c r="Q312" t="str">
        <f t="shared" si="339"/>
        <v>'name_middle' =&gt; $row['person_name_middle'],</v>
      </c>
      <c r="T312" t="str">
        <f t="shared" si="340"/>
        <v>'access' =&gt; $row['user_access'],</v>
      </c>
      <c r="W312" t="str">
        <f t="shared" si="341"/>
        <v>'bio' =&gt; $row['profile_bio'],</v>
      </c>
    </row>
    <row r="313" spans="1:86" x14ac:dyDescent="0.2">
      <c r="Q313" t="str">
        <f t="shared" si="339"/>
        <v>'name_last' =&gt; $row['person_name_last'],</v>
      </c>
      <c r="T313" t="str">
        <f t="shared" si="340"/>
        <v>'lastlogin' =&gt; $row['user_lastlogin'],</v>
      </c>
      <c r="W313" t="str">
        <f t="shared" si="341"/>
        <v>'headline' =&gt; $row['profile_headline'],</v>
      </c>
    </row>
    <row r="314" spans="1:86" x14ac:dyDescent="0.2">
      <c r="Q314" t="str">
        <f t="shared" si="339"/>
        <v>'email' =&gt; $row['person_email'],</v>
      </c>
      <c r="T314" t="str">
        <f t="shared" si="340"/>
        <v>'status' =&gt; $row['user_status'],</v>
      </c>
      <c r="W314" t="str">
        <f t="shared" si="341"/>
        <v>'access' =&gt; $row['profile_access'],</v>
      </c>
    </row>
    <row r="315" spans="1:86" x14ac:dyDescent="0.2">
      <c r="Q315" t="str">
        <f t="shared" si="339"/>
        <v>'phone_primary' =&gt; $row['person_phone_primary'],</v>
      </c>
      <c r="T315" t="str">
        <f t="shared" si="340"/>
        <v>'validation' =&gt; $row['user_validation'],</v>
      </c>
      <c r="W315" t="str">
        <f>_xlfn.CONCAT("'",LOWER(W12),"' =&gt; $row['",LOWER(W42),"'],")</f>
        <v>'status' =&gt; $row['profile_status'],</v>
      </c>
    </row>
    <row r="316" spans="1:86" x14ac:dyDescent="0.2">
      <c r="Q316" t="str">
        <f t="shared" si="339"/>
        <v>'phone_secondary' =&gt; $row['person_phone_secondary'],</v>
      </c>
      <c r="T316" t="str">
        <f t="shared" si="340"/>
        <v>'welcome' =&gt; $row['user_welcome'],</v>
      </c>
      <c r="W316" t="str">
        <f t="shared" si="341"/>
        <v>'' =&gt; $row[''],</v>
      </c>
    </row>
    <row r="317" spans="1:86" x14ac:dyDescent="0.2">
      <c r="Q317" t="str">
        <f>_xlfn.CONCAT("'",LOWER(Q14),"' =&gt; json_decode($row['",LOWER(Q44),"']),")</f>
        <v>'entitlements' =&gt; json_decode($row['person_entitlements']),</v>
      </c>
      <c r="T317" t="str">
        <f>_xlfn.CONCAT("'",LOWER(T14),"' =&gt; json_decode($row['",LOWER(T44),"']),")</f>
        <v>'' =&gt; json_decode($row['']),</v>
      </c>
      <c r="W317" t="str">
        <f>_xlfn.CONCAT("'",LOWER(W14),"' =&gt; json_decode($row['",LOWER(W44),"']),")</f>
        <v>'' =&gt; json_decode($row['']),</v>
      </c>
    </row>
    <row r="318" spans="1:86" x14ac:dyDescent="0.2">
      <c r="Q318" t="str">
        <f t="shared" si="339"/>
        <v>'' =&gt; $row[''],</v>
      </c>
      <c r="T318" t="str">
        <f t="shared" si="340"/>
        <v>'' =&gt; $row[''],</v>
      </c>
      <c r="W318" t="str">
        <f t="shared" si="341"/>
        <v>'' =&gt; $row[''],</v>
      </c>
    </row>
    <row r="319" spans="1:86" x14ac:dyDescent="0.2">
      <c r="Q319" t="str">
        <f t="shared" si="339"/>
        <v>'' =&gt; $row[''],</v>
      </c>
      <c r="T319" t="str">
        <f t="shared" si="340"/>
        <v>'' =&gt; $row[''],</v>
      </c>
      <c r="W319" t="str">
        <f t="shared" si="341"/>
        <v>'' =&gt; $row[''],</v>
      </c>
    </row>
    <row r="320" spans="1:86" x14ac:dyDescent="0.2">
      <c r="Q320" t="str">
        <f t="shared" si="339"/>
        <v>'' =&gt; $row[''],</v>
      </c>
      <c r="T320" t="str">
        <f t="shared" si="340"/>
        <v>'' =&gt; $row[''],</v>
      </c>
      <c r="W320" t="str">
        <f t="shared" si="341"/>
        <v>'' =&gt; $row[''],</v>
      </c>
    </row>
    <row r="321" spans="17:23" x14ac:dyDescent="0.2">
      <c r="Q321" t="str">
        <f t="shared" si="339"/>
        <v>'' =&gt; $row[''],</v>
      </c>
      <c r="T321" t="str">
        <f t="shared" si="340"/>
        <v>'' =&gt; $row[''],</v>
      </c>
      <c r="W321" t="str">
        <f t="shared" si="341"/>
        <v>'' =&gt; $row[''],</v>
      </c>
    </row>
    <row r="322" spans="17:23" x14ac:dyDescent="0.2">
      <c r="Q322" t="str">
        <f t="shared" si="339"/>
        <v>'' =&gt; $row[''],</v>
      </c>
      <c r="T322" t="str">
        <f t="shared" si="340"/>
        <v>'' =&gt; $row[''],</v>
      </c>
      <c r="W322" t="str">
        <f t="shared" si="341"/>
        <v>'' =&gt; $row[''],</v>
      </c>
    </row>
    <row r="323" spans="17:23" x14ac:dyDescent="0.2">
      <c r="Q323" t="str">
        <f t="shared" si="339"/>
        <v>'' =&gt; $row[''],</v>
      </c>
      <c r="T323" t="str">
        <f t="shared" si="340"/>
        <v>'' =&gt; $row[''],</v>
      </c>
      <c r="W323" t="str">
        <f t="shared" si="341"/>
        <v>'' =&gt; $row[''],</v>
      </c>
    </row>
    <row r="324" spans="17:23" x14ac:dyDescent="0.2">
      <c r="Q324" t="str">
        <f t="shared" si="339"/>
        <v>'' =&gt; $row[''],</v>
      </c>
      <c r="T324" t="str">
        <f t="shared" si="340"/>
        <v>'' =&gt; $row[''],</v>
      </c>
      <c r="W324" t="str">
        <f t="shared" si="341"/>
        <v>'' =&gt; $row[''],</v>
      </c>
    </row>
    <row r="325" spans="17:23" x14ac:dyDescent="0.2">
      <c r="Q325" t="str">
        <f t="shared" si="339"/>
        <v>'' =&gt; $row[''],</v>
      </c>
      <c r="T325" t="str">
        <f t="shared" si="340"/>
        <v>'' =&gt; $row[''],</v>
      </c>
      <c r="W325" t="str">
        <f t="shared" si="341"/>
        <v>'' =&gt; $row[''],</v>
      </c>
    </row>
    <row r="326" spans="17:23" x14ac:dyDescent="0.2">
      <c r="Q326" t="str">
        <f t="shared" si="339"/>
        <v>'' =&gt; $row[''],</v>
      </c>
      <c r="T326" t="str">
        <f t="shared" si="340"/>
        <v>'' =&gt; $row[''],</v>
      </c>
      <c r="W326" t="str">
        <f t="shared" si="341"/>
        <v>'' =&gt; $row[''],</v>
      </c>
    </row>
    <row r="327" spans="17:23" x14ac:dyDescent="0.2">
      <c r="Q327" t="str">
        <f t="shared" si="339"/>
        <v>'' =&gt; $row[''],</v>
      </c>
      <c r="T327" t="str">
        <f t="shared" si="340"/>
        <v>'' =&gt; $row[''],</v>
      </c>
      <c r="W327" t="str">
        <f t="shared" si="341"/>
        <v>'user_id' =&gt; $row['user_id'],</v>
      </c>
    </row>
    <row r="328" spans="17:23" x14ac:dyDescent="0.2">
      <c r="Q328" t="str">
        <f t="shared" si="339"/>
        <v>'' =&gt; $row[''],</v>
      </c>
      <c r="T328" t="str">
        <f t="shared" si="340"/>
        <v>'person_id' =&gt; $row['person_id'],</v>
      </c>
      <c r="W328" t="str">
        <f t="shared" si="341"/>
        <v>'' =&gt; $row[''],</v>
      </c>
    </row>
    <row r="329" spans="17:23" x14ac:dyDescent="0.2">
      <c r="Q329" t="str">
        <f t="shared" si="339"/>
        <v>'app_id' =&gt; $row['app_id'],</v>
      </c>
      <c r="T329" t="str">
        <f t="shared" si="340"/>
        <v>'app_id' =&gt; $row['app_id'],</v>
      </c>
      <c r="W329" t="str">
        <f t="shared" si="341"/>
        <v>'app_id' =&gt; $row['app_id'],</v>
      </c>
    </row>
    <row r="330" spans="17:23" x14ac:dyDescent="0.2">
      <c r="Q330" t="str">
        <f t="shared" si="339"/>
        <v>'' =&gt; $row[''],</v>
      </c>
      <c r="T330" t="str">
        <f t="shared" si="340"/>
        <v>'' =&gt; $row[''],</v>
      </c>
      <c r="W330" t="str">
        <f t="shared" si="341"/>
        <v>'' =&gt; $row[''],</v>
      </c>
    </row>
    <row r="331" spans="17:23" x14ac:dyDescent="0.2">
      <c r="Q331" t="str">
        <f t="shared" si="339"/>
        <v>'event_id' =&gt; $row['event_id'],</v>
      </c>
      <c r="T331" t="str">
        <f t="shared" si="340"/>
        <v>'event_id' =&gt; $row['event_id'],</v>
      </c>
      <c r="W331" t="str">
        <f t="shared" si="341"/>
        <v>'event_id' =&gt; $row['event_id'],</v>
      </c>
    </row>
    <row r="332" spans="17:23" x14ac:dyDescent="0.2">
      <c r="Q332" t="str">
        <f t="shared" si="339"/>
        <v>'process_id' =&gt; $row['process_id'],</v>
      </c>
      <c r="T332" t="str">
        <f t="shared" si="340"/>
        <v>'process_id' =&gt; $row['process_id'],</v>
      </c>
      <c r="W332" t="str">
        <f t="shared" si="341"/>
        <v>'process_id' =&gt; $row['process_id'],</v>
      </c>
    </row>
    <row r="333" spans="17:23" x14ac:dyDescent="0.2">
      <c r="Q333" t="str">
        <f t="shared" si="339"/>
        <v>'time_started' =&gt; $row['time_started'],</v>
      </c>
      <c r="T333" t="str">
        <f t="shared" si="340"/>
        <v>'time_started' =&gt; $row['time_started'],</v>
      </c>
      <c r="W333" t="str">
        <f t="shared" si="341"/>
        <v>'time_started' =&gt; $row['time_started'],</v>
      </c>
    </row>
    <row r="334" spans="17:23" x14ac:dyDescent="0.2">
      <c r="Q334" t="str">
        <f t="shared" si="339"/>
        <v>'time_updated' =&gt; $row['time_updated'],</v>
      </c>
      <c r="T334" t="str">
        <f t="shared" si="340"/>
        <v>'time_updated' =&gt; $row['time_updated'],</v>
      </c>
      <c r="W334" t="str">
        <f t="shared" si="341"/>
        <v>'time_updated' =&gt; $row['time_updated'],</v>
      </c>
    </row>
    <row r="335" spans="17:23" x14ac:dyDescent="0.2">
      <c r="Q335" t="str">
        <f t="shared" si="339"/>
        <v>'time_finished' =&gt; $row['time_finished'],</v>
      </c>
      <c r="T335" t="str">
        <f t="shared" si="340"/>
        <v>'time_finished' =&gt; $row['time_finished'],</v>
      </c>
      <c r="W335" t="str">
        <f t="shared" si="341"/>
        <v>'time_finished' =&gt; $row['time_finished'],</v>
      </c>
    </row>
    <row r="336" spans="17:23" x14ac:dyDescent="0.2">
      <c r="Q336" t="str">
        <f t="shared" si="339"/>
        <v>'active' =&gt; $row['active'],</v>
      </c>
      <c r="T336" t="str">
        <f t="shared" si="340"/>
        <v>'active' =&gt; $row['active'],</v>
      </c>
      <c r="W336" t="str">
        <f t="shared" si="341"/>
        <v>'active' =&gt; $row['active'],</v>
      </c>
    </row>
    <row r="338" spans="1:83" s="106" customFormat="1" x14ac:dyDescent="0.2">
      <c r="A338" s="105" t="s">
        <v>320</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42">CONCATENATE("if(isset($request['",LOWER(B7),"'])){$set.= ",CHAR(34)," ",LOWER(B37)," = :",LOWER(B37)," ",CHAR(34),";}")</f>
        <v>if(isset($request['attributes'])){$set.= " unique_attributes = :unique_attributes ";}</v>
      </c>
      <c r="E341" t="str">
        <f t="shared" ref="E341:E367" si="343">CONCATENATE("if(isset($request['",LOWER(E7),"'])){$set.= ",CHAR(34)," ",LOWER(E37)," = :",LOWER(E37)," ",CHAR(34),";}")</f>
        <v>if(isset($request['attributes'])){$set.= " process_attributes = :process_attributes ";}</v>
      </c>
      <c r="H341" t="str">
        <f t="shared" ref="H341:H367" si="344">CONCATENATE("if(isset($request['",LOWER(H7),"'])){$set.= ",CHAR(34)," ",LOWER(H37)," = :",LOWER(H37)," ",CHAR(34),";}")</f>
        <v>if(isset($request['attributes'])){$set.= " event_attributes = :event_attributes ";}</v>
      </c>
      <c r="K341" t="str">
        <f t="shared" ref="K341:K367" si="345">CONCATENATE("if(isset($request['",LOWER(K7),"'])){$set.= ",CHAR(34)," ",LOWER(K37)," = :",LOWER(K37)," ",CHAR(34),";}")</f>
        <v>if(isset($request['attributes'])){$set.= " app_attributes = :app_attributes ";}</v>
      </c>
      <c r="N341" t="str">
        <f t="shared" ref="N341:N367" si="346">CONCATENATE("if(isset($request['",LOWER(N7),"'])){$set.= ",CHAR(34)," ",LOWER(N37)," = :",LOWER(N37)," ",CHAR(34),";}")</f>
        <v>if(isset($request['attributes'])){$set.= " token_attributes = :token_attributes ";}</v>
      </c>
      <c r="Q341" t="str">
        <f t="shared" ref="Q341:Q367" si="347">CONCATENATE("if(isset($request['",LOWER(Q7),"'])){$set.= ",CHAR(34)," ",LOWER(Q37)," = :",LOWER(Q37)," ",CHAR(34),";}")</f>
        <v>if(isset($request['attributes'])){$set.= " person_attributes = :person_attributes ";}</v>
      </c>
      <c r="T341" t="str">
        <f t="shared" ref="T341:T367" si="348">CONCATENATE("if(isset($request['",LOWER(T7),"'])){$set.= ",CHAR(34)," ",LOWER(T37)," = :",LOWER(T37)," ",CHAR(34),";}")</f>
        <v>if(isset($request['attributes'])){$set.= " user_attributes = :user_attributes ";}</v>
      </c>
      <c r="W341" t="str">
        <f t="shared" ref="W341:W367" si="349">CONCATENATE("if(isset($request['",LOWER(W7),"'])){$set.= ",CHAR(34)," ",LOWER(W37)," = :",LOWER(W37)," ",CHAR(34),";}")</f>
        <v>if(isset($request['attributes'])){$set.= " profile_attributes = :profile_attributes ";}</v>
      </c>
      <c r="Z341" t="str">
        <f t="shared" ref="Z341:Z367" si="350">CONCATENATE("if(isset($request['",LOWER(Z7),"'])){$set.= ",CHAR(34)," ",LOWER(Z37)," = :",LOWER(Z37)," ",CHAR(34),";}")</f>
        <v>if(isset($request['attributes'])){$set.= " partner_attributes = :partner_attributes ";}</v>
      </c>
      <c r="AC341" t="str">
        <f t="shared" ref="AC341:AC367" si="351">CONCATENATE("if(isset($request['",LOWER(AC7),"'])){$set.= ",CHAR(34)," ",LOWER(AC37)," = :",LOWER(AC37)," ",CHAR(34),";}")</f>
        <v>if(isset($request['attributes'])){$set.= " view_attributes = :view_attributes ";}</v>
      </c>
      <c r="AF341" t="str">
        <f t="shared" ref="AF341:AF367" si="352">CONCATENATE("if(isset($request['",LOWER(AF7),"'])){$set.= ",CHAR(34)," ",LOWER(AF37)," = :",LOWER(AF37)," ",CHAR(34),";}")</f>
        <v>if(isset($request['attributes'])){$set.= " search_attributes = :search_attributes ";}</v>
      </c>
      <c r="AI341" t="str">
        <f t="shared" ref="AI341:AI367" si="353">CONCATENATE("if(isset($request['",LOWER(AI7),"'])){$set.= ",CHAR(34)," ",LOWER(AI37)," = :",LOWER(AI37)," ",CHAR(34),";}")</f>
        <v>if(isset($request['attributes'])){$set.= " asset_attributes = :asset_attributes ";}</v>
      </c>
      <c r="AL341" t="str">
        <f t="shared" ref="AL341:AL367" si="354">CONCATENATE("if(isset($request['",LOWER(AL7),"'])){$set.= ",CHAR(34)," ",LOWER(AL37)," = :",LOWER(AL37)," ",CHAR(34),";}")</f>
        <v>if(isset($request['attributes'])){$set.= " acknowledgement_attributes = :acknowledgement_attributes ";}</v>
      </c>
      <c r="AO341" t="str">
        <f t="shared" ref="AO341:AO367" si="355">CONCATENATE("if(isset($request['",LOWER(AO7),"'])){$set.= ",CHAR(34)," ",LOWER(AO37)," = :",LOWER(AO37)," ",CHAR(34),";}")</f>
        <v>if(isset($request['attributes'])){$set.= " comment_attributes = :comment_attributes ";}</v>
      </c>
      <c r="AR341" t="str">
        <f t="shared" ref="AR341:AR367" si="356">CONCATENATE("if(isset($request['",LOWER(AR7),"'])){$set.= ",CHAR(34)," ",LOWER(AR37)," = :",LOWER(AR37)," ",CHAR(34),";}")</f>
        <v>if(isset($request['attributes'])){$set.= " followship_attributes = :followship_attributes ";}</v>
      </c>
      <c r="AU341" t="str">
        <f t="shared" ref="AU341:AU367" si="357">CONCATENATE("if(isset($request['",LOWER(AU7),"'])){$set.= ",CHAR(34)," ",LOWER(AU37)," = :",LOWER(AU37)," ",CHAR(34),";}")</f>
        <v>if(isset($request['attributes'])){$set.= " group_attributes = :group_attributes ";}</v>
      </c>
      <c r="AX341" t="str">
        <f t="shared" ref="AX341:AX367" si="358">CONCATENATE("if(isset($request['",LOWER(AX7),"'])){$set.= ",CHAR(34)," ",LOWER(AX37)," = :",LOWER(AX37)," ",CHAR(34),";}")</f>
        <v>if(isset($request['attributes'])){$set.= " post_attributes = :post_attributes ";}</v>
      </c>
      <c r="BA341" t="str">
        <f t="shared" ref="BA341:BA367" si="359">CONCATENATE("if(isset($request['",LOWER(BA7),"'])){$set.= ",CHAR(34)," ",LOWER(BA37)," = :",LOWER(BA37)," ",CHAR(34),";}")</f>
        <v>if(isset($request['attributes'])){$set.= " tag_attributes = :tag_attributes ";}</v>
      </c>
      <c r="BD341" t="str">
        <f t="shared" ref="BD341:BD367" si="360">CONCATENATE("if(isset($request['",LOWER(BD7),"'])){$set.= ",CHAR(34)," ",LOWER(BD37)," = :",LOWER(BD37)," ",CHAR(34),";}")</f>
        <v>if(isset($request['attributes'])){$set.= " topic_attributes = :topic_attributes ";}</v>
      </c>
      <c r="BG341" t="str">
        <f t="shared" ref="BG341:BG367" si="361">CONCATENATE("if(isset($request['",LOWER(BG7),"'])){$set.= ",CHAR(34)," ",LOWER(BG37)," = :",LOWER(BG37)," ",CHAR(34),";}")</f>
        <v>if(isset($request['attributes'])){$set.= " trend_attributes = :trend_attributes ";}</v>
      </c>
      <c r="BJ341" t="str">
        <f t="shared" ref="BJ341:BJ367" si="362">CONCATENATE("if(isset($request['",LOWER(BJ7),"'])){$set.= ",CHAR(34)," ",LOWER(BJ37)," = :",LOWER(BJ37)," ",CHAR(34),";}")</f>
        <v>if(isset($request['attributes'])){$set.= " thread_attributes = :thread_attributes ";}</v>
      </c>
      <c r="BM341" t="str">
        <f t="shared" ref="BM341:BM367" si="363">CONCATENATE("if(isset($request['",LOWER(BM7),"'])){$set.= ",CHAR(34)," ",LOWER(BM37)," = :",LOWER(BM37)," ",CHAR(34),";}")</f>
        <v>if(isset($request['attributes'])){$set.= " message_attributes = :message_attributes ";}</v>
      </c>
      <c r="BP341" t="str">
        <f t="shared" ref="BP341:BP367" si="364">CONCATENATE("if(isset($request['",LOWER(BP7),"'])){$set.= ",CHAR(34)," ",LOWER(BP37)," = :",LOWER(BP37)," ",CHAR(34),";}")</f>
        <v>if(isset($request['attributes'])){$set.= " notification_attributes = :notification_attributes ";}</v>
      </c>
      <c r="BS341" t="str">
        <f t="shared" ref="BS341:BS367" si="365">CONCATENATE("if(isset($request['",LOWER(BS7),"'])){$set.= ",CHAR(34)," ",LOWER(BS37)," = :",LOWER(BS37)," ",CHAR(34),";}")</f>
        <v>if(isset($request['attributes'])){$set.= " stage_attributes = :stage_attributes ";}</v>
      </c>
      <c r="BV341" t="str">
        <f t="shared" ref="BV341:BV367" si="366">CONCATENATE("if(isset($request['",LOWER(BV7),"'])){$set.= ",CHAR(34)," ",LOWER(BV37)," = :",LOWER(BV37)," ",CHAR(34),";}")</f>
        <v>if(isset($request['attributes'])){$set.= " recording_attributes = :recording_attributes ";}</v>
      </c>
      <c r="BY341" t="str">
        <f t="shared" ref="BY341:BY367" si="367">CONCATENATE("if(isset($request['",LOWER(BY7),"'])){$set.= ",CHAR(34)," ",LOWER(BY37)," = :",LOWER(BY37)," ",CHAR(34),";}")</f>
        <v>if(isset($request['attributes'])){$set.= " attachment_attributes = :attachment_attributes ";}</v>
      </c>
      <c r="CB341" t="str">
        <f t="shared" ref="CB341:CB367" si="368">CONCATENATE("if(isset($request['",LOWER(CB7),"'])){$set.= ",CHAR(34)," ",LOWER(CB37)," = :",LOWER(CB37)," ",CHAR(34),";}")</f>
        <v>if(isset($request['attributes'])){$set.= " excerpt_attributes = :excerpt_attributes ";}</v>
      </c>
      <c r="CE341" t="str">
        <f t="shared" ref="CE341:CE367" si="369">CONCATENATE("if(isset($request['",LOWER(CE7),"'])){$set.= ",CHAR(34)," ",LOWER(CE37)," = :",LOWER(CE37)," ",CHAR(34),";}")</f>
        <v>if(isset($request['attributes'])){$set.= " idea_attributes = :idea_attributes ";}</v>
      </c>
    </row>
    <row r="342" spans="1:83" x14ac:dyDescent="0.2">
      <c r="B342" t="str">
        <f t="shared" si="342"/>
        <v>if(isset($request['type'])){$set.= " unique_type = :unique_type ";}</v>
      </c>
      <c r="E342" t="str">
        <f t="shared" si="343"/>
        <v>if(isset($request['action'])){$set.= " process_action = :process_action ";}</v>
      </c>
      <c r="H342" t="str">
        <f t="shared" si="344"/>
        <v>if(isset($request['type'])){$set.= " event_type = :event_type ";}</v>
      </c>
      <c r="K342" t="str">
        <f t="shared" si="345"/>
        <v>if(isset($request['name'])){$set.= " app_name = :app_name ";}</v>
      </c>
      <c r="N342" t="str">
        <f t="shared" si="346"/>
        <v>if(isset($request['key'])){$set.= " token_key = :token_key ";}</v>
      </c>
      <c r="Q342" t="str">
        <f t="shared" si="347"/>
        <v>if(isset($request['name_first'])){$set.= " person_name_first = :person_name_first ";}</v>
      </c>
      <c r="T342" t="str">
        <f t="shared" si="348"/>
        <v>if(isset($request['alias'])){$set.= " user_alias = :user_alias ";}</v>
      </c>
      <c r="W342" t="str">
        <f t="shared" si="349"/>
        <v>if(isset($request['images'])){$set.= " profile_images = :profile_images ";}</v>
      </c>
      <c r="Z342" t="str">
        <f t="shared" si="350"/>
        <v>if(isset($request['type'])){$set.= " partner_type = :partner_type ";}</v>
      </c>
      <c r="AC342" t="str">
        <f t="shared" si="351"/>
        <v>if(isset($request['object'])){$set.= " view_object = :view_object ";}</v>
      </c>
      <c r="AF342" t="str">
        <f t="shared" si="352"/>
        <v>if(isset($request['query'])){$set.= " search_query = :search_query ";}</v>
      </c>
      <c r="AI342" t="str">
        <f t="shared" si="353"/>
        <v>if(isset($request['type'])){$set.= " asset_type = :asset_type ";}</v>
      </c>
      <c r="AL342" t="str">
        <f t="shared" si="354"/>
        <v>if(isset($request['type'])){$set.= " acknowledgement_type = :acknowledgement_type ";}</v>
      </c>
      <c r="AO342" t="str">
        <f t="shared" si="355"/>
        <v>if(isset($request['text'])){$set.= " comment_text = :comment_text ";}</v>
      </c>
      <c r="AR342" t="str">
        <f t="shared" si="356"/>
        <v>if(isset($request['recipient'])){$set.= " followship_recipient = :followship_recipient ";}</v>
      </c>
      <c r="AU342" t="str">
        <f t="shared" si="357"/>
        <v>if(isset($request['title'])){$set.= " group_title = :group_title ";}</v>
      </c>
      <c r="AX342" t="str">
        <f t="shared" si="358"/>
        <v>if(isset($request['body'])){$set.= " post_body = :post_body ";}</v>
      </c>
      <c r="BA342" t="str">
        <f t="shared" si="359"/>
        <v>if(isset($request['label'])){$set.= " tag_label = :tag_label ";}</v>
      </c>
      <c r="BD342" t="str">
        <f t="shared" si="360"/>
        <v>if(isset($request['label'])){$set.= " topic_label = :topic_label ";}</v>
      </c>
      <c r="BG342" t="str">
        <f t="shared" si="361"/>
        <v>if(isset($request['label'])){$set.= " trend_label = :trend_label ";}</v>
      </c>
      <c r="BJ342" t="str">
        <f t="shared" si="362"/>
        <v>if(isset($request['title'])){$set.= " thread_title = :thread_title ";}</v>
      </c>
      <c r="BM342" t="str">
        <f t="shared" si="363"/>
        <v>if(isset($request['body'])){$set.= " message_body = :message_body ";}</v>
      </c>
      <c r="BP342" t="str">
        <f t="shared" si="364"/>
        <v>if(isset($request['message'])){$set.= " notification_message = :notification_message ";}</v>
      </c>
      <c r="BS342" t="str">
        <f t="shared" si="365"/>
        <v>if(isset($request['excerpts'])){$set.= " stage_excerpts = :stage_excerpts ";}</v>
      </c>
      <c r="BV342" t="str">
        <f t="shared" si="366"/>
        <v>if(isset($request['type'])){$set.= " recording_type = :recording_type ";}</v>
      </c>
      <c r="BY342" t="str">
        <f t="shared" si="367"/>
        <v>if(isset($request['drawings'])){$set.= " attachment_drawings = :attachment_drawings ";}</v>
      </c>
      <c r="CB342" t="str">
        <f t="shared" si="368"/>
        <v>if(isset($request['lines'])){$set.= " excerpt_lines = :excerpt_lines ";}</v>
      </c>
      <c r="CE342" t="str">
        <f t="shared" si="369"/>
        <v>if(isset($request['text'])){$set.= " idea_text = :idea_text ";}</v>
      </c>
    </row>
    <row r="343" spans="1:83" x14ac:dyDescent="0.2">
      <c r="B343" t="str">
        <f t="shared" si="342"/>
        <v>if(isset($request[''])){$set.= "  = : ";}</v>
      </c>
      <c r="E343" t="str">
        <f t="shared" si="343"/>
        <v>if(isset($request[''])){$set.= "  = : ";}</v>
      </c>
      <c r="H343" t="str">
        <f t="shared" si="344"/>
        <v>if(isset($request['token'])){$set.= " event_token = :event_token ";}</v>
      </c>
      <c r="K343" t="str">
        <f t="shared" si="345"/>
        <v>if(isset($request['website'])){$set.= " app_website = :app_website ";}</v>
      </c>
      <c r="N343" t="str">
        <f t="shared" si="346"/>
        <v>if(isset($request['secret'])){$set.= " token_secret = :token_secret ";}</v>
      </c>
      <c r="Q343" t="str">
        <f t="shared" si="347"/>
        <v>if(isset($request['name_middle'])){$set.= " person_name_middle = :person_name_middle ";}</v>
      </c>
      <c r="T343" t="str">
        <f t="shared" si="348"/>
        <v>if(isset($request['access'])){$set.= " user_access = :user_access ";}</v>
      </c>
      <c r="W343" t="str">
        <f t="shared" si="349"/>
        <v>if(isset($request['bio'])){$set.= " profile_bio = :profile_bio ";}</v>
      </c>
      <c r="Z343" t="str">
        <f t="shared" si="350"/>
        <v>if(isset($request['status'])){$set.= " partner_status = :partner_status ";}</v>
      </c>
      <c r="AC343" t="str">
        <f t="shared" si="351"/>
        <v>if(isset($request[''])){$set.= "  = : ";}</v>
      </c>
      <c r="AF343" t="str">
        <f t="shared" si="352"/>
        <v>if(isset($request['conversion'])){$set.= " search_conversion = :search_conversion ";}</v>
      </c>
      <c r="AI343" t="str">
        <f t="shared" si="353"/>
        <v>if(isset($request['status'])){$set.= " asset_status = :asset_status ";}</v>
      </c>
      <c r="AL343" t="str">
        <f t="shared" si="354"/>
        <v>if(isset($request['parent'])){$set.= " acknowledgement_parent = :acknowledgement_parent ";}</v>
      </c>
      <c r="AO343" t="str">
        <f t="shared" si="355"/>
        <v>if(isset($request['thread'])){$set.= " comment_thread = :comment_thread ";}</v>
      </c>
      <c r="AR343" t="str">
        <f t="shared" si="356"/>
        <v>if(isset($request['sender'])){$set.= " followship_sender = :followship_sender ";}</v>
      </c>
      <c r="AU343" t="str">
        <f t="shared" si="357"/>
        <v>if(isset($request['headline'])){$set.= " group_headline = :group_headline ";}</v>
      </c>
      <c r="AX343" t="str">
        <f t="shared" si="358"/>
        <v>if(isset($request['images'])){$set.= " post_images = :post_images ";}</v>
      </c>
      <c r="BA343" t="str">
        <f t="shared" si="359"/>
        <v>if(isset($request['object'])){$set.= " tag_object = :tag_object ";}</v>
      </c>
      <c r="BD343" t="str">
        <f t="shared" si="360"/>
        <v>if(isset($request[''])){$set.= "  = : ";}</v>
      </c>
      <c r="BG343" t="str">
        <f t="shared" si="361"/>
        <v>if(isset($request['object'])){$set.= " trend_object = :trend_object ";}</v>
      </c>
      <c r="BJ343" t="str">
        <f t="shared" si="362"/>
        <v>if(isset($request['participants'])){$set.= " thread_participants = :thread_participants ";}</v>
      </c>
      <c r="BM343" t="str">
        <f t="shared" si="363"/>
        <v>if(isset($request['images'])){$set.= " message_images = :message_images ";}</v>
      </c>
      <c r="BP343" t="str">
        <f t="shared" si="364"/>
        <v>if(isset($request['type'])){$set.= " notification_type = :notification_type ";}</v>
      </c>
      <c r="BS343" t="str">
        <f t="shared" si="365"/>
        <v>if(isset($request['attachments'])){$set.= " stage_attachments = :stage_attachments ";}</v>
      </c>
      <c r="BV343" t="str">
        <f t="shared" si="366"/>
        <v>if(isset($request['source'])){$set.= " recording_source = :recording_source ";}</v>
      </c>
      <c r="BY343" t="str">
        <f t="shared" si="367"/>
        <v>if(isset($request['images'])){$set.= " attachment_images = :attachment_images ";}</v>
      </c>
      <c r="CB343" t="str">
        <f t="shared" si="368"/>
        <v>if(isset($request[''])){$set.= "  = : ";}</v>
      </c>
      <c r="CE343" t="str">
        <f t="shared" si="369"/>
        <v>if(isset($request['x'])){$set.= " idea_x = :idea_x ";}</v>
      </c>
    </row>
    <row r="344" spans="1:83" x14ac:dyDescent="0.2">
      <c r="B344" t="str">
        <f t="shared" si="342"/>
        <v>if(isset($request[''])){$set.= "  = : ";}</v>
      </c>
      <c r="E344" t="str">
        <f t="shared" si="343"/>
        <v>if(isset($request[''])){$set.= "  = : ";}</v>
      </c>
      <c r="H344" t="str">
        <f t="shared" si="344"/>
        <v>if(isset($request['object'])){$set.= " event_object = :event_object ";}</v>
      </c>
      <c r="K344" t="str">
        <f t="shared" si="345"/>
        <v>if(isset($request['industry'])){$set.= " app_industry = :app_industry ";}</v>
      </c>
      <c r="N344" t="str">
        <f t="shared" si="346"/>
        <v>if(isset($request['expires'])){$set.= " token_expires = :token_expires ";}</v>
      </c>
      <c r="Q344" t="str">
        <f t="shared" si="347"/>
        <v>if(isset($request['name_last'])){$set.= " person_name_last = :person_name_last ";}</v>
      </c>
      <c r="T344" t="str">
        <f t="shared" si="348"/>
        <v>if(isset($request['lastlogin'])){$set.= " user_lastlogin = :user_lastlogin ";}</v>
      </c>
      <c r="W344" t="str">
        <f t="shared" si="349"/>
        <v>if(isset($request['headline'])){$set.= " profile_headline = :profile_headline ";}</v>
      </c>
      <c r="Z344" t="str">
        <f t="shared" si="350"/>
        <v>if(isset($request['organization'])){$set.= " partner_organization = :partner_organization ";}</v>
      </c>
      <c r="AC344" t="str">
        <f t="shared" si="351"/>
        <v>if(isset($request[''])){$set.= "  = : ";}</v>
      </c>
      <c r="AF344" t="str">
        <f t="shared" si="352"/>
        <v>if(isset($request[''])){$set.= "  = : ";}</v>
      </c>
      <c r="AI344" t="str">
        <f t="shared" si="353"/>
        <v>if(isset($request['primary'])){$set.= " asset_primary = :asset_primary ";}</v>
      </c>
      <c r="AL344" t="str">
        <f t="shared" si="354"/>
        <v>if(isset($request['object'])){$set.= " acknowledgement_object = :acknowledgement_object ";}</v>
      </c>
      <c r="AO344" t="str">
        <f t="shared" si="355"/>
        <v>if(isset($request['object'])){$set.= " comment_object = :comment_object ";}</v>
      </c>
      <c r="AR344" t="str">
        <f t="shared" si="356"/>
        <v>if(isset($request['status'])){$set.= " followship_status = :followship_status ";}</v>
      </c>
      <c r="AU344" t="str">
        <f t="shared" si="357"/>
        <v>if(isset($request['access'])){$set.= " group_access = :group_access ";}</v>
      </c>
      <c r="AX344" t="str">
        <f t="shared" si="358"/>
        <v>if(isset($request['closed'])){$set.= " post_closed = :post_closed ";}</v>
      </c>
      <c r="BA344" t="str">
        <f t="shared" si="359"/>
        <v>if(isset($request[''])){$set.= "  = : ";}</v>
      </c>
      <c r="BD344" t="str">
        <f t="shared" si="360"/>
        <v>if(isset($request[''])){$set.= "  = : ";}</v>
      </c>
      <c r="BG344" t="str">
        <f t="shared" si="361"/>
        <v>if(isset($request[''])){$set.= "  = : ";}</v>
      </c>
      <c r="BJ344" t="str">
        <f t="shared" si="362"/>
        <v>if(isset($request['preview'])){$set.= " thread_preview = :thread_preview ";}</v>
      </c>
      <c r="BM344" t="str">
        <f t="shared" si="363"/>
        <v>if(isset($request['deleted'])){$set.= "  = : ";}</v>
      </c>
      <c r="BP344" t="str">
        <f t="shared" si="364"/>
        <v>if(isset($request['opened'])){$set.= " notification_opened = :notification_opened ";}</v>
      </c>
      <c r="BS344" t="str">
        <f t="shared" si="365"/>
        <v>if(isset($request[''])){$set.= "  = : ";}</v>
      </c>
      <c r="BV344" t="str">
        <f t="shared" si="366"/>
        <v>if(isset($request['length'])){$set.= " recording_length = :recording_length ";}</v>
      </c>
      <c r="BY344" t="str">
        <f t="shared" si="367"/>
        <v>if(isset($request['recordings'])){$set.= " attachment_recordings = :attachment_recordings ";}</v>
      </c>
      <c r="CB344" t="str">
        <f t="shared" si="368"/>
        <v>if(isset($request[''])){$set.= "  = : ";}</v>
      </c>
      <c r="CE344" t="str">
        <f t="shared" si="369"/>
        <v>if(isset($request['y'])){$set.= " idea_y = :idea_y ";}</v>
      </c>
    </row>
    <row r="345" spans="1:83" x14ac:dyDescent="0.2">
      <c r="B345" t="str">
        <f t="shared" si="342"/>
        <v>if(isset($request[''])){$set.= "  = : ";}</v>
      </c>
      <c r="E345" t="str">
        <f t="shared" si="343"/>
        <v>if(isset($request[''])){$set.= "  = : ";}</v>
      </c>
      <c r="H345" t="str">
        <f t="shared" si="344"/>
        <v>if(isset($request[''])){$set.= "  = : ";}</v>
      </c>
      <c r="K345" t="str">
        <f t="shared" si="345"/>
        <v>if(isset($request['email'])){$set.= " app_email = :app_email ";}</v>
      </c>
      <c r="N345" t="str">
        <f t="shared" si="346"/>
        <v>if(isset($request['limit'])){$set.= " token_limit = :token_limit ";}</v>
      </c>
      <c r="Q345" t="str">
        <f t="shared" si="347"/>
        <v>if(isset($request['email'])){$set.= " person_email = :person_email ";}</v>
      </c>
      <c r="T345" t="str">
        <f t="shared" si="348"/>
        <v>if(isset($request['status'])){$set.= " user_status = :user_status ";}</v>
      </c>
      <c r="W345" t="str">
        <f t="shared" si="349"/>
        <v>if(isset($request['access'])){$set.= " profile_access = :profile_access ";}</v>
      </c>
      <c r="Z345" t="str">
        <f t="shared" si="350"/>
        <v>if(isset($request[''])){$set.= "  = : ";}</v>
      </c>
      <c r="AC345" t="str">
        <f t="shared" si="351"/>
        <v>if(isset($request[''])){$set.= "  = : ";}</v>
      </c>
      <c r="AF345" t="str">
        <f t="shared" si="352"/>
        <v>if(isset($request[''])){$set.= "  = : ";}</v>
      </c>
      <c r="AI345" t="str">
        <f t="shared" si="353"/>
        <v>if(isset($request['object'])){$set.= " asset_object = :asset_object ";}</v>
      </c>
      <c r="AL345" t="str">
        <f t="shared" si="354"/>
        <v>if(isset($request[''])){$set.= "  = : ";}</v>
      </c>
      <c r="AO345" t="str">
        <f t="shared" si="355"/>
        <v>if(isset($request[''])){$set.= "  = : ";}</v>
      </c>
      <c r="AR345" t="str">
        <f t="shared" si="356"/>
        <v>if(isset($request[''])){$set.= "  = : ";}</v>
      </c>
      <c r="AU345" t="str">
        <f t="shared" si="357"/>
        <v>if(isset($request['participants'])){$set.= " group_participants = :group_participants ";}</v>
      </c>
      <c r="AX345" t="str">
        <f t="shared" si="358"/>
        <v>if(isset($request['deleted'])){$set.= " post_deleted = :post_deleted ";}</v>
      </c>
      <c r="BA345" t="str">
        <f t="shared" si="359"/>
        <v>if(isset($request[''])){$set.= "  = : ";}</v>
      </c>
      <c r="BD345" t="str">
        <f t="shared" si="360"/>
        <v>if(isset($request[''])){$set.= "  = : ";}</v>
      </c>
      <c r="BG345" t="str">
        <f t="shared" si="361"/>
        <v>if(isset($request[''])){$set.= "  = : ";}</v>
      </c>
      <c r="BJ345" t="str">
        <f t="shared" si="362"/>
        <v>if(isset($request[''])){$set.= "  = : ";}</v>
      </c>
      <c r="BM345" t="str">
        <f t="shared" si="363"/>
        <v>if(isset($request[''])){$set.= "  = : ";}</v>
      </c>
      <c r="BP345" t="str">
        <f t="shared" si="364"/>
        <v>if(isset($request['viewed'])){$set.= " notification_viewed = :notification_viewed ";}</v>
      </c>
      <c r="BS345" t="str">
        <f t="shared" si="365"/>
        <v>if(isset($request[''])){$set.= "  = : ";}</v>
      </c>
      <c r="BV345" t="str">
        <f t="shared" si="366"/>
        <v>if(isset($request['cues'])){$set.= " recording_cues = :recording_cues ";}</v>
      </c>
      <c r="BY345" t="str">
        <f t="shared" si="367"/>
        <v>if(isset($request[''])){$set.= "  = : ";}</v>
      </c>
      <c r="CB345" t="str">
        <f t="shared" si="368"/>
        <v>if(isset($request[''])){$set.= "  = : ";}</v>
      </c>
      <c r="CE345" t="str">
        <f t="shared" si="369"/>
        <v>if(isset($request['z'])){$set.= " idea_z = :idea_z ";}</v>
      </c>
    </row>
    <row r="346" spans="1:83" x14ac:dyDescent="0.2">
      <c r="B346" t="str">
        <f t="shared" si="342"/>
        <v>if(isset($request[''])){$set.= "  = : ";}</v>
      </c>
      <c r="E346" t="str">
        <f t="shared" si="343"/>
        <v>if(isset($request[''])){$set.= "  = : ";}</v>
      </c>
      <c r="H346" t="str">
        <f t="shared" si="344"/>
        <v>if(isset($request[''])){$set.= "  = : ";}</v>
      </c>
      <c r="K346" t="str">
        <f t="shared" si="345"/>
        <v>if(isset($request['description'])){$set.= " app_description = :app_description ";}</v>
      </c>
      <c r="N346" t="str">
        <f t="shared" si="346"/>
        <v>if(isset($request['balance'])){$set.= " token_balance = :token_balance ";}</v>
      </c>
      <c r="Q346" t="str">
        <f t="shared" si="347"/>
        <v>if(isset($request['phone_primary'])){$set.= " person_phone_primary = :person_phone_primary ";}</v>
      </c>
      <c r="T346" t="str">
        <f t="shared" si="348"/>
        <v>if(isset($request['validation'])){$set.= " user_validation = :user_validation ";}</v>
      </c>
      <c r="W346" t="str">
        <f t="shared" si="349"/>
        <v>if(isset($request['status'])){$set.= " profile_status = :profile_status ";}</v>
      </c>
      <c r="Z346" t="str">
        <f t="shared" si="350"/>
        <v>if(isset($request[''])){$set.= "  = : ";}</v>
      </c>
      <c r="AC346" t="str">
        <f t="shared" si="351"/>
        <v>if(isset($request[''])){$set.= "  = : ";}</v>
      </c>
      <c r="AF346" t="str">
        <f t="shared" si="352"/>
        <v>if(isset($request[''])){$set.= "  = : ";}</v>
      </c>
      <c r="AI346" t="str">
        <f t="shared" si="353"/>
        <v>if(isset($request['caption'])){$set.= " asset_caption = :asset_caption ";}</v>
      </c>
      <c r="AL346" t="str">
        <f t="shared" si="354"/>
        <v>if(isset($request[''])){$set.= "  = : ";}</v>
      </c>
      <c r="AO346" t="str">
        <f t="shared" si="355"/>
        <v>if(isset($request[''])){$set.= "  = : ";}</v>
      </c>
      <c r="AR346" t="str">
        <f t="shared" si="356"/>
        <v>if(isset($request[''])){$set.= "  = : ";}</v>
      </c>
      <c r="AU346" t="str">
        <f t="shared" si="357"/>
        <v>if(isset($request['images'])){$set.= " group_images = :group_images ";}</v>
      </c>
      <c r="AX346" t="str">
        <f t="shared" si="358"/>
        <v>if(isset($request['access'])){$set.= " post_access = :post_access ";}</v>
      </c>
      <c r="BA346" t="str">
        <f t="shared" si="359"/>
        <v>if(isset($request[''])){$set.= "  = : ";}</v>
      </c>
      <c r="BD346" t="str">
        <f t="shared" si="360"/>
        <v>if(isset($request[''])){$set.= "  = : ";}</v>
      </c>
      <c r="BG346" t="str">
        <f t="shared" si="361"/>
        <v>if(isset($request[''])){$set.= "  = : ";}</v>
      </c>
      <c r="BJ346" t="str">
        <f t="shared" si="362"/>
        <v>if(isset($request[''])){$set.= "  = : ";}</v>
      </c>
      <c r="BM346" t="str">
        <f t="shared" si="363"/>
        <v>if(isset($request[''])){$set.= "  = : ";}</v>
      </c>
      <c r="BP346" t="str">
        <f t="shared" si="364"/>
        <v>if(isset($request['recipient'])){$set.= " notification_recipient = :notification_recipient ";}</v>
      </c>
      <c r="BS346" t="str">
        <f t="shared" si="365"/>
        <v>if(isset($request[''])){$set.= "  = : ";}</v>
      </c>
      <c r="BV346" t="str">
        <f t="shared" si="366"/>
        <v>if(isset($request['start_time'])){$set.= " recording_start_time = :recording_start_time ";}</v>
      </c>
      <c r="BY346" t="str">
        <f t="shared" si="367"/>
        <v>if(isset($request[''])){$set.= "  = : ";}</v>
      </c>
      <c r="CB346" t="str">
        <f t="shared" si="368"/>
        <v>if(isset($request[''])){$set.= "  = : ";}</v>
      </c>
      <c r="CE346" t="str">
        <f t="shared" si="369"/>
        <v>if(isset($request['width'])){$set.= " idea_width = :idea_width ";}</v>
      </c>
    </row>
    <row r="347" spans="1:83" x14ac:dyDescent="0.2">
      <c r="B347" t="str">
        <f t="shared" si="342"/>
        <v>if(isset($request[''])){$set.= "  = : ";}</v>
      </c>
      <c r="E347" t="str">
        <f t="shared" si="343"/>
        <v>if(isset($request[''])){$set.= "  = : ";}</v>
      </c>
      <c r="H347" t="str">
        <f t="shared" si="344"/>
        <v>if(isset($request[''])){$set.= "  = : ";}</v>
      </c>
      <c r="K347" t="str">
        <f t="shared" si="345"/>
        <v>if(isset($request['type'])){$set.= " app_type = :app_type ";}</v>
      </c>
      <c r="N347" t="str">
        <f t="shared" si="346"/>
        <v>if(isset($request['status'])){$set.= " token_status = :token_status ";}</v>
      </c>
      <c r="Q347" t="str">
        <f t="shared" si="347"/>
        <v>if(isset($request['phone_secondary'])){$set.= " person_phone_secondary = :person_phone_secondary ";}</v>
      </c>
      <c r="T347" t="str">
        <f t="shared" si="348"/>
        <v>if(isset($request['welcome'])){$set.= " user_welcome = :user_welcome ";}</v>
      </c>
      <c r="W347" t="str">
        <f t="shared" si="349"/>
        <v>if(isset($request[''])){$set.= "  = : ";}</v>
      </c>
      <c r="Z347" t="str">
        <f t="shared" si="350"/>
        <v>if(isset($request[''])){$set.= "  = : ";}</v>
      </c>
      <c r="AC347" t="str">
        <f t="shared" si="351"/>
        <v>if(isset($request[''])){$set.= "  = : ";}</v>
      </c>
      <c r="AF347" t="str">
        <f t="shared" si="352"/>
        <v>if(isset($request[''])){$set.= "  = : ";}</v>
      </c>
      <c r="AI347" t="str">
        <f t="shared" si="353"/>
        <v>if(isset($request['filename'])){$set.= " asset_filename = :asset_filename ";}</v>
      </c>
      <c r="AL347" t="str">
        <f t="shared" si="354"/>
        <v>if(isset($request[''])){$set.= "  = : ";}</v>
      </c>
      <c r="AO347" t="str">
        <f t="shared" si="355"/>
        <v>if(isset($request[''])){$set.= "  = : ";}</v>
      </c>
      <c r="AR347" t="str">
        <f t="shared" si="356"/>
        <v>if(isset($request[''])){$set.= "  = : ";}</v>
      </c>
      <c r="AU347" t="str">
        <f t="shared" si="357"/>
        <v>if(isset($request['author'])){$set.= "  = : ";}</v>
      </c>
      <c r="AX347" t="str">
        <f t="shared" si="358"/>
        <v>if(isset($request['host'])){$set.= " post_host = :post_host ";}</v>
      </c>
      <c r="BA347" t="str">
        <f t="shared" si="359"/>
        <v>if(isset($request[''])){$set.= "  = : ";}</v>
      </c>
      <c r="BD347" t="str">
        <f t="shared" si="360"/>
        <v>if(isset($request[''])){$set.= "  = : ";}</v>
      </c>
      <c r="BG347" t="str">
        <f t="shared" si="361"/>
        <v>if(isset($request[''])){$set.= "  = : ";}</v>
      </c>
      <c r="BJ347" t="str">
        <f t="shared" si="362"/>
        <v>if(isset($request[''])){$set.= "  = : ";}</v>
      </c>
      <c r="BM347" t="str">
        <f t="shared" si="363"/>
        <v>if(isset($request[''])){$set.= "  = : ";}</v>
      </c>
      <c r="BP347" t="str">
        <f t="shared" si="364"/>
        <v>if(isset($request['sender'])){$set.= " notification_sender = :notification_sender ";}</v>
      </c>
      <c r="BS347" t="str">
        <f t="shared" si="365"/>
        <v>if(isset($request[''])){$set.= "  = : ";}</v>
      </c>
      <c r="BV347" t="str">
        <f t="shared" si="366"/>
        <v>if(isset($request['end_time'])){$set.= " recording_end_time = :recording_end_time ";}</v>
      </c>
      <c r="BY347" t="str">
        <f t="shared" si="367"/>
        <v>if(isset($request[''])){$set.= "  = : ";}</v>
      </c>
      <c r="CB347" t="str">
        <f t="shared" si="368"/>
        <v>if(isset($request[''])){$set.= "  = : ";}</v>
      </c>
      <c r="CE347" t="str">
        <f t="shared" si="369"/>
        <v>if(isset($request['height'])){$set.= " idea_height = :idea_height ";}</v>
      </c>
    </row>
    <row r="348" spans="1:83" x14ac:dyDescent="0.2">
      <c r="B348" t="str">
        <f t="shared" si="342"/>
        <v>if(isset($request[''])){$set.= "  = : ";}</v>
      </c>
      <c r="E348" t="str">
        <f t="shared" si="343"/>
        <v>if(isset($request[''])){$set.= "  = : ";}</v>
      </c>
      <c r="H348" t="str">
        <f t="shared" si="344"/>
        <v>if(isset($request[''])){$set.= "  = : ";}</v>
      </c>
      <c r="K348" t="str">
        <f t="shared" si="345"/>
        <v>if(isset($request[''])){$set.= "  = : ";}</v>
      </c>
      <c r="N348" t="str">
        <f t="shared" si="346"/>
        <v>if(isset($request[''])){$set.= "  = : ";}</v>
      </c>
      <c r="Q348" t="str">
        <f t="shared" si="347"/>
        <v>if(isset($request['entitlements'])){$set.= " person_entitlements = :person_entitlements ";}</v>
      </c>
      <c r="T348" t="str">
        <f t="shared" si="348"/>
        <v>if(isset($request[''])){$set.= "  = : ";}</v>
      </c>
      <c r="W348" t="str">
        <f t="shared" si="349"/>
        <v>if(isset($request[''])){$set.= "  = : ";}</v>
      </c>
      <c r="Z348" t="str">
        <f t="shared" si="350"/>
        <v>if(isset($request[''])){$set.= "  = : ";}</v>
      </c>
      <c r="AC348" t="str">
        <f t="shared" si="351"/>
        <v>if(isset($request[''])){$set.= "  = : ";}</v>
      </c>
      <c r="AF348" t="str">
        <f t="shared" si="352"/>
        <v>if(isset($request[''])){$set.= "  = : ";}</v>
      </c>
      <c r="AI348" t="str">
        <f t="shared" si="353"/>
        <v>if(isset($request['metadata'])){$set.= " asset_metadata = :asset_metadata ";}</v>
      </c>
      <c r="AL348" t="str">
        <f t="shared" si="354"/>
        <v>if(isset($request[''])){$set.= "  = : ";}</v>
      </c>
      <c r="AO348" t="str">
        <f t="shared" si="355"/>
        <v>if(isset($request[''])){$set.= "  = : ";}</v>
      </c>
      <c r="AR348" t="str">
        <f t="shared" si="356"/>
        <v>if(isset($request[''])){$set.= "  = : ";}</v>
      </c>
      <c r="AU348" t="str">
        <f t="shared" si="357"/>
        <v>if(isset($request[''])){$set.= "  = : ";}</v>
      </c>
      <c r="AX348" t="str">
        <f t="shared" si="358"/>
        <v>if(isset($request[''])){$set.= "  = : ";}</v>
      </c>
      <c r="BA348" t="str">
        <f t="shared" si="359"/>
        <v>if(isset($request[''])){$set.= "  = : ";}</v>
      </c>
      <c r="BD348" t="str">
        <f t="shared" si="360"/>
        <v>if(isset($request[''])){$set.= "  = : ";}</v>
      </c>
      <c r="BG348" t="str">
        <f t="shared" si="361"/>
        <v>if(isset($request[''])){$set.= "  = : ";}</v>
      </c>
      <c r="BJ348" t="str">
        <f t="shared" si="362"/>
        <v>if(isset($request[''])){$set.= "  = : ";}</v>
      </c>
      <c r="BM348" t="str">
        <f t="shared" si="363"/>
        <v>if(isset($request[''])){$set.= "  = : ";}</v>
      </c>
      <c r="BP348" t="str">
        <f t="shared" si="364"/>
        <v>if(isset($request['subject'])){$set.= " notification_subject = :notification_subject ";}</v>
      </c>
      <c r="BS348" t="str">
        <f t="shared" si="365"/>
        <v>if(isset($request[''])){$set.= "  = : ";}</v>
      </c>
      <c r="BV348" t="str">
        <f t="shared" si="366"/>
        <v>if(isset($request[''])){$set.= "  = : ";}</v>
      </c>
      <c r="BY348" t="str">
        <f t="shared" si="367"/>
        <v>if(isset($request[''])){$set.= "  = : ";}</v>
      </c>
      <c r="CB348" t="str">
        <f t="shared" si="368"/>
        <v>if(isset($request[''])){$set.= "  = : ";}</v>
      </c>
      <c r="CE348" t="str">
        <f t="shared" si="369"/>
        <v>if(isset($request[''])){$set.= "  = : ";}</v>
      </c>
    </row>
    <row r="349" spans="1:83" x14ac:dyDescent="0.2">
      <c r="B349" t="str">
        <f t="shared" si="342"/>
        <v>if(isset($request[''])){$set.= "  = : ";}</v>
      </c>
      <c r="E349" t="str">
        <f t="shared" si="343"/>
        <v>if(isset($request[''])){$set.= "  = : ";}</v>
      </c>
      <c r="H349" t="str">
        <f t="shared" si="344"/>
        <v>if(isset($request[''])){$set.= "  = : ";}</v>
      </c>
      <c r="K349" t="str">
        <f t="shared" si="345"/>
        <v>if(isset($request[''])){$set.= "  = : ";}</v>
      </c>
      <c r="N349" t="str">
        <f t="shared" si="346"/>
        <v>if(isset($request[''])){$set.= "  = : ";}</v>
      </c>
      <c r="Q349" t="str">
        <f t="shared" si="347"/>
        <v>if(isset($request[''])){$set.= "  = : ";}</v>
      </c>
      <c r="T349" t="str">
        <f t="shared" si="348"/>
        <v>if(isset($request[''])){$set.= "  = : ";}</v>
      </c>
      <c r="W349" t="str">
        <f t="shared" si="349"/>
        <v>if(isset($request[''])){$set.= "  = : ";}</v>
      </c>
      <c r="Z349" t="str">
        <f t="shared" si="350"/>
        <v>if(isset($request[''])){$set.= "  = : ";}</v>
      </c>
      <c r="AC349" t="str">
        <f t="shared" si="351"/>
        <v>if(isset($request[''])){$set.= "  = : ";}</v>
      </c>
      <c r="AF349" t="str">
        <f t="shared" si="352"/>
        <v>if(isset($request[''])){$set.= "  = : ";}</v>
      </c>
      <c r="AI349" t="str">
        <f t="shared" si="353"/>
        <v>if(isset($request[''])){$set.= "  = : ";}</v>
      </c>
      <c r="AL349" t="str">
        <f t="shared" si="354"/>
        <v>if(isset($request[''])){$set.= "  = : ";}</v>
      </c>
      <c r="AO349" t="str">
        <f t="shared" si="355"/>
        <v>if(isset($request[''])){$set.= "  = : ";}</v>
      </c>
      <c r="AR349" t="str">
        <f t="shared" si="356"/>
        <v>if(isset($request[''])){$set.= "  = : ";}</v>
      </c>
      <c r="AU349" t="str">
        <f t="shared" si="357"/>
        <v>if(isset($request[''])){$set.= "  = : ";}</v>
      </c>
      <c r="AX349" t="str">
        <f t="shared" si="358"/>
        <v>if(isset($request[''])){$set.= "  = : ";}</v>
      </c>
      <c r="BA349" t="str">
        <f t="shared" si="359"/>
        <v>if(isset($request[''])){$set.= "  = : ";}</v>
      </c>
      <c r="BD349" t="str">
        <f t="shared" si="360"/>
        <v>if(isset($request[''])){$set.= "  = : ";}</v>
      </c>
      <c r="BG349" t="str">
        <f t="shared" si="361"/>
        <v>if(isset($request[''])){$set.= "  = : ";}</v>
      </c>
      <c r="BJ349" t="str">
        <f t="shared" si="362"/>
        <v>if(isset($request[''])){$set.= "  = : ";}</v>
      </c>
      <c r="BM349" t="str">
        <f t="shared" si="363"/>
        <v>if(isset($request[''])){$set.= "  = : ";}</v>
      </c>
      <c r="BP349" t="str">
        <f t="shared" si="364"/>
        <v>if(isset($request['object'])){$set.= " notification_object = :notification_object ";}</v>
      </c>
      <c r="BS349" t="str">
        <f t="shared" si="365"/>
        <v>if(isset($request[''])){$set.= "  = : ";}</v>
      </c>
      <c r="BV349" t="str">
        <f t="shared" si="366"/>
        <v>if(isset($request[''])){$set.= "  = : ";}</v>
      </c>
      <c r="BY349" t="str">
        <f t="shared" si="367"/>
        <v>if(isset($request[''])){$set.= "  = : ";}</v>
      </c>
      <c r="CB349" t="str">
        <f t="shared" si="368"/>
        <v>if(isset($request[''])){$set.= "  = : ";}</v>
      </c>
      <c r="CE349" t="str">
        <f t="shared" si="369"/>
        <v>if(isset($request[''])){$set.= "  = : ";}</v>
      </c>
    </row>
    <row r="350" spans="1:83" x14ac:dyDescent="0.2">
      <c r="B350" t="str">
        <f t="shared" si="342"/>
        <v>if(isset($request[''])){$set.= "  = : ";}</v>
      </c>
      <c r="E350" t="str">
        <f t="shared" si="343"/>
        <v>if(isset($request[''])){$set.= "  = : ";}</v>
      </c>
      <c r="H350" t="str">
        <f t="shared" si="344"/>
        <v>if(isset($request[''])){$set.= "  = : ";}</v>
      </c>
      <c r="K350" t="str">
        <f t="shared" si="345"/>
        <v>if(isset($request[''])){$set.= "  = : ";}</v>
      </c>
      <c r="N350" t="str">
        <f t="shared" si="346"/>
        <v>if(isset($request[''])){$set.= "  = : ";}</v>
      </c>
      <c r="Q350" t="str">
        <f t="shared" si="347"/>
        <v>if(isset($request[''])){$set.= "  = : ";}</v>
      </c>
      <c r="T350" t="str">
        <f t="shared" si="348"/>
        <v>if(isset($request[''])){$set.= "  = : ";}</v>
      </c>
      <c r="W350" t="str">
        <f t="shared" si="349"/>
        <v>if(isset($request[''])){$set.= "  = : ";}</v>
      </c>
      <c r="Z350" t="str">
        <f t="shared" si="350"/>
        <v>if(isset($request[''])){$set.= "  = : ";}</v>
      </c>
      <c r="AC350" t="str">
        <f t="shared" si="351"/>
        <v>if(isset($request[''])){$set.= "  = : ";}</v>
      </c>
      <c r="AF350" t="str">
        <f t="shared" si="352"/>
        <v>if(isset($request[''])){$set.= "  = : ";}</v>
      </c>
      <c r="AI350" t="str">
        <f t="shared" si="353"/>
        <v>if(isset($request[''])){$set.= "  = : ";}</v>
      </c>
      <c r="AL350" t="str">
        <f t="shared" si="354"/>
        <v>if(isset($request[''])){$set.= "  = : ";}</v>
      </c>
      <c r="AO350" t="str">
        <f t="shared" si="355"/>
        <v>if(isset($request[''])){$set.= "  = : ";}</v>
      </c>
      <c r="AR350" t="str">
        <f t="shared" si="356"/>
        <v>if(isset($request[''])){$set.= "  = : ";}</v>
      </c>
      <c r="AU350" t="str">
        <f t="shared" si="357"/>
        <v>if(isset($request[''])){$set.= "  = : ";}</v>
      </c>
      <c r="AX350" t="str">
        <f t="shared" si="358"/>
        <v>if(isset($request[''])){$set.= "  = : ";}</v>
      </c>
      <c r="BA350" t="str">
        <f t="shared" si="359"/>
        <v>if(isset($request[''])){$set.= "  = : ";}</v>
      </c>
      <c r="BD350" t="str">
        <f t="shared" si="360"/>
        <v>if(isset($request[''])){$set.= "  = : ";}</v>
      </c>
      <c r="BG350" t="str">
        <f t="shared" si="361"/>
        <v>if(isset($request[''])){$set.= "  = : ";}</v>
      </c>
      <c r="BJ350" t="str">
        <f t="shared" si="362"/>
        <v>if(isset($request[''])){$set.= "  = : ";}</v>
      </c>
      <c r="BM350" t="str">
        <f t="shared" si="363"/>
        <v>if(isset($request[''])){$set.= "  = : ";}</v>
      </c>
      <c r="BP350" t="str">
        <f t="shared" si="364"/>
        <v>if(isset($request[''])){$set.= "  = : ";}</v>
      </c>
      <c r="BS350" t="str">
        <f t="shared" si="365"/>
        <v>if(isset($request[''])){$set.= "  = : ";}</v>
      </c>
      <c r="BV350" t="str">
        <f t="shared" si="366"/>
        <v>if(isset($request[''])){$set.= "  = : ";}</v>
      </c>
      <c r="BY350" t="str">
        <f t="shared" si="367"/>
        <v>if(isset($request[''])){$set.= "  = : ";}</v>
      </c>
      <c r="CB350" t="str">
        <f t="shared" si="368"/>
        <v>if(isset($request[''])){$set.= "  = : ";}</v>
      </c>
      <c r="CE350" t="str">
        <f t="shared" si="369"/>
        <v>if(isset($request[''])){$set.= "  = : ";}</v>
      </c>
    </row>
    <row r="351" spans="1:83" x14ac:dyDescent="0.2">
      <c r="B351" t="str">
        <f t="shared" si="342"/>
        <v>if(isset($request[''])){$set.= "  = : ";}</v>
      </c>
      <c r="E351" t="str">
        <f t="shared" si="343"/>
        <v>if(isset($request[''])){$set.= "  = : ";}</v>
      </c>
      <c r="H351" t="str">
        <f t="shared" si="344"/>
        <v>if(isset($request[''])){$set.= "  = : ";}</v>
      </c>
      <c r="K351" t="str">
        <f t="shared" si="345"/>
        <v>if(isset($request[''])){$set.= "  = : ";}</v>
      </c>
      <c r="N351" t="str">
        <f t="shared" si="346"/>
        <v>if(isset($request[''])){$set.= "  = : ";}</v>
      </c>
      <c r="Q351" t="str">
        <f t="shared" si="347"/>
        <v>if(isset($request[''])){$set.= "  = : ";}</v>
      </c>
      <c r="T351" t="str">
        <f t="shared" si="348"/>
        <v>if(isset($request[''])){$set.= "  = : ";}</v>
      </c>
      <c r="W351" t="str">
        <f t="shared" si="349"/>
        <v>if(isset($request[''])){$set.= "  = : ";}</v>
      </c>
      <c r="Z351" t="str">
        <f t="shared" si="350"/>
        <v>if(isset($request[''])){$set.= "  = : ";}</v>
      </c>
      <c r="AC351" t="str">
        <f t="shared" si="351"/>
        <v>if(isset($request[''])){$set.= "  = : ";}</v>
      </c>
      <c r="AF351" t="str">
        <f t="shared" si="352"/>
        <v>if(isset($request[''])){$set.= "  = : ";}</v>
      </c>
      <c r="AI351" t="str">
        <f t="shared" si="353"/>
        <v>if(isset($request[''])){$set.= "  = : ";}</v>
      </c>
      <c r="AL351" t="str">
        <f t="shared" si="354"/>
        <v>if(isset($request[''])){$set.= "  = : ";}</v>
      </c>
      <c r="AO351" t="str">
        <f t="shared" si="355"/>
        <v>if(isset($request[''])){$set.= "  = : ";}</v>
      </c>
      <c r="AR351" t="str">
        <f t="shared" si="356"/>
        <v>if(isset($request[''])){$set.= "  = : ";}</v>
      </c>
      <c r="AU351" t="str">
        <f t="shared" si="357"/>
        <v>if(isset($request[''])){$set.= "  = : ";}</v>
      </c>
      <c r="AX351" t="str">
        <f t="shared" si="358"/>
        <v>if(isset($request[''])){$set.= "  = : ";}</v>
      </c>
      <c r="BA351" t="str">
        <f t="shared" si="359"/>
        <v>if(isset($request[''])){$set.= "  = : ";}</v>
      </c>
      <c r="BD351" t="str">
        <f t="shared" si="360"/>
        <v>if(isset($request[''])){$set.= "  = : ";}</v>
      </c>
      <c r="BG351" t="str">
        <f t="shared" si="361"/>
        <v>if(isset($request[''])){$set.= "  = : ";}</v>
      </c>
      <c r="BJ351" t="str">
        <f t="shared" si="362"/>
        <v>if(isset($request[''])){$set.= "  = : ";}</v>
      </c>
      <c r="BM351" t="str">
        <f t="shared" si="363"/>
        <v>if(isset($request[''])){$set.= "  = : ";}</v>
      </c>
      <c r="BP351" t="str">
        <f t="shared" si="364"/>
        <v>if(isset($request[''])){$set.= "  = : ";}</v>
      </c>
      <c r="BS351" t="str">
        <f t="shared" si="365"/>
        <v>if(isset($request[''])){$set.= "  = : ";}</v>
      </c>
      <c r="BV351" t="str">
        <f t="shared" si="366"/>
        <v>if(isset($request[''])){$set.= "  = : ";}</v>
      </c>
      <c r="BY351" t="str">
        <f t="shared" si="367"/>
        <v>if(isset($request[''])){$set.= "  = : ";}</v>
      </c>
      <c r="CB351" t="str">
        <f t="shared" si="368"/>
        <v>if(isset($request[''])){$set.= "  = : ";}</v>
      </c>
      <c r="CE351" t="str">
        <f t="shared" si="369"/>
        <v>if(isset($request['excerpt_id'])){$set.= "  = : ";}</v>
      </c>
    </row>
    <row r="352" spans="1:83" x14ac:dyDescent="0.2">
      <c r="B352" t="str">
        <f t="shared" si="342"/>
        <v>if(isset($request[''])){$set.= "  = : ";}</v>
      </c>
      <c r="E352" t="str">
        <f t="shared" si="343"/>
        <v>if(isset($request[''])){$set.= "  = : ";}</v>
      </c>
      <c r="H352" t="str">
        <f t="shared" si="344"/>
        <v>if(isset($request[''])){$set.= "  = : ";}</v>
      </c>
      <c r="K352" t="str">
        <f t="shared" si="345"/>
        <v>if(isset($request[''])){$set.= "  = : ";}</v>
      </c>
      <c r="N352" t="str">
        <f t="shared" si="346"/>
        <v>if(isset($request[''])){$set.= "  = : ";}</v>
      </c>
      <c r="Q352" t="str">
        <f t="shared" si="347"/>
        <v>if(isset($request[''])){$set.= "  = : ";}</v>
      </c>
      <c r="T352" t="str">
        <f t="shared" si="348"/>
        <v>if(isset($request[''])){$set.= "  = : ";}</v>
      </c>
      <c r="W352" t="str">
        <f t="shared" si="349"/>
        <v>if(isset($request[''])){$set.= "  = : ";}</v>
      </c>
      <c r="Z352" t="str">
        <f t="shared" si="350"/>
        <v>if(isset($request[''])){$set.= "  = : ";}</v>
      </c>
      <c r="AC352" t="str">
        <f t="shared" si="351"/>
        <v>if(isset($request[''])){$set.= "  = : ";}</v>
      </c>
      <c r="AF352" t="str">
        <f t="shared" si="352"/>
        <v>if(isset($request[''])){$set.= "  = : ";}</v>
      </c>
      <c r="AI352" t="str">
        <f t="shared" si="353"/>
        <v>if(isset($request[''])){$set.= "  = : ";}</v>
      </c>
      <c r="AL352" t="str">
        <f t="shared" si="354"/>
        <v>if(isset($request[''])){$set.= "  = : ";}</v>
      </c>
      <c r="AO352" t="str">
        <f t="shared" si="355"/>
        <v>if(isset($request[''])){$set.= "  = : ";}</v>
      </c>
      <c r="AR352" t="str">
        <f t="shared" si="356"/>
        <v>if(isset($request[''])){$set.= "  = : ";}</v>
      </c>
      <c r="AU352" t="str">
        <f t="shared" si="357"/>
        <v>if(isset($request[''])){$set.= "  = : ";}</v>
      </c>
      <c r="AX352" t="str">
        <f t="shared" si="358"/>
        <v>if(isset($request[''])){$set.= "  = : ";}</v>
      </c>
      <c r="BA352" t="str">
        <f t="shared" si="359"/>
        <v>if(isset($request[''])){$set.= "  = : ";}</v>
      </c>
      <c r="BD352" t="str">
        <f t="shared" si="360"/>
        <v>if(isset($request[''])){$set.= "  = : ";}</v>
      </c>
      <c r="BG352" t="str">
        <f t="shared" si="361"/>
        <v>if(isset($request[''])){$set.= "  = : ";}</v>
      </c>
      <c r="BJ352" t="str">
        <f t="shared" si="362"/>
        <v>if(isset($request[''])){$set.= "  = : ";}</v>
      </c>
      <c r="BM352" t="str">
        <f t="shared" si="363"/>
        <v>if(isset($request[''])){$set.= "  = : ";}</v>
      </c>
      <c r="BP352" t="str">
        <f t="shared" si="364"/>
        <v>if(isset($request[''])){$set.= "  = : ";}</v>
      </c>
      <c r="BS352" t="str">
        <f t="shared" si="365"/>
        <v>if(isset($request[''])){$set.= "  = : ";}</v>
      </c>
      <c r="BV352" t="str">
        <f t="shared" si="366"/>
        <v>if(isset($request['stage_id'])){$set.= " stage_id = :stage_id ";}</v>
      </c>
      <c r="BY352" t="str">
        <f t="shared" si="367"/>
        <v>if(isset($request['stage_id'])){$set.= " stage_id = :stage_id ";}</v>
      </c>
      <c r="CB352" t="str">
        <f t="shared" si="368"/>
        <v>if(isset($request['stage_id'])){$set.= " stage_id = :stage_id ";}</v>
      </c>
      <c r="CE352" t="str">
        <f t="shared" si="369"/>
        <v>if(isset($request['stage_id'])){$set.= " stage_id = :stage_id ";}</v>
      </c>
    </row>
    <row r="353" spans="2:83" x14ac:dyDescent="0.2">
      <c r="B353" t="str">
        <f t="shared" si="342"/>
        <v>if(isset($request[''])){$set.= "  = : ";}</v>
      </c>
      <c r="E353" t="str">
        <f t="shared" si="343"/>
        <v>if(isset($request[''])){$set.= "  = : ";}</v>
      </c>
      <c r="H353" t="str">
        <f t="shared" si="344"/>
        <v>if(isset($request[''])){$set.= "  = : ";}</v>
      </c>
      <c r="K353" t="str">
        <f t="shared" si="345"/>
        <v>if(isset($request[''])){$set.= "  = : ";}</v>
      </c>
      <c r="N353" t="str">
        <f t="shared" si="346"/>
        <v>if(isset($request[''])){$set.= "  = : ";}</v>
      </c>
      <c r="Q353" t="str">
        <f t="shared" si="347"/>
        <v>if(isset($request[''])){$set.= "  = : ";}</v>
      </c>
      <c r="T353" t="str">
        <f t="shared" si="348"/>
        <v>if(isset($request[''])){$set.= "  = : ";}</v>
      </c>
      <c r="W353" t="str">
        <f t="shared" si="349"/>
        <v>if(isset($request[''])){$set.= "  = : ";}</v>
      </c>
      <c r="Z353" t="str">
        <f t="shared" si="350"/>
        <v>if(isset($request[''])){$set.= "  = : ";}</v>
      </c>
      <c r="AC353" t="str">
        <f t="shared" si="351"/>
        <v>if(isset($request[''])){$set.= "  = : ";}</v>
      </c>
      <c r="AF353" t="str">
        <f t="shared" si="352"/>
        <v>if(isset($request[''])){$set.= "  = : ";}</v>
      </c>
      <c r="AI353" t="str">
        <f t="shared" si="353"/>
        <v>if(isset($request[''])){$set.= "  = : ";}</v>
      </c>
      <c r="AL353" t="str">
        <f t="shared" si="354"/>
        <v>if(isset($request[''])){$set.= "  = : ";}</v>
      </c>
      <c r="AO353" t="str">
        <f t="shared" si="355"/>
        <v>if(isset($request[''])){$set.= "  = : ";}</v>
      </c>
      <c r="AR353" t="str">
        <f t="shared" si="356"/>
        <v>if(isset($request[''])){$set.= "  = : ";}</v>
      </c>
      <c r="AU353" t="str">
        <f t="shared" si="357"/>
        <v>if(isset($request[''])){$set.= "  = : ";}</v>
      </c>
      <c r="AX353" t="str">
        <f t="shared" si="358"/>
        <v>if(isset($request[''])){$set.= "  = : ";}</v>
      </c>
      <c r="BA353" t="str">
        <f t="shared" si="359"/>
        <v>if(isset($request[''])){$set.= "  = : ";}</v>
      </c>
      <c r="BD353" t="str">
        <f t="shared" si="360"/>
        <v>if(isset($request[''])){$set.= "  = : ";}</v>
      </c>
      <c r="BG353" t="str">
        <f t="shared" si="361"/>
        <v>if(isset($request[''])){$set.= "  = : ";}</v>
      </c>
      <c r="BJ353" t="str">
        <f t="shared" si="362"/>
        <v>if(isset($request[''])){$set.= "  = : ";}</v>
      </c>
      <c r="BM353" t="str">
        <f t="shared" si="363"/>
        <v>if(isset($request[''])){$set.= "  = : ";}</v>
      </c>
      <c r="BP353" t="str">
        <f t="shared" si="364"/>
        <v>if(isset($request[''])){$set.= "  = : ";}</v>
      </c>
      <c r="BS353" t="str">
        <f t="shared" si="365"/>
        <v>if(isset($request[''])){$set.= "  = : ";}</v>
      </c>
      <c r="BV353" t="str">
        <f t="shared" si="366"/>
        <v>if(isset($request['attachment_id'])){$set.= " attachment_id = :attachment_id ";}</v>
      </c>
      <c r="BY353" t="str">
        <f t="shared" si="367"/>
        <v>if(isset($request[''])){$set.= "  = : ";}</v>
      </c>
      <c r="CB353" t="str">
        <f t="shared" si="368"/>
        <v>if(isset($request[''])){$set.= "  = : ";}</v>
      </c>
      <c r="CE353" t="str">
        <f t="shared" si="369"/>
        <v>if(isset($request[''])){$set.= "  = : ";}</v>
      </c>
    </row>
    <row r="354" spans="2:83" x14ac:dyDescent="0.2">
      <c r="B354" t="str">
        <f t="shared" si="342"/>
        <v>if(isset($request[''])){$set.= "  = : ";}</v>
      </c>
      <c r="E354" t="str">
        <f t="shared" si="343"/>
        <v>if(isset($request[''])){$set.= "  = : ";}</v>
      </c>
      <c r="H354" t="str">
        <f t="shared" si="344"/>
        <v>if(isset($request[''])){$set.= "  = : ";}</v>
      </c>
      <c r="K354" t="str">
        <f t="shared" si="345"/>
        <v>if(isset($request[''])){$set.= "  = : ";}</v>
      </c>
      <c r="N354" t="str">
        <f t="shared" si="346"/>
        <v>if(isset($request[''])){$set.= "  = : ";}</v>
      </c>
      <c r="Q354" t="str">
        <f t="shared" si="347"/>
        <v>if(isset($request[''])){$set.= "  = : ";}</v>
      </c>
      <c r="T354" t="str">
        <f t="shared" si="348"/>
        <v>if(isset($request[''])){$set.= "  = : ";}</v>
      </c>
      <c r="W354" t="str">
        <f t="shared" si="349"/>
        <v>if(isset($request[''])){$set.= "  = : ";}</v>
      </c>
      <c r="Z354" t="str">
        <f t="shared" si="350"/>
        <v>if(isset($request[''])){$set.= "  = : ";}</v>
      </c>
      <c r="AC354" t="str">
        <f t="shared" si="351"/>
        <v>if(isset($request[''])){$set.= "  = : ";}</v>
      </c>
      <c r="AF354" t="str">
        <f t="shared" si="352"/>
        <v>if(isset($request[''])){$set.= "  = : ";}</v>
      </c>
      <c r="AI354" t="str">
        <f t="shared" si="353"/>
        <v>if(isset($request[''])){$set.= "  = : ";}</v>
      </c>
      <c r="AL354" t="str">
        <f t="shared" si="354"/>
        <v>if(isset($request[''])){$set.= "  = : ";}</v>
      </c>
      <c r="AO354" t="str">
        <f t="shared" si="355"/>
        <v>if(isset($request[''])){$set.= "  = : ";}</v>
      </c>
      <c r="AR354" t="str">
        <f t="shared" si="356"/>
        <v>if(isset($request[''])){$set.= "  = : ";}</v>
      </c>
      <c r="AU354" t="str">
        <f t="shared" si="357"/>
        <v>if(isset($request[''])){$set.= "  = : ";}</v>
      </c>
      <c r="AX354" t="str">
        <f t="shared" si="358"/>
        <v>if(isset($request[''])){$set.= "  = : ";}</v>
      </c>
      <c r="BA354" t="str">
        <f t="shared" si="359"/>
        <v>if(isset($request[''])){$set.= "  = : ";}</v>
      </c>
      <c r="BD354" t="str">
        <f t="shared" si="360"/>
        <v>if(isset($request['post_id'])){$set.= " post_id = :post_id ";}</v>
      </c>
      <c r="BG354" t="str">
        <f t="shared" si="361"/>
        <v>if(isset($request[''])){$set.= "  = : ";}</v>
      </c>
      <c r="BJ354" t="str">
        <f t="shared" si="362"/>
        <v>if(isset($request[''])){$set.= "  = : ";}</v>
      </c>
      <c r="BM354" t="str">
        <f t="shared" si="363"/>
        <v>if(isset($request[''])){$set.= "  = : ";}</v>
      </c>
      <c r="BP354" t="str">
        <f t="shared" si="364"/>
        <v>if(isset($request[''])){$set.= "  = : ";}</v>
      </c>
      <c r="BS354" t="str">
        <f t="shared" si="365"/>
        <v>if(isset($request[''])){$set.= "  = : ";}</v>
      </c>
      <c r="BV354" t="str">
        <f t="shared" si="366"/>
        <v>if(isset($request['post_id'])){$set.= " post_id = :post_id ";}</v>
      </c>
      <c r="BY354" t="str">
        <f t="shared" si="367"/>
        <v>if(isset($request['post_id'])){$set.= " post_id = :post_id ";}</v>
      </c>
      <c r="CB354" t="str">
        <f t="shared" si="368"/>
        <v>if(isset($request['post_id'])){$set.= " post_id = :post_id ";}</v>
      </c>
      <c r="CE354" t="str">
        <f t="shared" si="369"/>
        <v>if(isset($request['post_id'])){$set.= " post_id = :post_id ";}</v>
      </c>
    </row>
    <row r="355" spans="2:83" x14ac:dyDescent="0.2">
      <c r="B355" t="str">
        <f t="shared" si="342"/>
        <v>if(isset($request[''])){$set.= "  = : ";}</v>
      </c>
      <c r="E355" t="str">
        <f t="shared" si="343"/>
        <v>if(isset($request[''])){$set.= "  = : ";}</v>
      </c>
      <c r="H355" t="str">
        <f t="shared" si="344"/>
        <v>if(isset($request[''])){$set.= "  = : ";}</v>
      </c>
      <c r="K355" t="str">
        <f t="shared" si="345"/>
        <v>if(isset($request[''])){$set.= "  = : ";}</v>
      </c>
      <c r="N355" t="str">
        <f t="shared" si="346"/>
        <v>if(isset($request[''])){$set.= "  = : ";}</v>
      </c>
      <c r="Q355" t="str">
        <f t="shared" si="347"/>
        <v>if(isset($request[''])){$set.= "  = : ";}</v>
      </c>
      <c r="T355" t="str">
        <f t="shared" si="348"/>
        <v>if(isset($request[''])){$set.= "  = : ";}</v>
      </c>
      <c r="W355" t="str">
        <f t="shared" si="349"/>
        <v>if(isset($request[''])){$set.= "  = : ";}</v>
      </c>
      <c r="Z355" t="str">
        <f t="shared" si="350"/>
        <v>if(isset($request[''])){$set.= "  = : ";}</v>
      </c>
      <c r="AC355" t="str">
        <f t="shared" si="351"/>
        <v>if(isset($request[''])){$set.= "  = : ";}</v>
      </c>
      <c r="AF355" t="str">
        <f t="shared" si="352"/>
        <v>if(isset($request[''])){$set.= "  = : ";}</v>
      </c>
      <c r="AI355" t="str">
        <f t="shared" si="353"/>
        <v>if(isset($request[''])){$set.= "  = : ";}</v>
      </c>
      <c r="AL355" t="str">
        <f t="shared" si="354"/>
        <v>if(isset($request[''])){$set.= "  = : ";}</v>
      </c>
      <c r="AO355" t="str">
        <f t="shared" si="355"/>
        <v>if(isset($request[''])){$set.= "  = : ";}</v>
      </c>
      <c r="AR355" t="str">
        <f t="shared" si="356"/>
        <v>if(isset($request[''])){$set.= "  = : ";}</v>
      </c>
      <c r="AU355" t="str">
        <f t="shared" si="357"/>
        <v>if(isset($request[''])){$set.= "  = : ";}</v>
      </c>
      <c r="AX355" t="str">
        <f t="shared" si="358"/>
        <v>if(isset($request[''])){$set.= "  = : ";}</v>
      </c>
      <c r="BA355" t="str">
        <f t="shared" si="359"/>
        <v>if(isset($request[''])){$set.= "  = : ";}</v>
      </c>
      <c r="BD355" t="str">
        <f t="shared" si="360"/>
        <v>if(isset($request[''])){$set.= "  = : ";}</v>
      </c>
      <c r="BG355" t="str">
        <f t="shared" si="361"/>
        <v>if(isset($request[''])){$set.= "  = : ";}</v>
      </c>
      <c r="BJ355" t="str">
        <f t="shared" si="362"/>
        <v>if(isset($request[''])){$set.= "  = : ";}</v>
      </c>
      <c r="BM355" t="str">
        <f t="shared" si="363"/>
        <v>if(isset($request[''])){$set.= "  = : ";}</v>
      </c>
      <c r="BP355" t="str">
        <f t="shared" si="364"/>
        <v>if(isset($request[''])){$set.= "  = : ";}</v>
      </c>
      <c r="BS355" t="str">
        <f t="shared" si="365"/>
        <v>if(isset($request[''])){$set.= "  = : ";}</v>
      </c>
      <c r="BV355" t="str">
        <f t="shared" si="366"/>
        <v>if(isset($request[''])){$set.= "  = : ";}</v>
      </c>
      <c r="BY355" t="str">
        <f t="shared" si="367"/>
        <v>if(isset($request[''])){$set.= "  = : ";}</v>
      </c>
      <c r="CB355" t="str">
        <f t="shared" si="368"/>
        <v>if(isset($request[''])){$set.= "  = : ";}</v>
      </c>
      <c r="CE355" t="str">
        <f t="shared" si="369"/>
        <v>if(isset($request[''])){$set.= "  = : ";}</v>
      </c>
    </row>
    <row r="356" spans="2:83" x14ac:dyDescent="0.2">
      <c r="B356" t="str">
        <f t="shared" si="342"/>
        <v>if(isset($request[''])){$set.= "  = : ";}</v>
      </c>
      <c r="E356" t="str">
        <f t="shared" si="343"/>
        <v>if(isset($request[''])){$set.= "  = : ";}</v>
      </c>
      <c r="H356" t="str">
        <f t="shared" si="344"/>
        <v>if(isset($request[''])){$set.= "  = : ";}</v>
      </c>
      <c r="K356" t="str">
        <f t="shared" si="345"/>
        <v>if(isset($request['partner_id'])){$set.= " partner_id = :partner_id ";}</v>
      </c>
      <c r="N356" t="str">
        <f t="shared" si="346"/>
        <v>if(isset($request[''])){$set.= "  = : ";}</v>
      </c>
      <c r="Q356" t="str">
        <f t="shared" si="347"/>
        <v>if(isset($request[''])){$set.= "  = : ";}</v>
      </c>
      <c r="T356" t="str">
        <f t="shared" si="348"/>
        <v>if(isset($request[''])){$set.= "  = : ";}</v>
      </c>
      <c r="W356" t="str">
        <f t="shared" si="349"/>
        <v>if(isset($request[''])){$set.= "  = : ";}</v>
      </c>
      <c r="Z356" t="str">
        <f t="shared" si="350"/>
        <v>if(isset($request[''])){$set.= "  = : ";}</v>
      </c>
      <c r="AC356" t="str">
        <f t="shared" si="351"/>
        <v>if(isset($request[''])){$set.= "  = : ";}</v>
      </c>
      <c r="AF356" t="str">
        <f t="shared" si="352"/>
        <v>if(isset($request[''])){$set.= "  = : ";}</v>
      </c>
      <c r="AI356" t="str">
        <f t="shared" si="353"/>
        <v>if(isset($request[''])){$set.= "  = : ";}</v>
      </c>
      <c r="AL356" t="str">
        <f t="shared" si="354"/>
        <v>if(isset($request[''])){$set.= "  = : ";}</v>
      </c>
      <c r="AO356" t="str">
        <f t="shared" si="355"/>
        <v>if(isset($request[''])){$set.= "  = : ";}</v>
      </c>
      <c r="AR356" t="str">
        <f t="shared" si="356"/>
        <v>if(isset($request[''])){$set.= "  = : ";}</v>
      </c>
      <c r="AU356" t="str">
        <f t="shared" si="357"/>
        <v>if(isset($request[''])){$set.= "  = : ";}</v>
      </c>
      <c r="AX356" t="str">
        <f t="shared" si="358"/>
        <v>if(isset($request[''])){$set.= "  = : ";}</v>
      </c>
      <c r="BA356" t="str">
        <f t="shared" si="359"/>
        <v>if(isset($request[''])){$set.= "  = : ";}</v>
      </c>
      <c r="BD356" t="str">
        <f t="shared" si="360"/>
        <v>if(isset($request[''])){$set.= "  = : ";}</v>
      </c>
      <c r="BG356" t="str">
        <f t="shared" si="361"/>
        <v>if(isset($request[''])){$set.= "  = : ";}</v>
      </c>
      <c r="BJ356" t="str">
        <f t="shared" si="362"/>
        <v>if(isset($request[''])){$set.= "  = : ";}</v>
      </c>
      <c r="BM356" t="str">
        <f t="shared" si="363"/>
        <v>if(isset($request['thread_id'])){$set.= " thread_id = :thread_id ";}</v>
      </c>
      <c r="BP356" t="str">
        <f t="shared" si="364"/>
        <v>if(isset($request[''])){$set.= "  = : ";}</v>
      </c>
      <c r="BS356" t="str">
        <f t="shared" si="365"/>
        <v>if(isset($request[''])){$set.= "  = : ";}</v>
      </c>
      <c r="BV356" t="str">
        <f t="shared" si="366"/>
        <v>if(isset($request[''])){$set.= "  = : ";}</v>
      </c>
      <c r="BY356" t="str">
        <f t="shared" si="367"/>
        <v>if(isset($request[''])){$set.= "  = : ";}</v>
      </c>
      <c r="CB356" t="str">
        <f t="shared" si="368"/>
        <v>if(isset($request[''])){$set.= "  = : ";}</v>
      </c>
      <c r="CE356" t="str">
        <f t="shared" si="369"/>
        <v>if(isset($request[''])){$set.= "  = : ";}</v>
      </c>
    </row>
    <row r="357" spans="2:83" x14ac:dyDescent="0.2">
      <c r="B357" t="str">
        <f t="shared" si="342"/>
        <v>if(isset($request[''])){$set.= "  = : ";}</v>
      </c>
      <c r="E357" t="str">
        <f t="shared" si="343"/>
        <v>if(isset($request['profile_id'])){$set.= " profile_id = :profile_id ";}</v>
      </c>
      <c r="H357" t="str">
        <f t="shared" si="344"/>
        <v>if(isset($request[''])){$set.= "  = : ";}</v>
      </c>
      <c r="K357" t="str">
        <f t="shared" si="345"/>
        <v>if(isset($request[''])){$set.= "  = : ";}</v>
      </c>
      <c r="N357" t="str">
        <f t="shared" si="346"/>
        <v>if(isset($request[''])){$set.= "  = : ";}</v>
      </c>
      <c r="Q357" t="str">
        <f t="shared" si="347"/>
        <v>if(isset($request[''])){$set.= "  = : ";}</v>
      </c>
      <c r="T357" t="str">
        <f t="shared" si="348"/>
        <v>if(isset($request[''])){$set.= "  = : ";}</v>
      </c>
      <c r="W357" t="str">
        <f t="shared" si="349"/>
        <v>if(isset($request[''])){$set.= "  = : ";}</v>
      </c>
      <c r="Z357" t="str">
        <f t="shared" si="350"/>
        <v>if(isset($request[''])){$set.= "  = : ";}</v>
      </c>
      <c r="AC357" t="str">
        <f t="shared" si="351"/>
        <v>if(isset($request['profile_id'])){$set.= " profile_id = :profile_id ";}</v>
      </c>
      <c r="AF357" t="str">
        <f t="shared" si="352"/>
        <v>if(isset($request['profile_id'])){$set.= " profile_id = :profile_id ";}</v>
      </c>
      <c r="AI357" t="str">
        <f t="shared" si="353"/>
        <v>if(isset($request['profile_id'])){$set.= " profile_id = :profile_id ";}</v>
      </c>
      <c r="AL357" t="str">
        <f t="shared" si="354"/>
        <v>if(isset($request['profile_id'])){$set.= " profile_id = :profile_id ";}</v>
      </c>
      <c r="AO357" t="str">
        <f t="shared" si="355"/>
        <v>if(isset($request['profile_id'])){$set.= " profile_id = :profile_id ";}</v>
      </c>
      <c r="AR357" t="str">
        <f t="shared" si="356"/>
        <v>if(isset($request['profile_id'])){$set.= " profile_id = :profile_id ";}</v>
      </c>
      <c r="AU357" t="str">
        <f t="shared" si="357"/>
        <v>if(isset($request['profile_id'])){$set.= " profile_id = :profile_id ";}</v>
      </c>
      <c r="AX357" t="str">
        <f t="shared" si="358"/>
        <v>if(isset($request['profile_id'])){$set.= " profile_id = :profile_id ";}</v>
      </c>
      <c r="BA357" t="str">
        <f t="shared" si="359"/>
        <v>if(isset($request['profile_id'])){$set.= " profile_id = :profile_id ";}</v>
      </c>
      <c r="BD357" t="str">
        <f t="shared" si="360"/>
        <v>if(isset($request[''])){$set.= "  = : ";}</v>
      </c>
      <c r="BG357" t="str">
        <f t="shared" si="361"/>
        <v>if(isset($request['profile_id'])){$set.= " profile_id = :profile_id ";}</v>
      </c>
      <c r="BJ357" t="str">
        <f t="shared" si="362"/>
        <v>if(isset($request['profile_id'])){$set.= " profile_id = :profile_id ";}</v>
      </c>
      <c r="BM357" t="str">
        <f t="shared" si="363"/>
        <v>if(isset($request['profile_id'])){$set.= " profile_id = :profile_id ";}</v>
      </c>
      <c r="BP357" t="str">
        <f t="shared" si="364"/>
        <v>if(isset($request['profile_id'])){$set.= " profile_id = :profile_id ";}</v>
      </c>
      <c r="BS357" t="str">
        <f t="shared" si="365"/>
        <v>if(isset($request[''])){$set.= "  = : ";}</v>
      </c>
      <c r="BV357" t="str">
        <f t="shared" si="366"/>
        <v>if(isset($request[''])){$set.= "  = : ";}</v>
      </c>
      <c r="BY357" t="str">
        <f t="shared" si="367"/>
        <v>if(isset($request[''])){$set.= "  = : ";}</v>
      </c>
      <c r="CB357" t="str">
        <f t="shared" si="368"/>
        <v>if(isset($request[''])){$set.= "  = : ";}</v>
      </c>
      <c r="CE357" t="str">
        <f t="shared" si="369"/>
        <v>if(isset($request[''])){$set.= "  = : ";}</v>
      </c>
    </row>
    <row r="358" spans="2:83" x14ac:dyDescent="0.2">
      <c r="B358" t="str">
        <f t="shared" si="342"/>
        <v>if(isset($request[''])){$set.= "  = : ";}</v>
      </c>
      <c r="E358" t="str">
        <f t="shared" si="343"/>
        <v>if(isset($request[''])){$set.= "  = : ";}</v>
      </c>
      <c r="H358" t="str">
        <f t="shared" si="344"/>
        <v>if(isset($request[''])){$set.= "  = : ";}</v>
      </c>
      <c r="K358" t="str">
        <f t="shared" si="345"/>
        <v>if(isset($request[''])){$set.= "  = : ";}</v>
      </c>
      <c r="N358" t="str">
        <f t="shared" si="346"/>
        <v>if(isset($request[''])){$set.= "  = : ";}</v>
      </c>
      <c r="Q358" t="str">
        <f t="shared" si="347"/>
        <v>if(isset($request[''])){$set.= "  = : ";}</v>
      </c>
      <c r="T358" t="str">
        <f t="shared" si="348"/>
        <v>if(isset($request[''])){$set.= "  = : ";}</v>
      </c>
      <c r="W358" t="str">
        <f t="shared" si="349"/>
        <v>if(isset($request['user_id'])){$set.= " user_id = :user_id ";}</v>
      </c>
      <c r="Z358" t="str">
        <f t="shared" si="350"/>
        <v>if(isset($request['user_id'])){$set.= " user_id = :user_id ";}</v>
      </c>
      <c r="AC358" t="str">
        <f t="shared" si="351"/>
        <v>if(isset($request[''])){$set.= "  = : ";}</v>
      </c>
      <c r="AF358" t="str">
        <f t="shared" si="352"/>
        <v>if(isset($request[''])){$set.= "  = : ";}</v>
      </c>
      <c r="AI358" t="str">
        <f t="shared" si="353"/>
        <v>if(isset($request[''])){$set.= "  = : ";}</v>
      </c>
      <c r="AL358" t="str">
        <f t="shared" si="354"/>
        <v>if(isset($request[''])){$set.= "  = : ";}</v>
      </c>
      <c r="AO358" t="str">
        <f t="shared" si="355"/>
        <v>if(isset($request[''])){$set.= "  = : ";}</v>
      </c>
      <c r="AR358" t="str">
        <f t="shared" si="356"/>
        <v>if(isset($request[''])){$set.= "  = : ";}</v>
      </c>
      <c r="AU358" t="str">
        <f t="shared" si="357"/>
        <v>if(isset($request[''])){$set.= "  = : ";}</v>
      </c>
      <c r="AX358" t="str">
        <f t="shared" si="358"/>
        <v>if(isset($request[''])){$set.= "  = : ";}</v>
      </c>
      <c r="BA358" t="str">
        <f t="shared" si="359"/>
        <v>if(isset($request[''])){$set.= "  = : ";}</v>
      </c>
      <c r="BD358" t="str">
        <f t="shared" si="360"/>
        <v>if(isset($request[''])){$set.= "  = : ";}</v>
      </c>
      <c r="BG358" t="str">
        <f t="shared" si="361"/>
        <v>if(isset($request[''])){$set.= "  = : ";}</v>
      </c>
      <c r="BJ358" t="str">
        <f t="shared" si="362"/>
        <v>if(isset($request[''])){$set.= "  = : ";}</v>
      </c>
      <c r="BM358" t="str">
        <f t="shared" si="363"/>
        <v>if(isset($request[''])){$set.= "  = : ";}</v>
      </c>
      <c r="BP358" t="str">
        <f t="shared" si="364"/>
        <v>if(isset($request[''])){$set.= "  = : ";}</v>
      </c>
      <c r="BS358" t="str">
        <f t="shared" si="365"/>
        <v>if(isset($request[''])){$set.= "  = : ";}</v>
      </c>
      <c r="BV358" t="str">
        <f t="shared" si="366"/>
        <v>if(isset($request[''])){$set.= "  = : ";}</v>
      </c>
      <c r="BY358" t="str">
        <f t="shared" si="367"/>
        <v>if(isset($request[''])){$set.= "  = : ";}</v>
      </c>
      <c r="CB358" t="str">
        <f t="shared" si="368"/>
        <v>if(isset($request[''])){$set.= "  = : ";}</v>
      </c>
      <c r="CE358" t="str">
        <f t="shared" si="369"/>
        <v>if(isset($request[''])){$set.= "  = : ";}</v>
      </c>
    </row>
    <row r="359" spans="2:83" x14ac:dyDescent="0.2">
      <c r="B359" t="str">
        <f t="shared" si="342"/>
        <v>if(isset($request[''])){$set.= "  = : ";}</v>
      </c>
      <c r="E359" t="str">
        <f t="shared" si="343"/>
        <v>if(isset($request[''])){$set.= "  = : ";}</v>
      </c>
      <c r="H359" t="str">
        <f t="shared" si="344"/>
        <v>if(isset($request[''])){$set.= "  = : ";}</v>
      </c>
      <c r="K359" t="str">
        <f t="shared" si="345"/>
        <v>if(isset($request[''])){$set.= "  = : ";}</v>
      </c>
      <c r="N359" t="str">
        <f t="shared" si="346"/>
        <v>if(isset($request[''])){$set.= "  = : ";}</v>
      </c>
      <c r="Q359" t="str">
        <f t="shared" si="347"/>
        <v>if(isset($request[''])){$set.= "  = : ";}</v>
      </c>
      <c r="T359" t="str">
        <f t="shared" si="348"/>
        <v>if(isset($request['person_id'])){$set.= " person_id = :person_id ";}</v>
      </c>
      <c r="W359" t="str">
        <f t="shared" si="349"/>
        <v>if(isset($request[''])){$set.= "  = : ";}</v>
      </c>
      <c r="Z359" t="str">
        <f t="shared" si="350"/>
        <v>if(isset($request[''])){$set.= "  = : ";}</v>
      </c>
      <c r="AC359" t="str">
        <f t="shared" si="351"/>
        <v>if(isset($request[''])){$set.= "  = : ";}</v>
      </c>
      <c r="AF359" t="str">
        <f t="shared" si="352"/>
        <v>if(isset($request[''])){$set.= "  = : ";}</v>
      </c>
      <c r="AI359" t="str">
        <f t="shared" si="353"/>
        <v>if(isset($request[''])){$set.= "  = : ";}</v>
      </c>
      <c r="AL359" t="str">
        <f t="shared" si="354"/>
        <v>if(isset($request[''])){$set.= "  = : ";}</v>
      </c>
      <c r="AO359" t="str">
        <f t="shared" si="355"/>
        <v>if(isset($request[''])){$set.= "  = : ";}</v>
      </c>
      <c r="AR359" t="str">
        <f t="shared" si="356"/>
        <v>if(isset($request[''])){$set.= "  = : ";}</v>
      </c>
      <c r="AU359" t="str">
        <f t="shared" si="357"/>
        <v>if(isset($request[''])){$set.= "  = : ";}</v>
      </c>
      <c r="AX359" t="str">
        <f t="shared" si="358"/>
        <v>if(isset($request[''])){$set.= "  = : ";}</v>
      </c>
      <c r="BA359" t="str">
        <f t="shared" si="359"/>
        <v>if(isset($request[''])){$set.= "  = : ";}</v>
      </c>
      <c r="BD359" t="str">
        <f t="shared" si="360"/>
        <v>if(isset($request[''])){$set.= "  = : ";}</v>
      </c>
      <c r="BG359" t="str">
        <f t="shared" si="361"/>
        <v>if(isset($request[''])){$set.= "  = : ";}</v>
      </c>
      <c r="BJ359" t="str">
        <f t="shared" si="362"/>
        <v>if(isset($request[''])){$set.= "  = : ";}</v>
      </c>
      <c r="BM359" t="str">
        <f t="shared" si="363"/>
        <v>if(isset($request[''])){$set.= "  = : ";}</v>
      </c>
      <c r="BP359" t="str">
        <f t="shared" si="364"/>
        <v>if(isset($request[''])){$set.= "  = : ";}</v>
      </c>
      <c r="BS359" t="str">
        <f t="shared" si="365"/>
        <v>if(isset($request[''])){$set.= "  = : ";}</v>
      </c>
      <c r="BV359" t="str">
        <f t="shared" si="366"/>
        <v>if(isset($request[''])){$set.= "  = : ";}</v>
      </c>
      <c r="BY359" t="str">
        <f t="shared" si="367"/>
        <v>if(isset($request[''])){$set.= "  = : ";}</v>
      </c>
      <c r="CB359" t="str">
        <f t="shared" si="368"/>
        <v>if(isset($request[''])){$set.= "  = : ";}</v>
      </c>
      <c r="CE359" t="str">
        <f t="shared" si="369"/>
        <v>if(isset($request[''])){$set.= "  = : ";}</v>
      </c>
    </row>
    <row r="360" spans="2:83" x14ac:dyDescent="0.2">
      <c r="B360" t="str">
        <f t="shared" si="342"/>
        <v>if(isset($request['app_id'])){$set.= " app_id = :app_id ";}</v>
      </c>
      <c r="E360" t="str">
        <f t="shared" si="343"/>
        <v>if(isset($request['app_id'])){$set.= " app_id = :app_id ";}</v>
      </c>
      <c r="H360" t="str">
        <f t="shared" si="344"/>
        <v>if(isset($request['app_id'])){$set.= " app_id = :app_id ";}</v>
      </c>
      <c r="K360" t="str">
        <f t="shared" si="345"/>
        <v>if(isset($request['app_id'])){$set.= " app_id = :app_id ";}</v>
      </c>
      <c r="N360" t="str">
        <f t="shared" si="346"/>
        <v>if(isset($request['app_id'])){$set.= " app_id = :app_id ";}</v>
      </c>
      <c r="Q360" t="str">
        <f t="shared" si="347"/>
        <v>if(isset($request['app_id'])){$set.= " app_id = :app_id ";}</v>
      </c>
      <c r="T360" t="str">
        <f t="shared" si="348"/>
        <v>if(isset($request['app_id'])){$set.= " app_id = :app_id ";}</v>
      </c>
      <c r="W360" t="str">
        <f t="shared" si="349"/>
        <v>if(isset($request['app_id'])){$set.= " app_id = :app_id ";}</v>
      </c>
      <c r="Z360" t="str">
        <f t="shared" si="350"/>
        <v>if(isset($request['app_id'])){$set.= " app_id = :app_id ";}</v>
      </c>
      <c r="AC360" t="str">
        <f t="shared" si="351"/>
        <v>if(isset($request['app_id'])){$set.= " app_id = :app_id ";}</v>
      </c>
      <c r="AF360" t="str">
        <f t="shared" si="352"/>
        <v>if(isset($request['app_id'])){$set.= " app_id = :app_id ";}</v>
      </c>
      <c r="AI360" t="str">
        <f t="shared" si="353"/>
        <v>if(isset($request['app_id'])){$set.= " app_id = :app_id ";}</v>
      </c>
      <c r="AL360" t="str">
        <f t="shared" si="354"/>
        <v>if(isset($request['app_id'])){$set.= " app_id = :app_id ";}</v>
      </c>
      <c r="AO360" t="str">
        <f t="shared" si="355"/>
        <v>if(isset($request['app_id'])){$set.= " app_id = :app_id ";}</v>
      </c>
      <c r="AR360" t="str">
        <f t="shared" si="356"/>
        <v>if(isset($request['app_id'])){$set.= " app_id = :app_id ";}</v>
      </c>
      <c r="AU360" t="str">
        <f t="shared" si="357"/>
        <v>if(isset($request['app_id'])){$set.= " app_id = :app_id ";}</v>
      </c>
      <c r="AX360" t="str">
        <f t="shared" si="358"/>
        <v>if(isset($request['app_id'])){$set.= " app_id = :app_id ";}</v>
      </c>
      <c r="BA360" t="str">
        <f t="shared" si="359"/>
        <v>if(isset($request['app_id'])){$set.= " app_id = :app_id ";}</v>
      </c>
      <c r="BD360" t="str">
        <f t="shared" si="360"/>
        <v>if(isset($request['app_id'])){$set.= " app_id = :app_id ";}</v>
      </c>
      <c r="BG360" t="str">
        <f t="shared" si="361"/>
        <v>if(isset($request['app_id'])){$set.= " app_id = :app_id ";}</v>
      </c>
      <c r="BJ360" t="str">
        <f t="shared" si="362"/>
        <v>if(isset($request['app_id'])){$set.= " app_id = :app_id ";}</v>
      </c>
      <c r="BM360" t="str">
        <f t="shared" si="363"/>
        <v>if(isset($request['app_id'])){$set.= " app_id = :app_id ";}</v>
      </c>
      <c r="BP360" t="str">
        <f t="shared" si="364"/>
        <v>if(isset($request['app_id'])){$set.= " app_id = :app_id ";}</v>
      </c>
      <c r="BS360" t="str">
        <f t="shared" si="365"/>
        <v>if(isset($request['app_id'])){$set.= " app_id = :app_id ";}</v>
      </c>
      <c r="BV360" t="str">
        <f t="shared" si="366"/>
        <v>if(isset($request['app_id'])){$set.= " app_id = :app_id ";}</v>
      </c>
      <c r="BY360" t="str">
        <f t="shared" si="367"/>
        <v>if(isset($request['app_id'])){$set.= " app_id = :app_id ";}</v>
      </c>
      <c r="CB360" t="str">
        <f t="shared" si="368"/>
        <v>if(isset($request['app_id'])){$set.= " app_id = :app_id ";}</v>
      </c>
      <c r="CE360" t="str">
        <f t="shared" si="369"/>
        <v>if(isset($request['app_id'])){$set.= " app_id = :app_id ";}</v>
      </c>
    </row>
    <row r="361" spans="2:83" x14ac:dyDescent="0.2">
      <c r="B361" t="str">
        <f t="shared" si="342"/>
        <v>if(isset($request[''])){$set.= "  = : ";}</v>
      </c>
      <c r="E361" t="str">
        <f t="shared" si="343"/>
        <v>if(isset($request[''])){$set.= "  = : ";}</v>
      </c>
      <c r="H361" t="str">
        <f t="shared" si="344"/>
        <v>if(isset($request[''])){$set.= "  = : ";}</v>
      </c>
      <c r="K361" t="str">
        <f t="shared" si="345"/>
        <v>if(isset($request[''])){$set.= "  = : ";}</v>
      </c>
      <c r="N361" t="str">
        <f t="shared" si="346"/>
        <v>if(isset($request[''])){$set.= "  = : ";}</v>
      </c>
      <c r="Q361" t="str">
        <f t="shared" si="347"/>
        <v>if(isset($request[''])){$set.= "  = : ";}</v>
      </c>
      <c r="T361" t="str">
        <f t="shared" si="348"/>
        <v>if(isset($request[''])){$set.= "  = : ";}</v>
      </c>
      <c r="W361" t="str">
        <f t="shared" si="349"/>
        <v>if(isset($request[''])){$set.= "  = : ";}</v>
      </c>
      <c r="Z361" t="str">
        <f t="shared" si="350"/>
        <v>if(isset($request[''])){$set.= "  = : ";}</v>
      </c>
      <c r="AC361" t="str">
        <f t="shared" si="351"/>
        <v>if(isset($request[''])){$set.= "  = : ";}</v>
      </c>
      <c r="AF361" t="str">
        <f t="shared" si="352"/>
        <v>if(isset($request[''])){$set.= "  = : ";}</v>
      </c>
      <c r="AI361" t="str">
        <f t="shared" si="353"/>
        <v>if(isset($request[''])){$set.= "  = : ";}</v>
      </c>
      <c r="AL361" t="str">
        <f t="shared" si="354"/>
        <v>if(isset($request[''])){$set.= "  = : ";}</v>
      </c>
      <c r="AO361" t="str">
        <f t="shared" si="355"/>
        <v>if(isset($request[''])){$set.= "  = : ";}</v>
      </c>
      <c r="AR361" t="str">
        <f t="shared" si="356"/>
        <v>if(isset($request[''])){$set.= "  = : ";}</v>
      </c>
      <c r="AU361" t="str">
        <f t="shared" si="357"/>
        <v>if(isset($request[''])){$set.= "  = : ";}</v>
      </c>
      <c r="AX361" t="str">
        <f t="shared" si="358"/>
        <v>if(isset($request[''])){$set.= "  = : ";}</v>
      </c>
      <c r="BA361" t="str">
        <f t="shared" si="359"/>
        <v>if(isset($request[''])){$set.= "  = : ";}</v>
      </c>
      <c r="BD361" t="str">
        <f t="shared" si="360"/>
        <v>if(isset($request[''])){$set.= "  = : ";}</v>
      </c>
      <c r="BG361" t="str">
        <f t="shared" si="361"/>
        <v>if(isset($request[''])){$set.= "  = : ";}</v>
      </c>
      <c r="BJ361" t="str">
        <f t="shared" si="362"/>
        <v>if(isset($request[''])){$set.= "  = : ";}</v>
      </c>
      <c r="BM361" t="str">
        <f t="shared" si="363"/>
        <v>if(isset($request[''])){$set.= "  = : ";}</v>
      </c>
      <c r="BP361" t="str">
        <f t="shared" si="364"/>
        <v>if(isset($request[''])){$set.= "  = : ";}</v>
      </c>
      <c r="BS361" t="str">
        <f t="shared" si="365"/>
        <v>if(isset($request[''])){$set.= "  = : ";}</v>
      </c>
      <c r="BV361" t="str">
        <f t="shared" si="366"/>
        <v>if(isset($request[''])){$set.= "  = : ";}</v>
      </c>
      <c r="BY361" t="str">
        <f t="shared" si="367"/>
        <v>if(isset($request[''])){$set.= "  = : ";}</v>
      </c>
      <c r="CB361" t="str">
        <f t="shared" si="368"/>
        <v>if(isset($request[''])){$set.= "  = : ";}</v>
      </c>
      <c r="CE361" t="str">
        <f t="shared" si="369"/>
        <v>if(isset($request[''])){$set.= "  = : ";}</v>
      </c>
    </row>
    <row r="362" spans="2:83" x14ac:dyDescent="0.2">
      <c r="B362" t="str">
        <f t="shared" si="342"/>
        <v>if(isset($request['event_id'])){$set.= " event_id = :event_id ";}</v>
      </c>
      <c r="E362" t="str">
        <f t="shared" si="343"/>
        <v>if(isset($request['event_id'])){$set.= "  = : ";}</v>
      </c>
      <c r="H362" t="str">
        <f t="shared" si="344"/>
        <v>if(isset($request['event_id'])){$set.= "  = : ";}</v>
      </c>
      <c r="K362" t="str">
        <f t="shared" si="345"/>
        <v>if(isset($request['event_id'])){$set.= " event_id = :event_id ";}</v>
      </c>
      <c r="N362" t="str">
        <f t="shared" si="346"/>
        <v>if(isset($request['event_id'])){$set.= " event_id = :event_id ";}</v>
      </c>
      <c r="Q362" t="str">
        <f t="shared" si="347"/>
        <v>if(isset($request['event_id'])){$set.= " event_id = :event_id ";}</v>
      </c>
      <c r="T362" t="str">
        <f t="shared" si="348"/>
        <v>if(isset($request['event_id'])){$set.= " event_id = :event_id ";}</v>
      </c>
      <c r="W362" t="str">
        <f t="shared" si="349"/>
        <v>if(isset($request['event_id'])){$set.= " event_id = :event_id ";}</v>
      </c>
      <c r="Z362" t="str">
        <f t="shared" si="350"/>
        <v>if(isset($request['event_id'])){$set.= " event_id = :event_id ";}</v>
      </c>
      <c r="AC362" t="str">
        <f t="shared" si="351"/>
        <v>if(isset($request['event_id'])){$set.= " event_id = :event_id ";}</v>
      </c>
      <c r="AF362" t="str">
        <f t="shared" si="352"/>
        <v>if(isset($request['event_id'])){$set.= " event_id = :event_id ";}</v>
      </c>
      <c r="AI362" t="str">
        <f t="shared" si="353"/>
        <v>if(isset($request['event_id'])){$set.= " event_id = :event_id ";}</v>
      </c>
      <c r="AL362" t="str">
        <f t="shared" si="354"/>
        <v>if(isset($request['event_id'])){$set.= " event_id = :event_id ";}</v>
      </c>
      <c r="AO362" t="str">
        <f t="shared" si="355"/>
        <v>if(isset($request['event_id'])){$set.= " event_id = :event_id ";}</v>
      </c>
      <c r="AR362" t="str">
        <f t="shared" si="356"/>
        <v>if(isset($request['event_id'])){$set.= " event_id = :event_id ";}</v>
      </c>
      <c r="AU362" t="str">
        <f t="shared" si="357"/>
        <v>if(isset($request['event_id'])){$set.= " event_id = :event_id ";}</v>
      </c>
      <c r="AX362" t="str">
        <f t="shared" si="358"/>
        <v>if(isset($request['event_id'])){$set.= " event_id = :event_id ";}</v>
      </c>
      <c r="BA362" t="str">
        <f t="shared" si="359"/>
        <v>if(isset($request['event_id'])){$set.= " event_id = :event_id ";}</v>
      </c>
      <c r="BD362" t="str">
        <f t="shared" si="360"/>
        <v>if(isset($request['event_id'])){$set.= " event_id = :event_id ";}</v>
      </c>
      <c r="BG362" t="str">
        <f t="shared" si="361"/>
        <v>if(isset($request['event_id'])){$set.= " event_id = :event_id ";}</v>
      </c>
      <c r="BJ362" t="str">
        <f t="shared" si="362"/>
        <v>if(isset($request['event_id'])){$set.= " event_id = :event_id ";}</v>
      </c>
      <c r="BM362" t="str">
        <f t="shared" si="363"/>
        <v>if(isset($request['event_id'])){$set.= " event_id = :event_id ";}</v>
      </c>
      <c r="BP362" t="str">
        <f t="shared" si="364"/>
        <v>if(isset($request['event_id'])){$set.= " event_id = :event_id ";}</v>
      </c>
      <c r="BS362" t="str">
        <f t="shared" si="365"/>
        <v>if(isset($request['event_id'])){$set.= " event_id = :event_id ";}</v>
      </c>
      <c r="BV362" t="str">
        <f t="shared" si="366"/>
        <v>if(isset($request['event_id'])){$set.= " event_id = :event_id ";}</v>
      </c>
      <c r="BY362" t="str">
        <f t="shared" si="367"/>
        <v>if(isset($request['event_id'])){$set.= " event_id = :event_id ";}</v>
      </c>
      <c r="CB362" t="str">
        <f t="shared" si="368"/>
        <v>if(isset($request['event_id'])){$set.= " event_id = :event_id ";}</v>
      </c>
      <c r="CE362" t="str">
        <f t="shared" si="369"/>
        <v>if(isset($request['event_id'])){$set.= " event_id = :event_id ";}</v>
      </c>
    </row>
    <row r="363" spans="2:83" x14ac:dyDescent="0.2">
      <c r="B363" t="str">
        <f t="shared" si="342"/>
        <v>if(isset($request['process_id'])){$set.= " process_id = :process_id ";}</v>
      </c>
      <c r="E363" t="str">
        <f t="shared" si="343"/>
        <v>if(isset($request['process_id'])){$set.= "  = : ";}</v>
      </c>
      <c r="H363" t="str">
        <f t="shared" si="344"/>
        <v>if(isset($request['process_id'])){$set.= "  = : ";}</v>
      </c>
      <c r="K363" t="str">
        <f t="shared" si="345"/>
        <v>if(isset($request['process_id'])){$set.= " process_id = :process_id ";}</v>
      </c>
      <c r="N363" t="str">
        <f t="shared" si="346"/>
        <v>if(isset($request['process_id'])){$set.= " process_id = :process_id ";}</v>
      </c>
      <c r="Q363" t="str">
        <f t="shared" si="347"/>
        <v>if(isset($request['process_id'])){$set.= " process_id = :process_id ";}</v>
      </c>
      <c r="T363" t="str">
        <f t="shared" si="348"/>
        <v>if(isset($request['process_id'])){$set.= " process_id = :process_id ";}</v>
      </c>
      <c r="W363" t="str">
        <f t="shared" si="349"/>
        <v>if(isset($request['process_id'])){$set.= " process_id = :process_id ";}</v>
      </c>
      <c r="Z363" t="str">
        <f t="shared" si="350"/>
        <v>if(isset($request['process_id'])){$set.= " process_id = :process_id ";}</v>
      </c>
      <c r="AC363" t="str">
        <f t="shared" si="351"/>
        <v>if(isset($request['process_id'])){$set.= " process_id = :process_id ";}</v>
      </c>
      <c r="AF363" t="str">
        <f t="shared" si="352"/>
        <v>if(isset($request['process_id'])){$set.= " process_id = :process_id ";}</v>
      </c>
      <c r="AI363" t="str">
        <f t="shared" si="353"/>
        <v>if(isset($request['process_id'])){$set.= " process_id = :process_id ";}</v>
      </c>
      <c r="AL363" t="str">
        <f t="shared" si="354"/>
        <v>if(isset($request['process_id'])){$set.= " process_id = :process_id ";}</v>
      </c>
      <c r="AO363" t="str">
        <f t="shared" si="355"/>
        <v>if(isset($request['process_id'])){$set.= " process_id = :process_id ";}</v>
      </c>
      <c r="AR363" t="str">
        <f t="shared" si="356"/>
        <v>if(isset($request['process_id'])){$set.= " process_id = :process_id ";}</v>
      </c>
      <c r="AU363" t="str">
        <f t="shared" si="357"/>
        <v>if(isset($request['process_id'])){$set.= " process_id = :process_id ";}</v>
      </c>
      <c r="AX363" t="str">
        <f t="shared" si="358"/>
        <v>if(isset($request['process_id'])){$set.= " process_id = :process_id ";}</v>
      </c>
      <c r="BA363" t="str">
        <f t="shared" si="359"/>
        <v>if(isset($request['process_id'])){$set.= " process_id = :process_id ";}</v>
      </c>
      <c r="BD363" t="str">
        <f t="shared" si="360"/>
        <v>if(isset($request['process_id'])){$set.= " process_id = :process_id ";}</v>
      </c>
      <c r="BG363" t="str">
        <f t="shared" si="361"/>
        <v>if(isset($request['process_id'])){$set.= " process_id = :process_id ";}</v>
      </c>
      <c r="BJ363" t="str">
        <f t="shared" si="362"/>
        <v>if(isset($request['process_id'])){$set.= " process_id = :process_id ";}</v>
      </c>
      <c r="BM363" t="str">
        <f t="shared" si="363"/>
        <v>if(isset($request['process_id'])){$set.= " process_id = :process_id ";}</v>
      </c>
      <c r="BP363" t="str">
        <f t="shared" si="364"/>
        <v>if(isset($request['process_id'])){$set.= " process_id = :process_id ";}</v>
      </c>
      <c r="BS363" t="str">
        <f t="shared" si="365"/>
        <v>if(isset($request['process_id'])){$set.= " process_id = :process_id ";}</v>
      </c>
      <c r="BV363" t="str">
        <f t="shared" si="366"/>
        <v>if(isset($request['process_id'])){$set.= " process_id = :process_id ";}</v>
      </c>
      <c r="BY363" t="str">
        <f t="shared" si="367"/>
        <v>if(isset($request['process_id'])){$set.= " process_id = :process_id ";}</v>
      </c>
      <c r="CB363" t="str">
        <f t="shared" si="368"/>
        <v>if(isset($request['process_id'])){$set.= " process_id = :process_id ";}</v>
      </c>
      <c r="CE363" t="str">
        <f t="shared" si="369"/>
        <v>if(isset($request['process_id'])){$set.= " process_id = :process_id ";}</v>
      </c>
    </row>
    <row r="364" spans="2:83" x14ac:dyDescent="0.2">
      <c r="B364" t="str">
        <f t="shared" si="342"/>
        <v>if(isset($request['time_started'])){$set.= " time_started = :time_started ";}</v>
      </c>
      <c r="E364" t="str">
        <f t="shared" si="343"/>
        <v>if(isset($request['time_started'])){$set.= " time_started = :time_started ";}</v>
      </c>
      <c r="H364" t="str">
        <f t="shared" si="344"/>
        <v>if(isset($request['time_started'])){$set.= " time_started = :time_started ";}</v>
      </c>
      <c r="K364" t="str">
        <f t="shared" si="345"/>
        <v>if(isset($request['time_started'])){$set.= " time_started = :time_started ";}</v>
      </c>
      <c r="N364" t="str">
        <f t="shared" si="346"/>
        <v>if(isset($request['time_started'])){$set.= " time_started = :time_started ";}</v>
      </c>
      <c r="Q364" t="str">
        <f t="shared" si="347"/>
        <v>if(isset($request['time_started'])){$set.= " time_started = :time_started ";}</v>
      </c>
      <c r="T364" t="str">
        <f t="shared" si="348"/>
        <v>if(isset($request['time_started'])){$set.= " time_started = :time_started ";}</v>
      </c>
      <c r="W364" t="str">
        <f t="shared" si="349"/>
        <v>if(isset($request['time_started'])){$set.= " time_started = :time_started ";}</v>
      </c>
      <c r="Z364" t="str">
        <f t="shared" si="350"/>
        <v>if(isset($request['time_started'])){$set.= " time_started = :time_started ";}</v>
      </c>
      <c r="AC364" t="str">
        <f t="shared" si="351"/>
        <v>if(isset($request['time_started'])){$set.= " time_started = :time_started ";}</v>
      </c>
      <c r="AF364" t="str">
        <f t="shared" si="352"/>
        <v>if(isset($request['time_started'])){$set.= " time_started = :time_started ";}</v>
      </c>
      <c r="AI364" t="str">
        <f t="shared" si="353"/>
        <v>if(isset($request['time_started'])){$set.= " time_started = :time_started ";}</v>
      </c>
      <c r="AL364" t="str">
        <f t="shared" si="354"/>
        <v>if(isset($request['time_started'])){$set.= " time_started = :time_started ";}</v>
      </c>
      <c r="AO364" t="str">
        <f t="shared" si="355"/>
        <v>if(isset($request['time_started'])){$set.= " time_started = :time_started ";}</v>
      </c>
      <c r="AR364" t="str">
        <f t="shared" si="356"/>
        <v>if(isset($request['time_started'])){$set.= " time_started = :time_started ";}</v>
      </c>
      <c r="AU364" t="str">
        <f t="shared" si="357"/>
        <v>if(isset($request['time_started'])){$set.= " time_started = :time_started ";}</v>
      </c>
      <c r="AX364" t="str">
        <f t="shared" si="358"/>
        <v>if(isset($request['time_started'])){$set.= " time_started = :time_started ";}</v>
      </c>
      <c r="BA364" t="str">
        <f t="shared" si="359"/>
        <v>if(isset($request['time_started'])){$set.= " time_started = :time_started ";}</v>
      </c>
      <c r="BD364" t="str">
        <f t="shared" si="360"/>
        <v>if(isset($request['time_started'])){$set.= " time_started = :time_started ";}</v>
      </c>
      <c r="BG364" t="str">
        <f t="shared" si="361"/>
        <v>if(isset($request['time_started'])){$set.= " time_started = :time_started ";}</v>
      </c>
      <c r="BJ364" t="str">
        <f t="shared" si="362"/>
        <v>if(isset($request['time_started'])){$set.= " time_started = :time_started ";}</v>
      </c>
      <c r="BM364" t="str">
        <f t="shared" si="363"/>
        <v>if(isset($request['time_started'])){$set.= " time_started = :time_started ";}</v>
      </c>
      <c r="BP364" t="str">
        <f t="shared" si="364"/>
        <v>if(isset($request['time_started'])){$set.= " time_started = :time_started ";}</v>
      </c>
      <c r="BS364" t="str">
        <f t="shared" si="365"/>
        <v>if(isset($request['time_started'])){$set.= " time_started = :time_started ";}</v>
      </c>
      <c r="BV364" t="str">
        <f t="shared" si="366"/>
        <v>if(isset($request['time_started'])){$set.= " time_started = :time_started ";}</v>
      </c>
      <c r="BY364" t="str">
        <f t="shared" si="367"/>
        <v>if(isset($request['time_started'])){$set.= " time_started = :time_started ";}</v>
      </c>
      <c r="CB364" t="str">
        <f t="shared" si="368"/>
        <v>if(isset($request['time_started'])){$set.= " time_started = :time_started ";}</v>
      </c>
      <c r="CE364" t="str">
        <f t="shared" si="369"/>
        <v>if(isset($request['time_started'])){$set.= " time_started = :time_started ";}</v>
      </c>
    </row>
    <row r="365" spans="2:83" x14ac:dyDescent="0.2">
      <c r="B365" t="str">
        <f t="shared" si="342"/>
        <v>if(isset($request['time_updated'])){$set.= " time_updated = :time_updated ";}</v>
      </c>
      <c r="E365" t="str">
        <f t="shared" si="343"/>
        <v>if(isset($request['time_updated'])){$set.= " time_updated = :time_updated ";}</v>
      </c>
      <c r="H365" t="str">
        <f t="shared" si="344"/>
        <v>if(isset($request['time_updated'])){$set.= " time_updated = :time_updated ";}</v>
      </c>
      <c r="K365" t="str">
        <f t="shared" si="345"/>
        <v>if(isset($request['time_updated'])){$set.= " time_updated = :time_updated ";}</v>
      </c>
      <c r="N365" t="str">
        <f t="shared" si="346"/>
        <v>if(isset($request['time_updated'])){$set.= " time_updated = :time_updated ";}</v>
      </c>
      <c r="Q365" t="str">
        <f t="shared" si="347"/>
        <v>if(isset($request['time_updated'])){$set.= " time_updated = :time_updated ";}</v>
      </c>
      <c r="T365" t="str">
        <f t="shared" si="348"/>
        <v>if(isset($request['time_updated'])){$set.= " time_updated = :time_updated ";}</v>
      </c>
      <c r="W365" t="str">
        <f t="shared" si="349"/>
        <v>if(isset($request['time_updated'])){$set.= " time_updated = :time_updated ";}</v>
      </c>
      <c r="Z365" t="str">
        <f t="shared" si="350"/>
        <v>if(isset($request['time_updated'])){$set.= " time_updated = :time_updated ";}</v>
      </c>
      <c r="AC365" t="str">
        <f t="shared" si="351"/>
        <v>if(isset($request['time_updated'])){$set.= " time_updated = :time_updated ";}</v>
      </c>
      <c r="AF365" t="str">
        <f t="shared" si="352"/>
        <v>if(isset($request['time_updated'])){$set.= " time_updated = :time_updated ";}</v>
      </c>
      <c r="AI365" t="str">
        <f t="shared" si="353"/>
        <v>if(isset($request['time_updated'])){$set.= " time_updated = :time_updated ";}</v>
      </c>
      <c r="AL365" t="str">
        <f t="shared" si="354"/>
        <v>if(isset($request['time_updated'])){$set.= " time_updated = :time_updated ";}</v>
      </c>
      <c r="AO365" t="str">
        <f t="shared" si="355"/>
        <v>if(isset($request['time_updated'])){$set.= " time_updated = :time_updated ";}</v>
      </c>
      <c r="AR365" t="str">
        <f t="shared" si="356"/>
        <v>if(isset($request['time_updated'])){$set.= " time_updated = :time_updated ";}</v>
      </c>
      <c r="AU365" t="str">
        <f t="shared" si="357"/>
        <v>if(isset($request['time_updated'])){$set.= " time_updated = :time_updated ";}</v>
      </c>
      <c r="AX365" t="str">
        <f t="shared" si="358"/>
        <v>if(isset($request['time_updated'])){$set.= " time_updated = :time_updated ";}</v>
      </c>
      <c r="BA365" t="str">
        <f t="shared" si="359"/>
        <v>if(isset($request['time_updated'])){$set.= " time_updated = :time_updated ";}</v>
      </c>
      <c r="BD365" t="str">
        <f t="shared" si="360"/>
        <v>if(isset($request['time_updated'])){$set.= " time_updated = :time_updated ";}</v>
      </c>
      <c r="BG365" t="str">
        <f t="shared" si="361"/>
        <v>if(isset($request['time_updated'])){$set.= " time_updated = :time_updated ";}</v>
      </c>
      <c r="BJ365" t="str">
        <f t="shared" si="362"/>
        <v>if(isset($request['time_updated'])){$set.= " time_updated = :time_updated ";}</v>
      </c>
      <c r="BM365" t="str">
        <f t="shared" si="363"/>
        <v>if(isset($request['time_updated'])){$set.= " time_updated = :time_updated ";}</v>
      </c>
      <c r="BP365" t="str">
        <f t="shared" si="364"/>
        <v>if(isset($request['time_updated'])){$set.= " time_updated = :time_updated ";}</v>
      </c>
      <c r="BS365" t="str">
        <f t="shared" si="365"/>
        <v>if(isset($request['time_updated'])){$set.= " time_updated = :time_updated ";}</v>
      </c>
      <c r="BV365" t="str">
        <f t="shared" si="366"/>
        <v>if(isset($request['time_updated'])){$set.= " time_updated = :time_updated ";}</v>
      </c>
      <c r="BY365" t="str">
        <f t="shared" si="367"/>
        <v>if(isset($request['time_updated'])){$set.= " time_updated = :time_updated ";}</v>
      </c>
      <c r="CB365" t="str">
        <f t="shared" si="368"/>
        <v>if(isset($request['time_updated'])){$set.= " time_updated = :time_updated ";}</v>
      </c>
      <c r="CE365" t="str">
        <f t="shared" si="369"/>
        <v>if(isset($request['time_updated'])){$set.= " time_updated = :time_updated ";}</v>
      </c>
    </row>
    <row r="366" spans="2:83" x14ac:dyDescent="0.2">
      <c r="B366" t="str">
        <f t="shared" si="342"/>
        <v>if(isset($request['time_finished'])){$set.= " time_finished = :time_finished ";}</v>
      </c>
      <c r="E366" t="str">
        <f t="shared" si="343"/>
        <v>if(isset($request['time_finished'])){$set.= " time_finished = :time_finished ";}</v>
      </c>
      <c r="H366" t="str">
        <f t="shared" si="344"/>
        <v>if(isset($request['time_finished'])){$set.= " time_finished = :time_finished ";}</v>
      </c>
      <c r="K366" t="str">
        <f t="shared" si="345"/>
        <v>if(isset($request['time_finished'])){$set.= " time_finished = :time_finished ";}</v>
      </c>
      <c r="N366" t="str">
        <f t="shared" si="346"/>
        <v>if(isset($request['time_finished'])){$set.= " time_finished = :time_finished ";}</v>
      </c>
      <c r="Q366" t="str">
        <f t="shared" si="347"/>
        <v>if(isset($request['time_finished'])){$set.= " time_finished = :time_finished ";}</v>
      </c>
      <c r="T366" t="str">
        <f t="shared" si="348"/>
        <v>if(isset($request['time_finished'])){$set.= " time_finished = :time_finished ";}</v>
      </c>
      <c r="W366" t="str">
        <f t="shared" si="349"/>
        <v>if(isset($request['time_finished'])){$set.= " time_finished = :time_finished ";}</v>
      </c>
      <c r="Z366" t="str">
        <f t="shared" si="350"/>
        <v>if(isset($request['time_finished'])){$set.= " time_finished = :time_finished ";}</v>
      </c>
      <c r="AC366" t="str">
        <f t="shared" si="351"/>
        <v>if(isset($request['time_finished'])){$set.= " time_finished = :time_finished ";}</v>
      </c>
      <c r="AF366" t="str">
        <f t="shared" si="352"/>
        <v>if(isset($request['time_finished'])){$set.= " time_finished = :time_finished ";}</v>
      </c>
      <c r="AI366" t="str">
        <f t="shared" si="353"/>
        <v>if(isset($request['time_finished'])){$set.= " time_finished = :time_finished ";}</v>
      </c>
      <c r="AL366" t="str">
        <f t="shared" si="354"/>
        <v>if(isset($request['time_finished'])){$set.= " time_finished = :time_finished ";}</v>
      </c>
      <c r="AO366" t="str">
        <f t="shared" si="355"/>
        <v>if(isset($request['time_finished'])){$set.= " time_finished = :time_finished ";}</v>
      </c>
      <c r="AR366" t="str">
        <f t="shared" si="356"/>
        <v>if(isset($request['time_finished'])){$set.= " time_finished = :time_finished ";}</v>
      </c>
      <c r="AU366" t="str">
        <f t="shared" si="357"/>
        <v>if(isset($request['time_finished'])){$set.= " time_finished = :time_finished ";}</v>
      </c>
      <c r="AX366" t="str">
        <f t="shared" si="358"/>
        <v>if(isset($request['time_finished'])){$set.= " time_finished = :time_finished ";}</v>
      </c>
      <c r="BA366" t="str">
        <f t="shared" si="359"/>
        <v>if(isset($request['time_finished'])){$set.= " time_finished = :time_finished ";}</v>
      </c>
      <c r="BD366" t="str">
        <f t="shared" si="360"/>
        <v>if(isset($request['time_finished'])){$set.= " time_finished = :time_finished ";}</v>
      </c>
      <c r="BG366" t="str">
        <f t="shared" si="361"/>
        <v>if(isset($request['time_finished'])){$set.= " time_finished = :time_finished ";}</v>
      </c>
      <c r="BJ366" t="str">
        <f t="shared" si="362"/>
        <v>if(isset($request['time_finished'])){$set.= " time_finished = :time_finished ";}</v>
      </c>
      <c r="BM366" t="str">
        <f t="shared" si="363"/>
        <v>if(isset($request['time_finished'])){$set.= " time_finished = :time_finished ";}</v>
      </c>
      <c r="BP366" t="str">
        <f t="shared" si="364"/>
        <v>if(isset($request['time_finished'])){$set.= " time_finished = :time_finished ";}</v>
      </c>
      <c r="BS366" t="str">
        <f t="shared" si="365"/>
        <v>if(isset($request['time_finished'])){$set.= " time_finished = :time_finished ";}</v>
      </c>
      <c r="BV366" t="str">
        <f t="shared" si="366"/>
        <v>if(isset($request['time_finished'])){$set.= " time_finished = :time_finished ";}</v>
      </c>
      <c r="BY366" t="str">
        <f t="shared" si="367"/>
        <v>if(isset($request['time_finished'])){$set.= " time_finished = :time_finished ";}</v>
      </c>
      <c r="CB366" t="str">
        <f t="shared" si="368"/>
        <v>if(isset($request['time_finished'])){$set.= " time_finished = :time_finished ";}</v>
      </c>
      <c r="CE366" t="str">
        <f t="shared" si="369"/>
        <v>if(isset($request['time_finished'])){$set.= " time_finished = :time_finished ";}</v>
      </c>
    </row>
    <row r="367" spans="2:83" x14ac:dyDescent="0.2">
      <c r="B367" t="str">
        <f t="shared" si="342"/>
        <v>if(isset($request['active'])){$set.= " active = :active ";}</v>
      </c>
      <c r="E367" t="str">
        <f t="shared" si="343"/>
        <v>if(isset($request['active'])){$set.= " active = :active ";}</v>
      </c>
      <c r="H367" t="str">
        <f t="shared" si="344"/>
        <v>if(isset($request['active'])){$set.= " active = :active ";}</v>
      </c>
      <c r="K367" t="str">
        <f t="shared" si="345"/>
        <v>if(isset($request['active'])){$set.= " active = :active ";}</v>
      </c>
      <c r="N367" t="str">
        <f t="shared" si="346"/>
        <v>if(isset($request['active'])){$set.= " active = :active ";}</v>
      </c>
      <c r="Q367" t="str">
        <f t="shared" si="347"/>
        <v>if(isset($request['active'])){$set.= " active = :active ";}</v>
      </c>
      <c r="T367" t="str">
        <f t="shared" si="348"/>
        <v>if(isset($request['active'])){$set.= " active = :active ";}</v>
      </c>
      <c r="W367" t="str">
        <f t="shared" si="349"/>
        <v>if(isset($request['active'])){$set.= " active = :active ";}</v>
      </c>
      <c r="Z367" t="str">
        <f t="shared" si="350"/>
        <v>if(isset($request['active'])){$set.= " active = :active ";}</v>
      </c>
      <c r="AC367" t="str">
        <f t="shared" si="351"/>
        <v>if(isset($request['active'])){$set.= " active = :active ";}</v>
      </c>
      <c r="AF367" t="str">
        <f t="shared" si="352"/>
        <v>if(isset($request['active'])){$set.= " active = :active ";}</v>
      </c>
      <c r="AI367" t="str">
        <f t="shared" si="353"/>
        <v>if(isset($request['active'])){$set.= " active = :active ";}</v>
      </c>
      <c r="AL367" t="str">
        <f t="shared" si="354"/>
        <v>if(isset($request['active'])){$set.= " active = :active ";}</v>
      </c>
      <c r="AO367" t="str">
        <f t="shared" si="355"/>
        <v>if(isset($request['active'])){$set.= " active = :active ";}</v>
      </c>
      <c r="AR367" t="str">
        <f t="shared" si="356"/>
        <v>if(isset($request['active'])){$set.= " active = :active ";}</v>
      </c>
      <c r="AU367" t="str">
        <f t="shared" si="357"/>
        <v>if(isset($request['active'])){$set.= " active = :active ";}</v>
      </c>
      <c r="AX367" t="str">
        <f t="shared" si="358"/>
        <v>if(isset($request['active'])){$set.= " active = :active ";}</v>
      </c>
      <c r="BA367" t="str">
        <f t="shared" si="359"/>
        <v>if(isset($request['active'])){$set.= " active = :active ";}</v>
      </c>
      <c r="BD367" t="str">
        <f t="shared" si="360"/>
        <v>if(isset($request['active'])){$set.= " active = :active ";}</v>
      </c>
      <c r="BG367" t="str">
        <f t="shared" si="361"/>
        <v>if(isset($request['active'])){$set.= " active = :active ";}</v>
      </c>
      <c r="BJ367" t="str">
        <f t="shared" si="362"/>
        <v>if(isset($request['active'])){$set.= " active = :active ";}</v>
      </c>
      <c r="BM367" t="str">
        <f t="shared" si="363"/>
        <v>if(isset($request['active'])){$set.= " active = :active ";}</v>
      </c>
      <c r="BP367" t="str">
        <f t="shared" si="364"/>
        <v>if(isset($request['active'])){$set.= " active = :active ";}</v>
      </c>
      <c r="BS367" t="str">
        <f t="shared" si="365"/>
        <v>if(isset($request['active'])){$set.= " active = :active ";}</v>
      </c>
      <c r="BV367" t="str">
        <f t="shared" si="366"/>
        <v>if(isset($request['active'])){$set.= " active = :active ";}</v>
      </c>
      <c r="BY367" t="str">
        <f t="shared" si="367"/>
        <v>if(isset($request['active'])){$set.= " active = :active ";}</v>
      </c>
      <c r="CB367" t="str">
        <f t="shared" si="368"/>
        <v>if(isset($request['active'])){$set.= " active = :active ";}</v>
      </c>
      <c r="CE367" t="str">
        <f t="shared" si="369"/>
        <v>if(isset($request['active'])){$set.= " active = :active ";}</v>
      </c>
    </row>
    <row r="369" spans="1:86" s="106" customFormat="1" x14ac:dyDescent="0.2">
      <c r="A369" s="105" t="s">
        <v>320</v>
      </c>
    </row>
    <row r="370" spans="1:86" x14ac:dyDescent="0.2">
      <c r="CH370" t="s">
        <v>181</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181</v>
      </c>
    </row>
    <row r="372" spans="1:86" x14ac:dyDescent="0.2">
      <c r="B372" t="str">
        <f t="shared" ref="B372:B397" si="370">CONCATENATE("if(isset($request['",LOWER(B7),"'])){$statement-&gt;bindValue(':",LOWER(B37),"', $request['",LOWER(B7),"']);}")</f>
        <v>if(isset($request['attributes'])){$statement-&gt;bindValue(':unique_attributes', $request['attributes']);}</v>
      </c>
      <c r="E372" t="str">
        <f t="shared" ref="E372:E397" si="371">CONCATENATE("if(isset($request['",LOWER(E7),"'])){$statement-&gt;bindValue(':",LOWER(E37),"', $request['",LOWER(E7),"']);}")</f>
        <v>if(isset($request['attributes'])){$statement-&gt;bindValue(':process_attributes', $request['attributes']);}</v>
      </c>
      <c r="H372" t="str">
        <f t="shared" ref="H372:H397" si="372">CONCATENATE("if(isset($request['",LOWER(H7),"'])){$statement-&gt;bindValue(':",LOWER(H37),"', $request['",LOWER(H7),"']);}")</f>
        <v>if(isset($request['attributes'])){$statement-&gt;bindValue(':event_attributes', $request['attributes']);}</v>
      </c>
      <c r="K372" t="str">
        <f t="shared" ref="K372:K397" si="373">CONCATENATE("if(isset($request['",LOWER(K7),"'])){$statement-&gt;bindValue(':",LOWER(K37),"', $request['",LOWER(K7),"']);}")</f>
        <v>if(isset($request['attributes'])){$statement-&gt;bindValue(':app_attributes', $request['attributes']);}</v>
      </c>
      <c r="N372" t="str">
        <f t="shared" ref="N372:N397" si="374">CONCATENATE("if(isset($request['",LOWER(N7),"'])){$statement-&gt;bindValue(':",LOWER(N37),"', $request['",LOWER(N7),"']);}")</f>
        <v>if(isset($request['attributes'])){$statement-&gt;bindValue(':token_attributes', $request['attributes']);}</v>
      </c>
      <c r="Q372" t="str">
        <f t="shared" ref="Q372:Q397" si="375">CONCATENATE("if(isset($request['",LOWER(Q7),"'])){$statement-&gt;bindValue(':",LOWER(Q37),"', $request['",LOWER(Q7),"']);}")</f>
        <v>if(isset($request['attributes'])){$statement-&gt;bindValue(':person_attributes', $request['attributes']);}</v>
      </c>
      <c r="T372" t="str">
        <f t="shared" ref="T372:T397" si="376">CONCATENATE("if(isset($request['",LOWER(T7),"'])){$statement-&gt;bindValue(':",LOWER(T37),"', $request['",LOWER(T7),"']);}")</f>
        <v>if(isset($request['attributes'])){$statement-&gt;bindValue(':user_attributes', $request['attributes']);}</v>
      </c>
      <c r="W372" t="str">
        <f t="shared" ref="W372:W397" si="377">CONCATENATE("if(isset($request['",LOWER(W7),"'])){$statement-&gt;bindValue(':",LOWER(W37),"', $request['",LOWER(W7),"']);}")</f>
        <v>if(isset($request['attributes'])){$statement-&gt;bindValue(':profile_attributes', $request['attributes']);}</v>
      </c>
      <c r="Z372" t="str">
        <f t="shared" ref="Z372:Z397" si="378">CONCATENATE("if(isset($request['",LOWER(Z7),"'])){$statement-&gt;bindValue(':",LOWER(Z37),"', $request['",LOWER(Z7),"']);}")</f>
        <v>if(isset($request['attributes'])){$statement-&gt;bindValue(':partner_attributes', $request['attributes']);}</v>
      </c>
      <c r="AC372" t="str">
        <f t="shared" ref="AC372:AC397" si="379">CONCATENATE("if(isset($request['",LOWER(AC7),"'])){$statement-&gt;bindValue(':",LOWER(AC37),"', $request['",LOWER(AC7),"']);}")</f>
        <v>if(isset($request['attributes'])){$statement-&gt;bindValue(':view_attributes', $request['attributes']);}</v>
      </c>
      <c r="AF372" t="str">
        <f t="shared" ref="AF372:AF397" si="380">CONCATENATE("if(isset($request['",LOWER(AF7),"'])){$statement-&gt;bindValue(':",LOWER(AF37),"', $request['",LOWER(AF7),"']);}")</f>
        <v>if(isset($request['attributes'])){$statement-&gt;bindValue(':search_attributes', $request['attributes']);}</v>
      </c>
      <c r="AI372" t="str">
        <f t="shared" ref="AI372:AI397" si="381">CONCATENATE("if(isset($request['",LOWER(AI7),"'])){$statement-&gt;bindValue(':",LOWER(AI37),"', $request['",LOWER(AI7),"']);}")</f>
        <v>if(isset($request['attributes'])){$statement-&gt;bindValue(':asset_attributes', $request['attributes']);}</v>
      </c>
      <c r="AL372" t="str">
        <f t="shared" ref="AL372:AL397" si="382">CONCATENATE("if(isset($request['",LOWER(AL7),"'])){$statement-&gt;bindValue(':",LOWER(AL37),"', $request['",LOWER(AL7),"']);}")</f>
        <v>if(isset($request['attributes'])){$statement-&gt;bindValue(':acknowledgement_attributes', $request['attributes']);}</v>
      </c>
      <c r="AO372" t="str">
        <f t="shared" ref="AO372:AO397" si="383">CONCATENATE("if(isset($request['",LOWER(AO7),"'])){$statement-&gt;bindValue(':",LOWER(AO37),"', $request['",LOWER(AO7),"']);}")</f>
        <v>if(isset($request['attributes'])){$statement-&gt;bindValue(':comment_attributes', $request['attributes']);}</v>
      </c>
      <c r="AR372" t="str">
        <f t="shared" ref="AR372:AR397" si="384">CONCATENATE("if(isset($request['",LOWER(AR7),"'])){$statement-&gt;bindValue(':",LOWER(AR37),"', $request['",LOWER(AR7),"']);}")</f>
        <v>if(isset($request['attributes'])){$statement-&gt;bindValue(':followship_attributes', $request['attributes']);}</v>
      </c>
      <c r="AU372" t="str">
        <f t="shared" ref="AU372:AU397" si="385">CONCATENATE("if(isset($request['",LOWER(AU7),"'])){$statement-&gt;bindValue(':",LOWER(AU37),"', $request['",LOWER(AU7),"']);}")</f>
        <v>if(isset($request['attributes'])){$statement-&gt;bindValue(':group_attributes', $request['attributes']);}</v>
      </c>
      <c r="AX372" t="str">
        <f t="shared" ref="AX372:AX397" si="386">CONCATENATE("if(isset($request['",LOWER(AX7),"'])){$statement-&gt;bindValue(':",LOWER(AX37),"', $request['",LOWER(AX7),"']);}")</f>
        <v>if(isset($request['attributes'])){$statement-&gt;bindValue(':post_attributes', $request['attributes']);}</v>
      </c>
      <c r="BA372" t="str">
        <f t="shared" ref="BA372:BA397" si="387">CONCATENATE("if(isset($request['",LOWER(BA7),"'])){$statement-&gt;bindValue(':",LOWER(BA37),"', $request['",LOWER(BA7),"']);}")</f>
        <v>if(isset($request['attributes'])){$statement-&gt;bindValue(':tag_attributes', $request['attributes']);}</v>
      </c>
      <c r="BD372" t="str">
        <f t="shared" ref="BD372:BD397" si="388">CONCATENATE("if(isset($request['",LOWER(BD7),"'])){$statement-&gt;bindValue(':",LOWER(BD37),"', $request['",LOWER(BD7),"']);}")</f>
        <v>if(isset($request['attributes'])){$statement-&gt;bindValue(':topic_attributes', $request['attributes']);}</v>
      </c>
      <c r="BG372" t="str">
        <f t="shared" ref="BG372:BG397" si="389">CONCATENATE("if(isset($request['",LOWER(BG7),"'])){$statement-&gt;bindValue(':",LOWER(BG37),"', $request['",LOWER(BG7),"']);}")</f>
        <v>if(isset($request['attributes'])){$statement-&gt;bindValue(':trend_attributes', $request['attributes']);}</v>
      </c>
      <c r="BJ372" t="str">
        <f t="shared" ref="BJ372:BJ397" si="390">CONCATENATE("if(isset($request['",LOWER(BJ7),"'])){$statement-&gt;bindValue(':",LOWER(BJ37),"', $request['",LOWER(BJ7),"']);}")</f>
        <v>if(isset($request['attributes'])){$statement-&gt;bindValue(':thread_attributes', $request['attributes']);}</v>
      </c>
      <c r="BM372" t="str">
        <f t="shared" ref="BM372:BM397" si="391">CONCATENATE("if(isset($request['",LOWER(BM7),"'])){$statement-&gt;bindValue(':",LOWER(BM37),"', $request['",LOWER(BM7),"']);}")</f>
        <v>if(isset($request['attributes'])){$statement-&gt;bindValue(':message_attributes', $request['attributes']);}</v>
      </c>
      <c r="BP372" t="str">
        <f t="shared" ref="BP372:BP397" si="392">CONCATENATE("if(isset($request['",LOWER(BP7),"'])){$statement-&gt;bindValue(':",LOWER(BP37),"', $request['",LOWER(BP7),"']);}")</f>
        <v>if(isset($request['attributes'])){$statement-&gt;bindValue(':notification_attributes', $request['attributes']);}</v>
      </c>
      <c r="BS372" t="str">
        <f t="shared" ref="BS372:BS397" si="393">CONCATENATE("if(isset($request['",LOWER(BS7),"'])){$statement-&gt;bindValue(':",LOWER(BS37),"', $request['",LOWER(BS7),"']);}")</f>
        <v>if(isset($request['attributes'])){$statement-&gt;bindValue(':stage_attributes', $request['attributes']);}</v>
      </c>
      <c r="BV372" t="str">
        <f t="shared" ref="BV372:BV397" si="394">CONCATENATE("if(isset($request['",LOWER(BV7),"'])){$statement-&gt;bindValue(':",LOWER(BV37),"', $request['",LOWER(BV7),"']);}")</f>
        <v>if(isset($request['attributes'])){$statement-&gt;bindValue(':recording_attributes', $request['attributes']);}</v>
      </c>
      <c r="BY372" t="str">
        <f t="shared" ref="BY372:BY397" si="395">CONCATENATE("if(isset($request['",LOWER(BY7),"'])){$statement-&gt;bindValue(':",LOWER(BY37),"', $request['",LOWER(BY7),"']);}")</f>
        <v>if(isset($request['attributes'])){$statement-&gt;bindValue(':attachment_attributes', $request['attributes']);}</v>
      </c>
      <c r="CB372" t="str">
        <f t="shared" ref="CB372:CB397" si="396">CONCATENATE("if(isset($request['",LOWER(CB7),"'])){$statement-&gt;bindValue(':",LOWER(CB37),"', $request['",LOWER(CB7),"']);}")</f>
        <v>if(isset($request['attributes'])){$statement-&gt;bindValue(':excerpt_attributes', $request['attributes']);}</v>
      </c>
      <c r="CE372" t="str">
        <f>CONCATENATE("'",CE8,"' =&gt; $row['",CG8,"'],")</f>
        <v>'text' =&gt; $row['idea_text'],</v>
      </c>
      <c r="CH372" t="s">
        <v>181</v>
      </c>
    </row>
    <row r="373" spans="1:86" x14ac:dyDescent="0.2">
      <c r="B373" t="str">
        <f t="shared" si="370"/>
        <v>if(isset($request['type'])){$statement-&gt;bindValue(':unique_type', $request['type']);}</v>
      </c>
      <c r="E373" t="str">
        <f t="shared" si="371"/>
        <v>if(isset($request['action'])){$statement-&gt;bindValue(':process_action', $request['action']);}</v>
      </c>
      <c r="H373" t="str">
        <f t="shared" si="372"/>
        <v>if(isset($request['type'])){$statement-&gt;bindValue(':event_type', $request['type']);}</v>
      </c>
      <c r="K373" t="str">
        <f t="shared" si="373"/>
        <v>if(isset($request['name'])){$statement-&gt;bindValue(':app_name', $request['name']);}</v>
      </c>
      <c r="N373" t="str">
        <f t="shared" si="374"/>
        <v>if(isset($request['key'])){$statement-&gt;bindValue(':token_key', $request['key']);}</v>
      </c>
      <c r="Q373" t="str">
        <f t="shared" si="375"/>
        <v>if(isset($request['name_first'])){$statement-&gt;bindValue(':person_name_first', $request['name_first']);}</v>
      </c>
      <c r="T373" t="str">
        <f t="shared" si="376"/>
        <v>if(isset($request['alias'])){$statement-&gt;bindValue(':user_alias', $request['alias']);}</v>
      </c>
      <c r="W373" t="str">
        <f t="shared" si="377"/>
        <v>if(isset($request['images'])){$statement-&gt;bindValue(':profile_images', $request['images']);}</v>
      </c>
      <c r="Z373" t="str">
        <f t="shared" si="378"/>
        <v>if(isset($request['type'])){$statement-&gt;bindValue(':partner_type', $request['type']);}</v>
      </c>
      <c r="AC373" t="str">
        <f t="shared" si="379"/>
        <v>if(isset($request['object'])){$statement-&gt;bindValue(':view_object', $request['object']);}</v>
      </c>
      <c r="AF373" t="str">
        <f t="shared" si="380"/>
        <v>if(isset($request['query'])){$statement-&gt;bindValue(':search_query', $request['query']);}</v>
      </c>
      <c r="AI373" t="str">
        <f t="shared" si="381"/>
        <v>if(isset($request['type'])){$statement-&gt;bindValue(':asset_type', $request['type']);}</v>
      </c>
      <c r="AL373" t="str">
        <f t="shared" si="382"/>
        <v>if(isset($request['type'])){$statement-&gt;bindValue(':acknowledgement_type', $request['type']);}</v>
      </c>
      <c r="AO373" t="str">
        <f t="shared" si="383"/>
        <v>if(isset($request['text'])){$statement-&gt;bindValue(':comment_text', $request['text']);}</v>
      </c>
      <c r="AR373" t="str">
        <f t="shared" si="384"/>
        <v>if(isset($request['recipient'])){$statement-&gt;bindValue(':followship_recipient', $request['recipient']);}</v>
      </c>
      <c r="AU373" t="str">
        <f t="shared" si="385"/>
        <v>if(isset($request['title'])){$statement-&gt;bindValue(':group_title', $request['title']);}</v>
      </c>
      <c r="AX373" t="str">
        <f t="shared" si="386"/>
        <v>if(isset($request['body'])){$statement-&gt;bindValue(':post_body', $request['body']);}</v>
      </c>
      <c r="BA373" t="str">
        <f t="shared" si="387"/>
        <v>if(isset($request['label'])){$statement-&gt;bindValue(':tag_label', $request['label']);}</v>
      </c>
      <c r="BD373" t="str">
        <f t="shared" si="388"/>
        <v>if(isset($request['label'])){$statement-&gt;bindValue(':topic_label', $request['label']);}</v>
      </c>
      <c r="BG373" t="str">
        <f t="shared" si="389"/>
        <v>if(isset($request['label'])){$statement-&gt;bindValue(':trend_label', $request['label']);}</v>
      </c>
      <c r="BJ373" t="str">
        <f t="shared" si="390"/>
        <v>if(isset($request['title'])){$statement-&gt;bindValue(':thread_title', $request['title']);}</v>
      </c>
      <c r="BM373" t="str">
        <f t="shared" si="391"/>
        <v>if(isset($request['body'])){$statement-&gt;bindValue(':message_body', $request['body']);}</v>
      </c>
      <c r="BP373" t="str">
        <f t="shared" si="392"/>
        <v>if(isset($request['message'])){$statement-&gt;bindValue(':notification_message', $request['message']);}</v>
      </c>
      <c r="BS373" t="str">
        <f t="shared" si="393"/>
        <v>if(isset($request['excerpts'])){$statement-&gt;bindValue(':stage_excerpts', $request['excerpts']);}</v>
      </c>
      <c r="BV373" t="str">
        <f t="shared" si="394"/>
        <v>if(isset($request['type'])){$statement-&gt;bindValue(':recording_type', $request['type']);}</v>
      </c>
      <c r="BY373" t="str">
        <f t="shared" si="395"/>
        <v>if(isset($request['drawings'])){$statement-&gt;bindValue(':attachment_drawings', $request['drawings']);}</v>
      </c>
      <c r="CB373" t="str">
        <f t="shared" si="396"/>
        <v>if(isset($request['lines'])){$statement-&gt;bindValue(':excerpt_lines', $request['lines']);}</v>
      </c>
      <c r="CE373" t="str">
        <f>CONCATENATE("'",CE9,"' =&gt; $row['",CG9,"'],")</f>
        <v>'x' =&gt; $row['idea_x'],</v>
      </c>
      <c r="CH373" t="s">
        <v>181</v>
      </c>
    </row>
    <row r="374" spans="1:86" x14ac:dyDescent="0.2">
      <c r="B374" t="str">
        <f t="shared" si="370"/>
        <v>if(isset($request[''])){$statement-&gt;bindValue(':', $request['']);}</v>
      </c>
      <c r="E374" t="str">
        <f t="shared" si="371"/>
        <v>if(isset($request[''])){$statement-&gt;bindValue(':', $request['']);}</v>
      </c>
      <c r="H374" t="str">
        <f t="shared" si="372"/>
        <v>if(isset($request['token'])){$statement-&gt;bindValue(':event_token', $request['token']);}</v>
      </c>
      <c r="K374" t="str">
        <f t="shared" si="373"/>
        <v>if(isset($request['website'])){$statement-&gt;bindValue(':app_website', $request['website']);}</v>
      </c>
      <c r="N374" t="str">
        <f t="shared" si="374"/>
        <v>if(isset($request['secret'])){$statement-&gt;bindValue(':token_secret', $request['secret']);}</v>
      </c>
      <c r="Q374" t="str">
        <f t="shared" si="375"/>
        <v>if(isset($request['name_middle'])){$statement-&gt;bindValue(':person_name_middle', $request['name_middle']);}</v>
      </c>
      <c r="T374" t="str">
        <f t="shared" si="376"/>
        <v>if(isset($request['access'])){$statement-&gt;bindValue(':user_access', $request['access']);}</v>
      </c>
      <c r="W374" t="str">
        <f t="shared" si="377"/>
        <v>if(isset($request['bio'])){$statement-&gt;bindValue(':profile_bio', $request['bio']);}</v>
      </c>
      <c r="Z374" t="str">
        <f t="shared" si="378"/>
        <v>if(isset($request['status'])){$statement-&gt;bindValue(':partner_status', $request['status']);}</v>
      </c>
      <c r="AC374" t="str">
        <f t="shared" si="379"/>
        <v>if(isset($request[''])){$statement-&gt;bindValue(':', $request['']);}</v>
      </c>
      <c r="AF374" t="str">
        <f t="shared" si="380"/>
        <v>if(isset($request['conversion'])){$statement-&gt;bindValue(':search_conversion', $request['conversion']);}</v>
      </c>
      <c r="AI374" t="str">
        <f t="shared" si="381"/>
        <v>if(isset($request['status'])){$statement-&gt;bindValue(':asset_status', $request['status']);}</v>
      </c>
      <c r="AL374" t="str">
        <f t="shared" si="382"/>
        <v>if(isset($request['parent'])){$statement-&gt;bindValue(':acknowledgement_parent', $request['parent']);}</v>
      </c>
      <c r="AO374" t="str">
        <f t="shared" si="383"/>
        <v>if(isset($request['thread'])){$statement-&gt;bindValue(':comment_thread', $request['thread']);}</v>
      </c>
      <c r="AR374" t="str">
        <f t="shared" si="384"/>
        <v>if(isset($request['sender'])){$statement-&gt;bindValue(':followship_sender', $request['sender']);}</v>
      </c>
      <c r="AU374" t="str">
        <f t="shared" si="385"/>
        <v>if(isset($request['headline'])){$statement-&gt;bindValue(':group_headline', $request['headline']);}</v>
      </c>
      <c r="AX374" t="str">
        <f t="shared" si="386"/>
        <v>if(isset($request['images'])){$statement-&gt;bindValue(':post_images', $request['images']);}</v>
      </c>
      <c r="BA374" t="str">
        <f t="shared" si="387"/>
        <v>if(isset($request['object'])){$statement-&gt;bindValue(':tag_object', $request['object']);}</v>
      </c>
      <c r="BD374" t="str">
        <f t="shared" si="388"/>
        <v>if(isset($request[''])){$statement-&gt;bindValue(':', $request['']);}</v>
      </c>
      <c r="BG374" t="str">
        <f t="shared" si="389"/>
        <v>if(isset($request['object'])){$statement-&gt;bindValue(':trend_object', $request['object']);}</v>
      </c>
      <c r="BJ374" t="str">
        <f t="shared" si="390"/>
        <v>if(isset($request['participants'])){$statement-&gt;bindValue(':thread_participants', $request['participants']);}</v>
      </c>
      <c r="BM374" t="str">
        <f t="shared" si="391"/>
        <v>if(isset($request['images'])){$statement-&gt;bindValue(':message_images', $request['images']);}</v>
      </c>
      <c r="BP374" t="str">
        <f t="shared" si="392"/>
        <v>if(isset($request['type'])){$statement-&gt;bindValue(':notification_type', $request['type']);}</v>
      </c>
      <c r="BS374" t="str">
        <f t="shared" si="393"/>
        <v>if(isset($request['attachments'])){$statement-&gt;bindValue(':stage_attachments', $request['attachments']);}</v>
      </c>
      <c r="BV374" t="str">
        <f t="shared" si="394"/>
        <v>if(isset($request['source'])){$statement-&gt;bindValue(':recording_source', $request['source']);}</v>
      </c>
      <c r="BY374" t="str">
        <f t="shared" si="395"/>
        <v>if(isset($request['images'])){$statement-&gt;bindValue(':attachment_images', $request['images']);}</v>
      </c>
      <c r="CB374" t="str">
        <f t="shared" si="396"/>
        <v>if(isset($request[''])){$statement-&gt;bindValue(':', $request['']);}</v>
      </c>
      <c r="CE374" t="str">
        <f>CONCATENATE("'",CE10,"' =&gt; $row['",CG10,"'],")</f>
        <v>'y' =&gt; $row['idea_y'],</v>
      </c>
      <c r="CH374" t="s">
        <v>181</v>
      </c>
    </row>
    <row r="375" spans="1:86" x14ac:dyDescent="0.2">
      <c r="B375" t="str">
        <f t="shared" si="370"/>
        <v>if(isset($request[''])){$statement-&gt;bindValue(':', $request['']);}</v>
      </c>
      <c r="E375" t="str">
        <f t="shared" si="371"/>
        <v>if(isset($request[''])){$statement-&gt;bindValue(':', $request['']);}</v>
      </c>
      <c r="H375" t="str">
        <f t="shared" si="372"/>
        <v>if(isset($request['object'])){$statement-&gt;bindValue(':event_object', $request['object']);}</v>
      </c>
      <c r="K375" t="str">
        <f t="shared" si="373"/>
        <v>if(isset($request['industry'])){$statement-&gt;bindValue(':app_industry', $request['industry']);}</v>
      </c>
      <c r="N375" t="str">
        <f t="shared" si="374"/>
        <v>if(isset($request['expires'])){$statement-&gt;bindValue(':token_expires', $request['expires']);}</v>
      </c>
      <c r="Q375" t="str">
        <f t="shared" si="375"/>
        <v>if(isset($request['name_last'])){$statement-&gt;bindValue(':person_name_last', $request['name_last']);}</v>
      </c>
      <c r="T375" t="str">
        <f t="shared" si="376"/>
        <v>if(isset($request['lastlogin'])){$statement-&gt;bindValue(':user_lastlogin', $request['lastlogin']);}</v>
      </c>
      <c r="W375" t="str">
        <f t="shared" si="377"/>
        <v>if(isset($request['headline'])){$statement-&gt;bindValue(':profile_headline', $request['headline']);}</v>
      </c>
      <c r="Z375" t="str">
        <f t="shared" si="378"/>
        <v>if(isset($request['organization'])){$statement-&gt;bindValue(':partner_organization', $request['organization']);}</v>
      </c>
      <c r="AC375" t="str">
        <f t="shared" si="379"/>
        <v>if(isset($request[''])){$statement-&gt;bindValue(':', $request['']);}</v>
      </c>
      <c r="AF375" t="str">
        <f t="shared" si="380"/>
        <v>if(isset($request[''])){$statement-&gt;bindValue(':', $request['']);}</v>
      </c>
      <c r="AI375" t="str">
        <f t="shared" si="381"/>
        <v>if(isset($request['primary'])){$statement-&gt;bindValue(':asset_primary', $request['primary']);}</v>
      </c>
      <c r="AL375" t="str">
        <f t="shared" si="382"/>
        <v>if(isset($request['object'])){$statement-&gt;bindValue(':acknowledgement_object', $request['object']);}</v>
      </c>
      <c r="AO375" t="str">
        <f t="shared" si="383"/>
        <v>if(isset($request['object'])){$statement-&gt;bindValue(':comment_object', $request['object']);}</v>
      </c>
      <c r="AR375" t="str">
        <f t="shared" si="384"/>
        <v>if(isset($request['status'])){$statement-&gt;bindValue(':followship_status', $request['status']);}</v>
      </c>
      <c r="AU375" t="str">
        <f t="shared" si="385"/>
        <v>if(isset($request['access'])){$statement-&gt;bindValue(':group_access', $request['access']);}</v>
      </c>
      <c r="AX375" t="str">
        <f t="shared" si="386"/>
        <v>if(isset($request['closed'])){$statement-&gt;bindValue(':post_closed', $request['closed']);}</v>
      </c>
      <c r="BA375" t="str">
        <f t="shared" si="387"/>
        <v>if(isset($request[''])){$statement-&gt;bindValue(':', $request['']);}</v>
      </c>
      <c r="BD375" t="str">
        <f t="shared" si="388"/>
        <v>if(isset($request[''])){$statement-&gt;bindValue(':', $request['']);}</v>
      </c>
      <c r="BG375" t="str">
        <f t="shared" si="389"/>
        <v>if(isset($request[''])){$statement-&gt;bindValue(':', $request['']);}</v>
      </c>
      <c r="BJ375" t="str">
        <f t="shared" si="390"/>
        <v>if(isset($request['preview'])){$statement-&gt;bindValue(':thread_preview', $request['preview']);}</v>
      </c>
      <c r="BM375" t="str">
        <f t="shared" si="391"/>
        <v>if(isset($request['deleted'])){$statement-&gt;bindValue(':', $request['deleted']);}</v>
      </c>
      <c r="BP375" t="str">
        <f t="shared" si="392"/>
        <v>if(isset($request['opened'])){$statement-&gt;bindValue(':notification_opened', $request['opened']);}</v>
      </c>
      <c r="BS375" t="str">
        <f t="shared" si="393"/>
        <v>if(isset($request[''])){$statement-&gt;bindValue(':', $request['']);}</v>
      </c>
      <c r="BV375" t="str">
        <f t="shared" si="394"/>
        <v>if(isset($request['length'])){$statement-&gt;bindValue(':recording_length', $request['length']);}</v>
      </c>
      <c r="BY375" t="str">
        <f t="shared" si="395"/>
        <v>if(isset($request['recordings'])){$statement-&gt;bindValue(':attachment_recordings', $request['recordings']);}</v>
      </c>
      <c r="CB375" t="str">
        <f t="shared" si="396"/>
        <v>if(isset($request[''])){$statement-&gt;bindValue(':', $request['']);}</v>
      </c>
      <c r="CE375" t="str">
        <f>CONCATENATE("'",CE11,"' =&gt; $row['",CG11,"'],")</f>
        <v>'z' =&gt; $row['idea_z'],</v>
      </c>
      <c r="CH375" t="s">
        <v>181</v>
      </c>
    </row>
    <row r="376" spans="1:86" x14ac:dyDescent="0.2">
      <c r="B376" t="str">
        <f t="shared" si="370"/>
        <v>if(isset($request[''])){$statement-&gt;bindValue(':', $request['']);}</v>
      </c>
      <c r="E376" t="str">
        <f t="shared" si="371"/>
        <v>if(isset($request[''])){$statement-&gt;bindValue(':', $request['']);}</v>
      </c>
      <c r="H376" t="str">
        <f t="shared" si="372"/>
        <v>if(isset($request[''])){$statement-&gt;bindValue(':', $request['']);}</v>
      </c>
      <c r="K376" t="str">
        <f t="shared" si="373"/>
        <v>if(isset($request['email'])){$statement-&gt;bindValue(':app_email', $request['email']);}</v>
      </c>
      <c r="N376" t="str">
        <f t="shared" si="374"/>
        <v>if(isset($request['limit'])){$statement-&gt;bindValue(':token_limit', $request['limit']);}</v>
      </c>
      <c r="Q376" t="str">
        <f t="shared" si="375"/>
        <v>if(isset($request['email'])){$statement-&gt;bindValue(':person_email', $request['email']);}</v>
      </c>
      <c r="T376" t="str">
        <f t="shared" si="376"/>
        <v>if(isset($request['status'])){$statement-&gt;bindValue(':user_status', $request['status']);}</v>
      </c>
      <c r="W376" t="str">
        <f t="shared" si="377"/>
        <v>if(isset($request['access'])){$statement-&gt;bindValue(':profile_access', $request['access']);}</v>
      </c>
      <c r="Z376" t="str">
        <f t="shared" si="378"/>
        <v>if(isset($request[''])){$statement-&gt;bindValue(':', $request['']);}</v>
      </c>
      <c r="AC376" t="str">
        <f t="shared" si="379"/>
        <v>if(isset($request[''])){$statement-&gt;bindValue(':', $request['']);}</v>
      </c>
      <c r="AF376" t="str">
        <f t="shared" si="380"/>
        <v>if(isset($request[''])){$statement-&gt;bindValue(':', $request['']);}</v>
      </c>
      <c r="AI376" t="str">
        <f t="shared" si="381"/>
        <v>if(isset($request['object'])){$statement-&gt;bindValue(':asset_object', $request['object']);}</v>
      </c>
      <c r="AL376" t="str">
        <f t="shared" si="382"/>
        <v>if(isset($request[''])){$statement-&gt;bindValue(':', $request['']);}</v>
      </c>
      <c r="AO376" t="str">
        <f t="shared" si="383"/>
        <v>if(isset($request[''])){$statement-&gt;bindValue(':', $request['']);}</v>
      </c>
      <c r="AR376" t="str">
        <f t="shared" si="384"/>
        <v>if(isset($request[''])){$statement-&gt;bindValue(':', $request['']);}</v>
      </c>
      <c r="AU376" t="str">
        <f t="shared" si="385"/>
        <v>if(isset($request['participants'])){$statement-&gt;bindValue(':group_participants', $request['participants']);}</v>
      </c>
      <c r="AX376" t="str">
        <f t="shared" si="386"/>
        <v>if(isset($request['deleted'])){$statement-&gt;bindValue(':post_deleted', $request['deleted']);}</v>
      </c>
      <c r="BA376" t="str">
        <f t="shared" si="387"/>
        <v>if(isset($request[''])){$statement-&gt;bindValue(':', $request['']);}</v>
      </c>
      <c r="BD376" t="str">
        <f t="shared" si="388"/>
        <v>if(isset($request[''])){$statement-&gt;bindValue(':', $request['']);}</v>
      </c>
      <c r="BG376" t="str">
        <f t="shared" si="389"/>
        <v>if(isset($request[''])){$statement-&gt;bindValue(':', $request['']);}</v>
      </c>
      <c r="BJ376" t="str">
        <f t="shared" si="390"/>
        <v>if(isset($request[''])){$statement-&gt;bindValue(':', $request['']);}</v>
      </c>
      <c r="BM376" t="str">
        <f t="shared" si="391"/>
        <v>if(isset($request[''])){$statement-&gt;bindValue(':', $request['']);}</v>
      </c>
      <c r="BP376" t="str">
        <f t="shared" si="392"/>
        <v>if(isset($request['viewed'])){$statement-&gt;bindValue(':notification_viewed', $request['viewed']);}</v>
      </c>
      <c r="BS376" t="str">
        <f t="shared" si="393"/>
        <v>if(isset($request[''])){$statement-&gt;bindValue(':', $request['']);}</v>
      </c>
      <c r="BV376" t="str">
        <f t="shared" si="394"/>
        <v>if(isset($request['cues'])){$statement-&gt;bindValue(':recording_cues', $request['cues']);}</v>
      </c>
      <c r="BY376" t="str">
        <f t="shared" si="395"/>
        <v>if(isset($request[''])){$statement-&gt;bindValue(':', $request['']);}</v>
      </c>
      <c r="CB376" t="str">
        <f t="shared" si="396"/>
        <v>if(isset($request[''])){$statement-&gt;bindValue(':', $request['']);}</v>
      </c>
      <c r="CE376" t="str">
        <f>CONCATENATE("'",CE12,"' =&gt; $row['",CG12,"'],")</f>
        <v>'width' =&gt; $row['idea_width'],</v>
      </c>
      <c r="CH376" t="s">
        <v>181</v>
      </c>
    </row>
    <row r="377" spans="1:86" x14ac:dyDescent="0.2">
      <c r="B377" t="str">
        <f t="shared" si="370"/>
        <v>if(isset($request[''])){$statement-&gt;bindValue(':', $request['']);}</v>
      </c>
      <c r="E377" t="str">
        <f t="shared" si="371"/>
        <v>if(isset($request[''])){$statement-&gt;bindValue(':', $request['']);}</v>
      </c>
      <c r="H377" t="str">
        <f t="shared" si="372"/>
        <v>if(isset($request[''])){$statement-&gt;bindValue(':', $request['']);}</v>
      </c>
      <c r="K377" t="str">
        <f t="shared" si="373"/>
        <v>if(isset($request['description'])){$statement-&gt;bindValue(':app_description', $request['description']);}</v>
      </c>
      <c r="N377" t="str">
        <f t="shared" si="374"/>
        <v>if(isset($request['balance'])){$statement-&gt;bindValue(':token_balance', $request['balance']);}</v>
      </c>
      <c r="Q377" t="str">
        <f t="shared" si="375"/>
        <v>if(isset($request['phone_primary'])){$statement-&gt;bindValue(':person_phone_primary', $request['phone_primary']);}</v>
      </c>
      <c r="T377" t="str">
        <f t="shared" si="376"/>
        <v>if(isset($request['validation'])){$statement-&gt;bindValue(':user_validation', $request['validation']);}</v>
      </c>
      <c r="W377" t="str">
        <f t="shared" si="377"/>
        <v>if(isset($request['status'])){$statement-&gt;bindValue(':profile_status', $request['status']);}</v>
      </c>
      <c r="Z377" t="str">
        <f t="shared" si="378"/>
        <v>if(isset($request[''])){$statement-&gt;bindValue(':', $request['']);}</v>
      </c>
      <c r="AC377" t="str">
        <f t="shared" si="379"/>
        <v>if(isset($request[''])){$statement-&gt;bindValue(':', $request['']);}</v>
      </c>
      <c r="AF377" t="str">
        <f t="shared" si="380"/>
        <v>if(isset($request[''])){$statement-&gt;bindValue(':', $request['']);}</v>
      </c>
      <c r="AI377" t="str">
        <f t="shared" si="381"/>
        <v>if(isset($request['caption'])){$statement-&gt;bindValue(':asset_caption', $request['caption']);}</v>
      </c>
      <c r="AL377" t="str">
        <f t="shared" si="382"/>
        <v>if(isset($request[''])){$statement-&gt;bindValue(':', $request['']);}</v>
      </c>
      <c r="AO377" t="str">
        <f t="shared" si="383"/>
        <v>if(isset($request[''])){$statement-&gt;bindValue(':', $request['']);}</v>
      </c>
      <c r="AR377" t="str">
        <f t="shared" si="384"/>
        <v>if(isset($request[''])){$statement-&gt;bindValue(':', $request['']);}</v>
      </c>
      <c r="AU377" t="str">
        <f t="shared" si="385"/>
        <v>if(isset($request['images'])){$statement-&gt;bindValue(':group_images', $request['images']);}</v>
      </c>
      <c r="AX377" t="str">
        <f t="shared" si="386"/>
        <v>if(isset($request['access'])){$statement-&gt;bindValue(':post_access', $request['access']);}</v>
      </c>
      <c r="BA377" t="str">
        <f t="shared" si="387"/>
        <v>if(isset($request[''])){$statement-&gt;bindValue(':', $request['']);}</v>
      </c>
      <c r="BD377" t="str">
        <f t="shared" si="388"/>
        <v>if(isset($request[''])){$statement-&gt;bindValue(':', $request['']);}</v>
      </c>
      <c r="BG377" t="str">
        <f t="shared" si="389"/>
        <v>if(isset($request[''])){$statement-&gt;bindValue(':', $request['']);}</v>
      </c>
      <c r="BJ377" t="str">
        <f t="shared" si="390"/>
        <v>if(isset($request[''])){$statement-&gt;bindValue(':', $request['']);}</v>
      </c>
      <c r="BM377" t="str">
        <f t="shared" si="391"/>
        <v>if(isset($request[''])){$statement-&gt;bindValue(':', $request['']);}</v>
      </c>
      <c r="BP377" t="str">
        <f t="shared" si="392"/>
        <v>if(isset($request['recipient'])){$statement-&gt;bindValue(':notification_recipient', $request['recipient']);}</v>
      </c>
      <c r="BS377" t="str">
        <f t="shared" si="393"/>
        <v>if(isset($request[''])){$statement-&gt;bindValue(':', $request['']);}</v>
      </c>
      <c r="BV377" t="str">
        <f t="shared" si="394"/>
        <v>if(isset($request['start_time'])){$statement-&gt;bindValue(':recording_start_time', $request['start_time']);}</v>
      </c>
      <c r="BY377" t="str">
        <f t="shared" si="395"/>
        <v>if(isset($request[''])){$statement-&gt;bindValue(':', $request['']);}</v>
      </c>
      <c r="CB377" t="str">
        <f t="shared" si="396"/>
        <v>if(isset($request[''])){$statement-&gt;bindValue(':', $request['']);}</v>
      </c>
      <c r="CE377" t="str">
        <f>CONCATENATE("'",CE13,"' =&gt; $row['",CG13,"'],")</f>
        <v>'height' =&gt; $row['idea_height'],</v>
      </c>
      <c r="CH377" t="s">
        <v>181</v>
      </c>
    </row>
    <row r="378" spans="1:86" x14ac:dyDescent="0.2">
      <c r="B378" t="str">
        <f t="shared" si="370"/>
        <v>if(isset($request[''])){$statement-&gt;bindValue(':', $request['']);}</v>
      </c>
      <c r="E378" t="str">
        <f t="shared" si="371"/>
        <v>if(isset($request[''])){$statement-&gt;bindValue(':', $request['']);}</v>
      </c>
      <c r="H378" t="str">
        <f t="shared" si="372"/>
        <v>if(isset($request[''])){$statement-&gt;bindValue(':', $request['']);}</v>
      </c>
      <c r="K378" t="str">
        <f t="shared" si="373"/>
        <v>if(isset($request['type'])){$statement-&gt;bindValue(':app_type', $request['type']);}</v>
      </c>
      <c r="N378" t="str">
        <f t="shared" si="374"/>
        <v>if(isset($request['status'])){$statement-&gt;bindValue(':token_status', $request['status']);}</v>
      </c>
      <c r="Q378" t="str">
        <f t="shared" si="375"/>
        <v>if(isset($request['phone_secondary'])){$statement-&gt;bindValue(':person_phone_secondary', $request['phone_secondary']);}</v>
      </c>
      <c r="T378" t="str">
        <f t="shared" si="376"/>
        <v>if(isset($request['welcome'])){$statement-&gt;bindValue(':user_welcome', $request['welcome']);}</v>
      </c>
      <c r="W378" t="str">
        <f t="shared" si="377"/>
        <v>if(isset($request[''])){$statement-&gt;bindValue(':', $request['']);}</v>
      </c>
      <c r="Z378" t="str">
        <f t="shared" si="378"/>
        <v>if(isset($request[''])){$statement-&gt;bindValue(':', $request['']);}</v>
      </c>
      <c r="AC378" t="str">
        <f t="shared" si="379"/>
        <v>if(isset($request[''])){$statement-&gt;bindValue(':', $request['']);}</v>
      </c>
      <c r="AF378" t="str">
        <f t="shared" si="380"/>
        <v>if(isset($request[''])){$statement-&gt;bindValue(':', $request['']);}</v>
      </c>
      <c r="AI378" t="str">
        <f t="shared" si="381"/>
        <v>if(isset($request['filename'])){$statement-&gt;bindValue(':asset_filename', $request['filename']);}</v>
      </c>
      <c r="AL378" t="str">
        <f t="shared" si="382"/>
        <v>if(isset($request[''])){$statement-&gt;bindValue(':', $request['']);}</v>
      </c>
      <c r="AO378" t="str">
        <f t="shared" si="383"/>
        <v>if(isset($request[''])){$statement-&gt;bindValue(':', $request['']);}</v>
      </c>
      <c r="AR378" t="str">
        <f t="shared" si="384"/>
        <v>if(isset($request[''])){$statement-&gt;bindValue(':', $request['']);}</v>
      </c>
      <c r="AU378" t="str">
        <f t="shared" si="385"/>
        <v>if(isset($request['author'])){$statement-&gt;bindValue(':', $request['author']);}</v>
      </c>
      <c r="AX378" t="str">
        <f t="shared" si="386"/>
        <v>if(isset($request['host'])){$statement-&gt;bindValue(':post_host', $request['host']);}</v>
      </c>
      <c r="BA378" t="str">
        <f t="shared" si="387"/>
        <v>if(isset($request[''])){$statement-&gt;bindValue(':', $request['']);}</v>
      </c>
      <c r="BD378" t="str">
        <f t="shared" si="388"/>
        <v>if(isset($request[''])){$statement-&gt;bindValue(':', $request['']);}</v>
      </c>
      <c r="BG378" t="str">
        <f t="shared" si="389"/>
        <v>if(isset($request[''])){$statement-&gt;bindValue(':', $request['']);}</v>
      </c>
      <c r="BJ378" t="str">
        <f t="shared" si="390"/>
        <v>if(isset($request[''])){$statement-&gt;bindValue(':', $request['']);}</v>
      </c>
      <c r="BM378" t="str">
        <f t="shared" si="391"/>
        <v>if(isset($request[''])){$statement-&gt;bindValue(':', $request['']);}</v>
      </c>
      <c r="BP378" t="str">
        <f t="shared" si="392"/>
        <v>if(isset($request['sender'])){$statement-&gt;bindValue(':notification_sender', $request['sender']);}</v>
      </c>
      <c r="BS378" t="str">
        <f t="shared" si="393"/>
        <v>if(isset($request[''])){$statement-&gt;bindValue(':', $request['']);}</v>
      </c>
      <c r="BV378" t="str">
        <f t="shared" si="394"/>
        <v>if(isset($request['end_time'])){$statement-&gt;bindValue(':recording_end_time', $request['end_time']);}</v>
      </c>
      <c r="BY378" t="str">
        <f t="shared" si="395"/>
        <v>if(isset($request[''])){$statement-&gt;bindValue(':', $request['']);}</v>
      </c>
      <c r="CB378" t="str">
        <f t="shared" si="396"/>
        <v>if(isset($request[''])){$statement-&gt;bindValue(':', $request['']);}</v>
      </c>
      <c r="CE378" t="str">
        <f>CONCATENATE("'",CE14,"' =&gt; $row['",CG14,"'],")</f>
        <v>'' =&gt; $row[''],</v>
      </c>
      <c r="CH378" t="s">
        <v>181</v>
      </c>
    </row>
    <row r="379" spans="1:86" x14ac:dyDescent="0.2">
      <c r="B379" t="str">
        <f t="shared" si="370"/>
        <v>if(isset($request[''])){$statement-&gt;bindValue(':', $request['']);}</v>
      </c>
      <c r="E379" t="str">
        <f t="shared" si="371"/>
        <v>if(isset($request[''])){$statement-&gt;bindValue(':', $request['']);}</v>
      </c>
      <c r="H379" t="str">
        <f t="shared" si="372"/>
        <v>if(isset($request[''])){$statement-&gt;bindValue(':', $request['']);}</v>
      </c>
      <c r="K379" t="str">
        <f t="shared" si="373"/>
        <v>if(isset($request[''])){$statement-&gt;bindValue(':', $request['']);}</v>
      </c>
      <c r="N379" t="str">
        <f t="shared" si="374"/>
        <v>if(isset($request[''])){$statement-&gt;bindValue(':', $request['']);}</v>
      </c>
      <c r="Q379" t="str">
        <f t="shared" si="375"/>
        <v>if(isset($request['entitlements'])){$statement-&gt;bindValue(':person_entitlements', $request['entitlements']);}</v>
      </c>
      <c r="T379" t="str">
        <f t="shared" si="376"/>
        <v>if(isset($request[''])){$statement-&gt;bindValue(':', $request['']);}</v>
      </c>
      <c r="W379" t="str">
        <f t="shared" si="377"/>
        <v>if(isset($request[''])){$statement-&gt;bindValue(':', $request['']);}</v>
      </c>
      <c r="Z379" t="str">
        <f t="shared" si="378"/>
        <v>if(isset($request[''])){$statement-&gt;bindValue(':', $request['']);}</v>
      </c>
      <c r="AC379" t="str">
        <f t="shared" si="379"/>
        <v>if(isset($request[''])){$statement-&gt;bindValue(':', $request['']);}</v>
      </c>
      <c r="AF379" t="str">
        <f t="shared" si="380"/>
        <v>if(isset($request[''])){$statement-&gt;bindValue(':', $request['']);}</v>
      </c>
      <c r="AI379" t="str">
        <f t="shared" si="381"/>
        <v>if(isset($request['metadata'])){$statement-&gt;bindValue(':asset_metadata', $request['metadata']);}</v>
      </c>
      <c r="AL379" t="str">
        <f t="shared" si="382"/>
        <v>if(isset($request[''])){$statement-&gt;bindValue(':', $request['']);}</v>
      </c>
      <c r="AO379" t="str">
        <f t="shared" si="383"/>
        <v>if(isset($request[''])){$statement-&gt;bindValue(':', $request['']);}</v>
      </c>
      <c r="AR379" t="str">
        <f t="shared" si="384"/>
        <v>if(isset($request[''])){$statement-&gt;bindValue(':', $request['']);}</v>
      </c>
      <c r="AU379" t="str">
        <f t="shared" si="385"/>
        <v>if(isset($request[''])){$statement-&gt;bindValue(':', $request['']);}</v>
      </c>
      <c r="AX379" t="str">
        <f t="shared" si="386"/>
        <v>if(isset($request[''])){$statement-&gt;bindValue(':', $request['']);}</v>
      </c>
      <c r="BA379" t="str">
        <f t="shared" si="387"/>
        <v>if(isset($request[''])){$statement-&gt;bindValue(':', $request['']);}</v>
      </c>
      <c r="BD379" t="str">
        <f t="shared" si="388"/>
        <v>if(isset($request[''])){$statement-&gt;bindValue(':', $request['']);}</v>
      </c>
      <c r="BG379" t="str">
        <f t="shared" si="389"/>
        <v>if(isset($request[''])){$statement-&gt;bindValue(':', $request['']);}</v>
      </c>
      <c r="BJ379" t="str">
        <f t="shared" si="390"/>
        <v>if(isset($request[''])){$statement-&gt;bindValue(':', $request['']);}</v>
      </c>
      <c r="BM379" t="str">
        <f t="shared" si="391"/>
        <v>if(isset($request[''])){$statement-&gt;bindValue(':', $request['']);}</v>
      </c>
      <c r="BP379" t="str">
        <f t="shared" si="392"/>
        <v>if(isset($request['subject'])){$statement-&gt;bindValue(':notification_subject', $request['subject']);}</v>
      </c>
      <c r="BS379" t="str">
        <f t="shared" si="393"/>
        <v>if(isset($request[''])){$statement-&gt;bindValue(':', $request['']);}</v>
      </c>
      <c r="BV379" t="str">
        <f t="shared" si="394"/>
        <v>if(isset($request[''])){$statement-&gt;bindValue(':', $request['']);}</v>
      </c>
      <c r="BY379" t="str">
        <f t="shared" si="395"/>
        <v>if(isset($request[''])){$statement-&gt;bindValue(':', $request['']);}</v>
      </c>
      <c r="CB379" t="str">
        <f t="shared" si="396"/>
        <v>if(isset($request[''])){$statement-&gt;bindValue(':', $request['']);}</v>
      </c>
      <c r="CE379" t="str">
        <f>CONCATENATE("'",CE15,"' =&gt; $row['",CG15,"'],")</f>
        <v>'' =&gt; $row[''],</v>
      </c>
      <c r="CH379" t="s">
        <v>181</v>
      </c>
    </row>
    <row r="380" spans="1:86" x14ac:dyDescent="0.2">
      <c r="B380" t="str">
        <f t="shared" si="370"/>
        <v>if(isset($request[''])){$statement-&gt;bindValue(':', $request['']);}</v>
      </c>
      <c r="E380" t="str">
        <f t="shared" si="371"/>
        <v>if(isset($request[''])){$statement-&gt;bindValue(':', $request['']);}</v>
      </c>
      <c r="H380" t="str">
        <f t="shared" si="372"/>
        <v>if(isset($request[''])){$statement-&gt;bindValue(':', $request['']);}</v>
      </c>
      <c r="K380" t="str">
        <f t="shared" si="373"/>
        <v>if(isset($request[''])){$statement-&gt;bindValue(':', $request['']);}</v>
      </c>
      <c r="N380" t="str">
        <f t="shared" si="374"/>
        <v>if(isset($request[''])){$statement-&gt;bindValue(':', $request['']);}</v>
      </c>
      <c r="Q380" t="str">
        <f t="shared" si="375"/>
        <v>if(isset($request[''])){$statement-&gt;bindValue(':', $request['']);}</v>
      </c>
      <c r="T380" t="str">
        <f t="shared" si="376"/>
        <v>if(isset($request[''])){$statement-&gt;bindValue(':', $request['']);}</v>
      </c>
      <c r="W380" t="str">
        <f t="shared" si="377"/>
        <v>if(isset($request[''])){$statement-&gt;bindValue(':', $request['']);}</v>
      </c>
      <c r="Z380" t="str">
        <f t="shared" si="378"/>
        <v>if(isset($request[''])){$statement-&gt;bindValue(':', $request['']);}</v>
      </c>
      <c r="AC380" t="str">
        <f t="shared" si="379"/>
        <v>if(isset($request[''])){$statement-&gt;bindValue(':', $request['']);}</v>
      </c>
      <c r="AF380" t="str">
        <f t="shared" si="380"/>
        <v>if(isset($request[''])){$statement-&gt;bindValue(':', $request['']);}</v>
      </c>
      <c r="AI380" t="str">
        <f t="shared" si="381"/>
        <v>if(isset($request[''])){$statement-&gt;bindValue(':', $request['']);}</v>
      </c>
      <c r="AL380" t="str">
        <f t="shared" si="382"/>
        <v>if(isset($request[''])){$statement-&gt;bindValue(':', $request['']);}</v>
      </c>
      <c r="AO380" t="str">
        <f t="shared" si="383"/>
        <v>if(isset($request[''])){$statement-&gt;bindValue(':', $request['']);}</v>
      </c>
      <c r="AR380" t="str">
        <f t="shared" si="384"/>
        <v>if(isset($request[''])){$statement-&gt;bindValue(':', $request['']);}</v>
      </c>
      <c r="AU380" t="str">
        <f t="shared" si="385"/>
        <v>if(isset($request[''])){$statement-&gt;bindValue(':', $request['']);}</v>
      </c>
      <c r="AX380" t="str">
        <f t="shared" si="386"/>
        <v>if(isset($request[''])){$statement-&gt;bindValue(':', $request['']);}</v>
      </c>
      <c r="BA380" t="str">
        <f t="shared" si="387"/>
        <v>if(isset($request[''])){$statement-&gt;bindValue(':', $request['']);}</v>
      </c>
      <c r="BD380" t="str">
        <f t="shared" si="388"/>
        <v>if(isset($request[''])){$statement-&gt;bindValue(':', $request['']);}</v>
      </c>
      <c r="BG380" t="str">
        <f t="shared" si="389"/>
        <v>if(isset($request[''])){$statement-&gt;bindValue(':', $request['']);}</v>
      </c>
      <c r="BJ380" t="str">
        <f t="shared" si="390"/>
        <v>if(isset($request[''])){$statement-&gt;bindValue(':', $request['']);}</v>
      </c>
      <c r="BM380" t="str">
        <f t="shared" si="391"/>
        <v>if(isset($request[''])){$statement-&gt;bindValue(':', $request['']);}</v>
      </c>
      <c r="BP380" t="str">
        <f t="shared" si="392"/>
        <v>if(isset($request['object'])){$statement-&gt;bindValue(':notification_object', $request['object']);}</v>
      </c>
      <c r="BS380" t="str">
        <f t="shared" si="393"/>
        <v>if(isset($request[''])){$statement-&gt;bindValue(':', $request['']);}</v>
      </c>
      <c r="BV380" t="str">
        <f t="shared" si="394"/>
        <v>if(isset($request[''])){$statement-&gt;bindValue(':', $request['']);}</v>
      </c>
      <c r="BY380" t="str">
        <f t="shared" si="395"/>
        <v>if(isset($request[''])){$statement-&gt;bindValue(':', $request['']);}</v>
      </c>
      <c r="CB380" t="str">
        <f t="shared" si="396"/>
        <v>if(isset($request[''])){$statement-&gt;bindValue(':', $request['']);}</v>
      </c>
      <c r="CE380" t="str">
        <f>CONCATENATE("'",CE16,"' =&gt; $row['",CG16,"'],")</f>
        <v>'' =&gt; $row[''],</v>
      </c>
      <c r="CH380" t="s">
        <v>181</v>
      </c>
    </row>
    <row r="381" spans="1:86" x14ac:dyDescent="0.2">
      <c r="B381" t="str">
        <f t="shared" si="370"/>
        <v>if(isset($request[''])){$statement-&gt;bindValue(':', $request['']);}</v>
      </c>
      <c r="E381" t="str">
        <f t="shared" si="371"/>
        <v>if(isset($request[''])){$statement-&gt;bindValue(':', $request['']);}</v>
      </c>
      <c r="H381" t="str">
        <f t="shared" si="372"/>
        <v>if(isset($request[''])){$statement-&gt;bindValue(':', $request['']);}</v>
      </c>
      <c r="K381" t="str">
        <f t="shared" si="373"/>
        <v>if(isset($request[''])){$statement-&gt;bindValue(':', $request['']);}</v>
      </c>
      <c r="N381" t="str">
        <f t="shared" si="374"/>
        <v>if(isset($request[''])){$statement-&gt;bindValue(':', $request['']);}</v>
      </c>
      <c r="Q381" t="str">
        <f t="shared" si="375"/>
        <v>if(isset($request[''])){$statement-&gt;bindValue(':', $request['']);}</v>
      </c>
      <c r="T381" t="str">
        <f t="shared" si="376"/>
        <v>if(isset($request[''])){$statement-&gt;bindValue(':', $request['']);}</v>
      </c>
      <c r="W381" t="str">
        <f t="shared" si="377"/>
        <v>if(isset($request[''])){$statement-&gt;bindValue(':', $request['']);}</v>
      </c>
      <c r="Z381" t="str">
        <f t="shared" si="378"/>
        <v>if(isset($request[''])){$statement-&gt;bindValue(':', $request['']);}</v>
      </c>
      <c r="AC381" t="str">
        <f t="shared" si="379"/>
        <v>if(isset($request[''])){$statement-&gt;bindValue(':', $request['']);}</v>
      </c>
      <c r="AF381" t="str">
        <f t="shared" si="380"/>
        <v>if(isset($request[''])){$statement-&gt;bindValue(':', $request['']);}</v>
      </c>
      <c r="AI381" t="str">
        <f t="shared" si="381"/>
        <v>if(isset($request[''])){$statement-&gt;bindValue(':', $request['']);}</v>
      </c>
      <c r="AL381" t="str">
        <f t="shared" si="382"/>
        <v>if(isset($request[''])){$statement-&gt;bindValue(':', $request['']);}</v>
      </c>
      <c r="AO381" t="str">
        <f t="shared" si="383"/>
        <v>if(isset($request[''])){$statement-&gt;bindValue(':', $request['']);}</v>
      </c>
      <c r="AR381" t="str">
        <f t="shared" si="384"/>
        <v>if(isset($request[''])){$statement-&gt;bindValue(':', $request['']);}</v>
      </c>
      <c r="AU381" t="str">
        <f t="shared" si="385"/>
        <v>if(isset($request[''])){$statement-&gt;bindValue(':', $request['']);}</v>
      </c>
      <c r="AX381" t="str">
        <f t="shared" si="386"/>
        <v>if(isset($request[''])){$statement-&gt;bindValue(':', $request['']);}</v>
      </c>
      <c r="BA381" t="str">
        <f t="shared" si="387"/>
        <v>if(isset($request[''])){$statement-&gt;bindValue(':', $request['']);}</v>
      </c>
      <c r="BD381" t="str">
        <f t="shared" si="388"/>
        <v>if(isset($request[''])){$statement-&gt;bindValue(':', $request['']);}</v>
      </c>
      <c r="BG381" t="str">
        <f t="shared" si="389"/>
        <v>if(isset($request[''])){$statement-&gt;bindValue(':', $request['']);}</v>
      </c>
      <c r="BJ381" t="str">
        <f t="shared" si="390"/>
        <v>if(isset($request[''])){$statement-&gt;bindValue(':', $request['']);}</v>
      </c>
      <c r="BM381" t="str">
        <f t="shared" si="391"/>
        <v>if(isset($request[''])){$statement-&gt;bindValue(':', $request['']);}</v>
      </c>
      <c r="BP381" t="str">
        <f t="shared" si="392"/>
        <v>if(isset($request[''])){$statement-&gt;bindValue(':', $request['']);}</v>
      </c>
      <c r="BS381" t="str">
        <f t="shared" si="393"/>
        <v>if(isset($request[''])){$statement-&gt;bindValue(':', $request['']);}</v>
      </c>
      <c r="BV381" t="str">
        <f t="shared" si="394"/>
        <v>if(isset($request[''])){$statement-&gt;bindValue(':', $request['']);}</v>
      </c>
      <c r="BY381" t="str">
        <f t="shared" si="395"/>
        <v>if(isset($request[''])){$statement-&gt;bindValue(':', $request['']);}</v>
      </c>
      <c r="CB381" t="str">
        <f t="shared" si="396"/>
        <v>if(isset($request[''])){$statement-&gt;bindValue(':', $request['']);}</v>
      </c>
      <c r="CE381" t="str">
        <f>CONCATENATE("'",CE17,"' =&gt; $row['",CG17,"'],")</f>
        <v>'excerpt_ID' =&gt; $row['excerpt_ID'],</v>
      </c>
      <c r="CH381" t="s">
        <v>181</v>
      </c>
    </row>
    <row r="382" spans="1:86" x14ac:dyDescent="0.2">
      <c r="B382" t="str">
        <f t="shared" si="370"/>
        <v>if(isset($request[''])){$statement-&gt;bindValue(':', $request['']);}</v>
      </c>
      <c r="E382" t="str">
        <f t="shared" si="371"/>
        <v>if(isset($request[''])){$statement-&gt;bindValue(':', $request['']);}</v>
      </c>
      <c r="H382" t="str">
        <f t="shared" si="372"/>
        <v>if(isset($request[''])){$statement-&gt;bindValue(':', $request['']);}</v>
      </c>
      <c r="K382" t="str">
        <f t="shared" si="373"/>
        <v>if(isset($request[''])){$statement-&gt;bindValue(':', $request['']);}</v>
      </c>
      <c r="N382" t="str">
        <f t="shared" si="374"/>
        <v>if(isset($request[''])){$statement-&gt;bindValue(':', $request['']);}</v>
      </c>
      <c r="Q382" t="str">
        <f t="shared" si="375"/>
        <v>if(isset($request[''])){$statement-&gt;bindValue(':', $request['']);}</v>
      </c>
      <c r="T382" t="str">
        <f t="shared" si="376"/>
        <v>if(isset($request[''])){$statement-&gt;bindValue(':', $request['']);}</v>
      </c>
      <c r="W382" t="str">
        <f t="shared" si="377"/>
        <v>if(isset($request[''])){$statement-&gt;bindValue(':', $request['']);}</v>
      </c>
      <c r="Z382" t="str">
        <f t="shared" si="378"/>
        <v>if(isset($request[''])){$statement-&gt;bindValue(':', $request['']);}</v>
      </c>
      <c r="AC382" t="str">
        <f t="shared" si="379"/>
        <v>if(isset($request[''])){$statement-&gt;bindValue(':', $request['']);}</v>
      </c>
      <c r="AF382" t="str">
        <f t="shared" si="380"/>
        <v>if(isset($request[''])){$statement-&gt;bindValue(':', $request['']);}</v>
      </c>
      <c r="AI382" t="str">
        <f t="shared" si="381"/>
        <v>if(isset($request[''])){$statement-&gt;bindValue(':', $request['']);}</v>
      </c>
      <c r="AL382" t="str">
        <f t="shared" si="382"/>
        <v>if(isset($request[''])){$statement-&gt;bindValue(':', $request['']);}</v>
      </c>
      <c r="AO382" t="str">
        <f t="shared" si="383"/>
        <v>if(isset($request[''])){$statement-&gt;bindValue(':', $request['']);}</v>
      </c>
      <c r="AR382" t="str">
        <f t="shared" si="384"/>
        <v>if(isset($request[''])){$statement-&gt;bindValue(':', $request['']);}</v>
      </c>
      <c r="AU382" t="str">
        <f t="shared" si="385"/>
        <v>if(isset($request[''])){$statement-&gt;bindValue(':', $request['']);}</v>
      </c>
      <c r="AX382" t="str">
        <f t="shared" si="386"/>
        <v>if(isset($request[''])){$statement-&gt;bindValue(':', $request['']);}</v>
      </c>
      <c r="BA382" t="str">
        <f t="shared" si="387"/>
        <v>if(isset($request[''])){$statement-&gt;bindValue(':', $request['']);}</v>
      </c>
      <c r="BD382" t="str">
        <f t="shared" si="388"/>
        <v>if(isset($request[''])){$statement-&gt;bindValue(':', $request['']);}</v>
      </c>
      <c r="BG382" t="str">
        <f t="shared" si="389"/>
        <v>if(isset($request[''])){$statement-&gt;bindValue(':', $request['']);}</v>
      </c>
      <c r="BJ382" t="str">
        <f t="shared" si="390"/>
        <v>if(isset($request[''])){$statement-&gt;bindValue(':', $request['']);}</v>
      </c>
      <c r="BM382" t="str">
        <f t="shared" si="391"/>
        <v>if(isset($request[''])){$statement-&gt;bindValue(':', $request['']);}</v>
      </c>
      <c r="BP382" t="str">
        <f t="shared" si="392"/>
        <v>if(isset($request[''])){$statement-&gt;bindValue(':', $request['']);}</v>
      </c>
      <c r="BS382" t="str">
        <f t="shared" si="393"/>
        <v>if(isset($request[''])){$statement-&gt;bindValue(':', $request['']);}</v>
      </c>
      <c r="BV382" t="str">
        <f t="shared" si="394"/>
        <v>if(isset($request[''])){$statement-&gt;bindValue(':', $request['']);}</v>
      </c>
      <c r="BY382" t="str">
        <f t="shared" si="395"/>
        <v>if(isset($request[''])){$statement-&gt;bindValue(':', $request['']);}</v>
      </c>
      <c r="CB382" t="str">
        <f t="shared" si="396"/>
        <v>if(isset($request[''])){$statement-&gt;bindValue(':', $request['']);}</v>
      </c>
      <c r="CE382" t="e">
        <f>CONCATENATE("'",#REF!,"' =&gt; $row['",#REF!,"'],")</f>
        <v>#REF!</v>
      </c>
      <c r="CH382" t="s">
        <v>181</v>
      </c>
    </row>
    <row r="383" spans="1:86" x14ac:dyDescent="0.2">
      <c r="B383" t="str">
        <f t="shared" si="370"/>
        <v>if(isset($request[''])){$statement-&gt;bindValue(':', $request['']);}</v>
      </c>
      <c r="E383" t="str">
        <f t="shared" si="371"/>
        <v>if(isset($request[''])){$statement-&gt;bindValue(':', $request['']);}</v>
      </c>
      <c r="H383" t="str">
        <f t="shared" si="372"/>
        <v>if(isset($request[''])){$statement-&gt;bindValue(':', $request['']);}</v>
      </c>
      <c r="K383" t="str">
        <f t="shared" si="373"/>
        <v>if(isset($request[''])){$statement-&gt;bindValue(':', $request['']);}</v>
      </c>
      <c r="N383" t="str">
        <f t="shared" si="374"/>
        <v>if(isset($request[''])){$statement-&gt;bindValue(':', $request['']);}</v>
      </c>
      <c r="Q383" t="str">
        <f t="shared" si="375"/>
        <v>if(isset($request[''])){$statement-&gt;bindValue(':', $request['']);}</v>
      </c>
      <c r="T383" t="str">
        <f t="shared" si="376"/>
        <v>if(isset($request[''])){$statement-&gt;bindValue(':', $request['']);}</v>
      </c>
      <c r="W383" t="str">
        <f t="shared" si="377"/>
        <v>if(isset($request[''])){$statement-&gt;bindValue(':', $request['']);}</v>
      </c>
      <c r="Z383" t="str">
        <f t="shared" si="378"/>
        <v>if(isset($request[''])){$statement-&gt;bindValue(':', $request['']);}</v>
      </c>
      <c r="AC383" t="str">
        <f t="shared" si="379"/>
        <v>if(isset($request[''])){$statement-&gt;bindValue(':', $request['']);}</v>
      </c>
      <c r="AF383" t="str">
        <f t="shared" si="380"/>
        <v>if(isset($request[''])){$statement-&gt;bindValue(':', $request['']);}</v>
      </c>
      <c r="AI383" t="str">
        <f t="shared" si="381"/>
        <v>if(isset($request[''])){$statement-&gt;bindValue(':', $request['']);}</v>
      </c>
      <c r="AL383" t="str">
        <f t="shared" si="382"/>
        <v>if(isset($request[''])){$statement-&gt;bindValue(':', $request['']);}</v>
      </c>
      <c r="AO383" t="str">
        <f t="shared" si="383"/>
        <v>if(isset($request[''])){$statement-&gt;bindValue(':', $request['']);}</v>
      </c>
      <c r="AR383" t="str">
        <f t="shared" si="384"/>
        <v>if(isset($request[''])){$statement-&gt;bindValue(':', $request['']);}</v>
      </c>
      <c r="AU383" t="str">
        <f t="shared" si="385"/>
        <v>if(isset($request[''])){$statement-&gt;bindValue(':', $request['']);}</v>
      </c>
      <c r="AX383" t="str">
        <f t="shared" si="386"/>
        <v>if(isset($request[''])){$statement-&gt;bindValue(':', $request['']);}</v>
      </c>
      <c r="BA383" t="str">
        <f t="shared" si="387"/>
        <v>if(isset($request[''])){$statement-&gt;bindValue(':', $request['']);}</v>
      </c>
      <c r="BD383" t="str">
        <f t="shared" si="388"/>
        <v>if(isset($request[''])){$statement-&gt;bindValue(':', $request['']);}</v>
      </c>
      <c r="BG383" t="str">
        <f t="shared" si="389"/>
        <v>if(isset($request[''])){$statement-&gt;bindValue(':', $request['']);}</v>
      </c>
      <c r="BJ383" t="str">
        <f t="shared" si="390"/>
        <v>if(isset($request[''])){$statement-&gt;bindValue(':', $request['']);}</v>
      </c>
      <c r="BM383" t="str">
        <f t="shared" si="391"/>
        <v>if(isset($request[''])){$statement-&gt;bindValue(':', $request['']);}</v>
      </c>
      <c r="BP383" t="str">
        <f t="shared" si="392"/>
        <v>if(isset($request[''])){$statement-&gt;bindValue(':', $request['']);}</v>
      </c>
      <c r="BS383" t="str">
        <f t="shared" si="393"/>
        <v>if(isset($request[''])){$statement-&gt;bindValue(':', $request['']);}</v>
      </c>
      <c r="BV383" t="str">
        <f t="shared" si="394"/>
        <v>if(isset($request['stage_id'])){$statement-&gt;bindValue(':stage_id', $request['stage_id']);}</v>
      </c>
      <c r="BY383" t="str">
        <f t="shared" si="395"/>
        <v>if(isset($request['stage_id'])){$statement-&gt;bindValue(':stage_id', $request['stage_id']);}</v>
      </c>
      <c r="CB383" t="str">
        <f t="shared" si="396"/>
        <v>if(isset($request['stage_id'])){$statement-&gt;bindValue(':stage_id', $request['stage_id']);}</v>
      </c>
      <c r="CE383" t="str">
        <f>CONCATENATE("'",CE19,"' =&gt; $row['",CG19,"'],")</f>
        <v>'' =&gt; $row[''],</v>
      </c>
      <c r="CH383" t="s">
        <v>181</v>
      </c>
    </row>
    <row r="384" spans="1:86" x14ac:dyDescent="0.2">
      <c r="B384" t="str">
        <f t="shared" si="370"/>
        <v>if(isset($request[''])){$statement-&gt;bindValue(':', $request['']);}</v>
      </c>
      <c r="E384" t="str">
        <f t="shared" si="371"/>
        <v>if(isset($request[''])){$statement-&gt;bindValue(':', $request['']);}</v>
      </c>
      <c r="H384" t="str">
        <f t="shared" si="372"/>
        <v>if(isset($request[''])){$statement-&gt;bindValue(':', $request['']);}</v>
      </c>
      <c r="K384" t="str">
        <f t="shared" si="373"/>
        <v>if(isset($request[''])){$statement-&gt;bindValue(':', $request['']);}</v>
      </c>
      <c r="N384" t="str">
        <f t="shared" si="374"/>
        <v>if(isset($request[''])){$statement-&gt;bindValue(':', $request['']);}</v>
      </c>
      <c r="Q384" t="str">
        <f t="shared" si="375"/>
        <v>if(isset($request[''])){$statement-&gt;bindValue(':', $request['']);}</v>
      </c>
      <c r="T384" t="str">
        <f t="shared" si="376"/>
        <v>if(isset($request[''])){$statement-&gt;bindValue(':', $request['']);}</v>
      </c>
      <c r="W384" t="str">
        <f t="shared" si="377"/>
        <v>if(isset($request[''])){$statement-&gt;bindValue(':', $request['']);}</v>
      </c>
      <c r="Z384" t="str">
        <f t="shared" si="378"/>
        <v>if(isset($request[''])){$statement-&gt;bindValue(':', $request['']);}</v>
      </c>
      <c r="AC384" t="str">
        <f t="shared" si="379"/>
        <v>if(isset($request[''])){$statement-&gt;bindValue(':', $request['']);}</v>
      </c>
      <c r="AF384" t="str">
        <f t="shared" si="380"/>
        <v>if(isset($request[''])){$statement-&gt;bindValue(':', $request['']);}</v>
      </c>
      <c r="AI384" t="str">
        <f t="shared" si="381"/>
        <v>if(isset($request[''])){$statement-&gt;bindValue(':', $request['']);}</v>
      </c>
      <c r="AL384" t="str">
        <f t="shared" si="382"/>
        <v>if(isset($request[''])){$statement-&gt;bindValue(':', $request['']);}</v>
      </c>
      <c r="AO384" t="str">
        <f t="shared" si="383"/>
        <v>if(isset($request[''])){$statement-&gt;bindValue(':', $request['']);}</v>
      </c>
      <c r="AR384" t="str">
        <f t="shared" si="384"/>
        <v>if(isset($request[''])){$statement-&gt;bindValue(':', $request['']);}</v>
      </c>
      <c r="AU384" t="str">
        <f t="shared" si="385"/>
        <v>if(isset($request[''])){$statement-&gt;bindValue(':', $request['']);}</v>
      </c>
      <c r="AX384" t="str">
        <f t="shared" si="386"/>
        <v>if(isset($request[''])){$statement-&gt;bindValue(':', $request['']);}</v>
      </c>
      <c r="BA384" t="str">
        <f t="shared" si="387"/>
        <v>if(isset($request[''])){$statement-&gt;bindValue(':', $request['']);}</v>
      </c>
      <c r="BD384" t="str">
        <f t="shared" si="388"/>
        <v>if(isset($request[''])){$statement-&gt;bindValue(':', $request['']);}</v>
      </c>
      <c r="BG384" t="str">
        <f t="shared" si="389"/>
        <v>if(isset($request[''])){$statement-&gt;bindValue(':', $request['']);}</v>
      </c>
      <c r="BJ384" t="str">
        <f t="shared" si="390"/>
        <v>if(isset($request[''])){$statement-&gt;bindValue(':', $request['']);}</v>
      </c>
      <c r="BM384" t="str">
        <f t="shared" si="391"/>
        <v>if(isset($request[''])){$statement-&gt;bindValue(':', $request['']);}</v>
      </c>
      <c r="BP384" t="str">
        <f t="shared" si="392"/>
        <v>if(isset($request[''])){$statement-&gt;bindValue(':', $request['']);}</v>
      </c>
      <c r="BS384" t="str">
        <f t="shared" si="393"/>
        <v>if(isset($request[''])){$statement-&gt;bindValue(':', $request['']);}</v>
      </c>
      <c r="BV384" t="str">
        <f t="shared" si="394"/>
        <v>if(isset($request['attachment_id'])){$statement-&gt;bindValue(':attachment_id', $request['attachment_id']);}</v>
      </c>
      <c r="BY384" t="str">
        <f t="shared" si="395"/>
        <v>if(isset($request[''])){$statement-&gt;bindValue(':', $request['']);}</v>
      </c>
      <c r="CB384" t="str">
        <f t="shared" si="396"/>
        <v>if(isset($request[''])){$statement-&gt;bindValue(':', $request['']);}</v>
      </c>
      <c r="CE384" t="e">
        <f>CONCATENATE("'",#REF!,"' =&gt; $row['",#REF!,"'],")</f>
        <v>#REF!</v>
      </c>
      <c r="CH384" t="s">
        <v>181</v>
      </c>
    </row>
    <row r="385" spans="1:86" x14ac:dyDescent="0.2">
      <c r="B385" t="str">
        <f t="shared" si="370"/>
        <v>if(isset($request[''])){$statement-&gt;bindValue(':', $request['']);}</v>
      </c>
      <c r="E385" t="str">
        <f t="shared" si="371"/>
        <v>if(isset($request[''])){$statement-&gt;bindValue(':', $request['']);}</v>
      </c>
      <c r="H385" t="str">
        <f t="shared" si="372"/>
        <v>if(isset($request[''])){$statement-&gt;bindValue(':', $request['']);}</v>
      </c>
      <c r="K385" t="str">
        <f t="shared" si="373"/>
        <v>if(isset($request[''])){$statement-&gt;bindValue(':', $request['']);}</v>
      </c>
      <c r="N385" t="str">
        <f t="shared" si="374"/>
        <v>if(isset($request[''])){$statement-&gt;bindValue(':', $request['']);}</v>
      </c>
      <c r="Q385" t="str">
        <f t="shared" si="375"/>
        <v>if(isset($request[''])){$statement-&gt;bindValue(':', $request['']);}</v>
      </c>
      <c r="T385" t="str">
        <f t="shared" si="376"/>
        <v>if(isset($request[''])){$statement-&gt;bindValue(':', $request['']);}</v>
      </c>
      <c r="W385" t="str">
        <f t="shared" si="377"/>
        <v>if(isset($request[''])){$statement-&gt;bindValue(':', $request['']);}</v>
      </c>
      <c r="Z385" t="str">
        <f t="shared" si="378"/>
        <v>if(isset($request[''])){$statement-&gt;bindValue(':', $request['']);}</v>
      </c>
      <c r="AC385" t="str">
        <f t="shared" si="379"/>
        <v>if(isset($request[''])){$statement-&gt;bindValue(':', $request['']);}</v>
      </c>
      <c r="AF385" t="str">
        <f t="shared" si="380"/>
        <v>if(isset($request[''])){$statement-&gt;bindValue(':', $request['']);}</v>
      </c>
      <c r="AI385" t="str">
        <f t="shared" si="381"/>
        <v>if(isset($request[''])){$statement-&gt;bindValue(':', $request['']);}</v>
      </c>
      <c r="AL385" t="str">
        <f t="shared" si="382"/>
        <v>if(isset($request[''])){$statement-&gt;bindValue(':', $request['']);}</v>
      </c>
      <c r="AO385" t="str">
        <f t="shared" si="383"/>
        <v>if(isset($request[''])){$statement-&gt;bindValue(':', $request['']);}</v>
      </c>
      <c r="AR385" t="str">
        <f t="shared" si="384"/>
        <v>if(isset($request[''])){$statement-&gt;bindValue(':', $request['']);}</v>
      </c>
      <c r="AU385" t="str">
        <f t="shared" si="385"/>
        <v>if(isset($request[''])){$statement-&gt;bindValue(':', $request['']);}</v>
      </c>
      <c r="AX385" t="str">
        <f t="shared" si="386"/>
        <v>if(isset($request[''])){$statement-&gt;bindValue(':', $request['']);}</v>
      </c>
      <c r="BA385" t="str">
        <f t="shared" si="387"/>
        <v>if(isset($request[''])){$statement-&gt;bindValue(':', $request['']);}</v>
      </c>
      <c r="BD385" t="str">
        <f t="shared" si="388"/>
        <v>if(isset($request['post_id'])){$statement-&gt;bindValue(':post_id', $request['post_id']);}</v>
      </c>
      <c r="BG385" t="str">
        <f t="shared" si="389"/>
        <v>if(isset($request[''])){$statement-&gt;bindValue(':', $request['']);}</v>
      </c>
      <c r="BJ385" t="str">
        <f t="shared" si="390"/>
        <v>if(isset($request[''])){$statement-&gt;bindValue(':', $request['']);}</v>
      </c>
      <c r="BM385" t="str">
        <f t="shared" si="391"/>
        <v>if(isset($request[''])){$statement-&gt;bindValue(':', $request['']);}</v>
      </c>
      <c r="BP385" t="str">
        <f t="shared" si="392"/>
        <v>if(isset($request[''])){$statement-&gt;bindValue(':', $request['']);}</v>
      </c>
      <c r="BS385" t="str">
        <f t="shared" si="393"/>
        <v>if(isset($request[''])){$statement-&gt;bindValue(':', $request['']);}</v>
      </c>
      <c r="BV385" t="str">
        <f t="shared" si="394"/>
        <v>if(isset($request['post_id'])){$statement-&gt;bindValue(':post_id', $request['post_id']);}</v>
      </c>
      <c r="BY385" t="str">
        <f t="shared" si="395"/>
        <v>if(isset($request['post_id'])){$statement-&gt;bindValue(':post_id', $request['post_id']);}</v>
      </c>
      <c r="CB385" t="str">
        <f t="shared" si="396"/>
        <v>if(isset($request['post_id'])){$statement-&gt;bindValue(':post_id', $request['post_id']);}</v>
      </c>
      <c r="CE385" t="e">
        <f>CONCATENATE("'",#REF!,"' =&gt; $row['",#REF!,"'],")</f>
        <v>#REF!</v>
      </c>
      <c r="CH385" t="s">
        <v>181</v>
      </c>
    </row>
    <row r="386" spans="1:86" x14ac:dyDescent="0.2">
      <c r="B386" t="str">
        <f t="shared" si="370"/>
        <v>if(isset($request[''])){$statement-&gt;bindValue(':', $request['']);}</v>
      </c>
      <c r="E386" t="str">
        <f t="shared" si="371"/>
        <v>if(isset($request[''])){$statement-&gt;bindValue(':', $request['']);}</v>
      </c>
      <c r="H386" t="str">
        <f t="shared" si="372"/>
        <v>if(isset($request[''])){$statement-&gt;bindValue(':', $request['']);}</v>
      </c>
      <c r="K386" t="str">
        <f t="shared" si="373"/>
        <v>if(isset($request[''])){$statement-&gt;bindValue(':', $request['']);}</v>
      </c>
      <c r="N386" t="str">
        <f t="shared" si="374"/>
        <v>if(isset($request[''])){$statement-&gt;bindValue(':', $request['']);}</v>
      </c>
      <c r="Q386" t="str">
        <f t="shared" si="375"/>
        <v>if(isset($request[''])){$statement-&gt;bindValue(':', $request['']);}</v>
      </c>
      <c r="T386" t="str">
        <f t="shared" si="376"/>
        <v>if(isset($request[''])){$statement-&gt;bindValue(':', $request['']);}</v>
      </c>
      <c r="W386" t="str">
        <f t="shared" si="377"/>
        <v>if(isset($request[''])){$statement-&gt;bindValue(':', $request['']);}</v>
      </c>
      <c r="Z386" t="str">
        <f t="shared" si="378"/>
        <v>if(isset($request[''])){$statement-&gt;bindValue(':', $request['']);}</v>
      </c>
      <c r="AC386" t="str">
        <f t="shared" si="379"/>
        <v>if(isset($request[''])){$statement-&gt;bindValue(':', $request['']);}</v>
      </c>
      <c r="AF386" t="str">
        <f t="shared" si="380"/>
        <v>if(isset($request[''])){$statement-&gt;bindValue(':', $request['']);}</v>
      </c>
      <c r="AI386" t="str">
        <f t="shared" si="381"/>
        <v>if(isset($request[''])){$statement-&gt;bindValue(':', $request['']);}</v>
      </c>
      <c r="AL386" t="str">
        <f t="shared" si="382"/>
        <v>if(isset($request[''])){$statement-&gt;bindValue(':', $request['']);}</v>
      </c>
      <c r="AO386" t="str">
        <f t="shared" si="383"/>
        <v>if(isset($request[''])){$statement-&gt;bindValue(':', $request['']);}</v>
      </c>
      <c r="AR386" t="str">
        <f t="shared" si="384"/>
        <v>if(isset($request[''])){$statement-&gt;bindValue(':', $request['']);}</v>
      </c>
      <c r="AU386" t="str">
        <f t="shared" si="385"/>
        <v>if(isset($request[''])){$statement-&gt;bindValue(':', $request['']);}</v>
      </c>
      <c r="AX386" t="str">
        <f t="shared" si="386"/>
        <v>if(isset($request[''])){$statement-&gt;bindValue(':', $request['']);}</v>
      </c>
      <c r="BA386" t="str">
        <f t="shared" si="387"/>
        <v>if(isset($request[''])){$statement-&gt;bindValue(':', $request['']);}</v>
      </c>
      <c r="BD386" t="str">
        <f t="shared" si="388"/>
        <v>if(isset($request[''])){$statement-&gt;bindValue(':', $request['']);}</v>
      </c>
      <c r="BG386" t="str">
        <f t="shared" si="389"/>
        <v>if(isset($request[''])){$statement-&gt;bindValue(':', $request['']);}</v>
      </c>
      <c r="BJ386" t="str">
        <f t="shared" si="390"/>
        <v>if(isset($request[''])){$statement-&gt;bindValue(':', $request['']);}</v>
      </c>
      <c r="BM386" t="str">
        <f t="shared" si="391"/>
        <v>if(isset($request[''])){$statement-&gt;bindValue(':', $request['']);}</v>
      </c>
      <c r="BP386" t="str">
        <f t="shared" si="392"/>
        <v>if(isset($request[''])){$statement-&gt;bindValue(':', $request['']);}</v>
      </c>
      <c r="BS386" t="str">
        <f t="shared" si="393"/>
        <v>if(isset($request[''])){$statement-&gt;bindValue(':', $request['']);}</v>
      </c>
      <c r="BV386" t="str">
        <f t="shared" si="394"/>
        <v>if(isset($request[''])){$statement-&gt;bindValue(':', $request['']);}</v>
      </c>
      <c r="BY386" t="str">
        <f t="shared" si="395"/>
        <v>if(isset($request[''])){$statement-&gt;bindValue(':', $request['']);}</v>
      </c>
      <c r="CB386" t="str">
        <f t="shared" si="396"/>
        <v>if(isset($request[''])){$statement-&gt;bindValue(':', $request['']);}</v>
      </c>
      <c r="CE386" t="e">
        <f>CONCATENATE("'",#REF!,"' =&gt; $row['",#REF!,"'],")</f>
        <v>#REF!</v>
      </c>
      <c r="CH386" t="s">
        <v>181</v>
      </c>
    </row>
    <row r="387" spans="1:86" x14ac:dyDescent="0.2">
      <c r="B387" t="str">
        <f t="shared" si="370"/>
        <v>if(isset($request[''])){$statement-&gt;bindValue(':', $request['']);}</v>
      </c>
      <c r="E387" t="str">
        <f t="shared" si="371"/>
        <v>if(isset($request[''])){$statement-&gt;bindValue(':', $request['']);}</v>
      </c>
      <c r="H387" t="str">
        <f t="shared" si="372"/>
        <v>if(isset($request[''])){$statement-&gt;bindValue(':', $request['']);}</v>
      </c>
      <c r="K387" t="str">
        <f t="shared" si="373"/>
        <v>if(isset($request['partner_id'])){$statement-&gt;bindValue(':partner_id', $request['partner_id']);}</v>
      </c>
      <c r="N387" t="str">
        <f t="shared" si="374"/>
        <v>if(isset($request[''])){$statement-&gt;bindValue(':', $request['']);}</v>
      </c>
      <c r="Q387" t="str">
        <f t="shared" si="375"/>
        <v>if(isset($request[''])){$statement-&gt;bindValue(':', $request['']);}</v>
      </c>
      <c r="T387" t="str">
        <f t="shared" si="376"/>
        <v>if(isset($request[''])){$statement-&gt;bindValue(':', $request['']);}</v>
      </c>
      <c r="W387" t="str">
        <f t="shared" si="377"/>
        <v>if(isset($request[''])){$statement-&gt;bindValue(':', $request['']);}</v>
      </c>
      <c r="Z387" t="str">
        <f t="shared" si="378"/>
        <v>if(isset($request[''])){$statement-&gt;bindValue(':', $request['']);}</v>
      </c>
      <c r="AC387" t="str">
        <f t="shared" si="379"/>
        <v>if(isset($request[''])){$statement-&gt;bindValue(':', $request['']);}</v>
      </c>
      <c r="AF387" t="str">
        <f t="shared" si="380"/>
        <v>if(isset($request[''])){$statement-&gt;bindValue(':', $request['']);}</v>
      </c>
      <c r="AI387" t="str">
        <f t="shared" si="381"/>
        <v>if(isset($request[''])){$statement-&gt;bindValue(':', $request['']);}</v>
      </c>
      <c r="AL387" t="str">
        <f t="shared" si="382"/>
        <v>if(isset($request[''])){$statement-&gt;bindValue(':', $request['']);}</v>
      </c>
      <c r="AO387" t="str">
        <f t="shared" si="383"/>
        <v>if(isset($request[''])){$statement-&gt;bindValue(':', $request['']);}</v>
      </c>
      <c r="AR387" t="str">
        <f t="shared" si="384"/>
        <v>if(isset($request[''])){$statement-&gt;bindValue(':', $request['']);}</v>
      </c>
      <c r="AU387" t="str">
        <f t="shared" si="385"/>
        <v>if(isset($request[''])){$statement-&gt;bindValue(':', $request['']);}</v>
      </c>
      <c r="AX387" t="str">
        <f t="shared" si="386"/>
        <v>if(isset($request[''])){$statement-&gt;bindValue(':', $request['']);}</v>
      </c>
      <c r="BA387" t="str">
        <f t="shared" si="387"/>
        <v>if(isset($request[''])){$statement-&gt;bindValue(':', $request['']);}</v>
      </c>
      <c r="BD387" t="str">
        <f t="shared" si="388"/>
        <v>if(isset($request[''])){$statement-&gt;bindValue(':', $request['']);}</v>
      </c>
      <c r="BG387" t="str">
        <f t="shared" si="389"/>
        <v>if(isset($request[''])){$statement-&gt;bindValue(':', $request['']);}</v>
      </c>
      <c r="BJ387" t="str">
        <f t="shared" si="390"/>
        <v>if(isset($request[''])){$statement-&gt;bindValue(':', $request['']);}</v>
      </c>
      <c r="BM387" t="str">
        <f t="shared" si="391"/>
        <v>if(isset($request['thread_id'])){$statement-&gt;bindValue(':thread_id', $request['thread_id']);}</v>
      </c>
      <c r="BP387" t="str">
        <f t="shared" si="392"/>
        <v>if(isset($request[''])){$statement-&gt;bindValue(':', $request['']);}</v>
      </c>
      <c r="BS387" t="str">
        <f t="shared" si="393"/>
        <v>if(isset($request[''])){$statement-&gt;bindValue(':', $request['']);}</v>
      </c>
      <c r="BV387" t="str">
        <f t="shared" si="394"/>
        <v>if(isset($request[''])){$statement-&gt;bindValue(':', $request['']);}</v>
      </c>
      <c r="BY387" t="str">
        <f t="shared" si="395"/>
        <v>if(isset($request[''])){$statement-&gt;bindValue(':', $request['']);}</v>
      </c>
      <c r="CB387" t="str">
        <f t="shared" si="396"/>
        <v>if(isset($request[''])){$statement-&gt;bindValue(':', $request['']);}</v>
      </c>
      <c r="CE387" t="str">
        <f>CONCATENATE("'",CE18,"' =&gt; $row['",CG18,"'],")</f>
        <v>'stage_ID' =&gt; $row['stage_ID'],</v>
      </c>
      <c r="CH387" t="s">
        <v>181</v>
      </c>
    </row>
    <row r="388" spans="1:86" x14ac:dyDescent="0.2">
      <c r="B388" t="str">
        <f t="shared" si="370"/>
        <v>if(isset($request[''])){$statement-&gt;bindValue(':', $request['']);}</v>
      </c>
      <c r="E388" t="str">
        <f t="shared" si="371"/>
        <v>if(isset($request['profile_id'])){$statement-&gt;bindValue(':profile_id', $request['profile_id']);}</v>
      </c>
      <c r="H388" t="str">
        <f t="shared" si="372"/>
        <v>if(isset($request[''])){$statement-&gt;bindValue(':', $request['']);}</v>
      </c>
      <c r="K388" t="str">
        <f t="shared" si="373"/>
        <v>if(isset($request[''])){$statement-&gt;bindValue(':', $request['']);}</v>
      </c>
      <c r="N388" t="str">
        <f t="shared" si="374"/>
        <v>if(isset($request[''])){$statement-&gt;bindValue(':', $request['']);}</v>
      </c>
      <c r="Q388" t="str">
        <f t="shared" si="375"/>
        <v>if(isset($request[''])){$statement-&gt;bindValue(':', $request['']);}</v>
      </c>
      <c r="T388" t="str">
        <f t="shared" si="376"/>
        <v>if(isset($request[''])){$statement-&gt;bindValue(':', $request['']);}</v>
      </c>
      <c r="W388" t="str">
        <f t="shared" si="377"/>
        <v>if(isset($request[''])){$statement-&gt;bindValue(':', $request['']);}</v>
      </c>
      <c r="Z388" t="str">
        <f t="shared" si="378"/>
        <v>if(isset($request[''])){$statement-&gt;bindValue(':', $request['']);}</v>
      </c>
      <c r="AC388" t="str">
        <f t="shared" si="379"/>
        <v>if(isset($request['profile_id'])){$statement-&gt;bindValue(':profile_id', $request['profile_id']);}</v>
      </c>
      <c r="AF388" t="str">
        <f t="shared" si="380"/>
        <v>if(isset($request['profile_id'])){$statement-&gt;bindValue(':profile_id', $request['profile_id']);}</v>
      </c>
      <c r="AI388" t="str">
        <f t="shared" si="381"/>
        <v>if(isset($request['profile_id'])){$statement-&gt;bindValue(':profile_id', $request['profile_id']);}</v>
      </c>
      <c r="AL388" t="str">
        <f t="shared" si="382"/>
        <v>if(isset($request['profile_id'])){$statement-&gt;bindValue(':profile_id', $request['profile_id']);}</v>
      </c>
      <c r="AO388" t="str">
        <f t="shared" si="383"/>
        <v>if(isset($request['profile_id'])){$statement-&gt;bindValue(':profile_id', $request['profile_id']);}</v>
      </c>
      <c r="AR388" t="str">
        <f t="shared" si="384"/>
        <v>if(isset($request['profile_id'])){$statement-&gt;bindValue(':profile_id', $request['profile_id']);}</v>
      </c>
      <c r="AU388" t="str">
        <f t="shared" si="385"/>
        <v>if(isset($request['profile_id'])){$statement-&gt;bindValue(':profile_id', $request['profile_id']);}</v>
      </c>
      <c r="AX388" t="str">
        <f t="shared" si="386"/>
        <v>if(isset($request['profile_id'])){$statement-&gt;bindValue(':profile_id', $request['profile_id']);}</v>
      </c>
      <c r="BA388" t="str">
        <f t="shared" si="387"/>
        <v>if(isset($request['profile_id'])){$statement-&gt;bindValue(':profile_id', $request['profile_id']);}</v>
      </c>
      <c r="BD388" t="str">
        <f t="shared" si="388"/>
        <v>if(isset($request[''])){$statement-&gt;bindValue(':', $request['']);}</v>
      </c>
      <c r="BG388" t="str">
        <f t="shared" si="389"/>
        <v>if(isset($request['profile_id'])){$statement-&gt;bindValue(':profile_id', $request['profile_id']);}</v>
      </c>
      <c r="BJ388" t="str">
        <f t="shared" si="390"/>
        <v>if(isset($request['profile_id'])){$statement-&gt;bindValue(':profile_id', $request['profile_id']);}</v>
      </c>
      <c r="BM388" t="str">
        <f t="shared" si="391"/>
        <v>if(isset($request['profile_id'])){$statement-&gt;bindValue(':profile_id', $request['profile_id']);}</v>
      </c>
      <c r="BP388" t="str">
        <f t="shared" si="392"/>
        <v>if(isset($request['profile_id'])){$statement-&gt;bindValue(':profile_id', $request['profile_id']);}</v>
      </c>
      <c r="BS388" t="str">
        <f t="shared" si="393"/>
        <v>if(isset($request[''])){$statement-&gt;bindValue(':', $request['']);}</v>
      </c>
      <c r="BV388" t="str">
        <f t="shared" si="394"/>
        <v>if(isset($request[''])){$statement-&gt;bindValue(':', $request['']);}</v>
      </c>
      <c r="BY388" t="str">
        <f t="shared" si="395"/>
        <v>if(isset($request[''])){$statement-&gt;bindValue(':', $request['']);}</v>
      </c>
      <c r="CB388" t="str">
        <f t="shared" si="396"/>
        <v>if(isset($request[''])){$statement-&gt;bindValue(':', $request['']);}</v>
      </c>
      <c r="CE388" t="str">
        <f>CONCATENATE("'",CE20,"' =&gt; $row['",CG20,"'],")</f>
        <v>'post_ID' =&gt; $row['post_ID'],</v>
      </c>
      <c r="CH388" t="s">
        <v>181</v>
      </c>
    </row>
    <row r="389" spans="1:86" x14ac:dyDescent="0.2">
      <c r="B389" t="str">
        <f t="shared" si="370"/>
        <v>if(isset($request[''])){$statement-&gt;bindValue(':', $request['']);}</v>
      </c>
      <c r="E389" t="str">
        <f t="shared" si="371"/>
        <v>if(isset($request[''])){$statement-&gt;bindValue(':', $request['']);}</v>
      </c>
      <c r="H389" t="str">
        <f t="shared" si="372"/>
        <v>if(isset($request[''])){$statement-&gt;bindValue(':', $request['']);}</v>
      </c>
      <c r="K389" t="str">
        <f t="shared" si="373"/>
        <v>if(isset($request[''])){$statement-&gt;bindValue(':', $request['']);}</v>
      </c>
      <c r="N389" t="str">
        <f t="shared" si="374"/>
        <v>if(isset($request[''])){$statement-&gt;bindValue(':', $request['']);}</v>
      </c>
      <c r="Q389" t="str">
        <f t="shared" si="375"/>
        <v>if(isset($request[''])){$statement-&gt;bindValue(':', $request['']);}</v>
      </c>
      <c r="T389" t="str">
        <f t="shared" si="376"/>
        <v>if(isset($request[''])){$statement-&gt;bindValue(':', $request['']);}</v>
      </c>
      <c r="W389" t="str">
        <f t="shared" si="377"/>
        <v>if(isset($request['user_id'])){$statement-&gt;bindValue(':user_id', $request['user_id']);}</v>
      </c>
      <c r="Z389" t="str">
        <f t="shared" si="378"/>
        <v>if(isset($request['user_id'])){$statement-&gt;bindValue(':user_id', $request['user_id']);}</v>
      </c>
      <c r="AC389" t="str">
        <f t="shared" si="379"/>
        <v>if(isset($request[''])){$statement-&gt;bindValue(':', $request['']);}</v>
      </c>
      <c r="AF389" t="str">
        <f t="shared" si="380"/>
        <v>if(isset($request[''])){$statement-&gt;bindValue(':', $request['']);}</v>
      </c>
      <c r="AI389" t="str">
        <f t="shared" si="381"/>
        <v>if(isset($request[''])){$statement-&gt;bindValue(':', $request['']);}</v>
      </c>
      <c r="AL389" t="str">
        <f t="shared" si="382"/>
        <v>if(isset($request[''])){$statement-&gt;bindValue(':', $request['']);}</v>
      </c>
      <c r="AO389" t="str">
        <f t="shared" si="383"/>
        <v>if(isset($request[''])){$statement-&gt;bindValue(':', $request['']);}</v>
      </c>
      <c r="AR389" t="str">
        <f t="shared" si="384"/>
        <v>if(isset($request[''])){$statement-&gt;bindValue(':', $request['']);}</v>
      </c>
      <c r="AU389" t="str">
        <f t="shared" si="385"/>
        <v>if(isset($request[''])){$statement-&gt;bindValue(':', $request['']);}</v>
      </c>
      <c r="AX389" t="str">
        <f t="shared" si="386"/>
        <v>if(isset($request[''])){$statement-&gt;bindValue(':', $request['']);}</v>
      </c>
      <c r="BA389" t="str">
        <f t="shared" si="387"/>
        <v>if(isset($request[''])){$statement-&gt;bindValue(':', $request['']);}</v>
      </c>
      <c r="BD389" t="str">
        <f t="shared" si="388"/>
        <v>if(isset($request[''])){$statement-&gt;bindValue(':', $request['']);}</v>
      </c>
      <c r="BG389" t="str">
        <f t="shared" si="389"/>
        <v>if(isset($request[''])){$statement-&gt;bindValue(':', $request['']);}</v>
      </c>
      <c r="BJ389" t="str">
        <f t="shared" si="390"/>
        <v>if(isset($request[''])){$statement-&gt;bindValue(':', $request['']);}</v>
      </c>
      <c r="BM389" t="str">
        <f t="shared" si="391"/>
        <v>if(isset($request[''])){$statement-&gt;bindValue(':', $request['']);}</v>
      </c>
      <c r="BP389" t="str">
        <f t="shared" si="392"/>
        <v>if(isset($request[''])){$statement-&gt;bindValue(':', $request['']);}</v>
      </c>
      <c r="BS389" t="str">
        <f t="shared" si="393"/>
        <v>if(isset($request[''])){$statement-&gt;bindValue(':', $request['']);}</v>
      </c>
      <c r="BV389" t="str">
        <f t="shared" si="394"/>
        <v>if(isset($request[''])){$statement-&gt;bindValue(':', $request['']);}</v>
      </c>
      <c r="BY389" t="str">
        <f t="shared" si="395"/>
        <v>if(isset($request[''])){$statement-&gt;bindValue(':', $request['']);}</v>
      </c>
      <c r="CB389" t="str">
        <f t="shared" si="396"/>
        <v>if(isset($request[''])){$statement-&gt;bindValue(':', $request['']);}</v>
      </c>
      <c r="CE389" t="str">
        <f>CONCATENATE("'",CE25,"' =&gt; $row['",CG25,"'],")</f>
        <v>'' =&gt; $row[''],</v>
      </c>
      <c r="CH389" t="s">
        <v>181</v>
      </c>
    </row>
    <row r="390" spans="1:86" x14ac:dyDescent="0.2">
      <c r="B390" t="str">
        <f t="shared" si="370"/>
        <v>if(isset($request[''])){$statement-&gt;bindValue(':', $request['']);}</v>
      </c>
      <c r="E390" t="str">
        <f t="shared" si="371"/>
        <v>if(isset($request[''])){$statement-&gt;bindValue(':', $request['']);}</v>
      </c>
      <c r="H390" t="str">
        <f t="shared" si="372"/>
        <v>if(isset($request[''])){$statement-&gt;bindValue(':', $request['']);}</v>
      </c>
      <c r="K390" t="str">
        <f t="shared" si="373"/>
        <v>if(isset($request[''])){$statement-&gt;bindValue(':', $request['']);}</v>
      </c>
      <c r="N390" t="str">
        <f t="shared" si="374"/>
        <v>if(isset($request[''])){$statement-&gt;bindValue(':', $request['']);}</v>
      </c>
      <c r="Q390" t="str">
        <f t="shared" si="375"/>
        <v>if(isset($request[''])){$statement-&gt;bindValue(':', $request['']);}</v>
      </c>
      <c r="T390" t="str">
        <f t="shared" si="376"/>
        <v>if(isset($request['person_id'])){$statement-&gt;bindValue(':person_id', $request['person_id']);}</v>
      </c>
      <c r="W390" t="str">
        <f t="shared" si="377"/>
        <v>if(isset($request[''])){$statement-&gt;bindValue(':', $request['']);}</v>
      </c>
      <c r="Z390" t="str">
        <f t="shared" si="378"/>
        <v>if(isset($request[''])){$statement-&gt;bindValue(':', $request['']);}</v>
      </c>
      <c r="AC390" t="str">
        <f t="shared" si="379"/>
        <v>if(isset($request[''])){$statement-&gt;bindValue(':', $request['']);}</v>
      </c>
      <c r="AF390" t="str">
        <f t="shared" si="380"/>
        <v>if(isset($request[''])){$statement-&gt;bindValue(':', $request['']);}</v>
      </c>
      <c r="AI390" t="str">
        <f t="shared" si="381"/>
        <v>if(isset($request[''])){$statement-&gt;bindValue(':', $request['']);}</v>
      </c>
      <c r="AL390" t="str">
        <f t="shared" si="382"/>
        <v>if(isset($request[''])){$statement-&gt;bindValue(':', $request['']);}</v>
      </c>
      <c r="AO390" t="str">
        <f t="shared" si="383"/>
        <v>if(isset($request[''])){$statement-&gt;bindValue(':', $request['']);}</v>
      </c>
      <c r="AR390" t="str">
        <f t="shared" si="384"/>
        <v>if(isset($request[''])){$statement-&gt;bindValue(':', $request['']);}</v>
      </c>
      <c r="AU390" t="str">
        <f t="shared" si="385"/>
        <v>if(isset($request[''])){$statement-&gt;bindValue(':', $request['']);}</v>
      </c>
      <c r="AX390" t="str">
        <f t="shared" si="386"/>
        <v>if(isset($request[''])){$statement-&gt;bindValue(':', $request['']);}</v>
      </c>
      <c r="BA390" t="str">
        <f t="shared" si="387"/>
        <v>if(isset($request[''])){$statement-&gt;bindValue(':', $request['']);}</v>
      </c>
      <c r="BD390" t="str">
        <f t="shared" si="388"/>
        <v>if(isset($request[''])){$statement-&gt;bindValue(':', $request['']);}</v>
      </c>
      <c r="BG390" t="str">
        <f t="shared" si="389"/>
        <v>if(isset($request[''])){$statement-&gt;bindValue(':', $request['']);}</v>
      </c>
      <c r="BJ390" t="str">
        <f t="shared" si="390"/>
        <v>if(isset($request[''])){$statement-&gt;bindValue(':', $request['']);}</v>
      </c>
      <c r="BM390" t="str">
        <f t="shared" si="391"/>
        <v>if(isset($request[''])){$statement-&gt;bindValue(':', $request['']);}</v>
      </c>
      <c r="BP390" t="str">
        <f t="shared" si="392"/>
        <v>if(isset($request[''])){$statement-&gt;bindValue(':', $request['']);}</v>
      </c>
      <c r="BS390" t="str">
        <f t="shared" si="393"/>
        <v>if(isset($request[''])){$statement-&gt;bindValue(':', $request['']);}</v>
      </c>
      <c r="BV390" t="str">
        <f t="shared" si="394"/>
        <v>if(isset($request[''])){$statement-&gt;bindValue(':', $request['']);}</v>
      </c>
      <c r="BY390" t="str">
        <f t="shared" si="395"/>
        <v>if(isset($request[''])){$statement-&gt;bindValue(':', $request['']);}</v>
      </c>
      <c r="CB390" t="str">
        <f t="shared" si="396"/>
        <v>if(isset($request[''])){$statement-&gt;bindValue(':', $request['']);}</v>
      </c>
      <c r="CE390" t="str">
        <f>CONCATENATE("'",CE26,"' =&gt; $row['",CG26,"'],")</f>
        <v>'app_ID' =&gt; $row['app_ID'],</v>
      </c>
      <c r="CH390" t="s">
        <v>181</v>
      </c>
    </row>
    <row r="391" spans="1:86" x14ac:dyDescent="0.2">
      <c r="B391" t="str">
        <f t="shared" si="370"/>
        <v>if(isset($request['app_id'])){$statement-&gt;bindValue(':app_id', $request['app_id']);}</v>
      </c>
      <c r="E391" t="str">
        <f t="shared" si="371"/>
        <v>if(isset($request['app_id'])){$statement-&gt;bindValue(':app_id', $request['app_id']);}</v>
      </c>
      <c r="H391" t="str">
        <f t="shared" si="372"/>
        <v>if(isset($request['app_id'])){$statement-&gt;bindValue(':app_id', $request['app_id']);}</v>
      </c>
      <c r="K391" t="str">
        <f t="shared" si="373"/>
        <v>if(isset($request['app_id'])){$statement-&gt;bindValue(':app_id', $request['app_id']);}</v>
      </c>
      <c r="N391" t="str">
        <f t="shared" si="374"/>
        <v>if(isset($request['app_id'])){$statement-&gt;bindValue(':app_id', $request['app_id']);}</v>
      </c>
      <c r="Q391" t="str">
        <f t="shared" si="375"/>
        <v>if(isset($request['app_id'])){$statement-&gt;bindValue(':app_id', $request['app_id']);}</v>
      </c>
      <c r="T391" t="str">
        <f t="shared" si="376"/>
        <v>if(isset($request['app_id'])){$statement-&gt;bindValue(':app_id', $request['app_id']);}</v>
      </c>
      <c r="W391" t="str">
        <f t="shared" si="377"/>
        <v>if(isset($request['app_id'])){$statement-&gt;bindValue(':app_id', $request['app_id']);}</v>
      </c>
      <c r="Z391" t="str">
        <f t="shared" si="378"/>
        <v>if(isset($request['app_id'])){$statement-&gt;bindValue(':app_id', $request['app_id']);}</v>
      </c>
      <c r="AC391" t="str">
        <f t="shared" si="379"/>
        <v>if(isset($request['app_id'])){$statement-&gt;bindValue(':app_id', $request['app_id']);}</v>
      </c>
      <c r="AF391" t="str">
        <f t="shared" si="380"/>
        <v>if(isset($request['app_id'])){$statement-&gt;bindValue(':app_id', $request['app_id']);}</v>
      </c>
      <c r="AI391" t="str">
        <f t="shared" si="381"/>
        <v>if(isset($request['app_id'])){$statement-&gt;bindValue(':app_id', $request['app_id']);}</v>
      </c>
      <c r="AL391" t="str">
        <f t="shared" si="382"/>
        <v>if(isset($request['app_id'])){$statement-&gt;bindValue(':app_id', $request['app_id']);}</v>
      </c>
      <c r="AO391" t="str">
        <f t="shared" si="383"/>
        <v>if(isset($request['app_id'])){$statement-&gt;bindValue(':app_id', $request['app_id']);}</v>
      </c>
      <c r="AR391" t="str">
        <f t="shared" si="384"/>
        <v>if(isset($request['app_id'])){$statement-&gt;bindValue(':app_id', $request['app_id']);}</v>
      </c>
      <c r="AU391" t="str">
        <f t="shared" si="385"/>
        <v>if(isset($request['app_id'])){$statement-&gt;bindValue(':app_id', $request['app_id']);}</v>
      </c>
      <c r="AX391" t="str">
        <f t="shared" si="386"/>
        <v>if(isset($request['app_id'])){$statement-&gt;bindValue(':app_id', $request['app_id']);}</v>
      </c>
      <c r="BA391" t="str">
        <f t="shared" si="387"/>
        <v>if(isset($request['app_id'])){$statement-&gt;bindValue(':app_id', $request['app_id']);}</v>
      </c>
      <c r="BD391" t="str">
        <f t="shared" si="388"/>
        <v>if(isset($request['app_id'])){$statement-&gt;bindValue(':app_id', $request['app_id']);}</v>
      </c>
      <c r="BG391" t="str">
        <f t="shared" si="389"/>
        <v>if(isset($request['app_id'])){$statement-&gt;bindValue(':app_id', $request['app_id']);}</v>
      </c>
      <c r="BJ391" t="str">
        <f t="shared" si="390"/>
        <v>if(isset($request['app_id'])){$statement-&gt;bindValue(':app_id', $request['app_id']);}</v>
      </c>
      <c r="BM391" t="str">
        <f t="shared" si="391"/>
        <v>if(isset($request['app_id'])){$statement-&gt;bindValue(':app_id', $request['app_id']);}</v>
      </c>
      <c r="BP391" t="str">
        <f t="shared" si="392"/>
        <v>if(isset($request['app_id'])){$statement-&gt;bindValue(':app_id', $request['app_id']);}</v>
      </c>
      <c r="BS391" t="str">
        <f t="shared" si="393"/>
        <v>if(isset($request['app_id'])){$statement-&gt;bindValue(':app_id', $request['app_id']);}</v>
      </c>
      <c r="BV391" t="str">
        <f t="shared" si="394"/>
        <v>if(isset($request['app_id'])){$statement-&gt;bindValue(':app_id', $request['app_id']);}</v>
      </c>
      <c r="BY391" t="str">
        <f t="shared" si="395"/>
        <v>if(isset($request['app_id'])){$statement-&gt;bindValue(':app_id', $request['app_id']);}</v>
      </c>
      <c r="CB391" t="str">
        <f t="shared" si="396"/>
        <v>if(isset($request['app_id'])){$statement-&gt;bindValue(':app_id', $request['app_id']);}</v>
      </c>
      <c r="CE391" t="str">
        <f>CONCATENATE("'",CE27,"' =&gt; $row['",CG27,"'],")</f>
        <v>'' =&gt; $row[''],</v>
      </c>
      <c r="CH391" t="s">
        <v>181</v>
      </c>
    </row>
    <row r="392" spans="1:86" x14ac:dyDescent="0.2">
      <c r="B392" t="str">
        <f t="shared" si="370"/>
        <v>if(isset($request[''])){$statement-&gt;bindValue(':', $request['']);}</v>
      </c>
      <c r="E392" t="str">
        <f t="shared" si="371"/>
        <v>if(isset($request[''])){$statement-&gt;bindValue(':', $request['']);}</v>
      </c>
      <c r="H392" t="str">
        <f t="shared" si="372"/>
        <v>if(isset($request[''])){$statement-&gt;bindValue(':', $request['']);}</v>
      </c>
      <c r="K392" t="str">
        <f t="shared" si="373"/>
        <v>if(isset($request[''])){$statement-&gt;bindValue(':', $request['']);}</v>
      </c>
      <c r="N392" t="str">
        <f t="shared" si="374"/>
        <v>if(isset($request[''])){$statement-&gt;bindValue(':', $request['']);}</v>
      </c>
      <c r="Q392" t="str">
        <f t="shared" si="375"/>
        <v>if(isset($request[''])){$statement-&gt;bindValue(':', $request['']);}</v>
      </c>
      <c r="T392" t="str">
        <f t="shared" si="376"/>
        <v>if(isset($request[''])){$statement-&gt;bindValue(':', $request['']);}</v>
      </c>
      <c r="W392" t="str">
        <f t="shared" si="377"/>
        <v>if(isset($request[''])){$statement-&gt;bindValue(':', $request['']);}</v>
      </c>
      <c r="Z392" t="str">
        <f t="shared" si="378"/>
        <v>if(isset($request[''])){$statement-&gt;bindValue(':', $request['']);}</v>
      </c>
      <c r="AC392" t="str">
        <f t="shared" si="379"/>
        <v>if(isset($request[''])){$statement-&gt;bindValue(':', $request['']);}</v>
      </c>
      <c r="AF392" t="str">
        <f t="shared" si="380"/>
        <v>if(isset($request[''])){$statement-&gt;bindValue(':', $request['']);}</v>
      </c>
      <c r="AI392" t="str">
        <f t="shared" si="381"/>
        <v>if(isset($request[''])){$statement-&gt;bindValue(':', $request['']);}</v>
      </c>
      <c r="AL392" t="str">
        <f t="shared" si="382"/>
        <v>if(isset($request[''])){$statement-&gt;bindValue(':', $request['']);}</v>
      </c>
      <c r="AO392" t="str">
        <f t="shared" si="383"/>
        <v>if(isset($request[''])){$statement-&gt;bindValue(':', $request['']);}</v>
      </c>
      <c r="AR392" t="str">
        <f t="shared" si="384"/>
        <v>if(isset($request[''])){$statement-&gt;bindValue(':', $request['']);}</v>
      </c>
      <c r="AU392" t="str">
        <f t="shared" si="385"/>
        <v>if(isset($request[''])){$statement-&gt;bindValue(':', $request['']);}</v>
      </c>
      <c r="AX392" t="str">
        <f t="shared" si="386"/>
        <v>if(isset($request[''])){$statement-&gt;bindValue(':', $request['']);}</v>
      </c>
      <c r="BA392" t="str">
        <f t="shared" si="387"/>
        <v>if(isset($request[''])){$statement-&gt;bindValue(':', $request['']);}</v>
      </c>
      <c r="BD392" t="str">
        <f t="shared" si="388"/>
        <v>if(isset($request[''])){$statement-&gt;bindValue(':', $request['']);}</v>
      </c>
      <c r="BG392" t="str">
        <f t="shared" si="389"/>
        <v>if(isset($request[''])){$statement-&gt;bindValue(':', $request['']);}</v>
      </c>
      <c r="BJ392" t="str">
        <f t="shared" si="390"/>
        <v>if(isset($request[''])){$statement-&gt;bindValue(':', $request['']);}</v>
      </c>
      <c r="BM392" t="str">
        <f t="shared" si="391"/>
        <v>if(isset($request[''])){$statement-&gt;bindValue(':', $request['']);}</v>
      </c>
      <c r="BP392" t="str">
        <f t="shared" si="392"/>
        <v>if(isset($request[''])){$statement-&gt;bindValue(':', $request['']);}</v>
      </c>
      <c r="BS392" t="str">
        <f t="shared" si="393"/>
        <v>if(isset($request[''])){$statement-&gt;bindValue(':', $request['']);}</v>
      </c>
      <c r="BV392" t="str">
        <f t="shared" si="394"/>
        <v>if(isset($request[''])){$statement-&gt;bindValue(':', $request['']);}</v>
      </c>
      <c r="BY392" t="str">
        <f t="shared" si="395"/>
        <v>if(isset($request[''])){$statement-&gt;bindValue(':', $request['']);}</v>
      </c>
      <c r="CB392" t="str">
        <f t="shared" si="396"/>
        <v>if(isset($request[''])){$statement-&gt;bindValue(':', $request['']);}</v>
      </c>
      <c r="CE392" t="str">
        <f>CONCATENATE("'",CE28,"' =&gt; $row['",CG28,"'],")</f>
        <v>'event_ID' =&gt; $row['event_ID'],</v>
      </c>
      <c r="CH392" t="s">
        <v>181</v>
      </c>
    </row>
    <row r="393" spans="1:86" x14ac:dyDescent="0.2">
      <c r="B393" t="str">
        <f t="shared" si="370"/>
        <v>if(isset($request['event_id'])){$statement-&gt;bindValue(':event_id', $request['event_id']);}</v>
      </c>
      <c r="E393" t="str">
        <f t="shared" si="371"/>
        <v>if(isset($request['event_id'])){$statement-&gt;bindValue(':', $request['event_id']);}</v>
      </c>
      <c r="H393" t="str">
        <f t="shared" si="372"/>
        <v>if(isset($request['event_id'])){$statement-&gt;bindValue(':', $request['event_id']);}</v>
      </c>
      <c r="K393" t="str">
        <f t="shared" si="373"/>
        <v>if(isset($request['event_id'])){$statement-&gt;bindValue(':event_id', $request['event_id']);}</v>
      </c>
      <c r="N393" t="str">
        <f t="shared" si="374"/>
        <v>if(isset($request['event_id'])){$statement-&gt;bindValue(':event_id', $request['event_id']);}</v>
      </c>
      <c r="Q393" t="str">
        <f t="shared" si="375"/>
        <v>if(isset($request['event_id'])){$statement-&gt;bindValue(':event_id', $request['event_id']);}</v>
      </c>
      <c r="T393" t="str">
        <f t="shared" si="376"/>
        <v>if(isset($request['event_id'])){$statement-&gt;bindValue(':event_id', $request['event_id']);}</v>
      </c>
      <c r="W393" t="str">
        <f t="shared" si="377"/>
        <v>if(isset($request['event_id'])){$statement-&gt;bindValue(':event_id', $request['event_id']);}</v>
      </c>
      <c r="Z393" t="str">
        <f t="shared" si="378"/>
        <v>if(isset($request['event_id'])){$statement-&gt;bindValue(':event_id', $request['event_id']);}</v>
      </c>
      <c r="AC393" t="str">
        <f t="shared" si="379"/>
        <v>if(isset($request['event_id'])){$statement-&gt;bindValue(':event_id', $request['event_id']);}</v>
      </c>
      <c r="AF393" t="str">
        <f t="shared" si="380"/>
        <v>if(isset($request['event_id'])){$statement-&gt;bindValue(':event_id', $request['event_id']);}</v>
      </c>
      <c r="AI393" t="str">
        <f t="shared" si="381"/>
        <v>if(isset($request['event_id'])){$statement-&gt;bindValue(':event_id', $request['event_id']);}</v>
      </c>
      <c r="AL393" t="str">
        <f t="shared" si="382"/>
        <v>if(isset($request['event_id'])){$statement-&gt;bindValue(':event_id', $request['event_id']);}</v>
      </c>
      <c r="AO393" t="str">
        <f t="shared" si="383"/>
        <v>if(isset($request['event_id'])){$statement-&gt;bindValue(':event_id', $request['event_id']);}</v>
      </c>
      <c r="AR393" t="str">
        <f t="shared" si="384"/>
        <v>if(isset($request['event_id'])){$statement-&gt;bindValue(':event_id', $request['event_id']);}</v>
      </c>
      <c r="AU393" t="str">
        <f t="shared" si="385"/>
        <v>if(isset($request['event_id'])){$statement-&gt;bindValue(':event_id', $request['event_id']);}</v>
      </c>
      <c r="AX393" t="str">
        <f t="shared" si="386"/>
        <v>if(isset($request['event_id'])){$statement-&gt;bindValue(':event_id', $request['event_id']);}</v>
      </c>
      <c r="BA393" t="str">
        <f t="shared" si="387"/>
        <v>if(isset($request['event_id'])){$statement-&gt;bindValue(':event_id', $request['event_id']);}</v>
      </c>
      <c r="BD393" t="str">
        <f t="shared" si="388"/>
        <v>if(isset($request['event_id'])){$statement-&gt;bindValue(':event_id', $request['event_id']);}</v>
      </c>
      <c r="BG393" t="str">
        <f t="shared" si="389"/>
        <v>if(isset($request['event_id'])){$statement-&gt;bindValue(':event_id', $request['event_id']);}</v>
      </c>
      <c r="BJ393" t="str">
        <f t="shared" si="390"/>
        <v>if(isset($request['event_id'])){$statement-&gt;bindValue(':event_id', $request['event_id']);}</v>
      </c>
      <c r="BM393" t="str">
        <f t="shared" si="391"/>
        <v>if(isset($request['event_id'])){$statement-&gt;bindValue(':event_id', $request['event_id']);}</v>
      </c>
      <c r="BP393" t="str">
        <f t="shared" si="392"/>
        <v>if(isset($request['event_id'])){$statement-&gt;bindValue(':event_id', $request['event_id']);}</v>
      </c>
      <c r="BS393" t="str">
        <f t="shared" si="393"/>
        <v>if(isset($request['event_id'])){$statement-&gt;bindValue(':event_id', $request['event_id']);}</v>
      </c>
      <c r="BV393" t="str">
        <f t="shared" si="394"/>
        <v>if(isset($request['event_id'])){$statement-&gt;bindValue(':event_id', $request['event_id']);}</v>
      </c>
      <c r="BY393" t="str">
        <f t="shared" si="395"/>
        <v>if(isset($request['event_id'])){$statement-&gt;bindValue(':event_id', $request['event_id']);}</v>
      </c>
      <c r="CB393" t="str">
        <f t="shared" si="396"/>
        <v>if(isset($request['event_id'])){$statement-&gt;bindValue(':event_id', $request['event_id']);}</v>
      </c>
      <c r="CE393" t="str">
        <f>CONCATENATE("'",CE29,"' =&gt; $row['",CG29,"'],")</f>
        <v>'process_ID' =&gt; $row['process_ID'],</v>
      </c>
      <c r="CH393" t="s">
        <v>181</v>
      </c>
    </row>
    <row r="394" spans="1:86" x14ac:dyDescent="0.2">
      <c r="B394" t="str">
        <f t="shared" si="370"/>
        <v>if(isset($request['process_id'])){$statement-&gt;bindValue(':process_id', $request['process_id']);}</v>
      </c>
      <c r="E394" t="str">
        <f t="shared" si="371"/>
        <v>if(isset($request['process_id'])){$statement-&gt;bindValue(':', $request['process_id']);}</v>
      </c>
      <c r="H394" t="str">
        <f t="shared" si="372"/>
        <v>if(isset($request['process_id'])){$statement-&gt;bindValue(':', $request['process_id']);}</v>
      </c>
      <c r="K394" t="str">
        <f t="shared" si="373"/>
        <v>if(isset($request['process_id'])){$statement-&gt;bindValue(':process_id', $request['process_id']);}</v>
      </c>
      <c r="N394" t="str">
        <f t="shared" si="374"/>
        <v>if(isset($request['process_id'])){$statement-&gt;bindValue(':process_id', $request['process_id']);}</v>
      </c>
      <c r="Q394" t="str">
        <f t="shared" si="375"/>
        <v>if(isset($request['process_id'])){$statement-&gt;bindValue(':process_id', $request['process_id']);}</v>
      </c>
      <c r="T394" t="str">
        <f t="shared" si="376"/>
        <v>if(isset($request['process_id'])){$statement-&gt;bindValue(':process_id', $request['process_id']);}</v>
      </c>
      <c r="W394" t="str">
        <f t="shared" si="377"/>
        <v>if(isset($request['process_id'])){$statement-&gt;bindValue(':process_id', $request['process_id']);}</v>
      </c>
      <c r="Z394" t="str">
        <f t="shared" si="378"/>
        <v>if(isset($request['process_id'])){$statement-&gt;bindValue(':process_id', $request['process_id']);}</v>
      </c>
      <c r="AC394" t="str">
        <f t="shared" si="379"/>
        <v>if(isset($request['process_id'])){$statement-&gt;bindValue(':process_id', $request['process_id']);}</v>
      </c>
      <c r="AF394" t="str">
        <f t="shared" si="380"/>
        <v>if(isset($request['process_id'])){$statement-&gt;bindValue(':process_id', $request['process_id']);}</v>
      </c>
      <c r="AI394" t="str">
        <f t="shared" si="381"/>
        <v>if(isset($request['process_id'])){$statement-&gt;bindValue(':process_id', $request['process_id']);}</v>
      </c>
      <c r="AL394" t="str">
        <f t="shared" si="382"/>
        <v>if(isset($request['process_id'])){$statement-&gt;bindValue(':process_id', $request['process_id']);}</v>
      </c>
      <c r="AO394" t="str">
        <f t="shared" si="383"/>
        <v>if(isset($request['process_id'])){$statement-&gt;bindValue(':process_id', $request['process_id']);}</v>
      </c>
      <c r="AR394" t="str">
        <f t="shared" si="384"/>
        <v>if(isset($request['process_id'])){$statement-&gt;bindValue(':process_id', $request['process_id']);}</v>
      </c>
      <c r="AU394" t="str">
        <f t="shared" si="385"/>
        <v>if(isset($request['process_id'])){$statement-&gt;bindValue(':process_id', $request['process_id']);}</v>
      </c>
      <c r="AX394" t="str">
        <f t="shared" si="386"/>
        <v>if(isset($request['process_id'])){$statement-&gt;bindValue(':process_id', $request['process_id']);}</v>
      </c>
      <c r="BA394" t="str">
        <f t="shared" si="387"/>
        <v>if(isset($request['process_id'])){$statement-&gt;bindValue(':process_id', $request['process_id']);}</v>
      </c>
      <c r="BD394" t="str">
        <f t="shared" si="388"/>
        <v>if(isset($request['process_id'])){$statement-&gt;bindValue(':process_id', $request['process_id']);}</v>
      </c>
      <c r="BG394" t="str">
        <f t="shared" si="389"/>
        <v>if(isset($request['process_id'])){$statement-&gt;bindValue(':process_id', $request['process_id']);}</v>
      </c>
      <c r="BJ394" t="str">
        <f t="shared" si="390"/>
        <v>if(isset($request['process_id'])){$statement-&gt;bindValue(':process_id', $request['process_id']);}</v>
      </c>
      <c r="BM394" t="str">
        <f t="shared" si="391"/>
        <v>if(isset($request['process_id'])){$statement-&gt;bindValue(':process_id', $request['process_id']);}</v>
      </c>
      <c r="BP394" t="str">
        <f t="shared" si="392"/>
        <v>if(isset($request['process_id'])){$statement-&gt;bindValue(':process_id', $request['process_id']);}</v>
      </c>
      <c r="BS394" t="str">
        <f t="shared" si="393"/>
        <v>if(isset($request['process_id'])){$statement-&gt;bindValue(':process_id', $request['process_id']);}</v>
      </c>
      <c r="BV394" t="str">
        <f t="shared" si="394"/>
        <v>if(isset($request['process_id'])){$statement-&gt;bindValue(':process_id', $request['process_id']);}</v>
      </c>
      <c r="BY394" t="str">
        <f t="shared" si="395"/>
        <v>if(isset($request['process_id'])){$statement-&gt;bindValue(':process_id', $request['process_id']);}</v>
      </c>
      <c r="CB394" t="str">
        <f t="shared" si="396"/>
        <v>if(isset($request['process_id'])){$statement-&gt;bindValue(':process_id', $request['process_id']);}</v>
      </c>
      <c r="CE394" t="str">
        <f>CONCATENATE("'",CE30,"' =&gt; $row['",CG30,"'],")</f>
        <v>'time_started' =&gt; $row['idea_time_started'],</v>
      </c>
      <c r="CH394" t="s">
        <v>181</v>
      </c>
    </row>
    <row r="395" spans="1:86" x14ac:dyDescent="0.2">
      <c r="B395" t="str">
        <f t="shared" si="370"/>
        <v>if(isset($request['time_started'])){$statement-&gt;bindValue(':time_started', $request['time_started']);}</v>
      </c>
      <c r="E395" t="str">
        <f t="shared" si="371"/>
        <v>if(isset($request['time_started'])){$statement-&gt;bindValue(':time_started', $request['time_started']);}</v>
      </c>
      <c r="H395" t="str">
        <f t="shared" si="372"/>
        <v>if(isset($request['time_started'])){$statement-&gt;bindValue(':time_started', $request['time_started']);}</v>
      </c>
      <c r="K395" t="str">
        <f t="shared" si="373"/>
        <v>if(isset($request['time_started'])){$statement-&gt;bindValue(':time_started', $request['time_started']);}</v>
      </c>
      <c r="N395" t="str">
        <f t="shared" si="374"/>
        <v>if(isset($request['time_started'])){$statement-&gt;bindValue(':time_started', $request['time_started']);}</v>
      </c>
      <c r="Q395" t="str">
        <f t="shared" si="375"/>
        <v>if(isset($request['time_started'])){$statement-&gt;bindValue(':time_started', $request['time_started']);}</v>
      </c>
      <c r="T395" t="str">
        <f t="shared" si="376"/>
        <v>if(isset($request['time_started'])){$statement-&gt;bindValue(':time_started', $request['time_started']);}</v>
      </c>
      <c r="W395" t="str">
        <f t="shared" si="377"/>
        <v>if(isset($request['time_started'])){$statement-&gt;bindValue(':time_started', $request['time_started']);}</v>
      </c>
      <c r="Z395" t="str">
        <f t="shared" si="378"/>
        <v>if(isset($request['time_started'])){$statement-&gt;bindValue(':time_started', $request['time_started']);}</v>
      </c>
      <c r="AC395" t="str">
        <f t="shared" si="379"/>
        <v>if(isset($request['time_started'])){$statement-&gt;bindValue(':time_started', $request['time_started']);}</v>
      </c>
      <c r="AF395" t="str">
        <f t="shared" si="380"/>
        <v>if(isset($request['time_started'])){$statement-&gt;bindValue(':time_started', $request['time_started']);}</v>
      </c>
      <c r="AI395" t="str">
        <f t="shared" si="381"/>
        <v>if(isset($request['time_started'])){$statement-&gt;bindValue(':time_started', $request['time_started']);}</v>
      </c>
      <c r="AL395" t="str">
        <f t="shared" si="382"/>
        <v>if(isset($request['time_started'])){$statement-&gt;bindValue(':time_started', $request['time_started']);}</v>
      </c>
      <c r="AO395" t="str">
        <f t="shared" si="383"/>
        <v>if(isset($request['time_started'])){$statement-&gt;bindValue(':time_started', $request['time_started']);}</v>
      </c>
      <c r="AR395" t="str">
        <f t="shared" si="384"/>
        <v>if(isset($request['time_started'])){$statement-&gt;bindValue(':time_started', $request['time_started']);}</v>
      </c>
      <c r="AU395" t="str">
        <f t="shared" si="385"/>
        <v>if(isset($request['time_started'])){$statement-&gt;bindValue(':time_started', $request['time_started']);}</v>
      </c>
      <c r="AX395" t="str">
        <f t="shared" si="386"/>
        <v>if(isset($request['time_started'])){$statement-&gt;bindValue(':time_started', $request['time_started']);}</v>
      </c>
      <c r="BA395" t="str">
        <f t="shared" si="387"/>
        <v>if(isset($request['time_started'])){$statement-&gt;bindValue(':time_started', $request['time_started']);}</v>
      </c>
      <c r="BD395" t="str">
        <f t="shared" si="388"/>
        <v>if(isset($request['time_started'])){$statement-&gt;bindValue(':time_started', $request['time_started']);}</v>
      </c>
      <c r="BG395" t="str">
        <f t="shared" si="389"/>
        <v>if(isset($request['time_started'])){$statement-&gt;bindValue(':time_started', $request['time_started']);}</v>
      </c>
      <c r="BJ395" t="str">
        <f t="shared" si="390"/>
        <v>if(isset($request['time_started'])){$statement-&gt;bindValue(':time_started', $request['time_started']);}</v>
      </c>
      <c r="BM395" t="str">
        <f t="shared" si="391"/>
        <v>if(isset($request['time_started'])){$statement-&gt;bindValue(':time_started', $request['time_started']);}</v>
      </c>
      <c r="BP395" t="str">
        <f t="shared" si="392"/>
        <v>if(isset($request['time_started'])){$statement-&gt;bindValue(':time_started', $request['time_started']);}</v>
      </c>
      <c r="BS395" t="str">
        <f t="shared" si="393"/>
        <v>if(isset($request['time_started'])){$statement-&gt;bindValue(':time_started', $request['time_started']);}</v>
      </c>
      <c r="BV395" t="str">
        <f t="shared" si="394"/>
        <v>if(isset($request['time_started'])){$statement-&gt;bindValue(':time_started', $request['time_started']);}</v>
      </c>
      <c r="BY395" t="str">
        <f t="shared" si="395"/>
        <v>if(isset($request['time_started'])){$statement-&gt;bindValue(':time_started', $request['time_started']);}</v>
      </c>
      <c r="CB395" t="str">
        <f t="shared" si="396"/>
        <v>if(isset($request['time_started'])){$statement-&gt;bindValue(':time_started', $request['time_started']);}</v>
      </c>
      <c r="CE395" t="str">
        <f>CONCATENATE("'",CE31,"' =&gt; $row['",CG31,"'],")</f>
        <v>'time_updated' =&gt; $row['idea_time_updated'],</v>
      </c>
      <c r="CH395" t="s">
        <v>181</v>
      </c>
    </row>
    <row r="396" spans="1:86" x14ac:dyDescent="0.2">
      <c r="B396" t="str">
        <f t="shared" si="370"/>
        <v>if(isset($request['time_updated'])){$statement-&gt;bindValue(':time_updated', $request['time_updated']);}</v>
      </c>
      <c r="E396" t="str">
        <f t="shared" si="371"/>
        <v>if(isset($request['time_updated'])){$statement-&gt;bindValue(':time_updated', $request['time_updated']);}</v>
      </c>
      <c r="H396" t="str">
        <f t="shared" si="372"/>
        <v>if(isset($request['time_updated'])){$statement-&gt;bindValue(':time_updated', $request['time_updated']);}</v>
      </c>
      <c r="K396" t="str">
        <f t="shared" si="373"/>
        <v>if(isset($request['time_updated'])){$statement-&gt;bindValue(':time_updated', $request['time_updated']);}</v>
      </c>
      <c r="N396" t="str">
        <f t="shared" si="374"/>
        <v>if(isset($request['time_updated'])){$statement-&gt;bindValue(':time_updated', $request['time_updated']);}</v>
      </c>
      <c r="Q396" t="str">
        <f t="shared" si="375"/>
        <v>if(isset($request['time_updated'])){$statement-&gt;bindValue(':time_updated', $request['time_updated']);}</v>
      </c>
      <c r="T396" t="str">
        <f t="shared" si="376"/>
        <v>if(isset($request['time_updated'])){$statement-&gt;bindValue(':time_updated', $request['time_updated']);}</v>
      </c>
      <c r="W396" t="str">
        <f t="shared" si="377"/>
        <v>if(isset($request['time_updated'])){$statement-&gt;bindValue(':time_updated', $request['time_updated']);}</v>
      </c>
      <c r="Z396" t="str">
        <f t="shared" si="378"/>
        <v>if(isset($request['time_updated'])){$statement-&gt;bindValue(':time_updated', $request['time_updated']);}</v>
      </c>
      <c r="AC396" t="str">
        <f t="shared" si="379"/>
        <v>if(isset($request['time_updated'])){$statement-&gt;bindValue(':time_updated', $request['time_updated']);}</v>
      </c>
      <c r="AF396" t="str">
        <f t="shared" si="380"/>
        <v>if(isset($request['time_updated'])){$statement-&gt;bindValue(':time_updated', $request['time_updated']);}</v>
      </c>
      <c r="AI396" t="str">
        <f t="shared" si="381"/>
        <v>if(isset($request['time_updated'])){$statement-&gt;bindValue(':time_updated', $request['time_updated']);}</v>
      </c>
      <c r="AL396" t="str">
        <f t="shared" si="382"/>
        <v>if(isset($request['time_updated'])){$statement-&gt;bindValue(':time_updated', $request['time_updated']);}</v>
      </c>
      <c r="AO396" t="str">
        <f t="shared" si="383"/>
        <v>if(isset($request['time_updated'])){$statement-&gt;bindValue(':time_updated', $request['time_updated']);}</v>
      </c>
      <c r="AR396" t="str">
        <f t="shared" si="384"/>
        <v>if(isset($request['time_updated'])){$statement-&gt;bindValue(':time_updated', $request['time_updated']);}</v>
      </c>
      <c r="AU396" t="str">
        <f t="shared" si="385"/>
        <v>if(isset($request['time_updated'])){$statement-&gt;bindValue(':time_updated', $request['time_updated']);}</v>
      </c>
      <c r="AX396" t="str">
        <f t="shared" si="386"/>
        <v>if(isset($request['time_updated'])){$statement-&gt;bindValue(':time_updated', $request['time_updated']);}</v>
      </c>
      <c r="BA396" t="str">
        <f t="shared" si="387"/>
        <v>if(isset($request['time_updated'])){$statement-&gt;bindValue(':time_updated', $request['time_updated']);}</v>
      </c>
      <c r="BD396" t="str">
        <f t="shared" si="388"/>
        <v>if(isset($request['time_updated'])){$statement-&gt;bindValue(':time_updated', $request['time_updated']);}</v>
      </c>
      <c r="BG396" t="str">
        <f t="shared" si="389"/>
        <v>if(isset($request['time_updated'])){$statement-&gt;bindValue(':time_updated', $request['time_updated']);}</v>
      </c>
      <c r="BJ396" t="str">
        <f t="shared" si="390"/>
        <v>if(isset($request['time_updated'])){$statement-&gt;bindValue(':time_updated', $request['time_updated']);}</v>
      </c>
      <c r="BM396" t="str">
        <f t="shared" si="391"/>
        <v>if(isset($request['time_updated'])){$statement-&gt;bindValue(':time_updated', $request['time_updated']);}</v>
      </c>
      <c r="BP396" t="str">
        <f t="shared" si="392"/>
        <v>if(isset($request['time_updated'])){$statement-&gt;bindValue(':time_updated', $request['time_updated']);}</v>
      </c>
      <c r="BS396" t="str">
        <f t="shared" si="393"/>
        <v>if(isset($request['time_updated'])){$statement-&gt;bindValue(':time_updated', $request['time_updated']);}</v>
      </c>
      <c r="BV396" t="str">
        <f t="shared" si="394"/>
        <v>if(isset($request['time_updated'])){$statement-&gt;bindValue(':time_updated', $request['time_updated']);}</v>
      </c>
      <c r="BY396" t="str">
        <f t="shared" si="395"/>
        <v>if(isset($request['time_updated'])){$statement-&gt;bindValue(':time_updated', $request['time_updated']);}</v>
      </c>
      <c r="CB396" t="str">
        <f t="shared" si="396"/>
        <v>if(isset($request['time_updated'])){$statement-&gt;bindValue(':time_updated', $request['time_updated']);}</v>
      </c>
      <c r="CE396" t="str">
        <f>CONCATENATE("'",CE32,"' =&gt; $row['",CG32,"'],")</f>
        <v>'time_finished' =&gt; $row['idea_time_finished'],</v>
      </c>
      <c r="CH396" t="s">
        <v>181</v>
      </c>
    </row>
    <row r="397" spans="1:86" x14ac:dyDescent="0.2">
      <c r="B397" t="str">
        <f t="shared" si="370"/>
        <v>if(isset($request['time_finished'])){$statement-&gt;bindValue(':time_finished', $request['time_finished']);}</v>
      </c>
      <c r="E397" t="str">
        <f t="shared" si="371"/>
        <v>if(isset($request['time_finished'])){$statement-&gt;bindValue(':time_finished', $request['time_finished']);}</v>
      </c>
      <c r="H397" t="str">
        <f t="shared" si="372"/>
        <v>if(isset($request['time_finished'])){$statement-&gt;bindValue(':time_finished', $request['time_finished']);}</v>
      </c>
      <c r="K397" t="str">
        <f t="shared" si="373"/>
        <v>if(isset($request['time_finished'])){$statement-&gt;bindValue(':time_finished', $request['time_finished']);}</v>
      </c>
      <c r="N397" t="str">
        <f t="shared" si="374"/>
        <v>if(isset($request['time_finished'])){$statement-&gt;bindValue(':time_finished', $request['time_finished']);}</v>
      </c>
      <c r="Q397" t="str">
        <f t="shared" si="375"/>
        <v>if(isset($request['time_finished'])){$statement-&gt;bindValue(':time_finished', $request['time_finished']);}</v>
      </c>
      <c r="T397" t="str">
        <f t="shared" si="376"/>
        <v>if(isset($request['time_finished'])){$statement-&gt;bindValue(':time_finished', $request['time_finished']);}</v>
      </c>
      <c r="W397" t="str">
        <f t="shared" si="377"/>
        <v>if(isset($request['time_finished'])){$statement-&gt;bindValue(':time_finished', $request['time_finished']);}</v>
      </c>
      <c r="Z397" t="str">
        <f t="shared" si="378"/>
        <v>if(isset($request['time_finished'])){$statement-&gt;bindValue(':time_finished', $request['time_finished']);}</v>
      </c>
      <c r="AC397" t="str">
        <f t="shared" si="379"/>
        <v>if(isset($request['time_finished'])){$statement-&gt;bindValue(':time_finished', $request['time_finished']);}</v>
      </c>
      <c r="AF397" t="str">
        <f t="shared" si="380"/>
        <v>if(isset($request['time_finished'])){$statement-&gt;bindValue(':time_finished', $request['time_finished']);}</v>
      </c>
      <c r="AI397" t="str">
        <f t="shared" si="381"/>
        <v>if(isset($request['time_finished'])){$statement-&gt;bindValue(':time_finished', $request['time_finished']);}</v>
      </c>
      <c r="AL397" t="str">
        <f t="shared" si="382"/>
        <v>if(isset($request['time_finished'])){$statement-&gt;bindValue(':time_finished', $request['time_finished']);}</v>
      </c>
      <c r="AO397" t="str">
        <f t="shared" si="383"/>
        <v>if(isset($request['time_finished'])){$statement-&gt;bindValue(':time_finished', $request['time_finished']);}</v>
      </c>
      <c r="AR397" t="str">
        <f t="shared" si="384"/>
        <v>if(isset($request['time_finished'])){$statement-&gt;bindValue(':time_finished', $request['time_finished']);}</v>
      </c>
      <c r="AU397" t="str">
        <f t="shared" si="385"/>
        <v>if(isset($request['time_finished'])){$statement-&gt;bindValue(':time_finished', $request['time_finished']);}</v>
      </c>
      <c r="AX397" t="str">
        <f t="shared" si="386"/>
        <v>if(isset($request['time_finished'])){$statement-&gt;bindValue(':time_finished', $request['time_finished']);}</v>
      </c>
      <c r="BA397" t="str">
        <f t="shared" si="387"/>
        <v>if(isset($request['time_finished'])){$statement-&gt;bindValue(':time_finished', $request['time_finished']);}</v>
      </c>
      <c r="BD397" t="str">
        <f t="shared" si="388"/>
        <v>if(isset($request['time_finished'])){$statement-&gt;bindValue(':time_finished', $request['time_finished']);}</v>
      </c>
      <c r="BG397" t="str">
        <f t="shared" si="389"/>
        <v>if(isset($request['time_finished'])){$statement-&gt;bindValue(':time_finished', $request['time_finished']);}</v>
      </c>
      <c r="BJ397" t="str">
        <f t="shared" si="390"/>
        <v>if(isset($request['time_finished'])){$statement-&gt;bindValue(':time_finished', $request['time_finished']);}</v>
      </c>
      <c r="BM397" t="str">
        <f t="shared" si="391"/>
        <v>if(isset($request['time_finished'])){$statement-&gt;bindValue(':time_finished', $request['time_finished']);}</v>
      </c>
      <c r="BP397" t="str">
        <f t="shared" si="392"/>
        <v>if(isset($request['time_finished'])){$statement-&gt;bindValue(':time_finished', $request['time_finished']);}</v>
      </c>
      <c r="BS397" t="str">
        <f t="shared" si="393"/>
        <v>if(isset($request['time_finished'])){$statement-&gt;bindValue(':time_finished', $request['time_finished']);}</v>
      </c>
      <c r="BV397" t="str">
        <f t="shared" si="394"/>
        <v>if(isset($request['time_finished'])){$statement-&gt;bindValue(':time_finished', $request['time_finished']);}</v>
      </c>
      <c r="BY397" t="str">
        <f t="shared" si="395"/>
        <v>if(isset($request['time_finished'])){$statement-&gt;bindValue(':time_finished', $request['time_finished']);}</v>
      </c>
      <c r="CB397" t="str">
        <f t="shared" si="396"/>
        <v>if(isset($request['time_finished'])){$statement-&gt;bindValue(':time_finished', $request['time_finished']);}</v>
      </c>
      <c r="CE397" t="str">
        <f>CONCATENATE("'",CE33,"' =&gt; $row['",CG33,"'],")</f>
        <v>'active' =&gt; $row['idea_active'],</v>
      </c>
      <c r="CH397" t="s">
        <v>181</v>
      </c>
    </row>
    <row r="398" spans="1:86" x14ac:dyDescent="0.2">
      <c r="CH398" t="s">
        <v>181</v>
      </c>
    </row>
    <row r="399" spans="1:86" s="48" customFormat="1" x14ac:dyDescent="0.2">
      <c r="A399" s="60" t="s">
        <v>157</v>
      </c>
    </row>
    <row r="400" spans="1:86" x14ac:dyDescent="0.2">
      <c r="CH400" t="s">
        <v>181</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W401" t="str">
        <f>_xlfn.CONCAT(LOWER(W6),":","profile_ewr")</f>
        <v>id:profile_ewr</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181</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W402" t="str">
        <f>_xlfn.CONCAT(LOWER(W7),":","{'app':'83838383'}")</f>
        <v>attributes:{'app':'83838383'}</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181</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W403" t="str">
        <f>_xlfn.CONCAT(LOWER(W8),":","{'app':'83838383'}")</f>
        <v>images:{'app':'83838383'}</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181</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W404" t="str">
        <f>_xlfn.CONCAT(LOWER(W9),":","Those that know, know.")</f>
        <v>bio:Those that know, know.</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181</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W405" t="str">
        <f>_xlfn.CONCAT(LOWER(W10),":","Be necessary...")</f>
        <v>headline:Be necessary...</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181</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W406" t="str">
        <f>_xlfn.CONCAT(LOWER(W11),":","public")</f>
        <v>access:public</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181</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W407" t="str">
        <f>_xlfn.CONCAT(LOWER(W12),":","active")</f>
        <v>status:active</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181</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157</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//access:</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//welcome:</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186</v>
      </c>
    </row>
    <row r="458" spans="1:97" s="67" customFormat="1" x14ac:dyDescent="0.2">
      <c r="A458" s="71"/>
      <c r="M458" s="72" t="s">
        <v>187</v>
      </c>
    </row>
    <row r="459" spans="1:97" x14ac:dyDescent="0.2">
      <c r="B459" s="61" t="s">
        <v>178</v>
      </c>
      <c r="C459" s="61" t="s">
        <v>177</v>
      </c>
      <c r="D459" t="s">
        <v>45</v>
      </c>
      <c r="E459" s="61" t="s">
        <v>178</v>
      </c>
      <c r="F459" s="61" t="s">
        <v>177</v>
      </c>
      <c r="G459" t="s">
        <v>45</v>
      </c>
      <c r="H459" s="61" t="s">
        <v>178</v>
      </c>
      <c r="I459" s="61" t="s">
        <v>177</v>
      </c>
      <c r="J459" t="s">
        <v>45</v>
      </c>
      <c r="K459" s="61" t="s">
        <v>178</v>
      </c>
      <c r="L459" s="61" t="s">
        <v>177</v>
      </c>
      <c r="M459" t="s">
        <v>45</v>
      </c>
      <c r="N459" s="61" t="s">
        <v>178</v>
      </c>
      <c r="O459" s="61" t="s">
        <v>177</v>
      </c>
      <c r="P459" t="s">
        <v>45</v>
      </c>
      <c r="Q459" s="61" t="s">
        <v>178</v>
      </c>
      <c r="R459" s="61" t="s">
        <v>177</v>
      </c>
      <c r="S459" t="s">
        <v>45</v>
      </c>
      <c r="T459" s="61" t="s">
        <v>178</v>
      </c>
      <c r="U459" s="61" t="s">
        <v>177</v>
      </c>
      <c r="V459" t="s">
        <v>45</v>
      </c>
      <c r="W459" s="61" t="s">
        <v>178</v>
      </c>
      <c r="X459" s="61" t="s">
        <v>177</v>
      </c>
      <c r="Y459" t="s">
        <v>45</v>
      </c>
      <c r="Z459" s="61" t="s">
        <v>178</v>
      </c>
      <c r="AA459" s="61" t="s">
        <v>177</v>
      </c>
      <c r="AB459" t="s">
        <v>45</v>
      </c>
      <c r="AC459" s="61" t="s">
        <v>178</v>
      </c>
      <c r="AD459" s="61" t="s">
        <v>177</v>
      </c>
      <c r="AE459" t="s">
        <v>45</v>
      </c>
      <c r="AF459" s="61" t="s">
        <v>178</v>
      </c>
      <c r="AG459" s="61" t="s">
        <v>177</v>
      </c>
      <c r="AH459" t="s">
        <v>45</v>
      </c>
      <c r="AI459" s="61" t="s">
        <v>178</v>
      </c>
      <c r="AJ459" s="61" t="s">
        <v>177</v>
      </c>
      <c r="AK459" t="s">
        <v>45</v>
      </c>
      <c r="AL459" s="61" t="s">
        <v>178</v>
      </c>
      <c r="AM459" s="61" t="s">
        <v>177</v>
      </c>
      <c r="AN459" t="s">
        <v>45</v>
      </c>
      <c r="AO459" s="61" t="s">
        <v>178</v>
      </c>
      <c r="AP459" s="61" t="s">
        <v>177</v>
      </c>
      <c r="AQ459" t="s">
        <v>45</v>
      </c>
      <c r="AR459" s="61" t="s">
        <v>178</v>
      </c>
      <c r="AS459" s="61" t="s">
        <v>177</v>
      </c>
      <c r="AT459" t="s">
        <v>45</v>
      </c>
      <c r="AU459" s="61" t="s">
        <v>178</v>
      </c>
      <c r="AV459" s="61" t="s">
        <v>177</v>
      </c>
      <c r="AW459" t="s">
        <v>45</v>
      </c>
      <c r="AX459" s="61" t="s">
        <v>178</v>
      </c>
      <c r="AY459" s="61" t="s">
        <v>177</v>
      </c>
      <c r="AZ459" t="s">
        <v>45</v>
      </c>
      <c r="BA459" s="61" t="s">
        <v>178</v>
      </c>
      <c r="BB459" s="61" t="s">
        <v>177</v>
      </c>
      <c r="BC459" t="s">
        <v>45</v>
      </c>
      <c r="BD459" s="61" t="s">
        <v>178</v>
      </c>
      <c r="BE459" s="61" t="s">
        <v>177</v>
      </c>
      <c r="BF459" t="s">
        <v>45</v>
      </c>
      <c r="BG459" s="61" t="s">
        <v>178</v>
      </c>
      <c r="BH459" s="61" t="s">
        <v>177</v>
      </c>
      <c r="BI459" t="s">
        <v>45</v>
      </c>
      <c r="BJ459" s="61" t="s">
        <v>178</v>
      </c>
      <c r="BK459" s="61" t="s">
        <v>177</v>
      </c>
      <c r="BL459" t="s">
        <v>45</v>
      </c>
      <c r="BM459" s="61" t="s">
        <v>178</v>
      </c>
      <c r="BN459" s="61" t="s">
        <v>177</v>
      </c>
      <c r="BO459" t="s">
        <v>45</v>
      </c>
      <c r="BP459" s="61" t="s">
        <v>178</v>
      </c>
      <c r="BQ459" s="61" t="s">
        <v>177</v>
      </c>
      <c r="BR459" t="s">
        <v>45</v>
      </c>
      <c r="BS459" s="61" t="s">
        <v>178</v>
      </c>
      <c r="BT459" s="61" t="s">
        <v>177</v>
      </c>
      <c r="BU459" t="s">
        <v>45</v>
      </c>
      <c r="BV459" s="61" t="s">
        <v>178</v>
      </c>
      <c r="BW459" s="61" t="s">
        <v>177</v>
      </c>
      <c r="BX459" t="s">
        <v>45</v>
      </c>
      <c r="BY459" s="61" t="s">
        <v>178</v>
      </c>
      <c r="BZ459" s="61" t="s">
        <v>177</v>
      </c>
      <c r="CA459" t="s">
        <v>45</v>
      </c>
      <c r="CB459" s="61" t="s">
        <v>178</v>
      </c>
      <c r="CC459" s="61" t="s">
        <v>177</v>
      </c>
      <c r="CD459" t="s">
        <v>45</v>
      </c>
      <c r="CE459" s="61" t="s">
        <v>178</v>
      </c>
      <c r="CF459" s="61" t="s">
        <v>177</v>
      </c>
      <c r="CG459" t="s">
        <v>45</v>
      </c>
      <c r="CH459" s="61"/>
      <c r="CI459" s="61"/>
      <c r="CK459" s="61"/>
      <c r="CL459" s="61"/>
    </row>
    <row r="460" spans="1:97" x14ac:dyDescent="0.2">
      <c r="B460" s="61" t="s">
        <v>160</v>
      </c>
      <c r="C460" s="61" t="s">
        <v>176</v>
      </c>
      <c r="D460" s="61" t="s">
        <v>158</v>
      </c>
      <c r="E460" s="61" t="s">
        <v>160</v>
      </c>
      <c r="F460" s="61" t="s">
        <v>176</v>
      </c>
      <c r="G460" s="61" t="s">
        <v>158</v>
      </c>
      <c r="H460" s="61" t="s">
        <v>160</v>
      </c>
      <c r="I460" s="61" t="s">
        <v>176</v>
      </c>
      <c r="J460" s="61" t="s">
        <v>158</v>
      </c>
      <c r="K460" s="61" t="s">
        <v>160</v>
      </c>
      <c r="L460" s="61" t="s">
        <v>176</v>
      </c>
      <c r="M460" s="61" t="s">
        <v>158</v>
      </c>
      <c r="N460" s="61" t="s">
        <v>160</v>
      </c>
      <c r="O460" s="61" t="s">
        <v>176</v>
      </c>
      <c r="P460" s="61" t="s">
        <v>158</v>
      </c>
      <c r="Q460" s="61" t="s">
        <v>160</v>
      </c>
      <c r="R460" s="61" t="s">
        <v>176</v>
      </c>
      <c r="S460" s="61" t="s">
        <v>158</v>
      </c>
      <c r="T460" s="61" t="s">
        <v>160</v>
      </c>
      <c r="U460" s="61" t="s">
        <v>176</v>
      </c>
      <c r="V460" s="61" t="s">
        <v>158</v>
      </c>
      <c r="W460" s="61" t="s">
        <v>160</v>
      </c>
      <c r="X460" s="61" t="s">
        <v>176</v>
      </c>
      <c r="Y460" s="61" t="s">
        <v>158</v>
      </c>
      <c r="Z460" s="61" t="s">
        <v>160</v>
      </c>
      <c r="AA460" s="61" t="s">
        <v>176</v>
      </c>
      <c r="AB460" s="61" t="s">
        <v>158</v>
      </c>
      <c r="AC460" s="61" t="s">
        <v>160</v>
      </c>
      <c r="AD460" s="61" t="s">
        <v>176</v>
      </c>
      <c r="AE460" s="61" t="s">
        <v>158</v>
      </c>
      <c r="AF460" s="61" t="s">
        <v>160</v>
      </c>
      <c r="AG460" s="61" t="s">
        <v>176</v>
      </c>
      <c r="AH460" s="61" t="s">
        <v>158</v>
      </c>
      <c r="AI460" s="61" t="s">
        <v>160</v>
      </c>
      <c r="AJ460" s="61" t="s">
        <v>176</v>
      </c>
      <c r="AK460" s="61" t="s">
        <v>158</v>
      </c>
      <c r="AL460" s="61" t="s">
        <v>160</v>
      </c>
      <c r="AM460" s="61" t="s">
        <v>176</v>
      </c>
      <c r="AN460" s="61" t="s">
        <v>158</v>
      </c>
      <c r="AO460" s="61" t="s">
        <v>160</v>
      </c>
      <c r="AP460" s="61" t="s">
        <v>176</v>
      </c>
      <c r="AQ460" s="61" t="s">
        <v>158</v>
      </c>
      <c r="AR460" s="61" t="s">
        <v>160</v>
      </c>
      <c r="AS460" s="61" t="s">
        <v>176</v>
      </c>
      <c r="AT460" s="61" t="s">
        <v>158</v>
      </c>
      <c r="AU460" s="61" t="s">
        <v>160</v>
      </c>
      <c r="AV460" s="61" t="s">
        <v>176</v>
      </c>
      <c r="AW460" s="61" t="s">
        <v>158</v>
      </c>
      <c r="AX460" s="61" t="s">
        <v>160</v>
      </c>
      <c r="AY460" s="61" t="s">
        <v>176</v>
      </c>
      <c r="AZ460" s="61" t="s">
        <v>158</v>
      </c>
      <c r="BA460" s="61" t="s">
        <v>160</v>
      </c>
      <c r="BB460" s="61" t="s">
        <v>176</v>
      </c>
      <c r="BC460" s="61" t="s">
        <v>158</v>
      </c>
      <c r="BD460" s="61" t="s">
        <v>160</v>
      </c>
      <c r="BE460" s="61" t="s">
        <v>176</v>
      </c>
      <c r="BF460" s="61" t="s">
        <v>158</v>
      </c>
      <c r="BG460" s="61" t="s">
        <v>160</v>
      </c>
      <c r="BH460" s="61" t="s">
        <v>176</v>
      </c>
      <c r="BI460" s="61" t="s">
        <v>158</v>
      </c>
      <c r="BJ460" s="61" t="s">
        <v>160</v>
      </c>
      <c r="BK460" s="61" t="s">
        <v>176</v>
      </c>
      <c r="BL460" s="61" t="s">
        <v>158</v>
      </c>
      <c r="BM460" s="61" t="s">
        <v>160</v>
      </c>
      <c r="BN460" s="61" t="s">
        <v>176</v>
      </c>
      <c r="BO460" s="61" t="s">
        <v>158</v>
      </c>
      <c r="BP460" s="61" t="s">
        <v>160</v>
      </c>
      <c r="BQ460" s="61" t="s">
        <v>176</v>
      </c>
      <c r="BR460" s="61" t="s">
        <v>158</v>
      </c>
      <c r="BS460" s="61" t="s">
        <v>160</v>
      </c>
      <c r="BT460" s="61" t="s">
        <v>176</v>
      </c>
      <c r="BU460" s="61" t="s">
        <v>158</v>
      </c>
      <c r="BV460" s="61" t="s">
        <v>160</v>
      </c>
      <c r="BW460" s="61" t="s">
        <v>176</v>
      </c>
      <c r="BX460" s="61" t="s">
        <v>158</v>
      </c>
      <c r="BY460" s="61" t="s">
        <v>160</v>
      </c>
      <c r="BZ460" s="61" t="s">
        <v>176</v>
      </c>
      <c r="CA460" s="61" t="s">
        <v>158</v>
      </c>
      <c r="CB460" s="61" t="s">
        <v>160</v>
      </c>
      <c r="CC460" s="61" t="s">
        <v>176</v>
      </c>
      <c r="CD460" s="61" t="s">
        <v>158</v>
      </c>
      <c r="CE460" s="61" t="s">
        <v>160</v>
      </c>
      <c r="CF460" s="61" t="s">
        <v>176</v>
      </c>
      <c r="CG460" s="61" t="s">
        <v>158</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158</v>
      </c>
      <c r="G462" s="61" t="s">
        <v>158</v>
      </c>
      <c r="J462" s="61" t="s">
        <v>158</v>
      </c>
      <c r="M462" s="61" t="s">
        <v>158</v>
      </c>
      <c r="P462" s="61" t="s">
        <v>158</v>
      </c>
      <c r="S462" s="61" t="s">
        <v>158</v>
      </c>
      <c r="V462" s="61" t="s">
        <v>158</v>
      </c>
      <c r="Y462" s="61" t="s">
        <v>158</v>
      </c>
      <c r="AB462" s="61" t="s">
        <v>158</v>
      </c>
      <c r="AE462" s="61" t="s">
        <v>158</v>
      </c>
      <c r="AH462" s="61" t="s">
        <v>158</v>
      </c>
      <c r="AK462" s="61" t="s">
        <v>158</v>
      </c>
      <c r="AN462" s="61" t="s">
        <v>158</v>
      </c>
      <c r="AQ462" s="61" t="s">
        <v>158</v>
      </c>
      <c r="AT462" s="61" t="s">
        <v>158</v>
      </c>
      <c r="AW462" s="61" t="s">
        <v>158</v>
      </c>
      <c r="AZ462" s="61" t="s">
        <v>158</v>
      </c>
      <c r="BC462" s="61" t="s">
        <v>158</v>
      </c>
      <c r="BF462" s="61" t="s">
        <v>158</v>
      </c>
      <c r="BI462" s="61" t="s">
        <v>158</v>
      </c>
      <c r="BL462" s="61" t="s">
        <v>158</v>
      </c>
      <c r="BO462" s="61" t="s">
        <v>158</v>
      </c>
      <c r="BR462" s="61" t="s">
        <v>158</v>
      </c>
      <c r="BU462" s="61" t="s">
        <v>158</v>
      </c>
      <c r="BX462" s="61" t="s">
        <v>158</v>
      </c>
      <c r="CA462" s="61" t="s">
        <v>158</v>
      </c>
      <c r="CD462" s="61" t="s">
        <v>158</v>
      </c>
      <c r="CG462" s="61" t="s">
        <v>158</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161</v>
      </c>
      <c r="G464" s="61" t="s">
        <v>161</v>
      </c>
      <c r="J464" s="61" t="s">
        <v>161</v>
      </c>
      <c r="M464" s="61" t="s">
        <v>161</v>
      </c>
      <c r="P464" s="61" t="s">
        <v>161</v>
      </c>
      <c r="S464" s="61" t="s">
        <v>161</v>
      </c>
      <c r="V464" s="61" t="s">
        <v>161</v>
      </c>
      <c r="Y464" s="61" t="s">
        <v>161</v>
      </c>
      <c r="AB464" s="61" t="s">
        <v>161</v>
      </c>
      <c r="AE464" s="61" t="s">
        <v>161</v>
      </c>
      <c r="AH464" s="61" t="s">
        <v>161</v>
      </c>
      <c r="AK464" s="61" t="s">
        <v>161</v>
      </c>
      <c r="AN464" s="61" t="s">
        <v>161</v>
      </c>
      <c r="AQ464" s="61" t="s">
        <v>161</v>
      </c>
      <c r="AT464" s="61" t="s">
        <v>161</v>
      </c>
      <c r="AW464" s="61" t="s">
        <v>161</v>
      </c>
      <c r="AZ464" s="61" t="s">
        <v>161</v>
      </c>
      <c r="BC464" s="61" t="s">
        <v>161</v>
      </c>
      <c r="BF464" s="61" t="s">
        <v>161</v>
      </c>
      <c r="BI464" s="61" t="s">
        <v>161</v>
      </c>
      <c r="BL464" s="61" t="s">
        <v>161</v>
      </c>
      <c r="BO464" s="61" t="s">
        <v>161</v>
      </c>
      <c r="BR464" s="61" t="s">
        <v>161</v>
      </c>
      <c r="BU464" s="61" t="s">
        <v>161</v>
      </c>
      <c r="BX464" s="61" t="s">
        <v>161</v>
      </c>
      <c r="CA464" s="61" t="s">
        <v>161</v>
      </c>
      <c r="CD464" s="61" t="s">
        <v>161</v>
      </c>
      <c r="CG464" s="61" t="s">
        <v>161</v>
      </c>
      <c r="CJ464" s="61"/>
      <c r="CM464" s="61"/>
    </row>
    <row r="465" spans="2:91" x14ac:dyDescent="0.2">
      <c r="B465" s="62" t="s">
        <v>162</v>
      </c>
      <c r="D465" s="61" t="str">
        <f>$Z$460&amp;B465&amp;$Z$460</f>
        <v>"http://localhost/www.venny.io/apps/app-venny-api/cartridge/controllers/api/api.php?token=keys_qABC40UKdvWZN0DVt&amp;domain=apps"</v>
      </c>
      <c r="E465" s="62" t="s">
        <v>162</v>
      </c>
      <c r="G465" s="61" t="str">
        <f>$Z$460&amp;E465&amp;$Z$460</f>
        <v>"http://localhost/www.venny.io/apps/app-venny-api/cartridge/controllers/api/api.php?token=keys_qABC40UKdvWZN0DVt&amp;domain=apps"</v>
      </c>
      <c r="H465" s="62" t="s">
        <v>162</v>
      </c>
      <c r="J465" s="61" t="str">
        <f>$Z$460&amp;H465&amp;$Z$460</f>
        <v>"http://localhost/www.venny.io/apps/app-venny-api/cartridge/controllers/api/api.php?token=keys_qABC40UKdvWZN0DVt&amp;domain=apps"</v>
      </c>
      <c r="K465" s="62" t="s">
        <v>162</v>
      </c>
      <c r="M465" s="61" t="str">
        <f>$Z$460&amp;K465&amp;$Z$460</f>
        <v>"http://localhost/www.venny.io/apps/app-venny-api/cartridge/controllers/api/api.php?token=keys_qABC40UKdvWZN0DVt&amp;domain=apps"</v>
      </c>
      <c r="N465" s="62" t="s">
        <v>162</v>
      </c>
      <c r="P465" s="61" t="str">
        <f>$Z$460&amp;N465&amp;$Z$460</f>
        <v>"http://localhost/www.venny.io/apps/app-venny-api/cartridge/controllers/api/api.php?token=keys_qABC40UKdvWZN0DVt&amp;domain=apps"</v>
      </c>
      <c r="Q465" s="62" t="s">
        <v>162</v>
      </c>
      <c r="S465" s="61" t="str">
        <f>$Z$460&amp;Q465&amp;$Z$460</f>
        <v>"http://localhost/www.venny.io/apps/app-venny-api/cartridge/controllers/api/api.php?token=keys_qABC40UKdvWZN0DVt&amp;domain=apps"</v>
      </c>
      <c r="T465" s="62" t="s">
        <v>162</v>
      </c>
      <c r="V465" s="61" t="str">
        <f>$Z$460&amp;T465&amp;$Z$460</f>
        <v>"http://localhost/www.venny.io/apps/app-venny-api/cartridge/controllers/api/api.php?token=keys_qABC40UKdvWZN0DVt&amp;domain=apps"</v>
      </c>
      <c r="W465" s="62" t="s">
        <v>162</v>
      </c>
      <c r="Y465" s="61" t="str">
        <f>$Z$460&amp;W465&amp;$Z$460</f>
        <v>"http://localhost/www.venny.io/apps/app-venny-api/cartridge/controllers/api/api.php?token=keys_qABC40UKdvWZN0DVt&amp;domain=apps"</v>
      </c>
      <c r="Z465" s="62" t="s">
        <v>162</v>
      </c>
      <c r="AB465" s="61" t="str">
        <f>$Z$460&amp;Z465&amp;$Z$460</f>
        <v>"http://localhost/www.venny.io/apps/app-venny-api/cartridge/controllers/api/api.php?token=keys_qABC40UKdvWZN0DVt&amp;domain=apps"</v>
      </c>
      <c r="AC465" s="62" t="s">
        <v>162</v>
      </c>
      <c r="AE465" s="61" t="str">
        <f>$Z$460&amp;AC465&amp;$Z$460</f>
        <v>"http://localhost/www.venny.io/apps/app-venny-api/cartridge/controllers/api/api.php?token=keys_qABC40UKdvWZN0DVt&amp;domain=apps"</v>
      </c>
      <c r="AF465" s="62" t="s">
        <v>162</v>
      </c>
      <c r="AH465" s="61" t="str">
        <f>$Z$460&amp;AF465&amp;$Z$460</f>
        <v>"http://localhost/www.venny.io/apps/app-venny-api/cartridge/controllers/api/api.php?token=keys_qABC40UKdvWZN0DVt&amp;domain=apps"</v>
      </c>
      <c r="AI465" s="62" t="s">
        <v>162</v>
      </c>
      <c r="AK465" s="61" t="str">
        <f>$Z$460&amp;AI465&amp;$Z$460</f>
        <v>"http://localhost/www.venny.io/apps/app-venny-api/cartridge/controllers/api/api.php?token=keys_qABC40UKdvWZN0DVt&amp;domain=apps"</v>
      </c>
      <c r="AL465" s="62" t="s">
        <v>162</v>
      </c>
      <c r="AN465" s="61" t="str">
        <f>$Z$460&amp;AL465&amp;$Z$460</f>
        <v>"http://localhost/www.venny.io/apps/app-venny-api/cartridge/controllers/api/api.php?token=keys_qABC40UKdvWZN0DVt&amp;domain=apps"</v>
      </c>
      <c r="AO465" s="62" t="s">
        <v>162</v>
      </c>
      <c r="AQ465" s="61" t="str">
        <f>$Z$460&amp;AO465&amp;$Z$460</f>
        <v>"http://localhost/www.venny.io/apps/app-venny-api/cartridge/controllers/api/api.php?token=keys_qABC40UKdvWZN0DVt&amp;domain=apps"</v>
      </c>
      <c r="AR465" s="62" t="s">
        <v>162</v>
      </c>
      <c r="AT465" s="61" t="str">
        <f>$Z$460&amp;AR465&amp;$Z$460</f>
        <v>"http://localhost/www.venny.io/apps/app-venny-api/cartridge/controllers/api/api.php?token=keys_qABC40UKdvWZN0DVt&amp;domain=apps"</v>
      </c>
      <c r="AU465" s="62" t="s">
        <v>162</v>
      </c>
      <c r="AW465" s="61" t="str">
        <f>$Z$460&amp;AU465&amp;$Z$460</f>
        <v>"http://localhost/www.venny.io/apps/app-venny-api/cartridge/controllers/api/api.php?token=keys_qABC40UKdvWZN0DVt&amp;domain=apps"</v>
      </c>
      <c r="AX465" s="62" t="s">
        <v>162</v>
      </c>
      <c r="AZ465" s="61" t="str">
        <f>$Z$460&amp;AX465&amp;$Z$460</f>
        <v>"http://localhost/www.venny.io/apps/app-venny-api/cartridge/controllers/api/api.php?token=keys_qABC40UKdvWZN0DVt&amp;domain=apps"</v>
      </c>
      <c r="BA465" s="62" t="s">
        <v>162</v>
      </c>
      <c r="BC465" s="61" t="str">
        <f>$Z$460&amp;BA465&amp;$Z$460</f>
        <v>"http://localhost/www.venny.io/apps/app-venny-api/cartridge/controllers/api/api.php?token=keys_qABC40UKdvWZN0DVt&amp;domain=apps"</v>
      </c>
      <c r="BD465" s="62" t="s">
        <v>162</v>
      </c>
      <c r="BF465" s="61" t="str">
        <f>$Z$460&amp;BD465&amp;$Z$460</f>
        <v>"http://localhost/www.venny.io/apps/app-venny-api/cartridge/controllers/api/api.php?token=keys_qABC40UKdvWZN0DVt&amp;domain=apps"</v>
      </c>
      <c r="BG465" s="62" t="s">
        <v>162</v>
      </c>
      <c r="BI465" s="61" t="str">
        <f>$Z$460&amp;BG465&amp;$Z$460</f>
        <v>"http://localhost/www.venny.io/apps/app-venny-api/cartridge/controllers/api/api.php?token=keys_qABC40UKdvWZN0DVt&amp;domain=apps"</v>
      </c>
      <c r="BJ465" s="62" t="s">
        <v>162</v>
      </c>
      <c r="BL465" s="61" t="str">
        <f>$Z$460&amp;BJ465&amp;$Z$460</f>
        <v>"http://localhost/www.venny.io/apps/app-venny-api/cartridge/controllers/api/api.php?token=keys_qABC40UKdvWZN0DVt&amp;domain=apps"</v>
      </c>
      <c r="BM465" s="62" t="s">
        <v>162</v>
      </c>
      <c r="BO465" s="61" t="str">
        <f>$Z$460&amp;BM465&amp;$Z$460</f>
        <v>"http://localhost/www.venny.io/apps/app-venny-api/cartridge/controllers/api/api.php?token=keys_qABC40UKdvWZN0DVt&amp;domain=apps"</v>
      </c>
      <c r="BP465" s="62" t="s">
        <v>162</v>
      </c>
      <c r="BR465" s="61" t="str">
        <f>$Z$460&amp;BP465&amp;$Z$460</f>
        <v>"http://localhost/www.venny.io/apps/app-venny-api/cartridge/controllers/api/api.php?token=keys_qABC40UKdvWZN0DVt&amp;domain=apps"</v>
      </c>
      <c r="BS465" s="62" t="s">
        <v>162</v>
      </c>
      <c r="BU465" s="61" t="str">
        <f>$Z$460&amp;BS465&amp;$Z$460</f>
        <v>"http://localhost/www.venny.io/apps/app-venny-api/cartridge/controllers/api/api.php?token=keys_qABC40UKdvWZN0DVt&amp;domain=apps"</v>
      </c>
      <c r="BV465" s="62" t="s">
        <v>162</v>
      </c>
      <c r="BX465" s="61" t="str">
        <f>$Z$460&amp;BV465&amp;$Z$460</f>
        <v>"http://localhost/www.venny.io/apps/app-venny-api/cartridge/controllers/api/api.php?token=keys_qABC40UKdvWZN0DVt&amp;domain=apps"</v>
      </c>
      <c r="BY465" s="62" t="s">
        <v>162</v>
      </c>
      <c r="CA465" s="61" t="str">
        <f>$Z$460&amp;BY465&amp;$Z$460</f>
        <v>"http://localhost/www.venny.io/apps/app-venny-api/cartridge/controllers/api/api.php?token=keys_qABC40UKdvWZN0DVt&amp;domain=apps"</v>
      </c>
      <c r="CB465" s="62" t="s">
        <v>162</v>
      </c>
      <c r="CD465" s="61" t="str">
        <f>$Z$460&amp;CB465&amp;$Z$460</f>
        <v>"http://localhost/www.venny.io/apps/app-venny-api/cartridge/controllers/api/api.php?token=keys_qABC40UKdvWZN0DVt&amp;domain=apps"</v>
      </c>
      <c r="CE465" s="62" t="s">
        <v>162</v>
      </c>
      <c r="CG465" s="61" t="str">
        <f>$Z$460&amp;CE465&amp;$Z$460</f>
        <v>"http://localhost/www.venny.io/apps/app-venny-api/cartridge/controllers/api/api.php?token=keys_qABC40UKdvWZN0DVt&amp;domain=apps"</v>
      </c>
      <c r="CH465" s="62"/>
      <c r="CJ465" s="61"/>
      <c r="CK465" s="62"/>
      <c r="CM465" s="61"/>
    </row>
    <row r="466" spans="2:91" x14ac:dyDescent="0.2">
      <c r="D466" s="61" t="s">
        <v>163</v>
      </c>
      <c r="G466" s="61" t="s">
        <v>163</v>
      </c>
      <c r="J466" s="61" t="s">
        <v>163</v>
      </c>
      <c r="M466" s="61" t="s">
        <v>163</v>
      </c>
      <c r="P466" s="61" t="s">
        <v>163</v>
      </c>
      <c r="S466" s="61" t="s">
        <v>163</v>
      </c>
      <c r="V466" s="61" t="s">
        <v>163</v>
      </c>
      <c r="Y466" s="61" t="s">
        <v>163</v>
      </c>
      <c r="AB466" s="61" t="s">
        <v>163</v>
      </c>
      <c r="AE466" s="61" t="s">
        <v>163</v>
      </c>
      <c r="AH466" s="61" t="s">
        <v>163</v>
      </c>
      <c r="AK466" s="61" t="s">
        <v>163</v>
      </c>
      <c r="AN466" s="61" t="s">
        <v>163</v>
      </c>
      <c r="AQ466" s="61" t="s">
        <v>163</v>
      </c>
      <c r="AT466" s="61" t="s">
        <v>163</v>
      </c>
      <c r="AW466" s="61" t="s">
        <v>163</v>
      </c>
      <c r="AZ466" s="61" t="s">
        <v>163</v>
      </c>
      <c r="BC466" s="61" t="s">
        <v>163</v>
      </c>
      <c r="BF466" s="61" t="s">
        <v>163</v>
      </c>
      <c r="BI466" s="61" t="s">
        <v>163</v>
      </c>
      <c r="BL466" s="61" t="s">
        <v>163</v>
      </c>
      <c r="BO466" s="61" t="s">
        <v>163</v>
      </c>
      <c r="BR466" s="61" t="s">
        <v>163</v>
      </c>
      <c r="BU466" s="61" t="s">
        <v>163</v>
      </c>
      <c r="BX466" s="61" t="s">
        <v>163</v>
      </c>
      <c r="CA466" s="61" t="s">
        <v>163</v>
      </c>
      <c r="CD466" s="61" t="s">
        <v>163</v>
      </c>
      <c r="CG466" s="61" t="s">
        <v>163</v>
      </c>
      <c r="CJ466" s="61"/>
      <c r="CM466" s="61"/>
    </row>
    <row r="467" spans="2:91" x14ac:dyDescent="0.2">
      <c r="B467" t="s">
        <v>164</v>
      </c>
      <c r="D467" s="61" t="str">
        <f>$Z$460&amp;B467&amp;$Z$460</f>
        <v>"localhost"</v>
      </c>
      <c r="E467" t="s">
        <v>164</v>
      </c>
      <c r="G467" s="61" t="str">
        <f>$Z$460&amp;E467&amp;$Z$460</f>
        <v>"localhost"</v>
      </c>
      <c r="H467" t="s">
        <v>164</v>
      </c>
      <c r="J467" s="61" t="str">
        <f>$Z$460&amp;H467&amp;$Z$460</f>
        <v>"localhost"</v>
      </c>
      <c r="K467" t="s">
        <v>164</v>
      </c>
      <c r="M467" s="61" t="str">
        <f>$Z$460&amp;K467&amp;$Z$460</f>
        <v>"localhost"</v>
      </c>
      <c r="N467" t="s">
        <v>164</v>
      </c>
      <c r="P467" s="61" t="str">
        <f>$Z$460&amp;N467&amp;$Z$460</f>
        <v>"localhost"</v>
      </c>
      <c r="Q467" t="s">
        <v>164</v>
      </c>
      <c r="S467" s="61" t="str">
        <f>$Z$460&amp;Q467&amp;$Z$460</f>
        <v>"localhost"</v>
      </c>
      <c r="T467" t="s">
        <v>164</v>
      </c>
      <c r="V467" s="61" t="str">
        <f>$Z$460&amp;T467&amp;$Z$460</f>
        <v>"localhost"</v>
      </c>
      <c r="W467" t="s">
        <v>164</v>
      </c>
      <c r="Y467" s="61" t="str">
        <f>$Z$460&amp;W467&amp;$Z$460</f>
        <v>"localhost"</v>
      </c>
      <c r="Z467" t="s">
        <v>164</v>
      </c>
      <c r="AB467" s="61" t="str">
        <f>$Z$460&amp;Z467&amp;$Z$460</f>
        <v>"localhost"</v>
      </c>
      <c r="AC467" t="s">
        <v>164</v>
      </c>
      <c r="AE467" s="61" t="str">
        <f>$Z$460&amp;AC467&amp;$Z$460</f>
        <v>"localhost"</v>
      </c>
      <c r="AF467" t="s">
        <v>164</v>
      </c>
      <c r="AH467" s="61" t="str">
        <f>$Z$460&amp;AF467&amp;$Z$460</f>
        <v>"localhost"</v>
      </c>
      <c r="AI467" t="s">
        <v>164</v>
      </c>
      <c r="AK467" s="61" t="str">
        <f>$Z$460&amp;AI467&amp;$Z$460</f>
        <v>"localhost"</v>
      </c>
      <c r="AL467" t="s">
        <v>164</v>
      </c>
      <c r="AN467" s="61" t="str">
        <f>$Z$460&amp;AL467&amp;$Z$460</f>
        <v>"localhost"</v>
      </c>
      <c r="AO467" t="s">
        <v>164</v>
      </c>
      <c r="AQ467" s="61" t="str">
        <f>$Z$460&amp;AO467&amp;$Z$460</f>
        <v>"localhost"</v>
      </c>
      <c r="AR467" t="s">
        <v>164</v>
      </c>
      <c r="AT467" s="61" t="str">
        <f>$Z$460&amp;AR467&amp;$Z$460</f>
        <v>"localhost"</v>
      </c>
      <c r="AU467" t="s">
        <v>164</v>
      </c>
      <c r="AW467" s="61" t="str">
        <f>$Z$460&amp;AU467&amp;$Z$460</f>
        <v>"localhost"</v>
      </c>
      <c r="AX467" t="s">
        <v>164</v>
      </c>
      <c r="AZ467" s="61" t="str">
        <f>$Z$460&amp;AX467&amp;$Z$460</f>
        <v>"localhost"</v>
      </c>
      <c r="BA467" t="s">
        <v>164</v>
      </c>
      <c r="BC467" s="61" t="str">
        <f>$Z$460&amp;BA467&amp;$Z$460</f>
        <v>"localhost"</v>
      </c>
      <c r="BD467" t="s">
        <v>164</v>
      </c>
      <c r="BF467" s="61" t="str">
        <f>$Z$460&amp;BD467&amp;$Z$460</f>
        <v>"localhost"</v>
      </c>
      <c r="BG467" t="s">
        <v>164</v>
      </c>
      <c r="BI467" s="61" t="str">
        <f>$Z$460&amp;BG467&amp;$Z$460</f>
        <v>"localhost"</v>
      </c>
      <c r="BJ467" t="s">
        <v>164</v>
      </c>
      <c r="BL467" s="61" t="str">
        <f>$Z$460&amp;BJ467&amp;$Z$460</f>
        <v>"localhost"</v>
      </c>
      <c r="BM467" t="s">
        <v>164</v>
      </c>
      <c r="BO467" s="61" t="str">
        <f>$Z$460&amp;BM467&amp;$Z$460</f>
        <v>"localhost"</v>
      </c>
      <c r="BP467" t="s">
        <v>164</v>
      </c>
      <c r="BR467" s="61" t="str">
        <f>$Z$460&amp;BP467&amp;$Z$460</f>
        <v>"localhost"</v>
      </c>
      <c r="BS467" t="s">
        <v>164</v>
      </c>
      <c r="BU467" s="61" t="str">
        <f>$Z$460&amp;BS467&amp;$Z$460</f>
        <v>"localhost"</v>
      </c>
      <c r="BV467" t="s">
        <v>164</v>
      </c>
      <c r="BX467" s="61" t="str">
        <f>$Z$460&amp;BV467&amp;$Z$460</f>
        <v>"localhost"</v>
      </c>
      <c r="BY467" t="s">
        <v>164</v>
      </c>
      <c r="CA467" s="61" t="str">
        <f>$Z$460&amp;BY467&amp;$Z$460</f>
        <v>"localhost"</v>
      </c>
      <c r="CB467" t="s">
        <v>164</v>
      </c>
      <c r="CD467" s="61" t="str">
        <f>$Z$460&amp;CB467&amp;$Z$460</f>
        <v>"localhost"</v>
      </c>
      <c r="CE467" t="s">
        <v>164</v>
      </c>
      <c r="CG467" s="61" t="str">
        <f>$Z$460&amp;CE467&amp;$Z$460</f>
        <v>"localhost"</v>
      </c>
      <c r="CJ467" s="61"/>
      <c r="CM467" s="61"/>
    </row>
    <row r="468" spans="2:91" x14ac:dyDescent="0.2">
      <c r="D468" s="61" t="s">
        <v>165</v>
      </c>
      <c r="G468" s="61" t="s">
        <v>165</v>
      </c>
      <c r="J468" s="61" t="s">
        <v>165</v>
      </c>
      <c r="M468" s="61" t="s">
        <v>165</v>
      </c>
      <c r="P468" s="61" t="s">
        <v>165</v>
      </c>
      <c r="S468" s="61" t="s">
        <v>165</v>
      </c>
      <c r="V468" s="61" t="s">
        <v>165</v>
      </c>
      <c r="Y468" s="61" t="s">
        <v>165</v>
      </c>
      <c r="AB468" s="61" t="s">
        <v>165</v>
      </c>
      <c r="AE468" s="61" t="s">
        <v>165</v>
      </c>
      <c r="AH468" s="61" t="s">
        <v>165</v>
      </c>
      <c r="AK468" s="61" t="s">
        <v>165</v>
      </c>
      <c r="AN468" s="61" t="s">
        <v>165</v>
      </c>
      <c r="AQ468" s="61" t="s">
        <v>165</v>
      </c>
      <c r="AT468" s="61" t="s">
        <v>165</v>
      </c>
      <c r="AW468" s="61" t="s">
        <v>165</v>
      </c>
      <c r="AZ468" s="61" t="s">
        <v>165</v>
      </c>
      <c r="BC468" s="61" t="s">
        <v>165</v>
      </c>
      <c r="BF468" s="61" t="s">
        <v>165</v>
      </c>
      <c r="BI468" s="61" t="s">
        <v>165</v>
      </c>
      <c r="BL468" s="61" t="s">
        <v>165</v>
      </c>
      <c r="BO468" s="61" t="s">
        <v>165</v>
      </c>
      <c r="BR468" s="61" t="s">
        <v>165</v>
      </c>
      <c r="BU468" s="61" t="s">
        <v>165</v>
      </c>
      <c r="BX468" s="61" t="s">
        <v>165</v>
      </c>
      <c r="CA468" s="61" t="s">
        <v>165</v>
      </c>
      <c r="CD468" s="61" t="s">
        <v>165</v>
      </c>
      <c r="CG468" s="61" t="s">
        <v>165</v>
      </c>
      <c r="CJ468" s="61"/>
      <c r="CM468" s="61"/>
    </row>
    <row r="469" spans="2:91" x14ac:dyDescent="0.2">
      <c r="B469" t="s">
        <v>166</v>
      </c>
      <c r="D469" s="61" t="str">
        <f t="shared" ref="D469:D474" si="397">$Z$460&amp;B469&amp;$Z$460&amp;","</f>
        <v>"www.venny.io",</v>
      </c>
      <c r="E469" t="s">
        <v>166</v>
      </c>
      <c r="G469" s="61" t="str">
        <f t="shared" ref="G469:G474" si="398">$Z$460&amp;E469&amp;$Z$460&amp;","</f>
        <v>"www.venny.io",</v>
      </c>
      <c r="H469" t="s">
        <v>166</v>
      </c>
      <c r="J469" s="61" t="str">
        <f t="shared" ref="J469:J474" si="399">$Z$460&amp;H469&amp;$Z$460&amp;","</f>
        <v>"www.venny.io",</v>
      </c>
      <c r="K469" t="s">
        <v>166</v>
      </c>
      <c r="M469" s="61" t="str">
        <f t="shared" ref="M469:M474" si="400">$Z$460&amp;K469&amp;$Z$460&amp;","</f>
        <v>"www.venny.io",</v>
      </c>
      <c r="N469" t="s">
        <v>166</v>
      </c>
      <c r="P469" s="61" t="str">
        <f t="shared" ref="P469:P474" si="401">$Z$460&amp;N469&amp;$Z$460&amp;","</f>
        <v>"www.venny.io",</v>
      </c>
      <c r="Q469" t="s">
        <v>166</v>
      </c>
      <c r="S469" s="61" t="str">
        <f t="shared" ref="S469:S474" si="402">$Z$460&amp;Q469&amp;$Z$460&amp;","</f>
        <v>"www.venny.io",</v>
      </c>
      <c r="T469" t="s">
        <v>166</v>
      </c>
      <c r="V469" s="61" t="str">
        <f t="shared" ref="V469:V474" si="403">$Z$460&amp;T469&amp;$Z$460&amp;","</f>
        <v>"www.venny.io",</v>
      </c>
      <c r="W469" t="s">
        <v>166</v>
      </c>
      <c r="Y469" s="61" t="str">
        <f t="shared" ref="Y469:Y474" si="404">$Z$460&amp;W469&amp;$Z$460&amp;","</f>
        <v>"www.venny.io",</v>
      </c>
      <c r="Z469" t="s">
        <v>166</v>
      </c>
      <c r="AB469" s="61" t="str">
        <f t="shared" ref="AB469:AB474" si="405">$Z$460&amp;Z469&amp;$Z$460&amp;","</f>
        <v>"www.venny.io",</v>
      </c>
      <c r="AC469" t="s">
        <v>166</v>
      </c>
      <c r="AE469" s="61" t="str">
        <f t="shared" ref="AE469:AE474" si="406">$Z$460&amp;AC469&amp;$Z$460&amp;","</f>
        <v>"www.venny.io",</v>
      </c>
      <c r="AF469" t="s">
        <v>166</v>
      </c>
      <c r="AH469" s="61" t="str">
        <f t="shared" ref="AH469:AH474" si="407">$Z$460&amp;AF469&amp;$Z$460&amp;","</f>
        <v>"www.venny.io",</v>
      </c>
      <c r="AI469" t="s">
        <v>166</v>
      </c>
      <c r="AK469" s="61" t="str">
        <f t="shared" ref="AK469:AK474" si="408">$Z$460&amp;AI469&amp;$Z$460&amp;","</f>
        <v>"www.venny.io",</v>
      </c>
      <c r="AL469" t="s">
        <v>166</v>
      </c>
      <c r="AN469" s="61" t="str">
        <f t="shared" ref="AN469:AN474" si="409">$Z$460&amp;AL469&amp;$Z$460&amp;","</f>
        <v>"www.venny.io",</v>
      </c>
      <c r="AO469" t="s">
        <v>166</v>
      </c>
      <c r="AQ469" s="61" t="str">
        <f t="shared" ref="AQ469:AQ474" si="410">$Z$460&amp;AO469&amp;$Z$460&amp;","</f>
        <v>"www.venny.io",</v>
      </c>
      <c r="AR469" t="s">
        <v>166</v>
      </c>
      <c r="AT469" s="61" t="str">
        <f t="shared" ref="AT469:AT474" si="411">$Z$460&amp;AR469&amp;$Z$460&amp;","</f>
        <v>"www.venny.io",</v>
      </c>
      <c r="AU469" t="s">
        <v>166</v>
      </c>
      <c r="AW469" s="61" t="str">
        <f t="shared" ref="AW469:AW474" si="412">$Z$460&amp;AU469&amp;$Z$460&amp;","</f>
        <v>"www.venny.io",</v>
      </c>
      <c r="AX469" t="s">
        <v>166</v>
      </c>
      <c r="AZ469" s="61" t="str">
        <f t="shared" ref="AZ469:AZ474" si="413">$Z$460&amp;AX469&amp;$Z$460&amp;","</f>
        <v>"www.venny.io",</v>
      </c>
      <c r="BA469" t="s">
        <v>166</v>
      </c>
      <c r="BC469" s="61" t="str">
        <f t="shared" ref="BC469:BC474" si="414">$Z$460&amp;BA469&amp;$Z$460&amp;","</f>
        <v>"www.venny.io",</v>
      </c>
      <c r="BD469" t="s">
        <v>166</v>
      </c>
      <c r="BF469" s="61" t="str">
        <f t="shared" ref="BF469:BF474" si="415">$Z$460&amp;BD469&amp;$Z$460&amp;","</f>
        <v>"www.venny.io",</v>
      </c>
      <c r="BG469" t="s">
        <v>166</v>
      </c>
      <c r="BI469" s="61" t="str">
        <f t="shared" ref="BI469:BI474" si="416">$Z$460&amp;BG469&amp;$Z$460&amp;","</f>
        <v>"www.venny.io",</v>
      </c>
      <c r="BJ469" t="s">
        <v>166</v>
      </c>
      <c r="BL469" s="61" t="str">
        <f t="shared" ref="BL469:BL474" si="417">$Z$460&amp;BJ469&amp;$Z$460&amp;","</f>
        <v>"www.venny.io",</v>
      </c>
      <c r="BM469" t="s">
        <v>166</v>
      </c>
      <c r="BO469" s="61" t="str">
        <f t="shared" ref="BO469:BO474" si="418">$Z$460&amp;BM469&amp;$Z$460&amp;","</f>
        <v>"www.venny.io",</v>
      </c>
      <c r="BP469" t="s">
        <v>166</v>
      </c>
      <c r="BR469" s="61" t="str">
        <f t="shared" ref="BR469:BR474" si="419">$Z$460&amp;BP469&amp;$Z$460&amp;","</f>
        <v>"www.venny.io",</v>
      </c>
      <c r="BS469" t="s">
        <v>166</v>
      </c>
      <c r="BU469" s="61" t="str">
        <f t="shared" ref="BU469:BU474" si="420">$Z$460&amp;BS469&amp;$Z$460&amp;","</f>
        <v>"www.venny.io",</v>
      </c>
      <c r="BV469" t="s">
        <v>166</v>
      </c>
      <c r="BX469" s="61" t="str">
        <f t="shared" ref="BX469:BX474" si="421">$Z$460&amp;BV469&amp;$Z$460&amp;","</f>
        <v>"www.venny.io",</v>
      </c>
      <c r="BY469" t="s">
        <v>166</v>
      </c>
      <c r="CA469" s="61" t="str">
        <f t="shared" ref="CA469:CA474" si="422">$Z$460&amp;BY469&amp;$Z$460&amp;","</f>
        <v>"www.venny.io",</v>
      </c>
      <c r="CB469" t="s">
        <v>166</v>
      </c>
      <c r="CD469" s="61" t="str">
        <f t="shared" ref="CD469:CD474" si="423">$Z$460&amp;CB469&amp;$Z$460&amp;","</f>
        <v>"www.venny.io",</v>
      </c>
      <c r="CE469" t="s">
        <v>166</v>
      </c>
      <c r="CG469" s="61" t="str">
        <f t="shared" ref="CG469:CG474" si="424">$Z$460&amp;CE469&amp;$Z$460&amp;","</f>
        <v>"www.venny.io",</v>
      </c>
      <c r="CJ469" s="61"/>
      <c r="CM469" s="61"/>
    </row>
    <row r="470" spans="2:91" x14ac:dyDescent="0.2">
      <c r="B470" t="s">
        <v>8</v>
      </c>
      <c r="D470" s="61" t="str">
        <f t="shared" si="397"/>
        <v>"apps",</v>
      </c>
      <c r="E470" t="s">
        <v>8</v>
      </c>
      <c r="G470" s="61" t="str">
        <f t="shared" si="398"/>
        <v>"apps",</v>
      </c>
      <c r="H470" t="s">
        <v>8</v>
      </c>
      <c r="J470" s="61" t="str">
        <f t="shared" si="399"/>
        <v>"apps",</v>
      </c>
      <c r="K470" t="s">
        <v>8</v>
      </c>
      <c r="M470" s="61" t="str">
        <f t="shared" si="400"/>
        <v>"apps",</v>
      </c>
      <c r="N470" t="s">
        <v>8</v>
      </c>
      <c r="P470" s="61" t="str">
        <f t="shared" si="401"/>
        <v>"apps",</v>
      </c>
      <c r="Q470" t="s">
        <v>8</v>
      </c>
      <c r="S470" s="61" t="str">
        <f t="shared" si="402"/>
        <v>"apps",</v>
      </c>
      <c r="T470" t="s">
        <v>8</v>
      </c>
      <c r="V470" s="61" t="str">
        <f t="shared" si="403"/>
        <v>"apps",</v>
      </c>
      <c r="W470" t="s">
        <v>8</v>
      </c>
      <c r="Y470" s="61" t="str">
        <f t="shared" si="404"/>
        <v>"apps",</v>
      </c>
      <c r="Z470" t="s">
        <v>8</v>
      </c>
      <c r="AB470" s="61" t="str">
        <f t="shared" si="405"/>
        <v>"apps",</v>
      </c>
      <c r="AC470" t="s">
        <v>8</v>
      </c>
      <c r="AE470" s="61" t="str">
        <f t="shared" si="406"/>
        <v>"apps",</v>
      </c>
      <c r="AF470" t="s">
        <v>8</v>
      </c>
      <c r="AH470" s="61" t="str">
        <f t="shared" si="407"/>
        <v>"apps",</v>
      </c>
      <c r="AI470" t="s">
        <v>8</v>
      </c>
      <c r="AK470" s="61" t="str">
        <f t="shared" si="408"/>
        <v>"apps",</v>
      </c>
      <c r="AL470" t="s">
        <v>8</v>
      </c>
      <c r="AN470" s="61" t="str">
        <f t="shared" si="409"/>
        <v>"apps",</v>
      </c>
      <c r="AO470" t="s">
        <v>8</v>
      </c>
      <c r="AQ470" s="61" t="str">
        <f t="shared" si="410"/>
        <v>"apps",</v>
      </c>
      <c r="AR470" t="s">
        <v>8</v>
      </c>
      <c r="AT470" s="61" t="str">
        <f t="shared" si="411"/>
        <v>"apps",</v>
      </c>
      <c r="AU470" t="s">
        <v>8</v>
      </c>
      <c r="AW470" s="61" t="str">
        <f t="shared" si="412"/>
        <v>"apps",</v>
      </c>
      <c r="AX470" t="s">
        <v>8</v>
      </c>
      <c r="AZ470" s="61" t="str">
        <f t="shared" si="413"/>
        <v>"apps",</v>
      </c>
      <c r="BA470" t="s">
        <v>8</v>
      </c>
      <c r="BC470" s="61" t="str">
        <f t="shared" si="414"/>
        <v>"apps",</v>
      </c>
      <c r="BD470" t="s">
        <v>8</v>
      </c>
      <c r="BF470" s="61" t="str">
        <f t="shared" si="415"/>
        <v>"apps",</v>
      </c>
      <c r="BG470" t="s">
        <v>8</v>
      </c>
      <c r="BI470" s="61" t="str">
        <f t="shared" si="416"/>
        <v>"apps",</v>
      </c>
      <c r="BJ470" t="s">
        <v>8</v>
      </c>
      <c r="BL470" s="61" t="str">
        <f t="shared" si="417"/>
        <v>"apps",</v>
      </c>
      <c r="BM470" t="s">
        <v>8</v>
      </c>
      <c r="BO470" s="61" t="str">
        <f t="shared" si="418"/>
        <v>"apps",</v>
      </c>
      <c r="BP470" t="s">
        <v>8</v>
      </c>
      <c r="BR470" s="61" t="str">
        <f t="shared" si="419"/>
        <v>"apps",</v>
      </c>
      <c r="BS470" t="s">
        <v>8</v>
      </c>
      <c r="BU470" s="61" t="str">
        <f t="shared" si="420"/>
        <v>"apps",</v>
      </c>
      <c r="BV470" t="s">
        <v>8</v>
      </c>
      <c r="BX470" s="61" t="str">
        <f t="shared" si="421"/>
        <v>"apps",</v>
      </c>
      <c r="BY470" t="s">
        <v>8</v>
      </c>
      <c r="CA470" s="61" t="str">
        <f t="shared" si="422"/>
        <v>"apps",</v>
      </c>
      <c r="CB470" t="s">
        <v>8</v>
      </c>
      <c r="CD470" s="61" t="str">
        <f t="shared" si="423"/>
        <v>"apps",</v>
      </c>
      <c r="CE470" t="s">
        <v>8</v>
      </c>
      <c r="CG470" s="61" t="str">
        <f t="shared" si="424"/>
        <v>"apps",</v>
      </c>
      <c r="CJ470" s="61"/>
      <c r="CM470" s="61"/>
    </row>
    <row r="471" spans="2:91" x14ac:dyDescent="0.2">
      <c r="B471" t="s">
        <v>167</v>
      </c>
      <c r="D471" s="61" t="str">
        <f t="shared" si="397"/>
        <v>"app-venny-api",</v>
      </c>
      <c r="E471" t="s">
        <v>167</v>
      </c>
      <c r="G471" s="61" t="str">
        <f t="shared" si="398"/>
        <v>"app-venny-api",</v>
      </c>
      <c r="H471" t="s">
        <v>167</v>
      </c>
      <c r="J471" s="61" t="str">
        <f t="shared" si="399"/>
        <v>"app-venny-api",</v>
      </c>
      <c r="K471" t="s">
        <v>167</v>
      </c>
      <c r="M471" s="61" t="str">
        <f t="shared" si="400"/>
        <v>"app-venny-api",</v>
      </c>
      <c r="N471" t="s">
        <v>167</v>
      </c>
      <c r="P471" s="61" t="str">
        <f t="shared" si="401"/>
        <v>"app-venny-api",</v>
      </c>
      <c r="Q471" t="s">
        <v>167</v>
      </c>
      <c r="S471" s="61" t="str">
        <f t="shared" si="402"/>
        <v>"app-venny-api",</v>
      </c>
      <c r="T471" t="s">
        <v>167</v>
      </c>
      <c r="V471" s="61" t="str">
        <f t="shared" si="403"/>
        <v>"app-venny-api",</v>
      </c>
      <c r="W471" t="s">
        <v>167</v>
      </c>
      <c r="Y471" s="61" t="str">
        <f t="shared" si="404"/>
        <v>"app-venny-api",</v>
      </c>
      <c r="Z471" t="s">
        <v>167</v>
      </c>
      <c r="AB471" s="61" t="str">
        <f t="shared" si="405"/>
        <v>"app-venny-api",</v>
      </c>
      <c r="AC471" t="s">
        <v>167</v>
      </c>
      <c r="AE471" s="61" t="str">
        <f t="shared" si="406"/>
        <v>"app-venny-api",</v>
      </c>
      <c r="AF471" t="s">
        <v>167</v>
      </c>
      <c r="AH471" s="61" t="str">
        <f t="shared" si="407"/>
        <v>"app-venny-api",</v>
      </c>
      <c r="AI471" t="s">
        <v>167</v>
      </c>
      <c r="AK471" s="61" t="str">
        <f t="shared" si="408"/>
        <v>"app-venny-api",</v>
      </c>
      <c r="AL471" t="s">
        <v>167</v>
      </c>
      <c r="AN471" s="61" t="str">
        <f t="shared" si="409"/>
        <v>"app-venny-api",</v>
      </c>
      <c r="AO471" t="s">
        <v>167</v>
      </c>
      <c r="AQ471" s="61" t="str">
        <f t="shared" si="410"/>
        <v>"app-venny-api",</v>
      </c>
      <c r="AR471" t="s">
        <v>167</v>
      </c>
      <c r="AT471" s="61" t="str">
        <f t="shared" si="411"/>
        <v>"app-venny-api",</v>
      </c>
      <c r="AU471" t="s">
        <v>167</v>
      </c>
      <c r="AW471" s="61" t="str">
        <f t="shared" si="412"/>
        <v>"app-venny-api",</v>
      </c>
      <c r="AX471" t="s">
        <v>167</v>
      </c>
      <c r="AZ471" s="61" t="str">
        <f t="shared" si="413"/>
        <v>"app-venny-api",</v>
      </c>
      <c r="BA471" t="s">
        <v>167</v>
      </c>
      <c r="BC471" s="61" t="str">
        <f t="shared" si="414"/>
        <v>"app-venny-api",</v>
      </c>
      <c r="BD471" t="s">
        <v>167</v>
      </c>
      <c r="BF471" s="61" t="str">
        <f t="shared" si="415"/>
        <v>"app-venny-api",</v>
      </c>
      <c r="BG471" t="s">
        <v>167</v>
      </c>
      <c r="BI471" s="61" t="str">
        <f t="shared" si="416"/>
        <v>"app-venny-api",</v>
      </c>
      <c r="BJ471" t="s">
        <v>167</v>
      </c>
      <c r="BL471" s="61" t="str">
        <f t="shared" si="417"/>
        <v>"app-venny-api",</v>
      </c>
      <c r="BM471" t="s">
        <v>167</v>
      </c>
      <c r="BO471" s="61" t="str">
        <f t="shared" si="418"/>
        <v>"app-venny-api",</v>
      </c>
      <c r="BP471" t="s">
        <v>167</v>
      </c>
      <c r="BR471" s="61" t="str">
        <f t="shared" si="419"/>
        <v>"app-venny-api",</v>
      </c>
      <c r="BS471" t="s">
        <v>167</v>
      </c>
      <c r="BU471" s="61" t="str">
        <f t="shared" si="420"/>
        <v>"app-venny-api",</v>
      </c>
      <c r="BV471" t="s">
        <v>167</v>
      </c>
      <c r="BX471" s="61" t="str">
        <f t="shared" si="421"/>
        <v>"app-venny-api",</v>
      </c>
      <c r="BY471" t="s">
        <v>167</v>
      </c>
      <c r="CA471" s="61" t="str">
        <f t="shared" si="422"/>
        <v>"app-venny-api",</v>
      </c>
      <c r="CB471" t="s">
        <v>167</v>
      </c>
      <c r="CD471" s="61" t="str">
        <f t="shared" si="423"/>
        <v>"app-venny-api",</v>
      </c>
      <c r="CE471" t="s">
        <v>167</v>
      </c>
      <c r="CG471" s="61" t="str">
        <f t="shared" si="424"/>
        <v>"app-venny-api",</v>
      </c>
      <c r="CJ471" s="61"/>
      <c r="CM471" s="61"/>
    </row>
    <row r="472" spans="2:91" x14ac:dyDescent="0.2">
      <c r="B472" t="s">
        <v>168</v>
      </c>
      <c r="D472" s="61" t="str">
        <f t="shared" si="397"/>
        <v>"cartridge",</v>
      </c>
      <c r="E472" t="s">
        <v>168</v>
      </c>
      <c r="G472" s="61" t="str">
        <f t="shared" si="398"/>
        <v>"cartridge",</v>
      </c>
      <c r="H472" t="s">
        <v>168</v>
      </c>
      <c r="J472" s="61" t="str">
        <f t="shared" si="399"/>
        <v>"cartridge",</v>
      </c>
      <c r="K472" t="s">
        <v>168</v>
      </c>
      <c r="M472" s="61" t="str">
        <f t="shared" si="400"/>
        <v>"cartridge",</v>
      </c>
      <c r="N472" t="s">
        <v>168</v>
      </c>
      <c r="P472" s="61" t="str">
        <f t="shared" si="401"/>
        <v>"cartridge",</v>
      </c>
      <c r="Q472" t="s">
        <v>168</v>
      </c>
      <c r="S472" s="61" t="str">
        <f t="shared" si="402"/>
        <v>"cartridge",</v>
      </c>
      <c r="T472" t="s">
        <v>168</v>
      </c>
      <c r="V472" s="61" t="str">
        <f t="shared" si="403"/>
        <v>"cartridge",</v>
      </c>
      <c r="W472" t="s">
        <v>168</v>
      </c>
      <c r="Y472" s="61" t="str">
        <f t="shared" si="404"/>
        <v>"cartridge",</v>
      </c>
      <c r="Z472" t="s">
        <v>168</v>
      </c>
      <c r="AB472" s="61" t="str">
        <f t="shared" si="405"/>
        <v>"cartridge",</v>
      </c>
      <c r="AC472" t="s">
        <v>168</v>
      </c>
      <c r="AE472" s="61" t="str">
        <f t="shared" si="406"/>
        <v>"cartridge",</v>
      </c>
      <c r="AF472" t="s">
        <v>168</v>
      </c>
      <c r="AH472" s="61" t="str">
        <f t="shared" si="407"/>
        <v>"cartridge",</v>
      </c>
      <c r="AI472" t="s">
        <v>168</v>
      </c>
      <c r="AK472" s="61" t="str">
        <f t="shared" si="408"/>
        <v>"cartridge",</v>
      </c>
      <c r="AL472" t="s">
        <v>168</v>
      </c>
      <c r="AN472" s="61" t="str">
        <f t="shared" si="409"/>
        <v>"cartridge",</v>
      </c>
      <c r="AO472" t="s">
        <v>168</v>
      </c>
      <c r="AQ472" s="61" t="str">
        <f t="shared" si="410"/>
        <v>"cartridge",</v>
      </c>
      <c r="AR472" t="s">
        <v>168</v>
      </c>
      <c r="AT472" s="61" t="str">
        <f t="shared" si="411"/>
        <v>"cartridge",</v>
      </c>
      <c r="AU472" t="s">
        <v>168</v>
      </c>
      <c r="AW472" s="61" t="str">
        <f t="shared" si="412"/>
        <v>"cartridge",</v>
      </c>
      <c r="AX472" t="s">
        <v>168</v>
      </c>
      <c r="AZ472" s="61" t="str">
        <f t="shared" si="413"/>
        <v>"cartridge",</v>
      </c>
      <c r="BA472" t="s">
        <v>168</v>
      </c>
      <c r="BC472" s="61" t="str">
        <f t="shared" si="414"/>
        <v>"cartridge",</v>
      </c>
      <c r="BD472" t="s">
        <v>168</v>
      </c>
      <c r="BF472" s="61" t="str">
        <f t="shared" si="415"/>
        <v>"cartridge",</v>
      </c>
      <c r="BG472" t="s">
        <v>168</v>
      </c>
      <c r="BI472" s="61" t="str">
        <f t="shared" si="416"/>
        <v>"cartridge",</v>
      </c>
      <c r="BJ472" t="s">
        <v>168</v>
      </c>
      <c r="BL472" s="61" t="str">
        <f t="shared" si="417"/>
        <v>"cartridge",</v>
      </c>
      <c r="BM472" t="s">
        <v>168</v>
      </c>
      <c r="BO472" s="61" t="str">
        <f t="shared" si="418"/>
        <v>"cartridge",</v>
      </c>
      <c r="BP472" t="s">
        <v>168</v>
      </c>
      <c r="BR472" s="61" t="str">
        <f t="shared" si="419"/>
        <v>"cartridge",</v>
      </c>
      <c r="BS472" t="s">
        <v>168</v>
      </c>
      <c r="BU472" s="61" t="str">
        <f t="shared" si="420"/>
        <v>"cartridge",</v>
      </c>
      <c r="BV472" t="s">
        <v>168</v>
      </c>
      <c r="BX472" s="61" t="str">
        <f t="shared" si="421"/>
        <v>"cartridge",</v>
      </c>
      <c r="BY472" t="s">
        <v>168</v>
      </c>
      <c r="CA472" s="61" t="str">
        <f t="shared" si="422"/>
        <v>"cartridge",</v>
      </c>
      <c r="CB472" t="s">
        <v>168</v>
      </c>
      <c r="CD472" s="61" t="str">
        <f t="shared" si="423"/>
        <v>"cartridge",</v>
      </c>
      <c r="CE472" t="s">
        <v>168</v>
      </c>
      <c r="CG472" s="61" t="str">
        <f t="shared" si="424"/>
        <v>"cartridge",</v>
      </c>
      <c r="CJ472" s="61"/>
      <c r="CM472" s="61"/>
    </row>
    <row r="473" spans="2:91" x14ac:dyDescent="0.2">
      <c r="B473" t="s">
        <v>169</v>
      </c>
      <c r="D473" s="61" t="str">
        <f t="shared" si="397"/>
        <v>"controllers",</v>
      </c>
      <c r="E473" t="s">
        <v>169</v>
      </c>
      <c r="G473" s="61" t="str">
        <f t="shared" si="398"/>
        <v>"controllers",</v>
      </c>
      <c r="H473" t="s">
        <v>169</v>
      </c>
      <c r="J473" s="61" t="str">
        <f t="shared" si="399"/>
        <v>"controllers",</v>
      </c>
      <c r="K473" t="s">
        <v>169</v>
      </c>
      <c r="M473" s="61" t="str">
        <f t="shared" si="400"/>
        <v>"controllers",</v>
      </c>
      <c r="N473" t="s">
        <v>169</v>
      </c>
      <c r="P473" s="61" t="str">
        <f t="shared" si="401"/>
        <v>"controllers",</v>
      </c>
      <c r="Q473" t="s">
        <v>169</v>
      </c>
      <c r="S473" s="61" t="str">
        <f t="shared" si="402"/>
        <v>"controllers",</v>
      </c>
      <c r="T473" t="s">
        <v>169</v>
      </c>
      <c r="V473" s="61" t="str">
        <f t="shared" si="403"/>
        <v>"controllers",</v>
      </c>
      <c r="W473" t="s">
        <v>169</v>
      </c>
      <c r="Y473" s="61" t="str">
        <f t="shared" si="404"/>
        <v>"controllers",</v>
      </c>
      <c r="Z473" t="s">
        <v>169</v>
      </c>
      <c r="AB473" s="61" t="str">
        <f t="shared" si="405"/>
        <v>"controllers",</v>
      </c>
      <c r="AC473" t="s">
        <v>169</v>
      </c>
      <c r="AE473" s="61" t="str">
        <f t="shared" si="406"/>
        <v>"controllers",</v>
      </c>
      <c r="AF473" t="s">
        <v>169</v>
      </c>
      <c r="AH473" s="61" t="str">
        <f t="shared" si="407"/>
        <v>"controllers",</v>
      </c>
      <c r="AI473" t="s">
        <v>169</v>
      </c>
      <c r="AK473" s="61" t="str">
        <f t="shared" si="408"/>
        <v>"controllers",</v>
      </c>
      <c r="AL473" t="s">
        <v>169</v>
      </c>
      <c r="AN473" s="61" t="str">
        <f t="shared" si="409"/>
        <v>"controllers",</v>
      </c>
      <c r="AO473" t="s">
        <v>169</v>
      </c>
      <c r="AQ473" s="61" t="str">
        <f t="shared" si="410"/>
        <v>"controllers",</v>
      </c>
      <c r="AR473" t="s">
        <v>169</v>
      </c>
      <c r="AT473" s="61" t="str">
        <f t="shared" si="411"/>
        <v>"controllers",</v>
      </c>
      <c r="AU473" t="s">
        <v>169</v>
      </c>
      <c r="AW473" s="61" t="str">
        <f t="shared" si="412"/>
        <v>"controllers",</v>
      </c>
      <c r="AX473" t="s">
        <v>169</v>
      </c>
      <c r="AZ473" s="61" t="str">
        <f t="shared" si="413"/>
        <v>"controllers",</v>
      </c>
      <c r="BA473" t="s">
        <v>169</v>
      </c>
      <c r="BC473" s="61" t="str">
        <f t="shared" si="414"/>
        <v>"controllers",</v>
      </c>
      <c r="BD473" t="s">
        <v>169</v>
      </c>
      <c r="BF473" s="61" t="str">
        <f t="shared" si="415"/>
        <v>"controllers",</v>
      </c>
      <c r="BG473" t="s">
        <v>169</v>
      </c>
      <c r="BI473" s="61" t="str">
        <f t="shared" si="416"/>
        <v>"controllers",</v>
      </c>
      <c r="BJ473" t="s">
        <v>169</v>
      </c>
      <c r="BL473" s="61" t="str">
        <f t="shared" si="417"/>
        <v>"controllers",</v>
      </c>
      <c r="BM473" t="s">
        <v>169</v>
      </c>
      <c r="BO473" s="61" t="str">
        <f t="shared" si="418"/>
        <v>"controllers",</v>
      </c>
      <c r="BP473" t="s">
        <v>169</v>
      </c>
      <c r="BR473" s="61" t="str">
        <f t="shared" si="419"/>
        <v>"controllers",</v>
      </c>
      <c r="BS473" t="s">
        <v>169</v>
      </c>
      <c r="BU473" s="61" t="str">
        <f t="shared" si="420"/>
        <v>"controllers",</v>
      </c>
      <c r="BV473" t="s">
        <v>169</v>
      </c>
      <c r="BX473" s="61" t="str">
        <f t="shared" si="421"/>
        <v>"controllers",</v>
      </c>
      <c r="BY473" t="s">
        <v>169</v>
      </c>
      <c r="CA473" s="61" t="str">
        <f t="shared" si="422"/>
        <v>"controllers",</v>
      </c>
      <c r="CB473" t="s">
        <v>169</v>
      </c>
      <c r="CD473" s="61" t="str">
        <f t="shared" si="423"/>
        <v>"controllers",</v>
      </c>
      <c r="CE473" t="s">
        <v>169</v>
      </c>
      <c r="CG473" s="61" t="str">
        <f t="shared" si="424"/>
        <v>"controllers",</v>
      </c>
      <c r="CJ473" s="61"/>
      <c r="CM473" s="61"/>
    </row>
    <row r="474" spans="2:91" x14ac:dyDescent="0.2">
      <c r="B474" t="s">
        <v>170</v>
      </c>
      <c r="D474" s="61" t="str">
        <f t="shared" si="397"/>
        <v>"api",</v>
      </c>
      <c r="E474" t="s">
        <v>170</v>
      </c>
      <c r="G474" s="61" t="str">
        <f t="shared" si="398"/>
        <v>"api",</v>
      </c>
      <c r="H474" t="s">
        <v>170</v>
      </c>
      <c r="J474" s="61" t="str">
        <f t="shared" si="399"/>
        <v>"api",</v>
      </c>
      <c r="K474" t="s">
        <v>170</v>
      </c>
      <c r="M474" s="61" t="str">
        <f t="shared" si="400"/>
        <v>"api",</v>
      </c>
      <c r="N474" t="s">
        <v>170</v>
      </c>
      <c r="P474" s="61" t="str">
        <f t="shared" si="401"/>
        <v>"api",</v>
      </c>
      <c r="Q474" t="s">
        <v>170</v>
      </c>
      <c r="S474" s="61" t="str">
        <f t="shared" si="402"/>
        <v>"api",</v>
      </c>
      <c r="T474" t="s">
        <v>170</v>
      </c>
      <c r="V474" s="61" t="str">
        <f t="shared" si="403"/>
        <v>"api",</v>
      </c>
      <c r="W474" t="s">
        <v>170</v>
      </c>
      <c r="Y474" s="61" t="str">
        <f t="shared" si="404"/>
        <v>"api",</v>
      </c>
      <c r="Z474" t="s">
        <v>170</v>
      </c>
      <c r="AB474" s="61" t="str">
        <f t="shared" si="405"/>
        <v>"api",</v>
      </c>
      <c r="AC474" t="s">
        <v>170</v>
      </c>
      <c r="AE474" s="61" t="str">
        <f t="shared" si="406"/>
        <v>"api",</v>
      </c>
      <c r="AF474" t="s">
        <v>170</v>
      </c>
      <c r="AH474" s="61" t="str">
        <f t="shared" si="407"/>
        <v>"api",</v>
      </c>
      <c r="AI474" t="s">
        <v>170</v>
      </c>
      <c r="AK474" s="61" t="str">
        <f t="shared" si="408"/>
        <v>"api",</v>
      </c>
      <c r="AL474" t="s">
        <v>170</v>
      </c>
      <c r="AN474" s="61" t="str">
        <f t="shared" si="409"/>
        <v>"api",</v>
      </c>
      <c r="AO474" t="s">
        <v>170</v>
      </c>
      <c r="AQ474" s="61" t="str">
        <f t="shared" si="410"/>
        <v>"api",</v>
      </c>
      <c r="AR474" t="s">
        <v>170</v>
      </c>
      <c r="AT474" s="61" t="str">
        <f t="shared" si="411"/>
        <v>"api",</v>
      </c>
      <c r="AU474" t="s">
        <v>170</v>
      </c>
      <c r="AW474" s="61" t="str">
        <f t="shared" si="412"/>
        <v>"api",</v>
      </c>
      <c r="AX474" t="s">
        <v>170</v>
      </c>
      <c r="AZ474" s="61" t="str">
        <f t="shared" si="413"/>
        <v>"api",</v>
      </c>
      <c r="BA474" t="s">
        <v>170</v>
      </c>
      <c r="BC474" s="61" t="str">
        <f t="shared" si="414"/>
        <v>"api",</v>
      </c>
      <c r="BD474" t="s">
        <v>170</v>
      </c>
      <c r="BF474" s="61" t="str">
        <f t="shared" si="415"/>
        <v>"api",</v>
      </c>
      <c r="BG474" t="s">
        <v>170</v>
      </c>
      <c r="BI474" s="61" t="str">
        <f t="shared" si="416"/>
        <v>"api",</v>
      </c>
      <c r="BJ474" t="s">
        <v>170</v>
      </c>
      <c r="BL474" s="61" t="str">
        <f t="shared" si="417"/>
        <v>"api",</v>
      </c>
      <c r="BM474" t="s">
        <v>170</v>
      </c>
      <c r="BO474" s="61" t="str">
        <f t="shared" si="418"/>
        <v>"api",</v>
      </c>
      <c r="BP474" t="s">
        <v>170</v>
      </c>
      <c r="BR474" s="61" t="str">
        <f t="shared" si="419"/>
        <v>"api",</v>
      </c>
      <c r="BS474" t="s">
        <v>170</v>
      </c>
      <c r="BU474" s="61" t="str">
        <f t="shared" si="420"/>
        <v>"api",</v>
      </c>
      <c r="BV474" t="s">
        <v>170</v>
      </c>
      <c r="BX474" s="61" t="str">
        <f t="shared" si="421"/>
        <v>"api",</v>
      </c>
      <c r="BY474" t="s">
        <v>170</v>
      </c>
      <c r="CA474" s="61" t="str">
        <f t="shared" si="422"/>
        <v>"api",</v>
      </c>
      <c r="CB474" t="s">
        <v>170</v>
      </c>
      <c r="CD474" s="61" t="str">
        <f t="shared" si="423"/>
        <v>"api",</v>
      </c>
      <c r="CE474" t="s">
        <v>170</v>
      </c>
      <c r="CG474" s="61" t="str">
        <f t="shared" si="424"/>
        <v>"api",</v>
      </c>
      <c r="CJ474" s="61"/>
      <c r="CM474" s="61"/>
    </row>
    <row r="475" spans="2:91" x14ac:dyDescent="0.2">
      <c r="B475" t="s">
        <v>171</v>
      </c>
      <c r="D475" s="61" t="str">
        <f>$Z$460&amp;B475&amp;$Z$460</f>
        <v>"api.php"</v>
      </c>
      <c r="E475" t="s">
        <v>171</v>
      </c>
      <c r="G475" s="61" t="str">
        <f>$Z$460&amp;E475&amp;$Z$460</f>
        <v>"api.php"</v>
      </c>
      <c r="H475" t="s">
        <v>171</v>
      </c>
      <c r="J475" s="61" t="str">
        <f>$Z$460&amp;H475&amp;$Z$460</f>
        <v>"api.php"</v>
      </c>
      <c r="K475" t="s">
        <v>171</v>
      </c>
      <c r="M475" s="61" t="str">
        <f>$Z$460&amp;K475&amp;$Z$460</f>
        <v>"api.php"</v>
      </c>
      <c r="N475" t="s">
        <v>171</v>
      </c>
      <c r="P475" s="61" t="str">
        <f>$Z$460&amp;N475&amp;$Z$460</f>
        <v>"api.php"</v>
      </c>
      <c r="Q475" t="s">
        <v>171</v>
      </c>
      <c r="S475" s="61" t="str">
        <f>$Z$460&amp;Q475&amp;$Z$460</f>
        <v>"api.php"</v>
      </c>
      <c r="T475" t="s">
        <v>171</v>
      </c>
      <c r="V475" s="61" t="str">
        <f>$Z$460&amp;T475&amp;$Z$460</f>
        <v>"api.php"</v>
      </c>
      <c r="W475" t="s">
        <v>171</v>
      </c>
      <c r="Y475" s="61" t="str">
        <f>$Z$460&amp;W475&amp;$Z$460</f>
        <v>"api.php"</v>
      </c>
      <c r="Z475" t="s">
        <v>171</v>
      </c>
      <c r="AB475" s="61" t="str">
        <f>$Z$460&amp;Z475&amp;$Z$460</f>
        <v>"api.php"</v>
      </c>
      <c r="AC475" t="s">
        <v>171</v>
      </c>
      <c r="AE475" s="61" t="str">
        <f>$Z$460&amp;AC475&amp;$Z$460</f>
        <v>"api.php"</v>
      </c>
      <c r="AF475" t="s">
        <v>171</v>
      </c>
      <c r="AH475" s="61" t="str">
        <f>$Z$460&amp;AF475&amp;$Z$460</f>
        <v>"api.php"</v>
      </c>
      <c r="AI475" t="s">
        <v>171</v>
      </c>
      <c r="AK475" s="61" t="str">
        <f>$Z$460&amp;AI475&amp;$Z$460</f>
        <v>"api.php"</v>
      </c>
      <c r="AL475" t="s">
        <v>171</v>
      </c>
      <c r="AN475" s="61" t="str">
        <f>$Z$460&amp;AL475&amp;$Z$460</f>
        <v>"api.php"</v>
      </c>
      <c r="AO475" t="s">
        <v>171</v>
      </c>
      <c r="AQ475" s="61" t="str">
        <f>$Z$460&amp;AO475&amp;$Z$460</f>
        <v>"api.php"</v>
      </c>
      <c r="AR475" t="s">
        <v>171</v>
      </c>
      <c r="AT475" s="61" t="str">
        <f>$Z$460&amp;AR475&amp;$Z$460</f>
        <v>"api.php"</v>
      </c>
      <c r="AU475" t="s">
        <v>171</v>
      </c>
      <c r="AW475" s="61" t="str">
        <f>$Z$460&amp;AU475&amp;$Z$460</f>
        <v>"api.php"</v>
      </c>
      <c r="AX475" t="s">
        <v>171</v>
      </c>
      <c r="AZ475" s="61" t="str">
        <f>$Z$460&amp;AX475&amp;$Z$460</f>
        <v>"api.php"</v>
      </c>
      <c r="BA475" t="s">
        <v>171</v>
      </c>
      <c r="BC475" s="61" t="str">
        <f>$Z$460&amp;BA475&amp;$Z$460</f>
        <v>"api.php"</v>
      </c>
      <c r="BD475" t="s">
        <v>171</v>
      </c>
      <c r="BF475" s="61" t="str">
        <f>$Z$460&amp;BD475&amp;$Z$460</f>
        <v>"api.php"</v>
      </c>
      <c r="BG475" t="s">
        <v>171</v>
      </c>
      <c r="BI475" s="61" t="str">
        <f>$Z$460&amp;BG475&amp;$Z$460</f>
        <v>"api.php"</v>
      </c>
      <c r="BJ475" t="s">
        <v>171</v>
      </c>
      <c r="BL475" s="61" t="str">
        <f>$Z$460&amp;BJ475&amp;$Z$460</f>
        <v>"api.php"</v>
      </c>
      <c r="BM475" t="s">
        <v>171</v>
      </c>
      <c r="BO475" s="61" t="str">
        <f>$Z$460&amp;BM475&amp;$Z$460</f>
        <v>"api.php"</v>
      </c>
      <c r="BP475" t="s">
        <v>171</v>
      </c>
      <c r="BR475" s="61" t="str">
        <f>$Z$460&amp;BP475&amp;$Z$460</f>
        <v>"api.php"</v>
      </c>
      <c r="BS475" t="s">
        <v>171</v>
      </c>
      <c r="BU475" s="61" t="str">
        <f>$Z$460&amp;BS475&amp;$Z$460</f>
        <v>"api.php"</v>
      </c>
      <c r="BV475" t="s">
        <v>171</v>
      </c>
      <c r="BX475" s="61" t="str">
        <f>$Z$460&amp;BV475&amp;$Z$460</f>
        <v>"api.php"</v>
      </c>
      <c r="BY475" t="s">
        <v>171</v>
      </c>
      <c r="CA475" s="61" t="str">
        <f>$Z$460&amp;BY475&amp;$Z$460</f>
        <v>"api.php"</v>
      </c>
      <c r="CB475" t="s">
        <v>171</v>
      </c>
      <c r="CD475" s="61" t="str">
        <f>$Z$460&amp;CB475&amp;$Z$460</f>
        <v>"api.php"</v>
      </c>
      <c r="CE475" t="s">
        <v>171</v>
      </c>
      <c r="CG475" s="61" t="str">
        <f>$Z$460&amp;CE475&amp;$Z$460</f>
        <v>"api.php"</v>
      </c>
      <c r="CJ475" s="61"/>
      <c r="CM475" s="61"/>
    </row>
    <row r="476" spans="2:91" x14ac:dyDescent="0.2">
      <c r="D476" s="61" t="s">
        <v>172</v>
      </c>
      <c r="G476" s="61" t="s">
        <v>172</v>
      </c>
      <c r="J476" s="61" t="s">
        <v>172</v>
      </c>
      <c r="M476" s="61" t="s">
        <v>172</v>
      </c>
      <c r="P476" s="61" t="s">
        <v>172</v>
      </c>
      <c r="S476" s="61" t="s">
        <v>172</v>
      </c>
      <c r="V476" s="61" t="s">
        <v>172</v>
      </c>
      <c r="Y476" s="61" t="s">
        <v>172</v>
      </c>
      <c r="AB476" s="61" t="s">
        <v>172</v>
      </c>
      <c r="AE476" s="61" t="s">
        <v>172</v>
      </c>
      <c r="AH476" s="61" t="s">
        <v>172</v>
      </c>
      <c r="AK476" s="61" t="s">
        <v>172</v>
      </c>
      <c r="AN476" s="61" t="s">
        <v>172</v>
      </c>
      <c r="AQ476" s="61" t="s">
        <v>172</v>
      </c>
      <c r="AT476" s="61" t="s">
        <v>172</v>
      </c>
      <c r="AW476" s="61" t="s">
        <v>172</v>
      </c>
      <c r="AZ476" s="61" t="s">
        <v>172</v>
      </c>
      <c r="BC476" s="61" t="s">
        <v>172</v>
      </c>
      <c r="BF476" s="61" t="s">
        <v>172</v>
      </c>
      <c r="BI476" s="61" t="s">
        <v>172</v>
      </c>
      <c r="BL476" s="61" t="s">
        <v>172</v>
      </c>
      <c r="BO476" s="61" t="s">
        <v>172</v>
      </c>
      <c r="BR476" s="61" t="s">
        <v>172</v>
      </c>
      <c r="BU476" s="61" t="s">
        <v>172</v>
      </c>
      <c r="BX476" s="61" t="s">
        <v>172</v>
      </c>
      <c r="CA476" s="61" t="s">
        <v>172</v>
      </c>
      <c r="CD476" s="61" t="s">
        <v>172</v>
      </c>
      <c r="CG476" s="61" t="s">
        <v>172</v>
      </c>
      <c r="CJ476" s="61"/>
      <c r="CM476" s="61"/>
    </row>
    <row r="477" spans="2:91" x14ac:dyDescent="0.2">
      <c r="B477" s="64" t="s">
        <v>35</v>
      </c>
      <c r="C477" s="64" t="s">
        <v>174</v>
      </c>
      <c r="D477" s="64"/>
      <c r="E477" s="64" t="s">
        <v>35</v>
      </c>
      <c r="F477" s="64" t="s">
        <v>174</v>
      </c>
      <c r="G477" s="64"/>
      <c r="H477" s="64" t="s">
        <v>35</v>
      </c>
      <c r="I477" s="64" t="s">
        <v>174</v>
      </c>
      <c r="J477" s="64"/>
      <c r="K477" s="64" t="s">
        <v>35</v>
      </c>
      <c r="L477" s="64" t="s">
        <v>174</v>
      </c>
      <c r="M477" s="64"/>
      <c r="N477" s="64" t="s">
        <v>35</v>
      </c>
      <c r="O477" s="64" t="s">
        <v>174</v>
      </c>
      <c r="P477" s="64"/>
      <c r="Q477" s="64" t="s">
        <v>35</v>
      </c>
      <c r="R477" s="64" t="s">
        <v>174</v>
      </c>
      <c r="S477" s="64"/>
      <c r="T477" s="64" t="s">
        <v>35</v>
      </c>
      <c r="U477" s="64" t="s">
        <v>174</v>
      </c>
      <c r="V477" s="64"/>
      <c r="W477" s="64" t="s">
        <v>35</v>
      </c>
      <c r="X477" s="64" t="s">
        <v>174</v>
      </c>
      <c r="Y477" s="64"/>
      <c r="Z477" s="64" t="s">
        <v>35</v>
      </c>
      <c r="AA477" s="64" t="s">
        <v>174</v>
      </c>
      <c r="AB477" s="64"/>
      <c r="AC477" s="64" t="s">
        <v>35</v>
      </c>
      <c r="AD477" s="64" t="s">
        <v>174</v>
      </c>
      <c r="AE477" s="64"/>
      <c r="AF477" s="64" t="s">
        <v>35</v>
      </c>
      <c r="AG477" s="64" t="s">
        <v>174</v>
      </c>
      <c r="AH477" s="64"/>
      <c r="AI477" s="64" t="s">
        <v>35</v>
      </c>
      <c r="AJ477" s="64" t="s">
        <v>174</v>
      </c>
      <c r="AK477" s="64"/>
      <c r="AL477" s="64" t="s">
        <v>35</v>
      </c>
      <c r="AM477" s="64" t="s">
        <v>174</v>
      </c>
      <c r="AN477" s="64"/>
      <c r="AO477" s="64" t="s">
        <v>35</v>
      </c>
      <c r="AP477" s="64" t="s">
        <v>174</v>
      </c>
      <c r="AQ477" s="64"/>
      <c r="AR477" s="64" t="s">
        <v>35</v>
      </c>
      <c r="AS477" s="64" t="s">
        <v>174</v>
      </c>
      <c r="AT477" s="64"/>
      <c r="AU477" s="64" t="s">
        <v>35</v>
      </c>
      <c r="AV477" s="64" t="s">
        <v>174</v>
      </c>
      <c r="AW477" s="64"/>
      <c r="AX477" s="64" t="s">
        <v>35</v>
      </c>
      <c r="AY477" s="64" t="s">
        <v>174</v>
      </c>
      <c r="AZ477" s="64"/>
      <c r="BA477" s="64" t="s">
        <v>35</v>
      </c>
      <c r="BB477" s="64" t="s">
        <v>174</v>
      </c>
      <c r="BC477" s="64"/>
      <c r="BD477" s="64" t="s">
        <v>35</v>
      </c>
      <c r="BE477" s="64" t="s">
        <v>174</v>
      </c>
      <c r="BF477" s="64"/>
      <c r="BG477" s="64" t="s">
        <v>35</v>
      </c>
      <c r="BH477" s="64" t="s">
        <v>174</v>
      </c>
      <c r="BI477" s="64"/>
      <c r="BJ477" s="64" t="s">
        <v>35</v>
      </c>
      <c r="BK477" s="64" t="s">
        <v>174</v>
      </c>
      <c r="BL477" s="64"/>
      <c r="BM477" s="64" t="s">
        <v>35</v>
      </c>
      <c r="BN477" s="64" t="s">
        <v>174</v>
      </c>
      <c r="BO477" s="64"/>
      <c r="BP477" s="64" t="s">
        <v>35</v>
      </c>
      <c r="BQ477" s="64" t="s">
        <v>174</v>
      </c>
      <c r="BR477" s="64"/>
      <c r="BS477" s="64" t="s">
        <v>35</v>
      </c>
      <c r="BT477" s="64" t="s">
        <v>174</v>
      </c>
      <c r="BU477" s="64"/>
      <c r="BV477" s="64" t="s">
        <v>35</v>
      </c>
      <c r="BW477" s="64" t="s">
        <v>174</v>
      </c>
      <c r="BX477" s="64"/>
      <c r="BY477" s="64" t="s">
        <v>35</v>
      </c>
      <c r="BZ477" s="64" t="s">
        <v>174</v>
      </c>
      <c r="CA477" s="64"/>
      <c r="CB477" s="64" t="s">
        <v>35</v>
      </c>
      <c r="CC477" s="64" t="s">
        <v>174</v>
      </c>
      <c r="CD477" s="64"/>
      <c r="CE477" s="64" t="s">
        <v>35</v>
      </c>
      <c r="CF477" s="64" t="s">
        <v>174</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175</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175</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175</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175</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175</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175</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175</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175</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175</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175</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175</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175</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175</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175</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175</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175</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175</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175</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175</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175</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175</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175</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175</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175</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175</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175</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175</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175</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5">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6">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7">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8">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9">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30">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31">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32">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33">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34">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5">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6">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7">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8">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9">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40">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41">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42">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43">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44">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5">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6">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7">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8">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9">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50">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51">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52">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5"/>
        <v>"key":"type","value":"","description":"Unique object is the item being liked (location_ID, product_ID, image_ID, etc.)"},{</v>
      </c>
      <c r="E481" s="28" t="str">
        <f>E$8</f>
        <v>action</v>
      </c>
      <c r="F481" s="28" t="str">
        <f>F$8</f>
        <v>Process action refers to the function being initiated</v>
      </c>
      <c r="G481" s="28" t="str">
        <f t="shared" si="426"/>
        <v>"key":"action","value":"","description":"Process action refers to the function being initiated"},{</v>
      </c>
      <c r="H481" s="28" t="str">
        <f>H$8</f>
        <v>type</v>
      </c>
      <c r="I481" s="28" t="str">
        <f>I$8</f>
        <v>Event function used in the call</v>
      </c>
      <c r="J481" s="28" t="str">
        <f t="shared" si="427"/>
        <v>"key":"type","value":"","description":"Event function used in the call"},{</v>
      </c>
      <c r="K481" s="28" t="str">
        <f>K$8</f>
        <v>name</v>
      </c>
      <c r="L481" s="28" t="str">
        <f>L$8</f>
        <v>App name of app.</v>
      </c>
      <c r="M481" s="28" t="str">
        <f t="shared" si="428"/>
        <v>"key":"name","value":"","description":"App name of app."},{</v>
      </c>
      <c r="N481" s="28" t="str">
        <f>N$8</f>
        <v>key</v>
      </c>
      <c r="O481" s="28" t="str">
        <f>O$8</f>
        <v>Token key to be used in the header of all API calls. (30 characters)</v>
      </c>
      <c r="P481" s="28" t="str">
        <f t="shared" si="429"/>
        <v>"key":"key","value":"","description":"Token key to be used in the header of all API calls. (30 characters)"},{</v>
      </c>
      <c r="Q481" s="28" t="str">
        <f>Q$8</f>
        <v>name_first</v>
      </c>
      <c r="R481" s="28" t="str">
        <f>R$8</f>
        <v>Person first name</v>
      </c>
      <c r="S481" s="28" t="str">
        <f t="shared" si="430"/>
        <v>"key":"name_first","value":"","description":"Person first name"},{</v>
      </c>
      <c r="T481" s="28" t="str">
        <f>T$8</f>
        <v>alias</v>
      </c>
      <c r="U481" s="28" t="str">
        <f>U$8</f>
        <v>User alias or username</v>
      </c>
      <c r="V481" s="28" t="str">
        <f t="shared" si="431"/>
        <v>"key":"alias","value":"","description":"User alias or username"},{</v>
      </c>
      <c r="W481" s="28" t="str">
        <f>W$8</f>
        <v>images</v>
      </c>
      <c r="X481" s="28" t="str">
        <f>X$8</f>
        <v>Profile images represent all images associated with the profile. JSON</v>
      </c>
      <c r="Y481" s="28" t="str">
        <f t="shared" si="432"/>
        <v>"key":"images","value":"","description":"Profile images represent all images associated with the profile. JSON"},{</v>
      </c>
      <c r="Z481" s="28" t="str">
        <f>Z$8</f>
        <v>type</v>
      </c>
      <c r="AA481" s="28" t="str">
        <f>AA$8</f>
        <v>Partner tier of partnership</v>
      </c>
      <c r="AB481" s="28" t="str">
        <f t="shared" si="433"/>
        <v>"key":"type","value":"","description":"Partner tier of partnership"},{</v>
      </c>
      <c r="AC481" s="28" t="str">
        <f>AC$8</f>
        <v>object</v>
      </c>
      <c r="AD481" s="28" t="str">
        <f>AD$8</f>
        <v>View identifier in app</v>
      </c>
      <c r="AE481" s="28" t="str">
        <f t="shared" si="434"/>
        <v>"key":"object","value":"","description":"View identifier in app"},{</v>
      </c>
      <c r="AF481" s="28" t="str">
        <f>AF$8</f>
        <v>query</v>
      </c>
      <c r="AG481" s="28" t="str">
        <f>AG$8</f>
        <v>Search query string</v>
      </c>
      <c r="AH481" s="28" t="str">
        <f t="shared" si="435"/>
        <v>"key":"query","value":"","description":"Search query string"},{</v>
      </c>
      <c r="AI481" s="28" t="str">
        <f>AI$8</f>
        <v>type</v>
      </c>
      <c r="AJ481" s="28" t="str">
        <f>AJ$8</f>
        <v>Asset type to be used as the directory</v>
      </c>
      <c r="AK481" s="28" t="str">
        <f t="shared" si="436"/>
        <v>"key":"type","value":"","description":"Asset type to be used as the directory"},{</v>
      </c>
      <c r="AL481" s="28" t="str">
        <f>AL$8</f>
        <v>type</v>
      </c>
      <c r="AM481" s="28" t="str">
        <f>AM$8</f>
        <v>Acknowledgement type to represent some form of acknowledgment or approval</v>
      </c>
      <c r="AN481" s="28" t="str">
        <f t="shared" si="437"/>
        <v>"key":"type","value":"","description":"Acknowledgement type to represent some form of acknowledgment or approval"},{</v>
      </c>
      <c r="AO481" s="28" t="str">
        <f>AO$8</f>
        <v>text</v>
      </c>
      <c r="AP481" s="28" t="str">
        <f>AP$8</f>
        <v>Comment text</v>
      </c>
      <c r="AQ481" s="28" t="str">
        <f t="shared" si="438"/>
        <v>"key":"text","value":"","description":"Comment text"},{</v>
      </c>
      <c r="AR481" s="28" t="str">
        <f>AR$8</f>
        <v>recipient</v>
      </c>
      <c r="AS481" s="28" t="str">
        <f>AS$8</f>
        <v>Followship recipient (group or profile) receiving the follow request</v>
      </c>
      <c r="AT481" s="28" t="str">
        <f t="shared" si="439"/>
        <v>"key":"recipient","value":"","description":"Followship recipient (group or profile) receiving the follow request"},{</v>
      </c>
      <c r="AU481" s="28" t="str">
        <f>AU$8</f>
        <v>title</v>
      </c>
      <c r="AV481" s="28" t="str">
        <f>AV$8</f>
        <v>Group title to be used as group label</v>
      </c>
      <c r="AW481" s="28" t="str">
        <f t="shared" si="440"/>
        <v>"key":"title","value":"","description":"Group title to be used as group label"},{</v>
      </c>
      <c r="AX481" s="28" t="str">
        <f>AX$8</f>
        <v>body</v>
      </c>
      <c r="AY481" s="28" t="str">
        <f>AY$8</f>
        <v>Post body</v>
      </c>
      <c r="AZ481" s="28" t="str">
        <f t="shared" si="441"/>
        <v>"key":"body","value":"","description":"Post body"},{</v>
      </c>
      <c r="BA481" s="28" t="str">
        <f>BA$8</f>
        <v>label</v>
      </c>
      <c r="BB481" s="28" t="str">
        <f>BB$8</f>
        <v>Tag label</v>
      </c>
      <c r="BC481" s="28" t="str">
        <f t="shared" si="442"/>
        <v>"key":"label","value":"","description":"Tag label"},{</v>
      </c>
      <c r="BD481" s="28" t="str">
        <f>BD$8</f>
        <v>label</v>
      </c>
      <c r="BE481" s="28" t="str">
        <f>BE$8</f>
        <v>Topic label</v>
      </c>
      <c r="BF481" s="28" t="str">
        <f t="shared" si="443"/>
        <v>"key":"label","value":"","description":"Topic label"},{</v>
      </c>
      <c r="BG481" s="28" t="str">
        <f>BG$8</f>
        <v>label</v>
      </c>
      <c r="BH481" s="28" t="str">
        <f>BH$8</f>
        <v>Trend label</v>
      </c>
      <c r="BI481" s="28" t="str">
        <f t="shared" si="444"/>
        <v>"key":"label","value":"","description":"Trend label"},{</v>
      </c>
      <c r="BJ481" s="28" t="str">
        <f>BJ$8</f>
        <v>title</v>
      </c>
      <c r="BK481" s="28" t="str">
        <f>BK$8</f>
        <v>Thread title used as a nickname for the message thread</v>
      </c>
      <c r="BL481" s="28" t="str">
        <f t="shared" si="445"/>
        <v>"key":"title","value":"","description":"Thread title used as a nickname for the message thread"},{</v>
      </c>
      <c r="BM481" s="28" t="str">
        <f>BM$8</f>
        <v>body</v>
      </c>
      <c r="BN481" s="28" t="str">
        <f>BN$8</f>
        <v>Message list</v>
      </c>
      <c r="BO481" s="28" t="str">
        <f t="shared" si="446"/>
        <v>"key":"body","value":"","description":"Message list"},{</v>
      </c>
      <c r="BP481" s="28" t="str">
        <f>BP$8</f>
        <v>message</v>
      </c>
      <c r="BQ481" s="28" t="str">
        <f>BQ$8</f>
        <v>Notification message is the exact text to be sent to the user as the notification.</v>
      </c>
      <c r="BR481" s="28" t="str">
        <f t="shared" si="447"/>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8"/>
        <v>"key":"excerpts","value":"","description":"Stage excerpts contain text and coordinates where this text can be found on a stage (JSON)."},{</v>
      </c>
      <c r="BV481" s="28" t="str">
        <f>BV$8</f>
        <v>type</v>
      </c>
      <c r="BW481" s="28" t="str">
        <f>BW$8</f>
        <v>Recording type is either a audio file or video file.</v>
      </c>
      <c r="BX481" s="28" t="str">
        <f t="shared" si="449"/>
        <v>"key":"type","value":"","description":"Recording type is either a audio file or video file."},{</v>
      </c>
      <c r="BY481" s="28" t="str">
        <f>BY$8</f>
        <v>drawings</v>
      </c>
      <c r="BZ481" s="28" t="str">
        <f>BZ$8</f>
        <v>Attachment assets holds all image asset references (JSON).</v>
      </c>
      <c r="CA481" s="28" t="str">
        <f t="shared" si="450"/>
        <v>"key":"drawings","value":"","description":"Attachment assets holds all image asset references (JSON)."},{</v>
      </c>
      <c r="CB481" s="28" t="str">
        <f>CB$8</f>
        <v>lines</v>
      </c>
      <c r="CC481" s="28" t="str">
        <f>CC$8</f>
        <v>Excerpt lines represent an individual line of text (JSON).</v>
      </c>
      <c r="CD481" s="28" t="str">
        <f t="shared" si="451"/>
        <v>"key":"lines","value":"","description":"Excerpt lines represent an individual line of text (JSON)."},{</v>
      </c>
      <c r="CE481" s="28" t="str">
        <f>CE$8</f>
        <v>text</v>
      </c>
      <c r="CF481" s="28" t="str">
        <f>CF$8</f>
        <v>Idea assets holds all image asset references (JSON).</v>
      </c>
      <c r="CG481" s="28" t="str">
        <f t="shared" si="452"/>
        <v>"key":"text","value":"","description":"Idea assets holds all image asset references (JSON)."},{</v>
      </c>
      <c r="CH481" s="28"/>
      <c r="CI481" s="28"/>
      <c r="CJ481" s="28"/>
      <c r="CK481" s="28"/>
      <c r="CL481" s="28"/>
      <c r="CM481" s="28"/>
    </row>
    <row r="482" spans="2:91" x14ac:dyDescent="0.2">
      <c r="B482" s="28">
        <f>B$9</f>
        <v>0</v>
      </c>
      <c r="C482" s="28">
        <f>C$9</f>
        <v>0</v>
      </c>
      <c r="D482" s="28" t="str">
        <f t="shared" si="425"/>
        <v/>
      </c>
      <c r="E482" s="28">
        <f>E$9</f>
        <v>0</v>
      </c>
      <c r="F482" s="28">
        <f>F$9</f>
        <v>0</v>
      </c>
      <c r="G482" s="28" t="str">
        <f t="shared" si="426"/>
        <v/>
      </c>
      <c r="H482" s="28" t="str">
        <f>H$9</f>
        <v>token</v>
      </c>
      <c r="I482" s="28" t="str">
        <f>I$9</f>
        <v>Event token used to make the call</v>
      </c>
      <c r="J482" s="28" t="str">
        <f t="shared" si="427"/>
        <v>"key":"token","value":"","description":"Event token used to make the call"},{</v>
      </c>
      <c r="K482" s="28" t="str">
        <f>K$9</f>
        <v>website</v>
      </c>
      <c r="L482" s="28" t="str">
        <f>L$9</f>
        <v>App details can be found at this website or URL. (255 characters)</v>
      </c>
      <c r="M482" s="28" t="str">
        <f t="shared" si="428"/>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9"/>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30"/>
        <v>"key":"name_middle","value":"","description":"Person middle name"},{</v>
      </c>
      <c r="T482" s="28" t="str">
        <f>T$9</f>
        <v>access</v>
      </c>
      <c r="U482" s="28" t="str">
        <f>U$9</f>
        <v>User identifier in app</v>
      </c>
      <c r="V482" s="28" t="str">
        <f t="shared" si="431"/>
        <v>"key":"access","value":"","description":"User identifier in app"},{</v>
      </c>
      <c r="W482" s="28" t="str">
        <f>W$9</f>
        <v>bio</v>
      </c>
      <c r="X482" s="28" t="str">
        <f>X$9</f>
        <v>Profile quick tweet about you</v>
      </c>
      <c r="Y482" s="28" t="str">
        <f t="shared" si="432"/>
        <v>"key":"bio","value":"","description":"Profile quick tweet about you"},{</v>
      </c>
      <c r="Z482" s="28" t="str">
        <f>Z$9</f>
        <v>status</v>
      </c>
      <c r="AA482" s="28" t="str">
        <f>AA$9</f>
        <v>Partner status as approved (0) and unapproved (1)</v>
      </c>
      <c r="AB482" s="28" t="str">
        <f t="shared" si="433"/>
        <v>"key":"status","value":"","description":"Partner status as approved (0) and unapproved (1)"},{</v>
      </c>
      <c r="AC482" s="28">
        <f>AC$9</f>
        <v>0</v>
      </c>
      <c r="AD482" s="28">
        <f>AD$9</f>
        <v>0</v>
      </c>
      <c r="AE482" s="28" t="str">
        <f t="shared" si="434"/>
        <v/>
      </c>
      <c r="AF482" s="28" t="str">
        <f>AF$9</f>
        <v>conversion</v>
      </c>
      <c r="AG482" s="28" t="str">
        <f>AG$9</f>
        <v>Search conversion keeps a list of clicked objects from the search (JSON)</v>
      </c>
      <c r="AH482" s="28" t="str">
        <f t="shared" si="435"/>
        <v>"key":"conversion","value":"","description":"Search conversion keeps a list of clicked objects from the search (JSON)"},{</v>
      </c>
      <c r="AI482" s="28" t="str">
        <f>AI$9</f>
        <v>status</v>
      </c>
      <c r="AJ482" s="28" t="str">
        <f>AJ$9</f>
        <v>Asset status as active or inactive for public use</v>
      </c>
      <c r="AK482" s="28" t="str">
        <f t="shared" si="436"/>
        <v>"key":"status","value":"","description":"Asset status as active or inactive for public use"},{</v>
      </c>
      <c r="AL482" s="28" t="str">
        <f>AL$9</f>
        <v>parent</v>
      </c>
      <c r="AM482" s="28" t="str">
        <f>AM$9</f>
        <v>Acknowledgement parent targeted for this reaction</v>
      </c>
      <c r="AN482" s="28" t="str">
        <f t="shared" si="437"/>
        <v>"key":"parent","value":"","description":"Acknowledgement parent targeted for this reaction"},{</v>
      </c>
      <c r="AO482" s="28" t="str">
        <f>AO$9</f>
        <v>thread</v>
      </c>
      <c r="AP482" s="28" t="str">
        <f>AP$9</f>
        <v>Comment thread or parent comment this item is attached to</v>
      </c>
      <c r="AQ482" s="28" t="str">
        <f t="shared" si="438"/>
        <v>"key":"thread","value":"","description":"Comment thread or parent comment this item is attached to"},{</v>
      </c>
      <c r="AR482" s="28" t="str">
        <f>AR$9</f>
        <v>sender</v>
      </c>
      <c r="AS482" s="28" t="str">
        <f>AS$9</f>
        <v>Followship initiator sending the follow request</v>
      </c>
      <c r="AT482" s="28" t="str">
        <f t="shared" si="439"/>
        <v>"key":"sender","value":"","description":"Followship initiator sending the follow request"},{</v>
      </c>
      <c r="AU482" s="28" t="str">
        <f>AU$9</f>
        <v>headline</v>
      </c>
      <c r="AV482" s="28" t="str">
        <f>AV$9</f>
        <v>Group headline demonstrates this groups goals.</v>
      </c>
      <c r="AW482" s="28" t="str">
        <f t="shared" si="440"/>
        <v>"key":"headline","value":"","description":"Group headline demonstrates this groups goals."},{</v>
      </c>
      <c r="AX482" s="28" t="str">
        <f>AX$9</f>
        <v>images</v>
      </c>
      <c r="AY482" s="28" t="str">
        <f>AY$9</f>
        <v>Post images represent all images associated (JSON)</v>
      </c>
      <c r="AZ482" s="28" t="str">
        <f t="shared" si="441"/>
        <v>"key":"images","value":"","description":"Post images represent all images associated (JSON)"},{</v>
      </c>
      <c r="BA482" s="28" t="str">
        <f>BA$9</f>
        <v>object</v>
      </c>
      <c r="BB482" s="28" t="str">
        <f>BB$9</f>
        <v>Tag object</v>
      </c>
      <c r="BC482" s="28" t="str">
        <f t="shared" si="442"/>
        <v>"key":"object","value":"","description":"Tag object"},{</v>
      </c>
      <c r="BD482" s="28">
        <f>BD$9</f>
        <v>0</v>
      </c>
      <c r="BE482" s="28">
        <f>BE$9</f>
        <v>0</v>
      </c>
      <c r="BF482" s="28" t="str">
        <f t="shared" si="443"/>
        <v/>
      </c>
      <c r="BG482" s="28" t="str">
        <f>BG$9</f>
        <v>object</v>
      </c>
      <c r="BH482" s="28" t="str">
        <f>BH$9</f>
        <v>Trend object</v>
      </c>
      <c r="BI482" s="28" t="str">
        <f t="shared" si="444"/>
        <v>"key":"object","value":"","description":"Trend object"},{</v>
      </c>
      <c r="BJ482" s="28" t="str">
        <f>BJ$9</f>
        <v>participants</v>
      </c>
      <c r="BK482" s="28" t="str">
        <f>BK$9</f>
        <v>Thread participants is a list of users having access to the thread (JSON).</v>
      </c>
      <c r="BL482" s="28" t="str">
        <f t="shared" si="445"/>
        <v>"key":"participants","value":"","description":"Thread participants is a list of users having access to the thread (JSON)."},{</v>
      </c>
      <c r="BM482" s="28" t="str">
        <f>BM$9</f>
        <v>images</v>
      </c>
      <c r="BN482" s="28" t="str">
        <f>BN$9</f>
        <v>Message images represent all images associated (JSON)</v>
      </c>
      <c r="BO482" s="28" t="str">
        <f t="shared" si="446"/>
        <v>"key":"images","value":"","description":"Message images represent all images associated (JSON)"},{</v>
      </c>
      <c r="BP482" s="28" t="str">
        <f>BP$9</f>
        <v>type</v>
      </c>
      <c r="BQ482" s="28" t="str">
        <f>BQ$9</f>
        <v>Notification type indicates the kind of function that initiated this notification.</v>
      </c>
      <c r="BR482" s="28" t="str">
        <f t="shared" si="447"/>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8"/>
        <v>"key":"attachments","value":"","description":"Stage attachment which contains either drawing paths, post images or audio recordings (JSON)."},{</v>
      </c>
      <c r="BV482" s="28" t="str">
        <f>BV$9</f>
        <v>source</v>
      </c>
      <c r="BW482" s="28" t="str">
        <f>BW$9</f>
        <v>Recording source is the media file itself.</v>
      </c>
      <c r="BX482" s="28" t="str">
        <f t="shared" si="449"/>
        <v>"key":"source","value":"","description":"Recording source is the media file itself."},{</v>
      </c>
      <c r="BY482" s="28" t="str">
        <f>BY$9</f>
        <v>images</v>
      </c>
      <c r="BZ482" s="28" t="str">
        <f>BZ$9</f>
        <v>Attachment assets holds all drawing path references and corrdinates (JSON).</v>
      </c>
      <c r="CA482" s="28" t="str">
        <f t="shared" si="450"/>
        <v>"key":"images","value":"","description":"Attachment assets holds all drawing path references and corrdinates (JSON)."},{</v>
      </c>
      <c r="CB482" s="28">
        <f>CB$9</f>
        <v>0</v>
      </c>
      <c r="CC482" s="28">
        <f>CC$9</f>
        <v>0</v>
      </c>
      <c r="CD482" s="28" t="str">
        <f t="shared" si="451"/>
        <v/>
      </c>
      <c r="CE482" s="28" t="str">
        <f>CE$9</f>
        <v>x</v>
      </c>
      <c r="CF482" s="28" t="str">
        <f>CF$9</f>
        <v>Idea x coordinate starting point.</v>
      </c>
      <c r="CG482" s="28" t="str">
        <f t="shared" si="452"/>
        <v>"key":"x","value":"","description":"Idea x coordinate starting point."},{</v>
      </c>
      <c r="CH482" s="28"/>
      <c r="CI482" s="28"/>
      <c r="CJ482" s="28"/>
      <c r="CK482" s="28"/>
      <c r="CL482" s="28"/>
      <c r="CM482" s="28"/>
    </row>
    <row r="483" spans="2:91" x14ac:dyDescent="0.2">
      <c r="B483" s="28">
        <f>B$10</f>
        <v>0</v>
      </c>
      <c r="C483" s="28">
        <f>C$10</f>
        <v>0</v>
      </c>
      <c r="D483" s="28" t="str">
        <f t="shared" si="425"/>
        <v/>
      </c>
      <c r="E483" s="28">
        <f>E$10</f>
        <v>0</v>
      </c>
      <c r="F483" s="28">
        <f>F$10</f>
        <v>0</v>
      </c>
      <c r="G483" s="28" t="str">
        <f t="shared" si="426"/>
        <v/>
      </c>
      <c r="H483" s="28" t="str">
        <f>H$10</f>
        <v>object</v>
      </c>
      <c r="I483" s="28" t="str">
        <f>I$10</f>
        <v>Event object used in the call</v>
      </c>
      <c r="J483" s="28" t="str">
        <f t="shared" si="427"/>
        <v>"key":"object","value":"","description":"Event object used in the call"},{</v>
      </c>
      <c r="K483" s="28" t="str">
        <f>K$10</f>
        <v>industry</v>
      </c>
      <c r="L483" s="28" t="str">
        <f>L$10</f>
        <v>App primarily used in the this industry. (255 characters)</v>
      </c>
      <c r="M483" s="28" t="str">
        <f t="shared" si="428"/>
        <v>"key":"industry","value":"","description":"App primarily used in the this industry. (255 characters)"},{</v>
      </c>
      <c r="N483" s="28" t="str">
        <f>N$10</f>
        <v>expires</v>
      </c>
      <c r="O483" s="28" t="str">
        <f>O$10</f>
        <v>Token expires on this date.</v>
      </c>
      <c r="P483" s="28" t="str">
        <f t="shared" si="429"/>
        <v>"key":"expires","value":"","description":"Token expires on this date."},{</v>
      </c>
      <c r="Q483" s="28" t="str">
        <f>Q$10</f>
        <v>name_last</v>
      </c>
      <c r="R483" s="28" t="str">
        <f>R$10</f>
        <v>Person last name</v>
      </c>
      <c r="S483" s="28" t="str">
        <f t="shared" si="430"/>
        <v>"key":"name_last","value":"","description":"Person last name"},{</v>
      </c>
      <c r="T483" s="28" t="str">
        <f>T$10</f>
        <v>lastlogin</v>
      </c>
      <c r="U483" s="28" t="str">
        <f>U$10</f>
        <v>User last successful login</v>
      </c>
      <c r="V483" s="28" t="str">
        <f t="shared" si="431"/>
        <v>"key":"lastlogin","value":"","description":"User last successful login"},{</v>
      </c>
      <c r="W483" s="28" t="str">
        <f>W$10</f>
        <v>headline</v>
      </c>
      <c r="X483" s="28" t="str">
        <f>X$10</f>
        <v>Profile tell us a bit more about you</v>
      </c>
      <c r="Y483" s="28" t="str">
        <f t="shared" si="432"/>
        <v>"key":"headline","value":"","description":"Profile tell us a bit more about you"},{</v>
      </c>
      <c r="Z483" s="28" t="str">
        <f>Z$10</f>
        <v>organization</v>
      </c>
      <c r="AA483" s="28" t="str">
        <f>AA$10</f>
        <v>Partner organization is the company or entity that can create an app.</v>
      </c>
      <c r="AB483" s="28" t="str">
        <f t="shared" si="433"/>
        <v>"key":"organization","value":"","description":"Partner organization is the company or entity that can create an app."},{</v>
      </c>
      <c r="AC483" s="28">
        <f>AC$10</f>
        <v>0</v>
      </c>
      <c r="AD483" s="28">
        <f>AD$10</f>
        <v>0</v>
      </c>
      <c r="AE483" s="28" t="str">
        <f t="shared" si="434"/>
        <v/>
      </c>
      <c r="AF483" s="28">
        <f>AF$10</f>
        <v>0</v>
      </c>
      <c r="AG483" s="28">
        <f>AG$10</f>
        <v>0</v>
      </c>
      <c r="AH483" s="28" t="str">
        <f t="shared" si="435"/>
        <v/>
      </c>
      <c r="AI483" s="28" t="str">
        <f>AI$10</f>
        <v>primary</v>
      </c>
      <c r="AJ483" s="28" t="str">
        <f>AJ$10</f>
        <v>Asset primary of a series of others</v>
      </c>
      <c r="AK483" s="28" t="str">
        <f t="shared" si="436"/>
        <v>"key":"primary","value":"","description":"Asset primary of a series of others"},{</v>
      </c>
      <c r="AL483" s="28" t="str">
        <f>AL$10</f>
        <v>object</v>
      </c>
      <c r="AM483" s="28" t="str">
        <f>AM$10</f>
        <v>Acknowledgement object being reacted to</v>
      </c>
      <c r="AN483" s="28" t="str">
        <f t="shared" si="437"/>
        <v>"key":"object","value":"","description":"Acknowledgement object being reacted to"},{</v>
      </c>
      <c r="AO483" s="28" t="str">
        <f>AO$10</f>
        <v>object</v>
      </c>
      <c r="AP483" s="28" t="str">
        <f>AP$10</f>
        <v>Comment object being reacted to</v>
      </c>
      <c r="AQ483" s="28" t="str">
        <f t="shared" si="438"/>
        <v>"key":"object","value":"","description":"Comment object being reacted to"},{</v>
      </c>
      <c r="AR483" s="28" t="str">
        <f>AR$10</f>
        <v>status</v>
      </c>
      <c r="AS483" s="28" t="str">
        <f>AS$10</f>
        <v>Followship status indicates whether request has been accepted or is pending (pending, accepted, declined, blocked)</v>
      </c>
      <c r="AT483" s="28" t="str">
        <f t="shared" si="439"/>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40"/>
        <v>"key":"access","value":"","description":"Group access indicates whether the group is public, private or protected"},{</v>
      </c>
      <c r="AX483" s="28" t="str">
        <f>AX$10</f>
        <v>closed</v>
      </c>
      <c r="AY483" s="28" t="str">
        <f>AY$10</f>
        <v>Post author account closed or inactve</v>
      </c>
      <c r="AZ483" s="28" t="str">
        <f t="shared" si="441"/>
        <v>"key":"closed","value":"","description":"Post author account closed or inactve"},{</v>
      </c>
      <c r="BA483" s="28">
        <f>BA$10</f>
        <v>0</v>
      </c>
      <c r="BB483" s="28">
        <f>BB$10</f>
        <v>0</v>
      </c>
      <c r="BC483" s="28" t="str">
        <f t="shared" si="442"/>
        <v/>
      </c>
      <c r="BD483" s="28">
        <f>BD$10</f>
        <v>0</v>
      </c>
      <c r="BE483" s="28">
        <f>BE$10</f>
        <v>0</v>
      </c>
      <c r="BF483" s="28" t="str">
        <f t="shared" si="443"/>
        <v/>
      </c>
      <c r="BG483" s="28">
        <f>BG$10</f>
        <v>0</v>
      </c>
      <c r="BH483" s="28">
        <f>BH$10</f>
        <v>0</v>
      </c>
      <c r="BI483" s="28" t="str">
        <f t="shared" si="444"/>
        <v/>
      </c>
      <c r="BJ483" s="28" t="str">
        <f>BJ$10</f>
        <v>preview</v>
      </c>
      <c r="BK483" s="28" t="str">
        <f>BK$10</f>
        <v>Thread preview of the latest message in the thread.</v>
      </c>
      <c r="BL483" s="28" t="str">
        <f t="shared" si="445"/>
        <v>"key":"preview","value":"","description":"Thread preview of the latest message in the thread."},{</v>
      </c>
      <c r="BM483" s="28" t="str">
        <f>BM$10</f>
        <v>deleted</v>
      </c>
      <c r="BN483" s="28" t="str">
        <f>BN$10</f>
        <v>Message deleted indicates the message has been deleted.</v>
      </c>
      <c r="BO483" s="28" t="str">
        <f t="shared" si="446"/>
        <v>"key":"deleted","value":"","description":"Message deleted indicates the message has been deleted."},{</v>
      </c>
      <c r="BP483" s="28" t="str">
        <f>BP$10</f>
        <v>opened</v>
      </c>
      <c r="BQ483" s="28" t="str">
        <f>BQ$10</f>
        <v>Notification open indicates the recipients explicit action against a notification.</v>
      </c>
      <c r="BR483" s="28" t="str">
        <f t="shared" si="447"/>
        <v>"key":"opened","value":"","description":"Notification open indicates the recipients explicit action against a notification."},{</v>
      </c>
      <c r="BS483" s="28">
        <f>BS$10</f>
        <v>0</v>
      </c>
      <c r="BT483" s="28">
        <f>BT$10</f>
        <v>0</v>
      </c>
      <c r="BU483" s="28" t="str">
        <f t="shared" si="448"/>
        <v/>
      </c>
      <c r="BV483" s="28" t="str">
        <f>BV$10</f>
        <v>length</v>
      </c>
      <c r="BW483" s="28" t="str">
        <f>BW$10</f>
        <v>Recording length represents the total duration of the media file.</v>
      </c>
      <c r="BX483" s="28" t="str">
        <f t="shared" si="449"/>
        <v>"key":"length","value":"","description":"Recording length represents the total duration of the media file."},{</v>
      </c>
      <c r="BY483" s="28" t="str">
        <f>BY$10</f>
        <v>recordings</v>
      </c>
      <c r="BZ483" s="28" t="str">
        <f>BZ$10</f>
        <v>Attachment assets holds all media recording references (JSON).</v>
      </c>
      <c r="CA483" s="28" t="str">
        <f t="shared" si="450"/>
        <v>"key":"recordings","value":"","description":"Attachment assets holds all media recording references (JSON)."},{</v>
      </c>
      <c r="CB483" s="28">
        <f>CB$10</f>
        <v>0</v>
      </c>
      <c r="CC483" s="28">
        <f>CC$10</f>
        <v>0</v>
      </c>
      <c r="CD483" s="28" t="str">
        <f t="shared" si="451"/>
        <v/>
      </c>
      <c r="CE483" s="28" t="str">
        <f>CE$10</f>
        <v>y</v>
      </c>
      <c r="CF483" s="28" t="str">
        <f>CF$10</f>
        <v>Idea y coordinate starting point.</v>
      </c>
      <c r="CG483" s="28" t="str">
        <f t="shared" si="452"/>
        <v>"key":"y","value":"","description":"Idea y coordinate starting point."},{</v>
      </c>
      <c r="CH483" s="28"/>
      <c r="CI483" s="28"/>
      <c r="CJ483" s="28"/>
      <c r="CK483" s="28"/>
      <c r="CL483" s="28"/>
      <c r="CM483" s="28"/>
    </row>
    <row r="484" spans="2:91" x14ac:dyDescent="0.2">
      <c r="B484" s="28">
        <f>B$11</f>
        <v>0</v>
      </c>
      <c r="C484" s="28">
        <f>C$11</f>
        <v>0</v>
      </c>
      <c r="D484" s="28" t="str">
        <f t="shared" si="425"/>
        <v/>
      </c>
      <c r="E484" s="28">
        <f>E$11</f>
        <v>0</v>
      </c>
      <c r="F484" s="28">
        <f>F$11</f>
        <v>0</v>
      </c>
      <c r="G484" s="28" t="str">
        <f t="shared" si="426"/>
        <v/>
      </c>
      <c r="H484" s="28">
        <f>H$11</f>
        <v>0</v>
      </c>
      <c r="I484" s="28">
        <f>I$11</f>
        <v>0</v>
      </c>
      <c r="J484" s="28" t="str">
        <f t="shared" si="427"/>
        <v/>
      </c>
      <c r="K484" s="28" t="str">
        <f>K$11</f>
        <v>email</v>
      </c>
      <c r="L484" s="28" t="str">
        <f>L$11</f>
        <v>App contact email in the event a user wants to reach out to the app creator. (255 characters)</v>
      </c>
      <c r="M484" s="28" t="str">
        <f t="shared" si="428"/>
        <v>"key":"email","value":"","description":"App contact email in the event a user wants to reach out to the app creator. (255 characters)"},{</v>
      </c>
      <c r="N484" s="28" t="str">
        <f>N$11</f>
        <v>limit</v>
      </c>
      <c r="O484" s="28" t="str">
        <f>O$11</f>
        <v>Token daily request limit will either be NULL or a set amount.</v>
      </c>
      <c r="P484" s="28" t="str">
        <f t="shared" si="429"/>
        <v>"key":"limit","value":"","description":"Token daily request limit will either be NULL or a set amount."},{</v>
      </c>
      <c r="Q484" s="28" t="str">
        <f>Q$11</f>
        <v>email</v>
      </c>
      <c r="R484" s="28" t="str">
        <f>R$11</f>
        <v>Person primary email address</v>
      </c>
      <c r="S484" s="28" t="str">
        <f t="shared" si="430"/>
        <v>"key":"email","value":"","description":"Person primary email address"},{</v>
      </c>
      <c r="T484" s="28" t="str">
        <f>T$11</f>
        <v>status</v>
      </c>
      <c r="U484" s="28" t="str">
        <f>U$11</f>
        <v>User status</v>
      </c>
      <c r="V484" s="28" t="str">
        <f t="shared" si="431"/>
        <v>"key":"status","value":"","description":"User status"},{</v>
      </c>
      <c r="W484" s="28" t="str">
        <f>W$11</f>
        <v>access</v>
      </c>
      <c r="X484" s="28" t="str">
        <f>X$11</f>
        <v>Profile access determines whether the profile itself is private or public.</v>
      </c>
      <c r="Y484" s="28" t="str">
        <f t="shared" si="432"/>
        <v>"key":"access","value":"","description":"Profile access determines whether the profile itself is private or public."},{</v>
      </c>
      <c r="Z484" s="28">
        <f>Z$11</f>
        <v>0</v>
      </c>
      <c r="AA484" s="28">
        <f>AA$11</f>
        <v>0</v>
      </c>
      <c r="AB484" s="28" t="str">
        <f t="shared" si="433"/>
        <v/>
      </c>
      <c r="AC484" s="28">
        <f>AC$11</f>
        <v>0</v>
      </c>
      <c r="AD484" s="28">
        <f>AD$11</f>
        <v>0</v>
      </c>
      <c r="AE484" s="28" t="str">
        <f t="shared" si="434"/>
        <v/>
      </c>
      <c r="AF484" s="28">
        <f>AF$11</f>
        <v>0</v>
      </c>
      <c r="AG484" s="28">
        <f>AG$11</f>
        <v>0</v>
      </c>
      <c r="AH484" s="28" t="str">
        <f t="shared" si="435"/>
        <v/>
      </c>
      <c r="AI484" s="28" t="str">
        <f>AI$11</f>
        <v>object</v>
      </c>
      <c r="AJ484" s="28" t="str">
        <f>AJ$11</f>
        <v>Asset object to which the image is assigned</v>
      </c>
      <c r="AK484" s="28" t="str">
        <f t="shared" si="436"/>
        <v>"key":"object","value":"","description":"Asset object to which the image is assigned"},{</v>
      </c>
      <c r="AL484" s="28">
        <f>AL$11</f>
        <v>0</v>
      </c>
      <c r="AM484" s="28">
        <f>AM$11</f>
        <v>0</v>
      </c>
      <c r="AN484" s="28" t="str">
        <f t="shared" si="437"/>
        <v/>
      </c>
      <c r="AO484" s="28">
        <f>AO$11</f>
        <v>0</v>
      </c>
      <c r="AP484" s="28">
        <f>AP$11</f>
        <v>0</v>
      </c>
      <c r="AQ484" s="28" t="str">
        <f t="shared" si="438"/>
        <v/>
      </c>
      <c r="AR484" s="28">
        <f>AR$11</f>
        <v>0</v>
      </c>
      <c r="AS484" s="28">
        <f>AS$11</f>
        <v>0</v>
      </c>
      <c r="AT484" s="28" t="str">
        <f t="shared" si="439"/>
        <v/>
      </c>
      <c r="AU484" s="28" t="str">
        <f>AU$11</f>
        <v>participants</v>
      </c>
      <c r="AV484" s="28" t="str">
        <f>AV$11</f>
        <v>Group administrators, contributors or other list holds all admins in JSON</v>
      </c>
      <c r="AW484" s="28" t="str">
        <f t="shared" si="440"/>
        <v>"key":"participants","value":"","description":"Group administrators, contributors or other list holds all admins in JSON"},{</v>
      </c>
      <c r="AX484" s="28" t="str">
        <f>AX$11</f>
        <v>deleted</v>
      </c>
      <c r="AY484" s="28" t="str">
        <f>AY$11</f>
        <v>Post removed</v>
      </c>
      <c r="AZ484" s="28" t="str">
        <f t="shared" si="441"/>
        <v>"key":"deleted","value":"","description":"Post removed"},{</v>
      </c>
      <c r="BA484" s="28">
        <f>BA$11</f>
        <v>0</v>
      </c>
      <c r="BB484" s="28">
        <f>BB$11</f>
        <v>0</v>
      </c>
      <c r="BC484" s="28" t="str">
        <f t="shared" si="442"/>
        <v/>
      </c>
      <c r="BD484" s="28">
        <f>BD$11</f>
        <v>0</v>
      </c>
      <c r="BE484" s="28">
        <f>BE$11</f>
        <v>0</v>
      </c>
      <c r="BF484" s="28" t="str">
        <f t="shared" si="443"/>
        <v/>
      </c>
      <c r="BG484" s="28">
        <f>BG$11</f>
        <v>0</v>
      </c>
      <c r="BH484" s="28">
        <f>BH$11</f>
        <v>0</v>
      </c>
      <c r="BI484" s="28" t="str">
        <f t="shared" si="444"/>
        <v/>
      </c>
      <c r="BJ484" s="28">
        <f>BJ$11</f>
        <v>0</v>
      </c>
      <c r="BK484" s="28">
        <f>BK$11</f>
        <v>0</v>
      </c>
      <c r="BL484" s="28" t="str">
        <f t="shared" si="445"/>
        <v/>
      </c>
      <c r="BM484" s="28">
        <f>BM$11</f>
        <v>0</v>
      </c>
      <c r="BN484" s="28">
        <f>BN$11</f>
        <v>0</v>
      </c>
      <c r="BO484" s="28" t="str">
        <f t="shared" si="446"/>
        <v/>
      </c>
      <c r="BP484" s="28" t="str">
        <f>BP$11</f>
        <v>viewed</v>
      </c>
      <c r="BQ484" s="28" t="str">
        <f>BQ$11</f>
        <v>Notification open indicates the recipients having simply viewed.</v>
      </c>
      <c r="BR484" s="28" t="str">
        <f t="shared" si="447"/>
        <v>"key":"viewed","value":"","description":"Notification open indicates the recipients having simply viewed."},{</v>
      </c>
      <c r="BS484" s="28">
        <f>BS$11</f>
        <v>0</v>
      </c>
      <c r="BT484" s="28">
        <f>BT$11</f>
        <v>0</v>
      </c>
      <c r="BU484" s="28" t="str">
        <f t="shared" si="448"/>
        <v/>
      </c>
      <c r="BV484" s="28" t="str">
        <f>BV$11</f>
        <v>cues</v>
      </c>
      <c r="BW484" s="28" t="str">
        <f>BW$11</f>
        <v>Recording cues are time-specific points during a recording where an object was created.</v>
      </c>
      <c r="BX484" s="28" t="str">
        <f t="shared" si="449"/>
        <v>"key":"cues","value":"","description":"Recording cues are time-specific points during a recording where an object was created."},{</v>
      </c>
      <c r="BY484" s="28">
        <f>BY$11</f>
        <v>0</v>
      </c>
      <c r="BZ484" s="28">
        <f>BZ$11</f>
        <v>0</v>
      </c>
      <c r="CA484" s="28" t="str">
        <f t="shared" si="450"/>
        <v/>
      </c>
      <c r="CB484" s="28">
        <f>CB$11</f>
        <v>0</v>
      </c>
      <c r="CC484" s="28">
        <f>CC$11</f>
        <v>0</v>
      </c>
      <c r="CD484" s="28" t="str">
        <f t="shared" si="451"/>
        <v/>
      </c>
      <c r="CE484" s="28" t="str">
        <f>CE$11</f>
        <v>z</v>
      </c>
      <c r="CF484" s="28" t="str">
        <f>CF$11</f>
        <v>Idea z coordinate layer.</v>
      </c>
      <c r="CG484" s="28" t="str">
        <f t="shared" si="452"/>
        <v>"key":"z","value":"","description":"Idea z coordinate layer."},{</v>
      </c>
      <c r="CH484" s="28"/>
      <c r="CI484" s="28"/>
      <c r="CJ484" s="28"/>
      <c r="CK484" s="28"/>
      <c r="CL484" s="28"/>
      <c r="CM484" s="28"/>
    </row>
    <row r="485" spans="2:91" x14ac:dyDescent="0.2">
      <c r="B485" s="28">
        <f>B$12</f>
        <v>0</v>
      </c>
      <c r="C485" s="28">
        <f>C$12</f>
        <v>0</v>
      </c>
      <c r="D485" s="28" t="str">
        <f t="shared" si="425"/>
        <v/>
      </c>
      <c r="E485" s="28">
        <f>E$12</f>
        <v>0</v>
      </c>
      <c r="F485" s="28">
        <f>F$12</f>
        <v>0</v>
      </c>
      <c r="G485" s="28" t="str">
        <f t="shared" si="426"/>
        <v/>
      </c>
      <c r="H485" s="28">
        <f>H$12</f>
        <v>0</v>
      </c>
      <c r="I485" s="28">
        <f>I$12</f>
        <v>0</v>
      </c>
      <c r="J485" s="28" t="str">
        <f t="shared" si="427"/>
        <v/>
      </c>
      <c r="K485" s="28" t="str">
        <f>K$12</f>
        <v>description</v>
      </c>
      <c r="L485" s="28" t="str">
        <f>L$12</f>
        <v>App description seen when details are show about the app. (255 characters)</v>
      </c>
      <c r="M485" s="28" t="str">
        <f t="shared" si="428"/>
        <v>"key":"description","value":"","description":"App description seen when details are show about the app. (255 characters)"},{</v>
      </c>
      <c r="N485" s="28" t="str">
        <f>N$12</f>
        <v>balance</v>
      </c>
      <c r="O485" s="28" t="str">
        <f>O$12</f>
        <v>Token balance is the difference between limit and usage.</v>
      </c>
      <c r="P485" s="28" t="str">
        <f t="shared" si="429"/>
        <v>"key":"balance","value":"","description":"Token balance is the difference between limit and usage."},{</v>
      </c>
      <c r="Q485" s="28" t="str">
        <f>Q$12</f>
        <v>phone_primary</v>
      </c>
      <c r="R485" s="28" t="str">
        <f>R$12</f>
        <v>Person primary phone number</v>
      </c>
      <c r="S485" s="28" t="str">
        <f t="shared" si="430"/>
        <v>"key":"phone_primary","value":"","description":"Person primary phone number"},{</v>
      </c>
      <c r="T485" s="28" t="str">
        <f>T$12</f>
        <v>validation</v>
      </c>
      <c r="U485" s="28" t="str">
        <f>U$12</f>
        <v>User validation code</v>
      </c>
      <c r="V485" s="28" t="str">
        <f t="shared" si="431"/>
        <v>"key":"validation","value":"","description":"User validation code"},{</v>
      </c>
      <c r="W485" s="28" t="str">
        <f>W$12</f>
        <v>status</v>
      </c>
      <c r="X485" s="28" t="str">
        <f>X$12</f>
        <v>Profile status indicates whether profile is active or inactive.</v>
      </c>
      <c r="Y485" s="28" t="str">
        <f t="shared" si="432"/>
        <v>"key":"status","value":"","description":"Profile status indicates whether profile is active or inactive."},{</v>
      </c>
      <c r="Z485" s="28">
        <f>Z$12</f>
        <v>0</v>
      </c>
      <c r="AA485" s="28">
        <f>AA$12</f>
        <v>0</v>
      </c>
      <c r="AB485" s="28" t="str">
        <f t="shared" si="433"/>
        <v/>
      </c>
      <c r="AC485" s="28">
        <f>AC$12</f>
        <v>0</v>
      </c>
      <c r="AD485" s="28">
        <f>AD$12</f>
        <v>0</v>
      </c>
      <c r="AE485" s="28" t="str">
        <f t="shared" si="434"/>
        <v/>
      </c>
      <c r="AF485" s="28">
        <f>AF$12</f>
        <v>0</v>
      </c>
      <c r="AG485" s="28">
        <f>AG$12</f>
        <v>0</v>
      </c>
      <c r="AH485" s="28" t="str">
        <f t="shared" si="435"/>
        <v/>
      </c>
      <c r="AI485" s="28" t="str">
        <f>AI$12</f>
        <v>caption</v>
      </c>
      <c r="AJ485" s="28" t="str">
        <f>AJ$12</f>
        <v>Asset caption is a text blurb describing each video</v>
      </c>
      <c r="AK485" s="28" t="str">
        <f t="shared" si="436"/>
        <v>"key":"caption","value":"","description":"Asset caption is a text blurb describing each video"},{</v>
      </c>
      <c r="AL485" s="28">
        <f>AL$12</f>
        <v>0</v>
      </c>
      <c r="AM485" s="28">
        <f>AM$12</f>
        <v>0</v>
      </c>
      <c r="AN485" s="28" t="str">
        <f t="shared" si="437"/>
        <v/>
      </c>
      <c r="AO485" s="28">
        <f>AO$12</f>
        <v>0</v>
      </c>
      <c r="AP485" s="28">
        <f>AP$12</f>
        <v>0</v>
      </c>
      <c r="AQ485" s="28" t="str">
        <f t="shared" si="438"/>
        <v/>
      </c>
      <c r="AR485" s="28">
        <f>AR$12</f>
        <v>0</v>
      </c>
      <c r="AS485" s="28">
        <f>AS$12</f>
        <v>0</v>
      </c>
      <c r="AT485" s="28" t="str">
        <f t="shared" si="439"/>
        <v/>
      </c>
      <c r="AU485" s="28" t="str">
        <f>AU$12</f>
        <v>images</v>
      </c>
      <c r="AV485" s="28" t="str">
        <f>AV$12</f>
        <v>Group images will hold all images representing the group</v>
      </c>
      <c r="AW485" s="28" t="str">
        <f t="shared" si="440"/>
        <v>"key":"images","value":"","description":"Group images will hold all images representing the group"},{</v>
      </c>
      <c r="AX485" s="28" t="str">
        <f>AX$12</f>
        <v>access</v>
      </c>
      <c r="AY485" s="28" t="str">
        <f>AY$12</f>
        <v>Post object is either (0) private, (1) protected, (2) public.</v>
      </c>
      <c r="AZ485" s="28" t="str">
        <f t="shared" si="441"/>
        <v>"key":"access","value":"","description":"Post object is either (0) private, (1) protected, (2) public."},{</v>
      </c>
      <c r="BA485" s="28">
        <f>BA$12</f>
        <v>0</v>
      </c>
      <c r="BB485" s="28">
        <f>BB$12</f>
        <v>0</v>
      </c>
      <c r="BC485" s="28" t="str">
        <f t="shared" si="442"/>
        <v/>
      </c>
      <c r="BD485" s="28">
        <f>BD$12</f>
        <v>0</v>
      </c>
      <c r="BE485" s="28">
        <f>BE$12</f>
        <v>0</v>
      </c>
      <c r="BF485" s="28" t="str">
        <f t="shared" si="443"/>
        <v/>
      </c>
      <c r="BG485" s="28">
        <f>BG$12</f>
        <v>0</v>
      </c>
      <c r="BH485" s="28">
        <f>BH$12</f>
        <v>0</v>
      </c>
      <c r="BI485" s="28" t="str">
        <f t="shared" si="444"/>
        <v/>
      </c>
      <c r="BJ485" s="28">
        <f>BJ$12</f>
        <v>0</v>
      </c>
      <c r="BK485" s="28">
        <f>BK$12</f>
        <v>0</v>
      </c>
      <c r="BL485" s="28" t="str">
        <f t="shared" si="445"/>
        <v/>
      </c>
      <c r="BM485" s="28">
        <f>BM$12</f>
        <v>0</v>
      </c>
      <c r="BN485" s="28">
        <f>BN$12</f>
        <v>0</v>
      </c>
      <c r="BO485" s="28" t="str">
        <f t="shared" si="446"/>
        <v/>
      </c>
      <c r="BP485" s="28" t="str">
        <f>BP$12</f>
        <v>recipient</v>
      </c>
      <c r="BQ485" s="28" t="str">
        <f>BQ$12</f>
        <v>Notification user_to is the recipient of the notification.</v>
      </c>
      <c r="BR485" s="28" t="str">
        <f t="shared" si="447"/>
        <v>"key":"recipient","value":"","description":"Notification user_to is the recipient of the notification."},{</v>
      </c>
      <c r="BS485" s="28">
        <f>BS$12</f>
        <v>0</v>
      </c>
      <c r="BT485" s="28">
        <f>BT$12</f>
        <v>0</v>
      </c>
      <c r="BU485" s="28" t="str">
        <f t="shared" si="448"/>
        <v/>
      </c>
      <c r="BV485" s="28" t="str">
        <f>BV$12</f>
        <v>start_time</v>
      </c>
      <c r="BW485" s="28" t="str">
        <f>BW$12</f>
        <v>Recording start time with UTC.</v>
      </c>
      <c r="BX485" s="28" t="str">
        <f t="shared" si="449"/>
        <v>"key":"start_time","value":"","description":"Recording start time with UTC."},{</v>
      </c>
      <c r="BY485" s="28">
        <f>BY$12</f>
        <v>0</v>
      </c>
      <c r="BZ485" s="28">
        <f>BZ$12</f>
        <v>0</v>
      </c>
      <c r="CA485" s="28" t="str">
        <f t="shared" si="450"/>
        <v/>
      </c>
      <c r="CB485" s="28">
        <f>CB$12</f>
        <v>0</v>
      </c>
      <c r="CC485" s="28">
        <f>CC$12</f>
        <v>0</v>
      </c>
      <c r="CD485" s="28" t="str">
        <f t="shared" si="451"/>
        <v/>
      </c>
      <c r="CE485" s="28" t="str">
        <f>CE$12</f>
        <v>width</v>
      </c>
      <c r="CF485" s="28" t="str">
        <f>CF$12</f>
        <v>Idea width of visual representation.</v>
      </c>
      <c r="CG485" s="28" t="str">
        <f t="shared" si="452"/>
        <v>"key":"width","value":"","description":"Idea width of visual representation."},{</v>
      </c>
      <c r="CH485" s="28"/>
      <c r="CI485" s="28"/>
      <c r="CJ485" s="28"/>
      <c r="CK485" s="28"/>
      <c r="CL485" s="28"/>
      <c r="CM485" s="28"/>
    </row>
    <row r="486" spans="2:91" x14ac:dyDescent="0.2">
      <c r="B486" s="28">
        <f>B$13</f>
        <v>0</v>
      </c>
      <c r="C486" s="28">
        <f>C$13</f>
        <v>0</v>
      </c>
      <c r="D486" s="28" t="str">
        <f t="shared" si="425"/>
        <v/>
      </c>
      <c r="E486" s="28">
        <f>E$13</f>
        <v>0</v>
      </c>
      <c r="F486" s="28">
        <f>F$13</f>
        <v>0</v>
      </c>
      <c r="G486" s="28" t="str">
        <f t="shared" si="426"/>
        <v/>
      </c>
      <c r="H486" s="28">
        <f>H$13</f>
        <v>0</v>
      </c>
      <c r="I486" s="28">
        <f>I$13</f>
        <v>0</v>
      </c>
      <c r="J486" s="28" t="str">
        <f t="shared" si="427"/>
        <v/>
      </c>
      <c r="K486" s="28" t="str">
        <f>K$13</f>
        <v>type</v>
      </c>
      <c r="L486" s="28" t="str">
        <f>L$13</f>
        <v>App is considered a premium offering.</v>
      </c>
      <c r="M486" s="28" t="str">
        <f t="shared" si="428"/>
        <v>"key":"type","value":"","description":"App is considered a premium offering."},{</v>
      </c>
      <c r="N486" s="28" t="str">
        <f>N$13</f>
        <v>status</v>
      </c>
      <c r="O486" s="28" t="str">
        <f>O$13</f>
        <v>Token available to the general public.</v>
      </c>
      <c r="P486" s="28" t="str">
        <f t="shared" si="429"/>
        <v>"key":"status","value":"","description":"Token available to the general public."},{</v>
      </c>
      <c r="Q486" s="28" t="str">
        <f>Q$13</f>
        <v>phone_secondary</v>
      </c>
      <c r="R486" s="28" t="str">
        <f>R$13</f>
        <v>Person secondary phone number</v>
      </c>
      <c r="S486" s="28" t="str">
        <f t="shared" si="430"/>
        <v>"key":"phone_secondary","value":"","description":"Person secondary phone number"},{</v>
      </c>
      <c r="T486" s="28" t="str">
        <f>T$13</f>
        <v>welcome</v>
      </c>
      <c r="U486" s="28" t="str">
        <f>U$13</f>
        <v>User welcome message array</v>
      </c>
      <c r="V486" s="28" t="str">
        <f t="shared" si="431"/>
        <v>"key":"welcome","value":"","description":"User welcome message array"},{</v>
      </c>
      <c r="W486" s="28">
        <f>W$13</f>
        <v>0</v>
      </c>
      <c r="X486" s="28">
        <f>X$13</f>
        <v>0</v>
      </c>
      <c r="Y486" s="28" t="str">
        <f t="shared" si="432"/>
        <v/>
      </c>
      <c r="Z486" s="28">
        <f>Z$13</f>
        <v>0</v>
      </c>
      <c r="AA486" s="28">
        <f>AA$13</f>
        <v>0</v>
      </c>
      <c r="AB486" s="28" t="str">
        <f t="shared" si="433"/>
        <v/>
      </c>
      <c r="AC486" s="28">
        <f>AC$13</f>
        <v>0</v>
      </c>
      <c r="AD486" s="28">
        <f>AD$13</f>
        <v>0</v>
      </c>
      <c r="AE486" s="28" t="str">
        <f t="shared" si="434"/>
        <v/>
      </c>
      <c r="AF486" s="28">
        <f>AF$13</f>
        <v>0</v>
      </c>
      <c r="AG486" s="28">
        <f>AG$13</f>
        <v>0</v>
      </c>
      <c r="AH486" s="28" t="str">
        <f t="shared" si="435"/>
        <v/>
      </c>
      <c r="AI486" s="28" t="str">
        <f>AI$13</f>
        <v>filename</v>
      </c>
      <c r="AJ486" s="28" t="str">
        <f>AJ$13</f>
        <v>Asset file name</v>
      </c>
      <c r="AK486" s="28" t="str">
        <f t="shared" si="436"/>
        <v>"key":"filename","value":"","description":"Asset file name"},{</v>
      </c>
      <c r="AL486" s="28">
        <f>AL$13</f>
        <v>0</v>
      </c>
      <c r="AM486" s="28">
        <f>AM$13</f>
        <v>0</v>
      </c>
      <c r="AN486" s="28" t="str">
        <f t="shared" si="437"/>
        <v/>
      </c>
      <c r="AO486" s="28">
        <f>AO$13</f>
        <v>0</v>
      </c>
      <c r="AP486" s="28">
        <f>AP$13</f>
        <v>0</v>
      </c>
      <c r="AQ486" s="28" t="str">
        <f t="shared" si="438"/>
        <v/>
      </c>
      <c r="AR486" s="28">
        <f>AR$13</f>
        <v>0</v>
      </c>
      <c r="AS486" s="28">
        <f>AS$13</f>
        <v>0</v>
      </c>
      <c r="AT486" s="28" t="str">
        <f t="shared" si="439"/>
        <v/>
      </c>
      <c r="AU486" s="28" t="str">
        <f>AU$13</f>
        <v>author</v>
      </c>
      <c r="AV486" s="28" t="str">
        <f>AV$13</f>
        <v>Group is the creator of the group</v>
      </c>
      <c r="AW486" s="28" t="str">
        <f t="shared" si="440"/>
        <v>"key":"author","value":"","description":"Group is the creator of the group"},{</v>
      </c>
      <c r="AX486" s="28" t="str">
        <f>AX$13</f>
        <v>host</v>
      </c>
      <c r="AY486" s="28" t="str">
        <f>AY$13</f>
        <v>Post host is where the post is located either group or profile.</v>
      </c>
      <c r="AZ486" s="28" t="str">
        <f t="shared" si="441"/>
        <v>"key":"host","value":"","description":"Post host is where the post is located either group or profile."},{</v>
      </c>
      <c r="BA486" s="28">
        <f>BA$13</f>
        <v>0</v>
      </c>
      <c r="BB486" s="28">
        <f>BB$13</f>
        <v>0</v>
      </c>
      <c r="BC486" s="28" t="str">
        <f t="shared" si="442"/>
        <v/>
      </c>
      <c r="BD486" s="28">
        <f>BD$13</f>
        <v>0</v>
      </c>
      <c r="BE486" s="28">
        <f>BE$13</f>
        <v>0</v>
      </c>
      <c r="BF486" s="28" t="str">
        <f t="shared" si="443"/>
        <v/>
      </c>
      <c r="BG486" s="28">
        <f>BG$13</f>
        <v>0</v>
      </c>
      <c r="BH486" s="28">
        <f>BH$13</f>
        <v>0</v>
      </c>
      <c r="BI486" s="28" t="str">
        <f t="shared" si="444"/>
        <v/>
      </c>
      <c r="BJ486" s="28">
        <f>BJ$13</f>
        <v>0</v>
      </c>
      <c r="BK486" s="28">
        <f>BK$13</f>
        <v>0</v>
      </c>
      <c r="BL486" s="28" t="str">
        <f t="shared" si="445"/>
        <v/>
      </c>
      <c r="BM486" s="28">
        <f>BM$13</f>
        <v>0</v>
      </c>
      <c r="BN486" s="28">
        <f>BN$13</f>
        <v>0</v>
      </c>
      <c r="BO486" s="28" t="str">
        <f t="shared" si="446"/>
        <v/>
      </c>
      <c r="BP486" s="28" t="str">
        <f>BP$13</f>
        <v>sender</v>
      </c>
      <c r="BQ486" s="28" t="str">
        <f>BQ$13</f>
        <v>Notification user_from is the user whose action initiated the notification.</v>
      </c>
      <c r="BR486" s="28" t="str">
        <f t="shared" si="447"/>
        <v>"key":"sender","value":"","description":"Notification user_from is the user whose action initiated the notification."},{</v>
      </c>
      <c r="BS486" s="28">
        <f>BS$13</f>
        <v>0</v>
      </c>
      <c r="BT486" s="28">
        <f>BT$13</f>
        <v>0</v>
      </c>
      <c r="BU486" s="28" t="str">
        <f t="shared" si="448"/>
        <v/>
      </c>
      <c r="BV486" s="28" t="str">
        <f>BV$13</f>
        <v>end_time</v>
      </c>
      <c r="BW486" s="28" t="str">
        <f>BW$13</f>
        <v>Recording end time with UTC.</v>
      </c>
      <c r="BX486" s="28" t="str">
        <f t="shared" si="449"/>
        <v>"key":"end_time","value":"","description":"Recording end time with UTC."},{</v>
      </c>
      <c r="BY486" s="28">
        <f>BY$13</f>
        <v>0</v>
      </c>
      <c r="BZ486" s="28">
        <f>BZ$13</f>
        <v>0</v>
      </c>
      <c r="CA486" s="28" t="str">
        <f t="shared" si="450"/>
        <v/>
      </c>
      <c r="CB486" s="28">
        <f>CB$13</f>
        <v>0</v>
      </c>
      <c r="CC486" s="28">
        <f>CC$13</f>
        <v>0</v>
      </c>
      <c r="CD486" s="28" t="str">
        <f t="shared" si="451"/>
        <v/>
      </c>
      <c r="CE486" s="28" t="str">
        <f>CE$13</f>
        <v>height</v>
      </c>
      <c r="CF486" s="28" t="str">
        <f>CF$13</f>
        <v>Idea height of visual representation.</v>
      </c>
      <c r="CG486" s="28" t="str">
        <f t="shared" si="452"/>
        <v>"key":"height","value":"","description":"Idea height of visual representation."},{</v>
      </c>
      <c r="CH486" s="28"/>
      <c r="CI486" s="28"/>
      <c r="CJ486" s="28"/>
      <c r="CK486" s="28"/>
      <c r="CL486" s="28"/>
      <c r="CM486" s="28"/>
    </row>
    <row r="487" spans="2:91" x14ac:dyDescent="0.2">
      <c r="B487" s="28">
        <f>B$14</f>
        <v>0</v>
      </c>
      <c r="C487" s="28">
        <f>C$14</f>
        <v>0</v>
      </c>
      <c r="D487" s="28" t="str">
        <f t="shared" si="425"/>
        <v/>
      </c>
      <c r="E487" s="28">
        <f>E$14</f>
        <v>0</v>
      </c>
      <c r="F487" s="28">
        <f>F$14</f>
        <v>0</v>
      </c>
      <c r="G487" s="28" t="str">
        <f t="shared" si="426"/>
        <v/>
      </c>
      <c r="H487" s="28">
        <f>H$14</f>
        <v>0</v>
      </c>
      <c r="I487" s="28">
        <f>I$14</f>
        <v>0</v>
      </c>
      <c r="J487" s="28" t="str">
        <f t="shared" si="427"/>
        <v/>
      </c>
      <c r="K487" s="28">
        <f>K$14</f>
        <v>0</v>
      </c>
      <c r="L487" s="28">
        <f>L$14</f>
        <v>0</v>
      </c>
      <c r="M487" s="28" t="str">
        <f t="shared" si="428"/>
        <v/>
      </c>
      <c r="N487" s="28">
        <f>N$14</f>
        <v>0</v>
      </c>
      <c r="O487" s="28">
        <f>O$14</f>
        <v>0</v>
      </c>
      <c r="P487" s="28" t="str">
        <f t="shared" si="429"/>
        <v/>
      </c>
      <c r="Q487" s="28" t="str">
        <f>Q$14</f>
        <v>entitlements</v>
      </c>
      <c r="R487" s="28" t="str">
        <f>R$14</f>
        <v>Person entitlements in JSON data format (guest,user,profile,partner)</v>
      </c>
      <c r="S487" s="28" t="str">
        <f t="shared" si="430"/>
        <v>"key":"entitlements","value":"","description":"Person entitlements in JSON data format (guest,user,profile,partner)"},{</v>
      </c>
      <c r="T487" s="28">
        <f>T$14</f>
        <v>0</v>
      </c>
      <c r="U487" s="28">
        <f>U$14</f>
        <v>0</v>
      </c>
      <c r="V487" s="28" t="str">
        <f t="shared" si="431"/>
        <v/>
      </c>
      <c r="W487" s="28">
        <f>W$14</f>
        <v>0</v>
      </c>
      <c r="X487" s="28">
        <f>X$14</f>
        <v>0</v>
      </c>
      <c r="Y487" s="28" t="str">
        <f t="shared" si="432"/>
        <v/>
      </c>
      <c r="Z487" s="28">
        <f>Z$14</f>
        <v>0</v>
      </c>
      <c r="AA487" s="28">
        <f>AA$14</f>
        <v>0</v>
      </c>
      <c r="AB487" s="28" t="str">
        <f t="shared" si="433"/>
        <v/>
      </c>
      <c r="AC487" s="28">
        <f>AC$14</f>
        <v>0</v>
      </c>
      <c r="AD487" s="28">
        <f>AD$14</f>
        <v>0</v>
      </c>
      <c r="AE487" s="28" t="str">
        <f t="shared" si="434"/>
        <v/>
      </c>
      <c r="AF487" s="28">
        <f>AF$14</f>
        <v>0</v>
      </c>
      <c r="AG487" s="28">
        <f>AG$14</f>
        <v>0</v>
      </c>
      <c r="AH487" s="28" t="str">
        <f t="shared" si="435"/>
        <v/>
      </c>
      <c r="AI487" s="28" t="str">
        <f>AI$14</f>
        <v>metadata</v>
      </c>
      <c r="AJ487" s="28" t="str">
        <f>AJ$14</f>
        <v>Asset metadata in the form of JSON (original filename, latitude, longitude, location, etc.)</v>
      </c>
      <c r="AK487" s="28" t="str">
        <f t="shared" si="436"/>
        <v>"key":"metadata","value":"","description":"Asset metadata in the form of JSON (original filename, latitude, longitude, location, etc.)"},{</v>
      </c>
      <c r="AL487" s="28">
        <f>AL$14</f>
        <v>0</v>
      </c>
      <c r="AM487" s="28">
        <f>AM$14</f>
        <v>0</v>
      </c>
      <c r="AN487" s="28" t="str">
        <f t="shared" si="437"/>
        <v/>
      </c>
      <c r="AO487" s="28">
        <f>AO$14</f>
        <v>0</v>
      </c>
      <c r="AP487" s="28">
        <f>AP$14</f>
        <v>0</v>
      </c>
      <c r="AQ487" s="28" t="str">
        <f t="shared" si="438"/>
        <v/>
      </c>
      <c r="AR487" s="28">
        <f>AR$14</f>
        <v>0</v>
      </c>
      <c r="AS487" s="28">
        <f>AS$14</f>
        <v>0</v>
      </c>
      <c r="AT487" s="28" t="str">
        <f t="shared" si="439"/>
        <v/>
      </c>
      <c r="AU487" s="28">
        <f>AU$14</f>
        <v>0</v>
      </c>
      <c r="AV487" s="28">
        <f>AV$14</f>
        <v>0</v>
      </c>
      <c r="AW487" s="28" t="str">
        <f t="shared" si="440"/>
        <v/>
      </c>
      <c r="AX487" s="28">
        <f>AX$14</f>
        <v>0</v>
      </c>
      <c r="AY487" s="28">
        <f>AY$14</f>
        <v>0</v>
      </c>
      <c r="AZ487" s="28" t="str">
        <f t="shared" si="441"/>
        <v/>
      </c>
      <c r="BA487" s="28">
        <f>BA$14</f>
        <v>0</v>
      </c>
      <c r="BB487" s="28">
        <f>BB$14</f>
        <v>0</v>
      </c>
      <c r="BC487" s="28" t="str">
        <f t="shared" si="442"/>
        <v/>
      </c>
      <c r="BD487" s="28">
        <f>BD$14</f>
        <v>0</v>
      </c>
      <c r="BE487" s="28">
        <f>BE$14</f>
        <v>0</v>
      </c>
      <c r="BF487" s="28" t="str">
        <f t="shared" si="443"/>
        <v/>
      </c>
      <c r="BG487" s="28">
        <f>BG$14</f>
        <v>0</v>
      </c>
      <c r="BH487" s="28">
        <f>BH$14</f>
        <v>0</v>
      </c>
      <c r="BI487" s="28" t="str">
        <f t="shared" si="444"/>
        <v/>
      </c>
      <c r="BJ487" s="28">
        <f>BJ$14</f>
        <v>0</v>
      </c>
      <c r="BK487" s="28">
        <f>BK$14</f>
        <v>0</v>
      </c>
      <c r="BL487" s="28" t="str">
        <f t="shared" si="445"/>
        <v/>
      </c>
      <c r="BM487" s="28">
        <f>BM$14</f>
        <v>0</v>
      </c>
      <c r="BN487" s="28">
        <f>BN$14</f>
        <v>0</v>
      </c>
      <c r="BO487" s="28" t="str">
        <f t="shared" si="446"/>
        <v/>
      </c>
      <c r="BP487" s="28" t="str">
        <f>BP$14</f>
        <v>subject</v>
      </c>
      <c r="BQ487" s="28" t="str">
        <f>BQ$14</f>
        <v>Notification appears as subject line nd used for both emails and push notifications.</v>
      </c>
      <c r="BR487" s="28" t="str">
        <f t="shared" si="447"/>
        <v>"key":"subject","value":"","description":"Notification appears as subject line nd used for both emails and push notifications."},{</v>
      </c>
      <c r="BS487" s="28">
        <f>BS$14</f>
        <v>0</v>
      </c>
      <c r="BT487" s="28">
        <f>BT$14</f>
        <v>0</v>
      </c>
      <c r="BU487" s="28" t="str">
        <f t="shared" si="448"/>
        <v/>
      </c>
      <c r="BV487" s="28">
        <f>BV$14</f>
        <v>0</v>
      </c>
      <c r="BW487" s="28">
        <f>BW$14</f>
        <v>0</v>
      </c>
      <c r="BX487" s="28" t="str">
        <f t="shared" si="449"/>
        <v/>
      </c>
      <c r="BY487" s="28">
        <f>BY$14</f>
        <v>0</v>
      </c>
      <c r="BZ487" s="28">
        <f>BZ$14</f>
        <v>0</v>
      </c>
      <c r="CA487" s="28" t="str">
        <f t="shared" si="450"/>
        <v/>
      </c>
      <c r="CB487" s="28">
        <f>CB$14</f>
        <v>0</v>
      </c>
      <c r="CC487" s="28">
        <f>CC$14</f>
        <v>0</v>
      </c>
      <c r="CD487" s="28" t="str">
        <f t="shared" si="451"/>
        <v/>
      </c>
      <c r="CE487" s="28">
        <f>CE$14</f>
        <v>0</v>
      </c>
      <c r="CF487" s="28">
        <f>CF$14</f>
        <v>0</v>
      </c>
      <c r="CG487" s="28" t="str">
        <f t="shared" si="452"/>
        <v/>
      </c>
      <c r="CH487" s="28"/>
      <c r="CI487" s="28"/>
      <c r="CJ487" s="28"/>
      <c r="CK487" s="28"/>
      <c r="CL487" s="28"/>
      <c r="CM487" s="28"/>
    </row>
    <row r="488" spans="2:91" x14ac:dyDescent="0.2">
      <c r="B488" s="28">
        <f>B$15</f>
        <v>0</v>
      </c>
      <c r="C488" s="28">
        <f>C$15</f>
        <v>0</v>
      </c>
      <c r="D488" s="28" t="str">
        <f t="shared" si="425"/>
        <v/>
      </c>
      <c r="E488" s="28">
        <f>E$15</f>
        <v>0</v>
      </c>
      <c r="F488" s="28">
        <f>F$15</f>
        <v>0</v>
      </c>
      <c r="G488" s="28" t="str">
        <f t="shared" si="426"/>
        <v/>
      </c>
      <c r="H488" s="28">
        <f>H$15</f>
        <v>0</v>
      </c>
      <c r="I488" s="28">
        <f>I$15</f>
        <v>0</v>
      </c>
      <c r="J488" s="28" t="str">
        <f t="shared" si="427"/>
        <v/>
      </c>
      <c r="K488" s="28">
        <f>K$15</f>
        <v>0</v>
      </c>
      <c r="L488" s="28">
        <f>L$15</f>
        <v>0</v>
      </c>
      <c r="M488" s="28" t="str">
        <f t="shared" si="428"/>
        <v/>
      </c>
      <c r="N488" s="28">
        <f>N$15</f>
        <v>0</v>
      </c>
      <c r="O488" s="28">
        <f>O$15</f>
        <v>0</v>
      </c>
      <c r="P488" s="28" t="str">
        <f t="shared" si="429"/>
        <v/>
      </c>
      <c r="Q488" s="28">
        <f>Q$15</f>
        <v>0</v>
      </c>
      <c r="R488" s="28">
        <f>R$15</f>
        <v>0</v>
      </c>
      <c r="S488" s="28" t="str">
        <f t="shared" si="430"/>
        <v/>
      </c>
      <c r="T488" s="28">
        <f>T$15</f>
        <v>0</v>
      </c>
      <c r="U488" s="28">
        <f>U$15</f>
        <v>0</v>
      </c>
      <c r="V488" s="28" t="str">
        <f t="shared" si="431"/>
        <v/>
      </c>
      <c r="W488" s="28">
        <f>W$15</f>
        <v>0</v>
      </c>
      <c r="X488" s="28">
        <f>X$15</f>
        <v>0</v>
      </c>
      <c r="Y488" s="28" t="str">
        <f t="shared" si="432"/>
        <v/>
      </c>
      <c r="Z488" s="28">
        <f>Z$15</f>
        <v>0</v>
      </c>
      <c r="AA488" s="28">
        <f>AA$15</f>
        <v>0</v>
      </c>
      <c r="AB488" s="28" t="str">
        <f t="shared" si="433"/>
        <v/>
      </c>
      <c r="AC488" s="28">
        <f>AC$15</f>
        <v>0</v>
      </c>
      <c r="AD488" s="28">
        <f>AD$15</f>
        <v>0</v>
      </c>
      <c r="AE488" s="28" t="str">
        <f t="shared" si="434"/>
        <v/>
      </c>
      <c r="AF488" s="28">
        <f>AF$15</f>
        <v>0</v>
      </c>
      <c r="AG488" s="28">
        <f>AG$15</f>
        <v>0</v>
      </c>
      <c r="AH488" s="28" t="str">
        <f t="shared" si="435"/>
        <v/>
      </c>
      <c r="AI488" s="28">
        <f>AI$15</f>
        <v>0</v>
      </c>
      <c r="AJ488" s="28">
        <f>AJ$15</f>
        <v>0</v>
      </c>
      <c r="AK488" s="28" t="str">
        <f t="shared" si="436"/>
        <v/>
      </c>
      <c r="AL488" s="28">
        <f>AL$15</f>
        <v>0</v>
      </c>
      <c r="AM488" s="28">
        <f>AM$15</f>
        <v>0</v>
      </c>
      <c r="AN488" s="28" t="str">
        <f t="shared" si="437"/>
        <v/>
      </c>
      <c r="AO488" s="28">
        <f>AO$15</f>
        <v>0</v>
      </c>
      <c r="AP488" s="28">
        <f>AP$15</f>
        <v>0</v>
      </c>
      <c r="AQ488" s="28" t="str">
        <f t="shared" si="438"/>
        <v/>
      </c>
      <c r="AR488" s="28">
        <f>AR$15</f>
        <v>0</v>
      </c>
      <c r="AS488" s="28">
        <f>AS$15</f>
        <v>0</v>
      </c>
      <c r="AT488" s="28" t="str">
        <f t="shared" si="439"/>
        <v/>
      </c>
      <c r="AU488" s="28">
        <f>AU$15</f>
        <v>0</v>
      </c>
      <c r="AV488" s="28">
        <f>AV$15</f>
        <v>0</v>
      </c>
      <c r="AW488" s="28" t="str">
        <f t="shared" si="440"/>
        <v/>
      </c>
      <c r="AX488" s="28">
        <f>AX$15</f>
        <v>0</v>
      </c>
      <c r="AY488" s="28">
        <f>AY$15</f>
        <v>0</v>
      </c>
      <c r="AZ488" s="28" t="str">
        <f t="shared" si="441"/>
        <v/>
      </c>
      <c r="BA488" s="28">
        <f>BA$15</f>
        <v>0</v>
      </c>
      <c r="BB488" s="28">
        <f>BB$15</f>
        <v>0</v>
      </c>
      <c r="BC488" s="28" t="str">
        <f t="shared" si="442"/>
        <v/>
      </c>
      <c r="BD488" s="28">
        <f>BD$15</f>
        <v>0</v>
      </c>
      <c r="BE488" s="28">
        <f>BE$15</f>
        <v>0</v>
      </c>
      <c r="BF488" s="28" t="str">
        <f t="shared" si="443"/>
        <v/>
      </c>
      <c r="BG488" s="28">
        <f>BG$15</f>
        <v>0</v>
      </c>
      <c r="BH488" s="28">
        <f>BH$15</f>
        <v>0</v>
      </c>
      <c r="BI488" s="28" t="str">
        <f t="shared" si="444"/>
        <v/>
      </c>
      <c r="BJ488" s="28">
        <f>BJ$15</f>
        <v>0</v>
      </c>
      <c r="BK488" s="28">
        <f>BK$15</f>
        <v>0</v>
      </c>
      <c r="BL488" s="28" t="str">
        <f t="shared" si="445"/>
        <v/>
      </c>
      <c r="BM488" s="28">
        <f>BM$15</f>
        <v>0</v>
      </c>
      <c r="BN488" s="28">
        <f>BN$15</f>
        <v>0</v>
      </c>
      <c r="BO488" s="28" t="str">
        <f t="shared" si="446"/>
        <v/>
      </c>
      <c r="BP488" s="28" t="str">
        <f>BP$15</f>
        <v>object</v>
      </c>
      <c r="BQ488" s="28" t="str">
        <f>BQ$15</f>
        <v>Notification object denotes the item the notification was created against.</v>
      </c>
      <c r="BR488" s="28" t="str">
        <f t="shared" si="447"/>
        <v>"key":"object","value":"","description":"Notification object denotes the item the notification was created against."},{</v>
      </c>
      <c r="BS488" s="28">
        <f>BS$15</f>
        <v>0</v>
      </c>
      <c r="BT488" s="28">
        <f>BT$15</f>
        <v>0</v>
      </c>
      <c r="BU488" s="28" t="str">
        <f t="shared" si="448"/>
        <v/>
      </c>
      <c r="BV488" s="28">
        <f>BV$15</f>
        <v>0</v>
      </c>
      <c r="BW488" s="28">
        <f>BW$15</f>
        <v>0</v>
      </c>
      <c r="BX488" s="28" t="str">
        <f t="shared" si="449"/>
        <v/>
      </c>
      <c r="BY488" s="28">
        <f>BY$15</f>
        <v>0</v>
      </c>
      <c r="BZ488" s="28">
        <f>BZ$15</f>
        <v>0</v>
      </c>
      <c r="CA488" s="28" t="str">
        <f t="shared" si="450"/>
        <v/>
      </c>
      <c r="CB488" s="28">
        <f>CB$15</f>
        <v>0</v>
      </c>
      <c r="CC488" s="28">
        <f>CC$15</f>
        <v>0</v>
      </c>
      <c r="CD488" s="28" t="str">
        <f t="shared" si="451"/>
        <v/>
      </c>
      <c r="CE488" s="28">
        <f>CE$15</f>
        <v>0</v>
      </c>
      <c r="CF488" s="28">
        <f>CF$15</f>
        <v>0</v>
      </c>
      <c r="CG488" s="28" t="str">
        <f t="shared" si="452"/>
        <v/>
      </c>
      <c r="CH488" s="28"/>
      <c r="CI488" s="28"/>
      <c r="CJ488" s="28"/>
      <c r="CK488" s="28"/>
      <c r="CL488" s="28"/>
      <c r="CM488" s="28"/>
    </row>
    <row r="489" spans="2:91" x14ac:dyDescent="0.2">
      <c r="B489" s="28">
        <f>B$16</f>
        <v>0</v>
      </c>
      <c r="C489" s="28">
        <f>C$16</f>
        <v>0</v>
      </c>
      <c r="D489" s="28" t="str">
        <f t="shared" si="425"/>
        <v/>
      </c>
      <c r="E489" s="28">
        <f>E$16</f>
        <v>0</v>
      </c>
      <c r="F489" s="28">
        <f>F$16</f>
        <v>0</v>
      </c>
      <c r="G489" s="28" t="str">
        <f t="shared" si="426"/>
        <v/>
      </c>
      <c r="H489" s="28">
        <f>H$16</f>
        <v>0</v>
      </c>
      <c r="I489" s="28">
        <f>I$16</f>
        <v>0</v>
      </c>
      <c r="J489" s="28" t="str">
        <f t="shared" si="427"/>
        <v/>
      </c>
      <c r="K489" s="28">
        <f>K$16</f>
        <v>0</v>
      </c>
      <c r="L489" s="28">
        <f>L$16</f>
        <v>0</v>
      </c>
      <c r="M489" s="28" t="str">
        <f t="shared" si="428"/>
        <v/>
      </c>
      <c r="N489" s="28">
        <f>N$16</f>
        <v>0</v>
      </c>
      <c r="O489" s="28">
        <f>O$16</f>
        <v>0</v>
      </c>
      <c r="P489" s="28" t="str">
        <f t="shared" si="429"/>
        <v/>
      </c>
      <c r="Q489" s="28">
        <f>Q$16</f>
        <v>0</v>
      </c>
      <c r="R489" s="28">
        <f>R$16</f>
        <v>0</v>
      </c>
      <c r="S489" s="28" t="str">
        <f t="shared" si="430"/>
        <v/>
      </c>
      <c r="T489" s="28">
        <f>T$16</f>
        <v>0</v>
      </c>
      <c r="U489" s="28">
        <f>U$16</f>
        <v>0</v>
      </c>
      <c r="V489" s="28" t="str">
        <f t="shared" si="431"/>
        <v/>
      </c>
      <c r="W489" s="28">
        <f>W$16</f>
        <v>0</v>
      </c>
      <c r="X489" s="28">
        <f>X$16</f>
        <v>0</v>
      </c>
      <c r="Y489" s="28" t="str">
        <f t="shared" si="432"/>
        <v/>
      </c>
      <c r="Z489" s="28">
        <f>Z$16</f>
        <v>0</v>
      </c>
      <c r="AA489" s="28">
        <f>AA$16</f>
        <v>0</v>
      </c>
      <c r="AB489" s="28" t="str">
        <f t="shared" si="433"/>
        <v/>
      </c>
      <c r="AC489" s="28">
        <f>AC$16</f>
        <v>0</v>
      </c>
      <c r="AD489" s="28">
        <f>AD$16</f>
        <v>0</v>
      </c>
      <c r="AE489" s="28" t="str">
        <f t="shared" si="434"/>
        <v/>
      </c>
      <c r="AF489" s="28">
        <f>AF$16</f>
        <v>0</v>
      </c>
      <c r="AG489" s="28">
        <f>AG$16</f>
        <v>0</v>
      </c>
      <c r="AH489" s="28" t="str">
        <f t="shared" si="435"/>
        <v/>
      </c>
      <c r="AI489" s="28">
        <f>AI$16</f>
        <v>0</v>
      </c>
      <c r="AJ489" s="28">
        <f>AJ$16</f>
        <v>0</v>
      </c>
      <c r="AK489" s="28" t="str">
        <f t="shared" si="436"/>
        <v/>
      </c>
      <c r="AL489" s="28">
        <f>AL$16</f>
        <v>0</v>
      </c>
      <c r="AM489" s="28">
        <f>AM$16</f>
        <v>0</v>
      </c>
      <c r="AN489" s="28" t="str">
        <f t="shared" si="437"/>
        <v/>
      </c>
      <c r="AO489" s="28">
        <f>AO$16</f>
        <v>0</v>
      </c>
      <c r="AP489" s="28">
        <f>AP$16</f>
        <v>0</v>
      </c>
      <c r="AQ489" s="28" t="str">
        <f t="shared" si="438"/>
        <v/>
      </c>
      <c r="AR489" s="28">
        <f>AR$16</f>
        <v>0</v>
      </c>
      <c r="AS489" s="28">
        <f>AS$16</f>
        <v>0</v>
      </c>
      <c r="AT489" s="28" t="str">
        <f t="shared" si="439"/>
        <v/>
      </c>
      <c r="AU489" s="28">
        <f>AU$16</f>
        <v>0</v>
      </c>
      <c r="AV489" s="28">
        <f>AV$16</f>
        <v>0</v>
      </c>
      <c r="AW489" s="28" t="str">
        <f t="shared" si="440"/>
        <v/>
      </c>
      <c r="AX489" s="28">
        <f>AX$16</f>
        <v>0</v>
      </c>
      <c r="AY489" s="28">
        <f>AY$16</f>
        <v>0</v>
      </c>
      <c r="AZ489" s="28" t="str">
        <f t="shared" si="441"/>
        <v/>
      </c>
      <c r="BA489" s="28">
        <f>BA$16</f>
        <v>0</v>
      </c>
      <c r="BB489" s="28">
        <f>BB$16</f>
        <v>0</v>
      </c>
      <c r="BC489" s="28" t="str">
        <f t="shared" si="442"/>
        <v/>
      </c>
      <c r="BD489" s="28">
        <f>BD$16</f>
        <v>0</v>
      </c>
      <c r="BE489" s="28">
        <f>BE$16</f>
        <v>0</v>
      </c>
      <c r="BF489" s="28" t="str">
        <f t="shared" si="443"/>
        <v/>
      </c>
      <c r="BG489" s="28">
        <f>BG$16</f>
        <v>0</v>
      </c>
      <c r="BH489" s="28">
        <f>BH$16</f>
        <v>0</v>
      </c>
      <c r="BI489" s="28" t="str">
        <f t="shared" si="444"/>
        <v/>
      </c>
      <c r="BJ489" s="28">
        <f>BJ$16</f>
        <v>0</v>
      </c>
      <c r="BK489" s="28">
        <f>BK$16</f>
        <v>0</v>
      </c>
      <c r="BL489" s="28" t="str">
        <f t="shared" si="445"/>
        <v/>
      </c>
      <c r="BM489" s="28">
        <f>BM$16</f>
        <v>0</v>
      </c>
      <c r="BN489" s="28">
        <f>BN$16</f>
        <v>0</v>
      </c>
      <c r="BO489" s="28" t="str">
        <f t="shared" si="446"/>
        <v/>
      </c>
      <c r="BP489" s="28">
        <f>BP$16</f>
        <v>0</v>
      </c>
      <c r="BQ489" s="28">
        <f>BQ$16</f>
        <v>0</v>
      </c>
      <c r="BR489" s="28" t="str">
        <f t="shared" si="447"/>
        <v/>
      </c>
      <c r="BS489" s="28">
        <f>BS$16</f>
        <v>0</v>
      </c>
      <c r="BT489" s="28">
        <f>BT$16</f>
        <v>0</v>
      </c>
      <c r="BU489" s="28" t="str">
        <f t="shared" si="448"/>
        <v/>
      </c>
      <c r="BV489" s="28">
        <f>BV$16</f>
        <v>0</v>
      </c>
      <c r="BW489" s="28">
        <f>BW$16</f>
        <v>0</v>
      </c>
      <c r="BX489" s="28" t="str">
        <f t="shared" si="449"/>
        <v/>
      </c>
      <c r="BY489" s="28">
        <f>BY$16</f>
        <v>0</v>
      </c>
      <c r="BZ489" s="28">
        <f>BZ$16</f>
        <v>0</v>
      </c>
      <c r="CA489" s="28" t="str">
        <f t="shared" si="450"/>
        <v/>
      </c>
      <c r="CB489" s="28">
        <f>CB$16</f>
        <v>0</v>
      </c>
      <c r="CC489" s="28">
        <f>CC$16</f>
        <v>0</v>
      </c>
      <c r="CD489" s="28" t="str">
        <f t="shared" si="451"/>
        <v/>
      </c>
      <c r="CE489" s="28">
        <f>CE$16</f>
        <v>0</v>
      </c>
      <c r="CF489" s="28">
        <f>CF$16</f>
        <v>0</v>
      </c>
      <c r="CG489" s="28" t="str">
        <f t="shared" si="452"/>
        <v/>
      </c>
      <c r="CH489" s="28"/>
      <c r="CI489" s="28"/>
      <c r="CJ489" s="28"/>
      <c r="CK489" s="28"/>
      <c r="CL489" s="28"/>
      <c r="CM489" s="28"/>
    </row>
    <row r="490" spans="2:91" x14ac:dyDescent="0.2">
      <c r="B490" s="28">
        <f>B$17</f>
        <v>0</v>
      </c>
      <c r="C490" s="28">
        <f>C$17</f>
        <v>0</v>
      </c>
      <c r="D490" s="28" t="str">
        <f t="shared" si="425"/>
        <v/>
      </c>
      <c r="E490" s="28">
        <f>E$17</f>
        <v>0</v>
      </c>
      <c r="F490" s="28">
        <f>F$17</f>
        <v>0</v>
      </c>
      <c r="G490" s="28" t="str">
        <f t="shared" si="426"/>
        <v/>
      </c>
      <c r="H490" s="28">
        <f>H$17</f>
        <v>0</v>
      </c>
      <c r="I490" s="28">
        <f>I$17</f>
        <v>0</v>
      </c>
      <c r="J490" s="28" t="str">
        <f t="shared" si="427"/>
        <v/>
      </c>
      <c r="K490" s="28">
        <f>K$17</f>
        <v>0</v>
      </c>
      <c r="L490" s="28">
        <f>L$17</f>
        <v>0</v>
      </c>
      <c r="M490" s="28" t="str">
        <f t="shared" si="428"/>
        <v/>
      </c>
      <c r="N490" s="28">
        <f>N$17</f>
        <v>0</v>
      </c>
      <c r="O490" s="28">
        <f>O$17</f>
        <v>0</v>
      </c>
      <c r="P490" s="28" t="str">
        <f t="shared" si="429"/>
        <v/>
      </c>
      <c r="Q490" s="28">
        <f>Q$17</f>
        <v>0</v>
      </c>
      <c r="R490" s="28">
        <f>R$17</f>
        <v>0</v>
      </c>
      <c r="S490" s="28" t="str">
        <f t="shared" si="430"/>
        <v/>
      </c>
      <c r="T490" s="28">
        <f>T$17</f>
        <v>0</v>
      </c>
      <c r="U490" s="28">
        <f>U$17</f>
        <v>0</v>
      </c>
      <c r="V490" s="28" t="str">
        <f t="shared" si="431"/>
        <v/>
      </c>
      <c r="W490" s="28">
        <f>W$17</f>
        <v>0</v>
      </c>
      <c r="X490" s="28">
        <f>X$17</f>
        <v>0</v>
      </c>
      <c r="Y490" s="28" t="str">
        <f t="shared" si="432"/>
        <v/>
      </c>
      <c r="Z490" s="28">
        <f>Z$17</f>
        <v>0</v>
      </c>
      <c r="AA490" s="28">
        <f>AA$17</f>
        <v>0</v>
      </c>
      <c r="AB490" s="28" t="str">
        <f t="shared" si="433"/>
        <v/>
      </c>
      <c r="AC490" s="28">
        <f>AC$17</f>
        <v>0</v>
      </c>
      <c r="AD490" s="28">
        <f>AD$17</f>
        <v>0</v>
      </c>
      <c r="AE490" s="28" t="str">
        <f t="shared" si="434"/>
        <v/>
      </c>
      <c r="AF490" s="28">
        <f>AF$17</f>
        <v>0</v>
      </c>
      <c r="AG490" s="28">
        <f>AG$17</f>
        <v>0</v>
      </c>
      <c r="AH490" s="28" t="str">
        <f t="shared" si="435"/>
        <v/>
      </c>
      <c r="AI490" s="28">
        <f>AI$17</f>
        <v>0</v>
      </c>
      <c r="AJ490" s="28">
        <f>AJ$17</f>
        <v>0</v>
      </c>
      <c r="AK490" s="28" t="str">
        <f t="shared" si="436"/>
        <v/>
      </c>
      <c r="AL490" s="28">
        <f>AL$17</f>
        <v>0</v>
      </c>
      <c r="AM490" s="28">
        <f>AM$17</f>
        <v>0</v>
      </c>
      <c r="AN490" s="28" t="str">
        <f t="shared" si="437"/>
        <v/>
      </c>
      <c r="AO490" s="28">
        <f>AO$17</f>
        <v>0</v>
      </c>
      <c r="AP490" s="28">
        <f>AP$17</f>
        <v>0</v>
      </c>
      <c r="AQ490" s="28" t="str">
        <f t="shared" si="438"/>
        <v/>
      </c>
      <c r="AR490" s="28">
        <f>AR$17</f>
        <v>0</v>
      </c>
      <c r="AS490" s="28">
        <f>AS$17</f>
        <v>0</v>
      </c>
      <c r="AT490" s="28" t="str">
        <f t="shared" si="439"/>
        <v/>
      </c>
      <c r="AU490" s="28">
        <f>AU$17</f>
        <v>0</v>
      </c>
      <c r="AV490" s="28">
        <f>AV$17</f>
        <v>0</v>
      </c>
      <c r="AW490" s="28" t="str">
        <f t="shared" si="440"/>
        <v/>
      </c>
      <c r="AX490" s="28">
        <f>AX$17</f>
        <v>0</v>
      </c>
      <c r="AY490" s="28">
        <f>AY$17</f>
        <v>0</v>
      </c>
      <c r="AZ490" s="28" t="str">
        <f t="shared" si="441"/>
        <v/>
      </c>
      <c r="BA490" s="28">
        <f>BA$17</f>
        <v>0</v>
      </c>
      <c r="BB490" s="28">
        <f>BB$17</f>
        <v>0</v>
      </c>
      <c r="BC490" s="28" t="str">
        <f t="shared" si="442"/>
        <v/>
      </c>
      <c r="BD490" s="28">
        <f>BD$17</f>
        <v>0</v>
      </c>
      <c r="BE490" s="28">
        <f>BE$17</f>
        <v>0</v>
      </c>
      <c r="BF490" s="28" t="str">
        <f t="shared" si="443"/>
        <v/>
      </c>
      <c r="BG490" s="28">
        <f>BG$17</f>
        <v>0</v>
      </c>
      <c r="BH490" s="28">
        <f>BH$17</f>
        <v>0</v>
      </c>
      <c r="BI490" s="28" t="str">
        <f t="shared" si="444"/>
        <v/>
      </c>
      <c r="BJ490" s="28">
        <f>BJ$17</f>
        <v>0</v>
      </c>
      <c r="BK490" s="28">
        <f>BK$17</f>
        <v>0</v>
      </c>
      <c r="BL490" s="28" t="str">
        <f t="shared" si="445"/>
        <v/>
      </c>
      <c r="BM490" s="28">
        <f>BM$17</f>
        <v>0</v>
      </c>
      <c r="BN490" s="28">
        <f>BN$17</f>
        <v>0</v>
      </c>
      <c r="BO490" s="28" t="str">
        <f t="shared" si="446"/>
        <v/>
      </c>
      <c r="BP490" s="28">
        <f>BP$17</f>
        <v>0</v>
      </c>
      <c r="BQ490" s="28">
        <f>BQ$17</f>
        <v>0</v>
      </c>
      <c r="BR490" s="28" t="str">
        <f t="shared" si="447"/>
        <v/>
      </c>
      <c r="BS490" s="28">
        <f>BS$17</f>
        <v>0</v>
      </c>
      <c r="BT490" s="28">
        <f>BT$17</f>
        <v>0</v>
      </c>
      <c r="BU490" s="28" t="str">
        <f t="shared" si="448"/>
        <v/>
      </c>
      <c r="BV490" s="28">
        <f>BV$17</f>
        <v>0</v>
      </c>
      <c r="BW490" s="28">
        <f>BW$17</f>
        <v>0</v>
      </c>
      <c r="BX490" s="28" t="str">
        <f t="shared" si="449"/>
        <v/>
      </c>
      <c r="BY490" s="28">
        <f>BY$17</f>
        <v>0</v>
      </c>
      <c r="BZ490" s="28">
        <f>BZ$17</f>
        <v>0</v>
      </c>
      <c r="CA490" s="28" t="str">
        <f t="shared" si="450"/>
        <v/>
      </c>
      <c r="CB490" s="28">
        <f>CB$17</f>
        <v>0</v>
      </c>
      <c r="CC490" s="28">
        <f>CC$17</f>
        <v>0</v>
      </c>
      <c r="CD490" s="28" t="str">
        <f t="shared" si="451"/>
        <v/>
      </c>
      <c r="CE490" s="28" t="str">
        <f>CE$17</f>
        <v>excerpt_ID</v>
      </c>
      <c r="CF490" s="28" t="str">
        <f>CF$17</f>
        <v>Excerpt identifier in app</v>
      </c>
      <c r="CG490" s="28" t="str">
        <f t="shared" si="452"/>
        <v>"key":"excerpt_ID","value":"","description":"Excerpt identifier in app"},{</v>
      </c>
      <c r="CH490" s="28"/>
      <c r="CI490" s="28"/>
      <c r="CJ490" s="28"/>
      <c r="CK490" s="28"/>
      <c r="CL490" s="28"/>
      <c r="CM490" s="28"/>
    </row>
    <row r="491" spans="2:91" x14ac:dyDescent="0.2">
      <c r="B491" s="28">
        <f>B$18</f>
        <v>0</v>
      </c>
      <c r="C491" s="28">
        <f>C$18</f>
        <v>0</v>
      </c>
      <c r="D491" s="28" t="str">
        <f t="shared" si="425"/>
        <v/>
      </c>
      <c r="E491" s="28">
        <f>E$18</f>
        <v>0</v>
      </c>
      <c r="F491" s="28">
        <f>F$18</f>
        <v>0</v>
      </c>
      <c r="G491" s="28" t="str">
        <f t="shared" si="426"/>
        <v/>
      </c>
      <c r="H491" s="28">
        <f>H$18</f>
        <v>0</v>
      </c>
      <c r="I491" s="28">
        <f>I$18</f>
        <v>0</v>
      </c>
      <c r="J491" s="28" t="str">
        <f t="shared" si="427"/>
        <v/>
      </c>
      <c r="K491" s="28">
        <f>K$18</f>
        <v>0</v>
      </c>
      <c r="L491" s="28">
        <f>L$18</f>
        <v>0</v>
      </c>
      <c r="M491" s="28" t="str">
        <f t="shared" si="428"/>
        <v/>
      </c>
      <c r="N491" s="28">
        <f>N$18</f>
        <v>0</v>
      </c>
      <c r="O491" s="28">
        <f>O$18</f>
        <v>0</v>
      </c>
      <c r="P491" s="28" t="str">
        <f t="shared" si="429"/>
        <v/>
      </c>
      <c r="Q491" s="28">
        <f>Q$18</f>
        <v>0</v>
      </c>
      <c r="R491" s="28">
        <f>R$18</f>
        <v>0</v>
      </c>
      <c r="S491" s="28" t="str">
        <f t="shared" si="430"/>
        <v/>
      </c>
      <c r="T491" s="28">
        <f>T$18</f>
        <v>0</v>
      </c>
      <c r="U491" s="28">
        <f>U$18</f>
        <v>0</v>
      </c>
      <c r="V491" s="28" t="str">
        <f t="shared" si="431"/>
        <v/>
      </c>
      <c r="W491" s="28">
        <f>W$18</f>
        <v>0</v>
      </c>
      <c r="X491" s="28">
        <f>X$18</f>
        <v>0</v>
      </c>
      <c r="Y491" s="28" t="str">
        <f t="shared" si="432"/>
        <v/>
      </c>
      <c r="Z491" s="28">
        <f>Z$18</f>
        <v>0</v>
      </c>
      <c r="AA491" s="28">
        <f>AA$18</f>
        <v>0</v>
      </c>
      <c r="AB491" s="28" t="str">
        <f t="shared" si="433"/>
        <v/>
      </c>
      <c r="AC491" s="28">
        <f>AC$18</f>
        <v>0</v>
      </c>
      <c r="AD491" s="28">
        <f>AD$18</f>
        <v>0</v>
      </c>
      <c r="AE491" s="28" t="str">
        <f t="shared" si="434"/>
        <v/>
      </c>
      <c r="AF491" s="28">
        <f>AF$18</f>
        <v>0</v>
      </c>
      <c r="AG491" s="28">
        <f>AG$18</f>
        <v>0</v>
      </c>
      <c r="AH491" s="28" t="str">
        <f t="shared" si="435"/>
        <v/>
      </c>
      <c r="AI491" s="28">
        <f>AI$18</f>
        <v>0</v>
      </c>
      <c r="AJ491" s="28">
        <f>AJ$18</f>
        <v>0</v>
      </c>
      <c r="AK491" s="28" t="str">
        <f t="shared" si="436"/>
        <v/>
      </c>
      <c r="AL491" s="28">
        <f>AL$18</f>
        <v>0</v>
      </c>
      <c r="AM491" s="28">
        <f>AM$18</f>
        <v>0</v>
      </c>
      <c r="AN491" s="28" t="str">
        <f t="shared" si="437"/>
        <v/>
      </c>
      <c r="AO491" s="28">
        <f>AO$18</f>
        <v>0</v>
      </c>
      <c r="AP491" s="28">
        <f>AP$18</f>
        <v>0</v>
      </c>
      <c r="AQ491" s="28" t="str">
        <f t="shared" si="438"/>
        <v/>
      </c>
      <c r="AR491" s="28">
        <f>AR$18</f>
        <v>0</v>
      </c>
      <c r="AS491" s="28">
        <f>AS$18</f>
        <v>0</v>
      </c>
      <c r="AT491" s="28" t="str">
        <f t="shared" si="439"/>
        <v/>
      </c>
      <c r="AU491" s="28">
        <f>AU$18</f>
        <v>0</v>
      </c>
      <c r="AV491" s="28">
        <f>AV$18</f>
        <v>0</v>
      </c>
      <c r="AW491" s="28" t="str">
        <f t="shared" si="440"/>
        <v/>
      </c>
      <c r="AX491" s="28">
        <f>AX$18</f>
        <v>0</v>
      </c>
      <c r="AY491" s="28">
        <f>AY$18</f>
        <v>0</v>
      </c>
      <c r="AZ491" s="28" t="str">
        <f t="shared" si="441"/>
        <v/>
      </c>
      <c r="BA491" s="28">
        <f>BA$18</f>
        <v>0</v>
      </c>
      <c r="BB491" s="28">
        <f>BB$18</f>
        <v>0</v>
      </c>
      <c r="BC491" s="28" t="str">
        <f t="shared" si="442"/>
        <v/>
      </c>
      <c r="BD491" s="28">
        <f>BD$18</f>
        <v>0</v>
      </c>
      <c r="BE491" s="28">
        <f>BE$18</f>
        <v>0</v>
      </c>
      <c r="BF491" s="28" t="str">
        <f t="shared" si="443"/>
        <v/>
      </c>
      <c r="BG491" s="28">
        <f>BG$18</f>
        <v>0</v>
      </c>
      <c r="BH491" s="28">
        <f>BH$18</f>
        <v>0</v>
      </c>
      <c r="BI491" s="28" t="str">
        <f t="shared" si="444"/>
        <v/>
      </c>
      <c r="BJ491" s="28">
        <f>BJ$18</f>
        <v>0</v>
      </c>
      <c r="BK491" s="28">
        <f>BK$18</f>
        <v>0</v>
      </c>
      <c r="BL491" s="28" t="str">
        <f t="shared" si="445"/>
        <v/>
      </c>
      <c r="BM491" s="28">
        <f>BM$18</f>
        <v>0</v>
      </c>
      <c r="BN491" s="28">
        <f>BN$18</f>
        <v>0</v>
      </c>
      <c r="BO491" s="28" t="str">
        <f t="shared" si="446"/>
        <v/>
      </c>
      <c r="BP491" s="28">
        <f>BP$18</f>
        <v>0</v>
      </c>
      <c r="BQ491" s="28">
        <f>BQ$18</f>
        <v>0</v>
      </c>
      <c r="BR491" s="28" t="str">
        <f t="shared" si="447"/>
        <v/>
      </c>
      <c r="BS491" s="28">
        <f>BS$18</f>
        <v>0</v>
      </c>
      <c r="BT491" s="28">
        <f>BT$18</f>
        <v>0</v>
      </c>
      <c r="BU491" s="28" t="str">
        <f t="shared" si="448"/>
        <v/>
      </c>
      <c r="BV491" s="28" t="e">
        <f>#REF!</f>
        <v>#REF!</v>
      </c>
      <c r="BW491" s="28" t="e">
        <f>#REF!</f>
        <v>#REF!</v>
      </c>
      <c r="BX491" s="28" t="e">
        <f t="shared" si="449"/>
        <v>#REF!</v>
      </c>
      <c r="BY491" s="28" t="e">
        <f>#REF!</f>
        <v>#REF!</v>
      </c>
      <c r="BZ491" s="28" t="e">
        <f>#REF!</f>
        <v>#REF!</v>
      </c>
      <c r="CA491" s="28" t="e">
        <f t="shared" si="450"/>
        <v>#REF!</v>
      </c>
      <c r="CB491" s="28" t="e">
        <f>#REF!</f>
        <v>#REF!</v>
      </c>
      <c r="CC491" s="28" t="e">
        <f>#REF!</f>
        <v>#REF!</v>
      </c>
      <c r="CD491" s="28" t="e">
        <f t="shared" si="451"/>
        <v>#REF!</v>
      </c>
      <c r="CE491" s="28" t="e">
        <f>#REF!</f>
        <v>#REF!</v>
      </c>
      <c r="CF491" s="28" t="e">
        <f>#REF!</f>
        <v>#REF!</v>
      </c>
      <c r="CG491" s="28" t="e">
        <f t="shared" si="452"/>
        <v>#REF!</v>
      </c>
      <c r="CH491" s="28"/>
      <c r="CI491" s="28"/>
      <c r="CJ491" s="28"/>
      <c r="CK491" s="28"/>
      <c r="CL491" s="28"/>
      <c r="CM491" s="28"/>
    </row>
    <row r="492" spans="2:91" x14ac:dyDescent="0.2">
      <c r="B492" s="28">
        <f>B$19</f>
        <v>0</v>
      </c>
      <c r="C492" s="28">
        <f>C$19</f>
        <v>0</v>
      </c>
      <c r="D492" s="28" t="str">
        <f t="shared" si="425"/>
        <v/>
      </c>
      <c r="E492" s="28">
        <f>E$19</f>
        <v>0</v>
      </c>
      <c r="F492" s="28">
        <f>F$19</f>
        <v>0</v>
      </c>
      <c r="G492" s="28" t="str">
        <f t="shared" si="426"/>
        <v/>
      </c>
      <c r="H492" s="28">
        <f>H$19</f>
        <v>0</v>
      </c>
      <c r="I492" s="28">
        <f>I$19</f>
        <v>0</v>
      </c>
      <c r="J492" s="28" t="str">
        <f t="shared" si="427"/>
        <v/>
      </c>
      <c r="K492" s="28">
        <f>K$19</f>
        <v>0</v>
      </c>
      <c r="L492" s="28">
        <f>L$19</f>
        <v>0</v>
      </c>
      <c r="M492" s="28" t="str">
        <f t="shared" si="428"/>
        <v/>
      </c>
      <c r="N492" s="28">
        <f>N$19</f>
        <v>0</v>
      </c>
      <c r="O492" s="28">
        <f>O$19</f>
        <v>0</v>
      </c>
      <c r="P492" s="28" t="str">
        <f t="shared" si="429"/>
        <v/>
      </c>
      <c r="Q492" s="28">
        <f>Q$19</f>
        <v>0</v>
      </c>
      <c r="R492" s="28">
        <f>R$19</f>
        <v>0</v>
      </c>
      <c r="S492" s="28" t="str">
        <f t="shared" si="430"/>
        <v/>
      </c>
      <c r="T492" s="28">
        <f>T$19</f>
        <v>0</v>
      </c>
      <c r="U492" s="28">
        <f>U$19</f>
        <v>0</v>
      </c>
      <c r="V492" s="28" t="str">
        <f t="shared" si="431"/>
        <v/>
      </c>
      <c r="W492" s="28">
        <f>W$19</f>
        <v>0</v>
      </c>
      <c r="X492" s="28">
        <f>X$19</f>
        <v>0</v>
      </c>
      <c r="Y492" s="28" t="str">
        <f t="shared" si="432"/>
        <v/>
      </c>
      <c r="Z492" s="28">
        <f>Z$19</f>
        <v>0</v>
      </c>
      <c r="AA492" s="28">
        <f>AA$19</f>
        <v>0</v>
      </c>
      <c r="AB492" s="28" t="str">
        <f t="shared" si="433"/>
        <v/>
      </c>
      <c r="AC492" s="28">
        <f>AC$19</f>
        <v>0</v>
      </c>
      <c r="AD492" s="28">
        <f>AD$19</f>
        <v>0</v>
      </c>
      <c r="AE492" s="28" t="str">
        <f t="shared" si="434"/>
        <v/>
      </c>
      <c r="AF492" s="28">
        <f>AF$19</f>
        <v>0</v>
      </c>
      <c r="AG492" s="28">
        <f>AG$19</f>
        <v>0</v>
      </c>
      <c r="AH492" s="28" t="str">
        <f t="shared" si="435"/>
        <v/>
      </c>
      <c r="AI492" s="28">
        <f>AI$19</f>
        <v>0</v>
      </c>
      <c r="AJ492" s="28">
        <f>AJ$19</f>
        <v>0</v>
      </c>
      <c r="AK492" s="28" t="str">
        <f t="shared" si="436"/>
        <v/>
      </c>
      <c r="AL492" s="28">
        <f>AL$19</f>
        <v>0</v>
      </c>
      <c r="AM492" s="28">
        <f>AM$19</f>
        <v>0</v>
      </c>
      <c r="AN492" s="28" t="str">
        <f t="shared" si="437"/>
        <v/>
      </c>
      <c r="AO492" s="28">
        <f>AO$19</f>
        <v>0</v>
      </c>
      <c r="AP492" s="28">
        <f>AP$19</f>
        <v>0</v>
      </c>
      <c r="AQ492" s="28" t="str">
        <f t="shared" si="438"/>
        <v/>
      </c>
      <c r="AR492" s="28">
        <f>AR$19</f>
        <v>0</v>
      </c>
      <c r="AS492" s="28">
        <f>AS$19</f>
        <v>0</v>
      </c>
      <c r="AT492" s="28" t="str">
        <f t="shared" si="439"/>
        <v/>
      </c>
      <c r="AU492" s="28">
        <f>AU$19</f>
        <v>0</v>
      </c>
      <c r="AV492" s="28">
        <f>AV$19</f>
        <v>0</v>
      </c>
      <c r="AW492" s="28" t="str">
        <f t="shared" si="440"/>
        <v/>
      </c>
      <c r="AX492" s="28">
        <f>AX$19</f>
        <v>0</v>
      </c>
      <c r="AY492" s="28">
        <f>AY$19</f>
        <v>0</v>
      </c>
      <c r="AZ492" s="28" t="str">
        <f t="shared" si="441"/>
        <v/>
      </c>
      <c r="BA492" s="28">
        <f>BA$19</f>
        <v>0</v>
      </c>
      <c r="BB492" s="28">
        <f>BB$19</f>
        <v>0</v>
      </c>
      <c r="BC492" s="28" t="str">
        <f t="shared" si="442"/>
        <v/>
      </c>
      <c r="BD492" s="28">
        <f>BD$19</f>
        <v>0</v>
      </c>
      <c r="BE492" s="28">
        <f>BE$19</f>
        <v>0</v>
      </c>
      <c r="BF492" s="28" t="str">
        <f t="shared" si="443"/>
        <v/>
      </c>
      <c r="BG492" s="28">
        <f>BG$19</f>
        <v>0</v>
      </c>
      <c r="BH492" s="28">
        <f>BH$19</f>
        <v>0</v>
      </c>
      <c r="BI492" s="28" t="str">
        <f t="shared" si="444"/>
        <v/>
      </c>
      <c r="BJ492" s="28">
        <f>BJ$19</f>
        <v>0</v>
      </c>
      <c r="BK492" s="28">
        <f>BK$19</f>
        <v>0</v>
      </c>
      <c r="BL492" s="28" t="str">
        <f t="shared" si="445"/>
        <v/>
      </c>
      <c r="BM492" s="28">
        <f>BM$19</f>
        <v>0</v>
      </c>
      <c r="BN492" s="28">
        <f>BN$19</f>
        <v>0</v>
      </c>
      <c r="BO492" s="28" t="str">
        <f t="shared" si="446"/>
        <v/>
      </c>
      <c r="BP492" s="28">
        <f>BP$19</f>
        <v>0</v>
      </c>
      <c r="BQ492" s="28">
        <f>BQ$19</f>
        <v>0</v>
      </c>
      <c r="BR492" s="28" t="str">
        <f t="shared" si="447"/>
        <v/>
      </c>
      <c r="BS492" s="28">
        <f>BS$19</f>
        <v>0</v>
      </c>
      <c r="BT492" s="28">
        <f>BT$19</f>
        <v>0</v>
      </c>
      <c r="BU492" s="28" t="str">
        <f t="shared" si="448"/>
        <v/>
      </c>
      <c r="BV492" s="28" t="e">
        <f>#REF!</f>
        <v>#REF!</v>
      </c>
      <c r="BW492" s="28" t="e">
        <f>#REF!</f>
        <v>#REF!</v>
      </c>
      <c r="BX492" s="28" t="e">
        <f t="shared" si="449"/>
        <v>#REF!</v>
      </c>
      <c r="BY492" s="28">
        <f>BY$19</f>
        <v>0</v>
      </c>
      <c r="BZ492" s="28">
        <f>BZ$19</f>
        <v>0</v>
      </c>
      <c r="CA492" s="28" t="str">
        <f t="shared" si="450"/>
        <v/>
      </c>
      <c r="CB492" s="28">
        <f>CB$19</f>
        <v>0</v>
      </c>
      <c r="CC492" s="28">
        <f>CC$19</f>
        <v>0</v>
      </c>
      <c r="CD492" s="28" t="str">
        <f t="shared" si="451"/>
        <v/>
      </c>
      <c r="CE492" s="28">
        <f>CE$19</f>
        <v>0</v>
      </c>
      <c r="CF492" s="28">
        <f>CF$19</f>
        <v>0</v>
      </c>
      <c r="CG492" s="28" t="str">
        <f t="shared" si="452"/>
        <v/>
      </c>
      <c r="CH492" s="28"/>
      <c r="CI492" s="28"/>
      <c r="CJ492" s="28"/>
      <c r="CK492" s="28"/>
      <c r="CL492" s="28"/>
      <c r="CM492" s="28"/>
    </row>
    <row r="493" spans="2:91" x14ac:dyDescent="0.2">
      <c r="B493" s="28">
        <f>B$20</f>
        <v>0</v>
      </c>
      <c r="C493" s="28">
        <f>C$20</f>
        <v>0</v>
      </c>
      <c r="D493" s="28" t="str">
        <f t="shared" si="425"/>
        <v/>
      </c>
      <c r="E493" s="28">
        <f>E$20</f>
        <v>0</v>
      </c>
      <c r="F493" s="28">
        <f>F$20</f>
        <v>0</v>
      </c>
      <c r="G493" s="28" t="str">
        <f t="shared" si="426"/>
        <v/>
      </c>
      <c r="H493" s="28">
        <f>H$20</f>
        <v>0</v>
      </c>
      <c r="I493" s="28">
        <f>I$20</f>
        <v>0</v>
      </c>
      <c r="J493" s="28" t="str">
        <f t="shared" si="427"/>
        <v/>
      </c>
      <c r="K493" s="28">
        <f>K$20</f>
        <v>0</v>
      </c>
      <c r="L493" s="28">
        <f>L$20</f>
        <v>0</v>
      </c>
      <c r="M493" s="28" t="str">
        <f t="shared" si="428"/>
        <v/>
      </c>
      <c r="N493" s="28">
        <f>N$20</f>
        <v>0</v>
      </c>
      <c r="O493" s="28">
        <f>O$20</f>
        <v>0</v>
      </c>
      <c r="P493" s="28" t="str">
        <f t="shared" si="429"/>
        <v/>
      </c>
      <c r="Q493" s="28">
        <f>Q$20</f>
        <v>0</v>
      </c>
      <c r="R493" s="28">
        <f>R$20</f>
        <v>0</v>
      </c>
      <c r="S493" s="28" t="str">
        <f t="shared" si="430"/>
        <v/>
      </c>
      <c r="T493" s="28">
        <f>T$20</f>
        <v>0</v>
      </c>
      <c r="U493" s="28">
        <f>U$20</f>
        <v>0</v>
      </c>
      <c r="V493" s="28" t="str">
        <f t="shared" si="431"/>
        <v/>
      </c>
      <c r="W493" s="28">
        <f>W$20</f>
        <v>0</v>
      </c>
      <c r="X493" s="28">
        <f>X$20</f>
        <v>0</v>
      </c>
      <c r="Y493" s="28" t="str">
        <f t="shared" si="432"/>
        <v/>
      </c>
      <c r="Z493" s="28">
        <f>Z$20</f>
        <v>0</v>
      </c>
      <c r="AA493" s="28">
        <f>AA$20</f>
        <v>0</v>
      </c>
      <c r="AB493" s="28" t="str">
        <f t="shared" si="433"/>
        <v/>
      </c>
      <c r="AC493" s="28">
        <f>AC$20</f>
        <v>0</v>
      </c>
      <c r="AD493" s="28">
        <f>AD$20</f>
        <v>0</v>
      </c>
      <c r="AE493" s="28" t="str">
        <f t="shared" si="434"/>
        <v/>
      </c>
      <c r="AF493" s="28">
        <f>AF$20</f>
        <v>0</v>
      </c>
      <c r="AG493" s="28">
        <f>AG$20</f>
        <v>0</v>
      </c>
      <c r="AH493" s="28" t="str">
        <f t="shared" si="435"/>
        <v/>
      </c>
      <c r="AI493" s="28">
        <f>AI$20</f>
        <v>0</v>
      </c>
      <c r="AJ493" s="28">
        <f>AJ$20</f>
        <v>0</v>
      </c>
      <c r="AK493" s="28" t="str">
        <f t="shared" si="436"/>
        <v/>
      </c>
      <c r="AL493" s="28">
        <f>AL$20</f>
        <v>0</v>
      </c>
      <c r="AM493" s="28">
        <f>AM$20</f>
        <v>0</v>
      </c>
      <c r="AN493" s="28" t="str">
        <f t="shared" si="437"/>
        <v/>
      </c>
      <c r="AO493" s="28">
        <f>AO$20</f>
        <v>0</v>
      </c>
      <c r="AP493" s="28">
        <f>AP$20</f>
        <v>0</v>
      </c>
      <c r="AQ493" s="28" t="str">
        <f t="shared" si="438"/>
        <v/>
      </c>
      <c r="AR493" s="28">
        <f>AR$20</f>
        <v>0</v>
      </c>
      <c r="AS493" s="28">
        <f>AS$20</f>
        <v>0</v>
      </c>
      <c r="AT493" s="28" t="str">
        <f t="shared" si="439"/>
        <v/>
      </c>
      <c r="AU493" s="28">
        <f>AU$20</f>
        <v>0</v>
      </c>
      <c r="AV493" s="28">
        <f>AV$20</f>
        <v>0</v>
      </c>
      <c r="AW493" s="28" t="str">
        <f t="shared" si="440"/>
        <v/>
      </c>
      <c r="AX493" s="28">
        <f>AX$20</f>
        <v>0</v>
      </c>
      <c r="AY493" s="28">
        <f>AY$20</f>
        <v>0</v>
      </c>
      <c r="AZ493" s="28" t="str">
        <f t="shared" si="441"/>
        <v/>
      </c>
      <c r="BA493" s="28">
        <f>BA$20</f>
        <v>0</v>
      </c>
      <c r="BB493" s="28">
        <f>BB$20</f>
        <v>0</v>
      </c>
      <c r="BC493" s="28" t="str">
        <f t="shared" si="442"/>
        <v/>
      </c>
      <c r="BD493" s="28" t="e">
        <f>#REF!</f>
        <v>#REF!</v>
      </c>
      <c r="BE493" s="28" t="e">
        <f>#REF!</f>
        <v>#REF!</v>
      </c>
      <c r="BF493" s="28" t="e">
        <f t="shared" si="443"/>
        <v>#REF!</v>
      </c>
      <c r="BG493" s="28">
        <f>BG$20</f>
        <v>0</v>
      </c>
      <c r="BH493" s="28">
        <f>BH$20</f>
        <v>0</v>
      </c>
      <c r="BI493" s="28" t="str">
        <f t="shared" si="444"/>
        <v/>
      </c>
      <c r="BJ493" s="28">
        <f>BJ$20</f>
        <v>0</v>
      </c>
      <c r="BK493" s="28">
        <f>BK$20</f>
        <v>0</v>
      </c>
      <c r="BL493" s="28" t="str">
        <f t="shared" si="445"/>
        <v/>
      </c>
      <c r="BM493" s="28">
        <f>BM$20</f>
        <v>0</v>
      </c>
      <c r="BN493" s="28">
        <f>BN$20</f>
        <v>0</v>
      </c>
      <c r="BO493" s="28" t="str">
        <f t="shared" si="446"/>
        <v/>
      </c>
      <c r="BP493" s="28">
        <f>BP$20</f>
        <v>0</v>
      </c>
      <c r="BQ493" s="28">
        <f>BQ$20</f>
        <v>0</v>
      </c>
      <c r="BR493" s="28" t="str">
        <f t="shared" si="447"/>
        <v/>
      </c>
      <c r="BS493" s="28">
        <f>BS$20</f>
        <v>0</v>
      </c>
      <c r="BT493" s="28">
        <f>BT$20</f>
        <v>0</v>
      </c>
      <c r="BU493" s="28" t="str">
        <f t="shared" si="448"/>
        <v/>
      </c>
      <c r="BV493" s="28" t="e">
        <f>#REF!</f>
        <v>#REF!</v>
      </c>
      <c r="BW493" s="28" t="e">
        <f>#REF!</f>
        <v>#REF!</v>
      </c>
      <c r="BX493" s="28" t="e">
        <f t="shared" si="449"/>
        <v>#REF!</v>
      </c>
      <c r="BY493" s="28" t="e">
        <f>#REF!</f>
        <v>#REF!</v>
      </c>
      <c r="BZ493" s="28" t="e">
        <f>#REF!</f>
        <v>#REF!</v>
      </c>
      <c r="CA493" s="28" t="e">
        <f t="shared" si="450"/>
        <v>#REF!</v>
      </c>
      <c r="CB493" s="28" t="e">
        <f>#REF!</f>
        <v>#REF!</v>
      </c>
      <c r="CC493" s="28" t="e">
        <f>#REF!</f>
        <v>#REF!</v>
      </c>
      <c r="CD493" s="28" t="e">
        <f t="shared" si="451"/>
        <v>#REF!</v>
      </c>
      <c r="CE493" s="28" t="e">
        <f>#REF!</f>
        <v>#REF!</v>
      </c>
      <c r="CF493" s="28" t="e">
        <f>#REF!</f>
        <v>#REF!</v>
      </c>
      <c r="CG493" s="28" t="e">
        <f t="shared" si="452"/>
        <v>#REF!</v>
      </c>
      <c r="CH493" s="28"/>
      <c r="CI493" s="28"/>
      <c r="CJ493" s="28"/>
      <c r="CK493" s="28"/>
      <c r="CL493" s="28"/>
      <c r="CM493" s="28"/>
    </row>
    <row r="494" spans="2:91" x14ac:dyDescent="0.2">
      <c r="B494" s="28">
        <f>B$21</f>
        <v>0</v>
      </c>
      <c r="C494" s="28">
        <f>C$21</f>
        <v>0</v>
      </c>
      <c r="D494" s="28" t="str">
        <f t="shared" si="425"/>
        <v/>
      </c>
      <c r="E494" s="28">
        <f>E$21</f>
        <v>0</v>
      </c>
      <c r="F494" s="28">
        <f>F$21</f>
        <v>0</v>
      </c>
      <c r="G494" s="28" t="str">
        <f t="shared" si="426"/>
        <v/>
      </c>
      <c r="H494" s="28">
        <f>H$21</f>
        <v>0</v>
      </c>
      <c r="I494" s="28">
        <f>I$21</f>
        <v>0</v>
      </c>
      <c r="J494" s="28" t="str">
        <f t="shared" si="427"/>
        <v/>
      </c>
      <c r="K494" s="28">
        <f>K$21</f>
        <v>0</v>
      </c>
      <c r="L494" s="28">
        <f>L$21</f>
        <v>0</v>
      </c>
      <c r="M494" s="28" t="str">
        <f t="shared" si="428"/>
        <v/>
      </c>
      <c r="N494" s="28">
        <f>N$21</f>
        <v>0</v>
      </c>
      <c r="O494" s="28">
        <f>O$21</f>
        <v>0</v>
      </c>
      <c r="P494" s="28" t="str">
        <f t="shared" si="429"/>
        <v/>
      </c>
      <c r="Q494" s="28">
        <f>Q$21</f>
        <v>0</v>
      </c>
      <c r="R494" s="28">
        <f>R$21</f>
        <v>0</v>
      </c>
      <c r="S494" s="28" t="str">
        <f t="shared" si="430"/>
        <v/>
      </c>
      <c r="T494" s="28">
        <f>T$21</f>
        <v>0</v>
      </c>
      <c r="U494" s="28">
        <f>U$21</f>
        <v>0</v>
      </c>
      <c r="V494" s="28" t="str">
        <f t="shared" si="431"/>
        <v/>
      </c>
      <c r="W494" s="28">
        <f>W$21</f>
        <v>0</v>
      </c>
      <c r="X494" s="28">
        <f>X$21</f>
        <v>0</v>
      </c>
      <c r="Y494" s="28" t="str">
        <f t="shared" si="432"/>
        <v/>
      </c>
      <c r="Z494" s="28">
        <f>Z$21</f>
        <v>0</v>
      </c>
      <c r="AA494" s="28">
        <f>AA$21</f>
        <v>0</v>
      </c>
      <c r="AB494" s="28" t="str">
        <f t="shared" si="433"/>
        <v/>
      </c>
      <c r="AC494" s="28">
        <f>AC$21</f>
        <v>0</v>
      </c>
      <c r="AD494" s="28">
        <f>AD$21</f>
        <v>0</v>
      </c>
      <c r="AE494" s="28" t="str">
        <f t="shared" si="434"/>
        <v/>
      </c>
      <c r="AF494" s="28">
        <f>AF$21</f>
        <v>0</v>
      </c>
      <c r="AG494" s="28">
        <f>AG$21</f>
        <v>0</v>
      </c>
      <c r="AH494" s="28" t="str">
        <f t="shared" si="435"/>
        <v/>
      </c>
      <c r="AI494" s="28">
        <f>AI$21</f>
        <v>0</v>
      </c>
      <c r="AJ494" s="28">
        <f>AJ$21</f>
        <v>0</v>
      </c>
      <c r="AK494" s="28" t="str">
        <f t="shared" si="436"/>
        <v/>
      </c>
      <c r="AL494" s="28">
        <f>AL$21</f>
        <v>0</v>
      </c>
      <c r="AM494" s="28">
        <f>AM$21</f>
        <v>0</v>
      </c>
      <c r="AN494" s="28" t="str">
        <f t="shared" si="437"/>
        <v/>
      </c>
      <c r="AO494" s="28">
        <f>AO$21</f>
        <v>0</v>
      </c>
      <c r="AP494" s="28">
        <f>AP$21</f>
        <v>0</v>
      </c>
      <c r="AQ494" s="28" t="str">
        <f t="shared" si="438"/>
        <v/>
      </c>
      <c r="AR494" s="28">
        <f>AR$21</f>
        <v>0</v>
      </c>
      <c r="AS494" s="28">
        <f>AS$21</f>
        <v>0</v>
      </c>
      <c r="AT494" s="28" t="str">
        <f t="shared" si="439"/>
        <v/>
      </c>
      <c r="AU494" s="28">
        <f>AU$21</f>
        <v>0</v>
      </c>
      <c r="AV494" s="28">
        <f>AV$21</f>
        <v>0</v>
      </c>
      <c r="AW494" s="28" t="str">
        <f t="shared" si="440"/>
        <v/>
      </c>
      <c r="AX494" s="28">
        <f>AX$21</f>
        <v>0</v>
      </c>
      <c r="AY494" s="28">
        <f>AY$21</f>
        <v>0</v>
      </c>
      <c r="AZ494" s="28" t="str">
        <f t="shared" si="441"/>
        <v/>
      </c>
      <c r="BA494" s="28">
        <f>BA$21</f>
        <v>0</v>
      </c>
      <c r="BB494" s="28">
        <f>BB$21</f>
        <v>0</v>
      </c>
      <c r="BC494" s="28" t="str">
        <f t="shared" si="442"/>
        <v/>
      </c>
      <c r="BD494" s="28">
        <f>BD$21</f>
        <v>0</v>
      </c>
      <c r="BE494" s="28">
        <f>BE$21</f>
        <v>0</v>
      </c>
      <c r="BF494" s="28" t="str">
        <f t="shared" si="443"/>
        <v/>
      </c>
      <c r="BG494" s="28">
        <f>BG$21</f>
        <v>0</v>
      </c>
      <c r="BH494" s="28">
        <f>BH$21</f>
        <v>0</v>
      </c>
      <c r="BI494" s="28" t="str">
        <f t="shared" si="444"/>
        <v/>
      </c>
      <c r="BJ494" s="28">
        <f>BJ$21</f>
        <v>0</v>
      </c>
      <c r="BK494" s="28">
        <f>BK$21</f>
        <v>0</v>
      </c>
      <c r="BL494" s="28" t="str">
        <f t="shared" si="445"/>
        <v/>
      </c>
      <c r="BM494" s="28">
        <f>BM$21</f>
        <v>0</v>
      </c>
      <c r="BN494" s="28">
        <f>BN$21</f>
        <v>0</v>
      </c>
      <c r="BO494" s="28" t="str">
        <f t="shared" si="446"/>
        <v/>
      </c>
      <c r="BP494" s="28">
        <f>BP$21</f>
        <v>0</v>
      </c>
      <c r="BQ494" s="28">
        <f>BQ$21</f>
        <v>0</v>
      </c>
      <c r="BR494" s="28" t="str">
        <f t="shared" si="447"/>
        <v/>
      </c>
      <c r="BS494" s="28">
        <f>BS$21</f>
        <v>0</v>
      </c>
      <c r="BT494" s="28">
        <f>BT$21</f>
        <v>0</v>
      </c>
      <c r="BU494" s="28" t="str">
        <f t="shared" si="448"/>
        <v/>
      </c>
      <c r="BV494" s="28">
        <f>BV$21</f>
        <v>0</v>
      </c>
      <c r="BW494" s="28">
        <f>BW$21</f>
        <v>0</v>
      </c>
      <c r="BX494" s="28" t="str">
        <f t="shared" si="449"/>
        <v/>
      </c>
      <c r="BY494" s="28" t="e">
        <f>#REF!</f>
        <v>#REF!</v>
      </c>
      <c r="BZ494" s="28" t="e">
        <f>#REF!</f>
        <v>#REF!</v>
      </c>
      <c r="CA494" s="28" t="e">
        <f t="shared" si="450"/>
        <v>#REF!</v>
      </c>
      <c r="CB494" s="28" t="e">
        <f>#REF!</f>
        <v>#REF!</v>
      </c>
      <c r="CC494" s="28" t="e">
        <f>#REF!</f>
        <v>#REF!</v>
      </c>
      <c r="CD494" s="28" t="e">
        <f t="shared" si="451"/>
        <v>#REF!</v>
      </c>
      <c r="CE494" s="28" t="e">
        <f>#REF!</f>
        <v>#REF!</v>
      </c>
      <c r="CF494" s="28" t="e">
        <f>#REF!</f>
        <v>#REF!</v>
      </c>
      <c r="CG494" s="28" t="e">
        <f t="shared" si="452"/>
        <v>#REF!</v>
      </c>
      <c r="CH494" s="28"/>
      <c r="CI494" s="28"/>
      <c r="CJ494" s="28"/>
      <c r="CK494" s="28"/>
      <c r="CL494" s="28"/>
      <c r="CM494" s="28"/>
    </row>
    <row r="495" spans="2:91" x14ac:dyDescent="0.2">
      <c r="B495" s="28">
        <f>B$22</f>
        <v>0</v>
      </c>
      <c r="C495" s="28">
        <f>C$22</f>
        <v>0</v>
      </c>
      <c r="D495" s="28" t="str">
        <f t="shared" si="425"/>
        <v/>
      </c>
      <c r="E495" s="28">
        <f>E$22</f>
        <v>0</v>
      </c>
      <c r="F495" s="28">
        <f>F$22</f>
        <v>0</v>
      </c>
      <c r="G495" s="28" t="str">
        <f t="shared" si="426"/>
        <v/>
      </c>
      <c r="H495" s="28">
        <f>H$22</f>
        <v>0</v>
      </c>
      <c r="I495" s="28">
        <f>I$22</f>
        <v>0</v>
      </c>
      <c r="J495" s="28" t="str">
        <f t="shared" si="427"/>
        <v/>
      </c>
      <c r="K495" s="28" t="str">
        <f>K$22</f>
        <v>partner_id</v>
      </c>
      <c r="L495" s="28" t="str">
        <f>L$22</f>
        <v>Partner identifier in app</v>
      </c>
      <c r="M495" s="28" t="str">
        <f t="shared" si="428"/>
        <v>"key":"partner_id","value":"","description":"Partner identifier in app"},{</v>
      </c>
      <c r="N495" s="28">
        <f>N$22</f>
        <v>0</v>
      </c>
      <c r="O495" s="28">
        <f>O$22</f>
        <v>0</v>
      </c>
      <c r="P495" s="28" t="str">
        <f t="shared" si="429"/>
        <v/>
      </c>
      <c r="Q495" s="28">
        <f>Q$22</f>
        <v>0</v>
      </c>
      <c r="R495" s="28">
        <f>R$22</f>
        <v>0</v>
      </c>
      <c r="S495" s="28" t="str">
        <f t="shared" si="430"/>
        <v/>
      </c>
      <c r="T495" s="28">
        <f>T$22</f>
        <v>0</v>
      </c>
      <c r="U495" s="28">
        <f>U$22</f>
        <v>0</v>
      </c>
      <c r="V495" s="28" t="str">
        <f t="shared" si="431"/>
        <v/>
      </c>
      <c r="W495" s="28">
        <f>W$22</f>
        <v>0</v>
      </c>
      <c r="X495" s="28">
        <f>X$22</f>
        <v>0</v>
      </c>
      <c r="Y495" s="28" t="str">
        <f t="shared" si="432"/>
        <v/>
      </c>
      <c r="Z495" s="28">
        <f>Z$22</f>
        <v>0</v>
      </c>
      <c r="AA495" s="28">
        <f>AA$22</f>
        <v>0</v>
      </c>
      <c r="AB495" s="28" t="str">
        <f t="shared" si="433"/>
        <v/>
      </c>
      <c r="AC495" s="28">
        <f>AC$22</f>
        <v>0</v>
      </c>
      <c r="AD495" s="28">
        <f>AD$22</f>
        <v>0</v>
      </c>
      <c r="AE495" s="28" t="str">
        <f t="shared" si="434"/>
        <v/>
      </c>
      <c r="AF495" s="28">
        <f>AF$22</f>
        <v>0</v>
      </c>
      <c r="AG495" s="28">
        <f>AG$22</f>
        <v>0</v>
      </c>
      <c r="AH495" s="28" t="str">
        <f t="shared" si="435"/>
        <v/>
      </c>
      <c r="AI495" s="28">
        <f>AI$22</f>
        <v>0</v>
      </c>
      <c r="AJ495" s="28">
        <f>AJ$22</f>
        <v>0</v>
      </c>
      <c r="AK495" s="28" t="str">
        <f t="shared" si="436"/>
        <v/>
      </c>
      <c r="AL495" s="28">
        <f>AL$22</f>
        <v>0</v>
      </c>
      <c r="AM495" s="28">
        <f>AM$22</f>
        <v>0</v>
      </c>
      <c r="AN495" s="28" t="str">
        <f t="shared" si="437"/>
        <v/>
      </c>
      <c r="AO495" s="28">
        <f>AO$22</f>
        <v>0</v>
      </c>
      <c r="AP495" s="28">
        <f>AP$22</f>
        <v>0</v>
      </c>
      <c r="AQ495" s="28" t="str">
        <f t="shared" si="438"/>
        <v/>
      </c>
      <c r="AR495" s="28">
        <f>AR$22</f>
        <v>0</v>
      </c>
      <c r="AS495" s="28">
        <f>AS$22</f>
        <v>0</v>
      </c>
      <c r="AT495" s="28" t="str">
        <f t="shared" si="439"/>
        <v/>
      </c>
      <c r="AU495" s="28">
        <f>AU$22</f>
        <v>0</v>
      </c>
      <c r="AV495" s="28">
        <f>AV$22</f>
        <v>0</v>
      </c>
      <c r="AW495" s="28" t="str">
        <f t="shared" si="440"/>
        <v/>
      </c>
      <c r="AX495" s="28">
        <f>AX$22</f>
        <v>0</v>
      </c>
      <c r="AY495" s="28">
        <f>AY$22</f>
        <v>0</v>
      </c>
      <c r="AZ495" s="28" t="str">
        <f t="shared" si="441"/>
        <v/>
      </c>
      <c r="BA495" s="28">
        <f>BA$22</f>
        <v>0</v>
      </c>
      <c r="BB495" s="28">
        <f>BB$22</f>
        <v>0</v>
      </c>
      <c r="BC495" s="28" t="str">
        <f t="shared" si="442"/>
        <v/>
      </c>
      <c r="BD495" s="28">
        <f>BD$22</f>
        <v>0</v>
      </c>
      <c r="BE495" s="28">
        <f>BE$22</f>
        <v>0</v>
      </c>
      <c r="BF495" s="28" t="str">
        <f t="shared" si="443"/>
        <v/>
      </c>
      <c r="BG495" s="28">
        <f>BG$22</f>
        <v>0</v>
      </c>
      <c r="BH495" s="28">
        <f>BH$22</f>
        <v>0</v>
      </c>
      <c r="BI495" s="28" t="str">
        <f t="shared" si="444"/>
        <v/>
      </c>
      <c r="BJ495" s="28">
        <f>BJ$22</f>
        <v>0</v>
      </c>
      <c r="BK495" s="28">
        <f>BK$22</f>
        <v>0</v>
      </c>
      <c r="BL495" s="28" t="str">
        <f t="shared" si="445"/>
        <v/>
      </c>
      <c r="BM495" s="28" t="e">
        <f>#REF!</f>
        <v>#REF!</v>
      </c>
      <c r="BN495" s="28" t="e">
        <f>#REF!</f>
        <v>#REF!</v>
      </c>
      <c r="BO495" s="28" t="e">
        <f t="shared" si="446"/>
        <v>#REF!</v>
      </c>
      <c r="BP495" s="28">
        <f>BP$22</f>
        <v>0</v>
      </c>
      <c r="BQ495" s="28">
        <f>BQ$22</f>
        <v>0</v>
      </c>
      <c r="BR495" s="28" t="str">
        <f t="shared" si="447"/>
        <v/>
      </c>
      <c r="BS495" s="28">
        <f>BS$22</f>
        <v>0</v>
      </c>
      <c r="BT495" s="28">
        <f>BT$22</f>
        <v>0</v>
      </c>
      <c r="BU495" s="28" t="str">
        <f t="shared" si="448"/>
        <v/>
      </c>
      <c r="BV495" s="28">
        <f>BV$22</f>
        <v>0</v>
      </c>
      <c r="BW495" s="28">
        <f>BW$22</f>
        <v>0</v>
      </c>
      <c r="BX495" s="28" t="str">
        <f t="shared" si="449"/>
        <v/>
      </c>
      <c r="BY495" s="28">
        <f>BY$22</f>
        <v>0</v>
      </c>
      <c r="BZ495" s="28">
        <f>BZ$22</f>
        <v>0</v>
      </c>
      <c r="CA495" s="28" t="str">
        <f t="shared" si="450"/>
        <v/>
      </c>
      <c r="CB495" s="28">
        <f>CB$22</f>
        <v>0</v>
      </c>
      <c r="CC495" s="28">
        <f>CC$22</f>
        <v>0</v>
      </c>
      <c r="CD495" s="28" t="str">
        <f t="shared" si="451"/>
        <v/>
      </c>
      <c r="CE495" s="28" t="e">
        <f>#REF!</f>
        <v>#REF!</v>
      </c>
      <c r="CF495" s="28" t="e">
        <f>#REF!</f>
        <v>#REF!</v>
      </c>
      <c r="CG495" s="28" t="e">
        <f t="shared" si="452"/>
        <v>#REF!</v>
      </c>
      <c r="CH495" s="28"/>
      <c r="CI495" s="28"/>
      <c r="CJ495" s="28"/>
      <c r="CK495" s="28"/>
      <c r="CL495" s="28"/>
      <c r="CM495" s="28"/>
    </row>
    <row r="496" spans="2:91" x14ac:dyDescent="0.2">
      <c r="B496" s="28">
        <f>B$23</f>
        <v>0</v>
      </c>
      <c r="C496" s="28">
        <f>C$23</f>
        <v>0</v>
      </c>
      <c r="D496" s="28" t="str">
        <f t="shared" si="425"/>
        <v/>
      </c>
      <c r="E496" s="28" t="e">
        <f>#REF!</f>
        <v>#REF!</v>
      </c>
      <c r="F496" s="28" t="e">
        <f>#REF!</f>
        <v>#REF!</v>
      </c>
      <c r="G496" s="28" t="e">
        <f t="shared" si="426"/>
        <v>#REF!</v>
      </c>
      <c r="H496" s="28">
        <f>H$23</f>
        <v>0</v>
      </c>
      <c r="I496" s="28">
        <f>I$23</f>
        <v>0</v>
      </c>
      <c r="J496" s="28" t="str">
        <f t="shared" si="427"/>
        <v/>
      </c>
      <c r="K496" s="28">
        <f>K$23</f>
        <v>0</v>
      </c>
      <c r="L496" s="28">
        <f>L$23</f>
        <v>0</v>
      </c>
      <c r="M496" s="28" t="str">
        <f t="shared" si="428"/>
        <v/>
      </c>
      <c r="N496" s="28">
        <f>N$23</f>
        <v>0</v>
      </c>
      <c r="O496" s="28">
        <f>O$23</f>
        <v>0</v>
      </c>
      <c r="P496" s="28" t="str">
        <f t="shared" si="429"/>
        <v/>
      </c>
      <c r="Q496" s="28">
        <f>Q$23</f>
        <v>0</v>
      </c>
      <c r="R496" s="28">
        <f>R$23</f>
        <v>0</v>
      </c>
      <c r="S496" s="28" t="str">
        <f t="shared" si="430"/>
        <v/>
      </c>
      <c r="T496" s="28">
        <f>T$23</f>
        <v>0</v>
      </c>
      <c r="U496" s="28">
        <f>U$23</f>
        <v>0</v>
      </c>
      <c r="V496" s="28" t="str">
        <f t="shared" si="431"/>
        <v/>
      </c>
      <c r="W496" s="28">
        <f>W$23</f>
        <v>0</v>
      </c>
      <c r="X496" s="28">
        <f>X$23</f>
        <v>0</v>
      </c>
      <c r="Y496" s="28" t="str">
        <f t="shared" si="432"/>
        <v/>
      </c>
      <c r="Z496" s="28">
        <f>Z$23</f>
        <v>0</v>
      </c>
      <c r="AA496" s="28">
        <f>AA$23</f>
        <v>0</v>
      </c>
      <c r="AB496" s="28" t="str">
        <f t="shared" si="433"/>
        <v/>
      </c>
      <c r="AC496" s="28" t="str">
        <f>AC$23</f>
        <v>profile_id</v>
      </c>
      <c r="AD496" s="28" t="str">
        <f>AD$23</f>
        <v>Profile identifier in app</v>
      </c>
      <c r="AE496" s="28" t="str">
        <f t="shared" si="434"/>
        <v>"key":"profile_id","value":"","description":"Profile identifier in app"},{</v>
      </c>
      <c r="AF496" s="28" t="e">
        <f>#REF!</f>
        <v>#REF!</v>
      </c>
      <c r="AG496" s="28" t="e">
        <f>#REF!</f>
        <v>#REF!</v>
      </c>
      <c r="AH496" s="28" t="e">
        <f t="shared" si="435"/>
        <v>#REF!</v>
      </c>
      <c r="AI496" s="28" t="e">
        <f>#REF!</f>
        <v>#REF!</v>
      </c>
      <c r="AJ496" s="28" t="e">
        <f>#REF!</f>
        <v>#REF!</v>
      </c>
      <c r="AK496" s="28" t="e">
        <f t="shared" si="436"/>
        <v>#REF!</v>
      </c>
      <c r="AL496" s="28" t="e">
        <f>#REF!</f>
        <v>#REF!</v>
      </c>
      <c r="AM496" s="28" t="e">
        <f>#REF!</f>
        <v>#REF!</v>
      </c>
      <c r="AN496" s="28" t="e">
        <f t="shared" si="437"/>
        <v>#REF!</v>
      </c>
      <c r="AO496" s="28" t="e">
        <f>#REF!</f>
        <v>#REF!</v>
      </c>
      <c r="AP496" s="28" t="e">
        <f>#REF!</f>
        <v>#REF!</v>
      </c>
      <c r="AQ496" s="28" t="e">
        <f t="shared" si="438"/>
        <v>#REF!</v>
      </c>
      <c r="AR496" s="28" t="str">
        <f>AR$23</f>
        <v>profile_ID</v>
      </c>
      <c r="AS496" s="28" t="str">
        <f>AS$23</f>
        <v>Profile identifier in app</v>
      </c>
      <c r="AT496" s="28" t="str">
        <f t="shared" si="439"/>
        <v>"key":"profile_ID","value":"","description":"Profile identifier in app"},{</v>
      </c>
      <c r="AU496" s="28" t="e">
        <f>#REF!</f>
        <v>#REF!</v>
      </c>
      <c r="AV496" s="28" t="e">
        <f>#REF!</f>
        <v>#REF!</v>
      </c>
      <c r="AW496" s="28" t="e">
        <f t="shared" si="440"/>
        <v>#REF!</v>
      </c>
      <c r="AX496" s="28" t="e">
        <f>#REF!</f>
        <v>#REF!</v>
      </c>
      <c r="AY496" s="28" t="e">
        <f>#REF!</f>
        <v>#REF!</v>
      </c>
      <c r="AZ496" s="28" t="e">
        <f t="shared" si="441"/>
        <v>#REF!</v>
      </c>
      <c r="BA496" s="28" t="e">
        <f>#REF!</f>
        <v>#REF!</v>
      </c>
      <c r="BB496" s="28" t="e">
        <f>#REF!</f>
        <v>#REF!</v>
      </c>
      <c r="BC496" s="28" t="e">
        <f t="shared" si="442"/>
        <v>#REF!</v>
      </c>
      <c r="BD496" s="28">
        <f>BD$23</f>
        <v>0</v>
      </c>
      <c r="BE496" s="28">
        <f>BE$23</f>
        <v>0</v>
      </c>
      <c r="BF496" s="28" t="str">
        <f t="shared" si="443"/>
        <v/>
      </c>
      <c r="BG496" s="28" t="e">
        <f>#REF!</f>
        <v>#REF!</v>
      </c>
      <c r="BH496" s="28" t="e">
        <f>#REF!</f>
        <v>#REF!</v>
      </c>
      <c r="BI496" s="28" t="e">
        <f t="shared" si="444"/>
        <v>#REF!</v>
      </c>
      <c r="BJ496" s="28" t="e">
        <f>#REF!</f>
        <v>#REF!</v>
      </c>
      <c r="BK496" s="28" t="e">
        <f>#REF!</f>
        <v>#REF!</v>
      </c>
      <c r="BL496" s="28" t="e">
        <f t="shared" si="445"/>
        <v>#REF!</v>
      </c>
      <c r="BM496" s="28" t="str">
        <f>BM$22</f>
        <v>thread_ID</v>
      </c>
      <c r="BN496" s="28" t="str">
        <f>BN$22</f>
        <v>Thread identifier in app</v>
      </c>
      <c r="BO496" s="28" t="str">
        <f t="shared" si="446"/>
        <v>"key":"thread_ID","value":"","description":"Thread identifier in app"},{</v>
      </c>
      <c r="BP496" s="28" t="e">
        <f>#REF!</f>
        <v>#REF!</v>
      </c>
      <c r="BQ496" s="28" t="e">
        <f>#REF!</f>
        <v>#REF!</v>
      </c>
      <c r="BR496" s="28" t="e">
        <f t="shared" si="447"/>
        <v>#REF!</v>
      </c>
      <c r="BS496" s="28">
        <f>BS$23</f>
        <v>0</v>
      </c>
      <c r="BT496" s="28">
        <f>BT$23</f>
        <v>0</v>
      </c>
      <c r="BU496" s="28" t="str">
        <f t="shared" si="448"/>
        <v/>
      </c>
      <c r="BV496" s="28" t="str">
        <f>BV$18</f>
        <v>stage_ID</v>
      </c>
      <c r="BW496" s="28" t="str">
        <f>BW$18</f>
        <v>Stage identifier in app</v>
      </c>
      <c r="BX496" s="28" t="str">
        <f t="shared" si="449"/>
        <v>"key":"stage_ID","value":"","description":"Stage identifier in app"},{</v>
      </c>
      <c r="BY496" s="28">
        <f>BY$23</f>
        <v>0</v>
      </c>
      <c r="BZ496" s="28">
        <f>BZ$23</f>
        <v>0</v>
      </c>
      <c r="CA496" s="28" t="str">
        <f t="shared" si="450"/>
        <v/>
      </c>
      <c r="CB496" s="28">
        <f>CB$23</f>
        <v>0</v>
      </c>
      <c r="CC496" s="28">
        <f>CC$23</f>
        <v>0</v>
      </c>
      <c r="CD496" s="28" t="str">
        <f t="shared" si="451"/>
        <v/>
      </c>
      <c r="CE496" s="28" t="str">
        <f>CE$18</f>
        <v>stage_ID</v>
      </c>
      <c r="CF496" s="28" t="str">
        <f>CF$18</f>
        <v>Stage identifier in app</v>
      </c>
      <c r="CG496" s="28" t="str">
        <f t="shared" si="452"/>
        <v>"key":"stage_ID","value":"","description":"Stage identifier in app"},{</v>
      </c>
      <c r="CH496" s="28"/>
      <c r="CI496" s="28"/>
      <c r="CJ496" s="28"/>
      <c r="CK496" s="28"/>
      <c r="CL496" s="28"/>
      <c r="CM496" s="28"/>
    </row>
    <row r="497" spans="1:91" x14ac:dyDescent="0.2">
      <c r="B497" s="28">
        <f>B$24</f>
        <v>0</v>
      </c>
      <c r="C497" s="28">
        <f>C$24</f>
        <v>0</v>
      </c>
      <c r="D497" s="28" t="str">
        <f t="shared" si="425"/>
        <v/>
      </c>
      <c r="E497" s="28" t="str">
        <f>E$23</f>
        <v>profile_id</v>
      </c>
      <c r="F497" s="28" t="str">
        <f>F$23</f>
        <v>Profile identifier in app</v>
      </c>
      <c r="G497" s="28" t="str">
        <f t="shared" si="426"/>
        <v>"key":"profile_id","value":"","description":"Profile identifier in app"},{</v>
      </c>
      <c r="H497" s="28">
        <f>H$24</f>
        <v>0</v>
      </c>
      <c r="I497" s="28">
        <f>I$24</f>
        <v>0</v>
      </c>
      <c r="J497" s="28" t="str">
        <f t="shared" si="427"/>
        <v/>
      </c>
      <c r="K497" s="28">
        <f>K$24</f>
        <v>0</v>
      </c>
      <c r="L497" s="28">
        <f>L$24</f>
        <v>0</v>
      </c>
      <c r="M497" s="28" t="str">
        <f t="shared" si="428"/>
        <v/>
      </c>
      <c r="N497" s="28">
        <f>N$24</f>
        <v>0</v>
      </c>
      <c r="O497" s="28">
        <f>O$24</f>
        <v>0</v>
      </c>
      <c r="P497" s="28" t="str">
        <f t="shared" si="429"/>
        <v/>
      </c>
      <c r="Q497" s="28">
        <f>Q$24</f>
        <v>0</v>
      </c>
      <c r="R497" s="28">
        <f>R$24</f>
        <v>0</v>
      </c>
      <c r="S497" s="28" t="str">
        <f t="shared" si="430"/>
        <v/>
      </c>
      <c r="T497" s="28">
        <f>T$24</f>
        <v>0</v>
      </c>
      <c r="U497" s="28">
        <f>U$24</f>
        <v>0</v>
      </c>
      <c r="V497" s="28" t="str">
        <f t="shared" si="431"/>
        <v/>
      </c>
      <c r="W497" s="28" t="str">
        <f>W$24</f>
        <v>user_id</v>
      </c>
      <c r="X497" s="28" t="str">
        <f>X$24</f>
        <v>User identifier in app</v>
      </c>
      <c r="Y497" s="28" t="str">
        <f t="shared" si="432"/>
        <v>"key":"user_id","value":"","description":"User identifier in app"},{</v>
      </c>
      <c r="Z497" s="28" t="str">
        <f>Z$24</f>
        <v>user_id</v>
      </c>
      <c r="AA497" s="28" t="str">
        <f>AA$24</f>
        <v>User identifier in app</v>
      </c>
      <c r="AB497" s="28" t="str">
        <f t="shared" si="433"/>
        <v>"key":"user_id","value":"","description":"User identifier in app"},{</v>
      </c>
      <c r="AC497" s="28">
        <f>AC$24</f>
        <v>0</v>
      </c>
      <c r="AD497" s="28">
        <f>AD$24</f>
        <v>0</v>
      </c>
      <c r="AE497" s="28" t="str">
        <f t="shared" si="434"/>
        <v/>
      </c>
      <c r="AF497" s="28" t="str">
        <f>AF$23</f>
        <v>profile_id</v>
      </c>
      <c r="AG497" s="28" t="str">
        <f>AG$23</f>
        <v>Profile identifier in app</v>
      </c>
      <c r="AH497" s="28" t="str">
        <f t="shared" si="435"/>
        <v>"key":"profile_id","value":"","description":"Profile identifier in app"},{</v>
      </c>
      <c r="AI497" s="28" t="str">
        <f>AI$23</f>
        <v>profile_ID</v>
      </c>
      <c r="AJ497" s="28" t="str">
        <f>AJ$23</f>
        <v>Profile identifier in app</v>
      </c>
      <c r="AK497" s="28" t="str">
        <f t="shared" si="436"/>
        <v>"key":"profile_ID","value":"","description":"Profile identifier in app"},{</v>
      </c>
      <c r="AL497" s="28" t="str">
        <f>AL$23</f>
        <v>profile_ID</v>
      </c>
      <c r="AM497" s="28" t="str">
        <f>AM$23</f>
        <v>Profile identifier in app</v>
      </c>
      <c r="AN497" s="28" t="str">
        <f t="shared" si="437"/>
        <v>"key":"profile_ID","value":"","description":"Profile identifier in app"},{</v>
      </c>
      <c r="AO497" s="28" t="str">
        <f>AO$23</f>
        <v>profile_ID</v>
      </c>
      <c r="AP497" s="28" t="str">
        <f>AP$23</f>
        <v>Profile identifier in app</v>
      </c>
      <c r="AQ497" s="28" t="str">
        <f t="shared" si="438"/>
        <v>"key":"profile_ID","value":"","description":"Profile identifier in app"},{</v>
      </c>
      <c r="AR497" s="28">
        <f>AR$24</f>
        <v>0</v>
      </c>
      <c r="AS497" s="28">
        <f>AS$24</f>
        <v>0</v>
      </c>
      <c r="AT497" s="28" t="str">
        <f t="shared" si="439"/>
        <v/>
      </c>
      <c r="AU497" s="28" t="str">
        <f>AU$23</f>
        <v>profile_ID</v>
      </c>
      <c r="AV497" s="28" t="str">
        <f>AV$23</f>
        <v>Profile identifier in app</v>
      </c>
      <c r="AW497" s="28" t="str">
        <f t="shared" si="440"/>
        <v>"key":"profile_ID","value":"","description":"Profile identifier in app"},{</v>
      </c>
      <c r="AX497" s="28" t="str">
        <f>AX$23</f>
        <v>profile_ID</v>
      </c>
      <c r="AY497" s="28" t="str">
        <f>AY$23</f>
        <v>Profile identifier in app</v>
      </c>
      <c r="AZ497" s="28" t="str">
        <f t="shared" si="441"/>
        <v>"key":"profile_ID","value":"","description":"Profile identifier in app"},{</v>
      </c>
      <c r="BA497" s="28" t="str">
        <f>BA$23</f>
        <v>profile_ID</v>
      </c>
      <c r="BB497" s="28" t="str">
        <f>BB$23</f>
        <v>Profile identifier in app</v>
      </c>
      <c r="BC497" s="28" t="str">
        <f t="shared" si="442"/>
        <v>"key":"profile_ID","value":"","description":"Profile identifier in app"},{</v>
      </c>
      <c r="BD497" s="28">
        <f>BD$24</f>
        <v>0</v>
      </c>
      <c r="BE497" s="28">
        <f>BE$24</f>
        <v>0</v>
      </c>
      <c r="BF497" s="28" t="str">
        <f t="shared" si="443"/>
        <v/>
      </c>
      <c r="BG497" s="28" t="str">
        <f>BG$23</f>
        <v>profile_ID</v>
      </c>
      <c r="BH497" s="28" t="str">
        <f>BH$23</f>
        <v>Profile identifier in app</v>
      </c>
      <c r="BI497" s="28" t="str">
        <f t="shared" si="444"/>
        <v>"key":"profile_ID","value":"","description":"Profile identifier in app"},{</v>
      </c>
      <c r="BJ497" s="28" t="str">
        <f>BJ$23</f>
        <v>profile_ID</v>
      </c>
      <c r="BK497" s="28" t="str">
        <f>BK$23</f>
        <v>Profile identifier in app</v>
      </c>
      <c r="BL497" s="28" t="str">
        <f t="shared" si="445"/>
        <v>"key":"profile_ID","value":"","description":"Profile identifier in app"},{</v>
      </c>
      <c r="BM497" s="28" t="str">
        <f>BM$23</f>
        <v>profile_ID</v>
      </c>
      <c r="BN497" s="28" t="str">
        <f>BN$23</f>
        <v>Profile identifier in app</v>
      </c>
      <c r="BO497" s="28" t="str">
        <f t="shared" si="446"/>
        <v>"key":"profile_ID","value":"","description":"Profile identifier in app"},{</v>
      </c>
      <c r="BP497" s="28" t="str">
        <f>BP$23</f>
        <v>profile_ID</v>
      </c>
      <c r="BQ497" s="28" t="str">
        <f>BQ$23</f>
        <v>Profile identifier in app</v>
      </c>
      <c r="BR497" s="28" t="str">
        <f t="shared" si="447"/>
        <v>"key":"profile_ID","value":"","description":"Profile identifier in app"},{</v>
      </c>
      <c r="BS497" s="28">
        <f>BS$24</f>
        <v>0</v>
      </c>
      <c r="BT497" s="28">
        <f>BT$24</f>
        <v>0</v>
      </c>
      <c r="BU497" s="28" t="str">
        <f t="shared" si="448"/>
        <v/>
      </c>
      <c r="BV497" s="28" t="str">
        <f>BV$19</f>
        <v>attachment_ID</v>
      </c>
      <c r="BW497" s="28" t="str">
        <f>BW$19</f>
        <v>Attachment identifier in app</v>
      </c>
      <c r="BX497" s="28" t="str">
        <f t="shared" si="449"/>
        <v>"key":"attachment_ID","value":"","description":"Attachment identifier in app"},{</v>
      </c>
      <c r="BY497" s="28" t="str">
        <f>BY$20</f>
        <v>post_ID</v>
      </c>
      <c r="BZ497" s="28" t="str">
        <f>BZ$20</f>
        <v>Post identifier in app</v>
      </c>
      <c r="CA497" s="28" t="str">
        <f t="shared" si="450"/>
        <v>"key":"post_ID","value":"","description":"Post identifier in app"},{</v>
      </c>
      <c r="CB497" s="28" t="str">
        <f>CB$20</f>
        <v>post_ID</v>
      </c>
      <c r="CC497" s="28" t="str">
        <f>CC$20</f>
        <v>Post identifier in app</v>
      </c>
      <c r="CD497" s="28" t="str">
        <f t="shared" si="451"/>
        <v>"key":"post_ID","value":"","description":"Post identifier in app"},{</v>
      </c>
      <c r="CE497" s="28" t="str">
        <f>CE$20</f>
        <v>post_ID</v>
      </c>
      <c r="CF497" s="28" t="str">
        <f>CF$20</f>
        <v>Post identifier in app</v>
      </c>
      <c r="CG497" s="28" t="str">
        <f t="shared" si="452"/>
        <v>"key":"post_ID","value":"","description":"Post identifier in app"},{</v>
      </c>
      <c r="CH497" s="28"/>
      <c r="CI497" s="28"/>
      <c r="CJ497" s="28"/>
      <c r="CK497" s="28"/>
      <c r="CL497" s="28"/>
      <c r="CM497" s="28"/>
    </row>
    <row r="498" spans="1:91" x14ac:dyDescent="0.2">
      <c r="B498" s="28">
        <f>B$25</f>
        <v>0</v>
      </c>
      <c r="C498" s="28">
        <f>C$25</f>
        <v>0</v>
      </c>
      <c r="D498" s="28" t="str">
        <f t="shared" si="425"/>
        <v/>
      </c>
      <c r="E498" s="28">
        <f>E$25</f>
        <v>0</v>
      </c>
      <c r="F498" s="28">
        <f>F$25</f>
        <v>0</v>
      </c>
      <c r="G498" s="28" t="str">
        <f t="shared" si="426"/>
        <v/>
      </c>
      <c r="H498" s="28">
        <f>H$25</f>
        <v>0</v>
      </c>
      <c r="I498" s="28">
        <f>I$25</f>
        <v>0</v>
      </c>
      <c r="J498" s="28" t="str">
        <f t="shared" si="427"/>
        <v/>
      </c>
      <c r="K498" s="28">
        <f>K$25</f>
        <v>0</v>
      </c>
      <c r="L498" s="28">
        <f>L$25</f>
        <v>0</v>
      </c>
      <c r="M498" s="28" t="str">
        <f t="shared" si="428"/>
        <v/>
      </c>
      <c r="N498" s="28">
        <f>N$25</f>
        <v>0</v>
      </c>
      <c r="O498" s="28">
        <f>O$25</f>
        <v>0</v>
      </c>
      <c r="P498" s="28" t="str">
        <f t="shared" si="429"/>
        <v/>
      </c>
      <c r="Q498" s="28">
        <f>Q$25</f>
        <v>0</v>
      </c>
      <c r="R498" s="28">
        <f>R$25</f>
        <v>0</v>
      </c>
      <c r="S498" s="28" t="str">
        <f t="shared" si="430"/>
        <v/>
      </c>
      <c r="T498" s="28" t="str">
        <f>T$25</f>
        <v>person_id</v>
      </c>
      <c r="U498" s="28" t="str">
        <f>U$25</f>
        <v>Person identifier in app</v>
      </c>
      <c r="V498" s="28" t="str">
        <f t="shared" si="431"/>
        <v>"key":"person_id","value":"","description":"Person identifier in app"},{</v>
      </c>
      <c r="W498" s="28">
        <f>W$25</f>
        <v>0</v>
      </c>
      <c r="X498" s="28">
        <f>X$25</f>
        <v>0</v>
      </c>
      <c r="Y498" s="28" t="str">
        <f t="shared" si="432"/>
        <v/>
      </c>
      <c r="Z498" s="28">
        <f>Z$25</f>
        <v>0</v>
      </c>
      <c r="AA498" s="28">
        <f>AA$25</f>
        <v>0</v>
      </c>
      <c r="AB498" s="28" t="str">
        <f t="shared" si="433"/>
        <v/>
      </c>
      <c r="AC498" s="28">
        <f>AC$25</f>
        <v>0</v>
      </c>
      <c r="AD498" s="28">
        <f>AD$25</f>
        <v>0</v>
      </c>
      <c r="AE498" s="28" t="str">
        <f t="shared" si="434"/>
        <v/>
      </c>
      <c r="AF498" s="28">
        <f>AF$25</f>
        <v>0</v>
      </c>
      <c r="AG498" s="28">
        <f>AG$25</f>
        <v>0</v>
      </c>
      <c r="AH498" s="28" t="str">
        <f t="shared" si="435"/>
        <v/>
      </c>
      <c r="AI498" s="28">
        <f>AI$25</f>
        <v>0</v>
      </c>
      <c r="AJ498" s="28">
        <f>AJ$25</f>
        <v>0</v>
      </c>
      <c r="AK498" s="28" t="str">
        <f t="shared" si="436"/>
        <v/>
      </c>
      <c r="AL498" s="28">
        <f>AL$25</f>
        <v>0</v>
      </c>
      <c r="AM498" s="28">
        <f>AM$25</f>
        <v>0</v>
      </c>
      <c r="AN498" s="28" t="str">
        <f t="shared" si="437"/>
        <v/>
      </c>
      <c r="AO498" s="28">
        <f>AO$25</f>
        <v>0</v>
      </c>
      <c r="AP498" s="28">
        <f>AP$25</f>
        <v>0</v>
      </c>
      <c r="AQ498" s="28" t="str">
        <f t="shared" si="438"/>
        <v/>
      </c>
      <c r="AR498" s="28">
        <f>AR$25</f>
        <v>0</v>
      </c>
      <c r="AS498" s="28">
        <f>AS$25</f>
        <v>0</v>
      </c>
      <c r="AT498" s="28" t="str">
        <f t="shared" si="439"/>
        <v/>
      </c>
      <c r="AU498" s="28">
        <f>AU$25</f>
        <v>0</v>
      </c>
      <c r="AV498" s="28">
        <f>AV$25</f>
        <v>0</v>
      </c>
      <c r="AW498" s="28" t="str">
        <f t="shared" si="440"/>
        <v/>
      </c>
      <c r="AX498" s="28">
        <f>AX$25</f>
        <v>0</v>
      </c>
      <c r="AY498" s="28">
        <f>AY$25</f>
        <v>0</v>
      </c>
      <c r="AZ498" s="28" t="str">
        <f t="shared" si="441"/>
        <v/>
      </c>
      <c r="BA498" s="28">
        <f>BA$25</f>
        <v>0</v>
      </c>
      <c r="BB498" s="28">
        <f>BB$25</f>
        <v>0</v>
      </c>
      <c r="BC498" s="28" t="str">
        <f t="shared" si="442"/>
        <v/>
      </c>
      <c r="BD498" s="28" t="str">
        <f>BD$20</f>
        <v>post_ID</v>
      </c>
      <c r="BE498" s="28" t="str">
        <f>BE$20</f>
        <v>Post identifier in app</v>
      </c>
      <c r="BF498" s="28" t="str">
        <f t="shared" si="443"/>
        <v>"key":"post_ID","value":"","description":"Post identifier in app"},{</v>
      </c>
      <c r="BG498" s="28">
        <f>BG$25</f>
        <v>0</v>
      </c>
      <c r="BH498" s="28">
        <f>BH$25</f>
        <v>0</v>
      </c>
      <c r="BI498" s="28" t="str">
        <f t="shared" si="444"/>
        <v/>
      </c>
      <c r="BJ498" s="28">
        <f>BJ$25</f>
        <v>0</v>
      </c>
      <c r="BK498" s="28">
        <f>BK$25</f>
        <v>0</v>
      </c>
      <c r="BL498" s="28" t="str">
        <f t="shared" si="445"/>
        <v/>
      </c>
      <c r="BM498" s="28">
        <f>BM$25</f>
        <v>0</v>
      </c>
      <c r="BN498" s="28">
        <f>BN$25</f>
        <v>0</v>
      </c>
      <c r="BO498" s="28" t="str">
        <f t="shared" si="446"/>
        <v/>
      </c>
      <c r="BP498" s="28">
        <f>BP$25</f>
        <v>0</v>
      </c>
      <c r="BQ498" s="28">
        <f>BQ$25</f>
        <v>0</v>
      </c>
      <c r="BR498" s="28" t="str">
        <f t="shared" si="447"/>
        <v/>
      </c>
      <c r="BS498" s="28">
        <f>BS$25</f>
        <v>0</v>
      </c>
      <c r="BT498" s="28">
        <f>BT$25</f>
        <v>0</v>
      </c>
      <c r="BU498" s="28" t="str">
        <f t="shared" si="448"/>
        <v/>
      </c>
      <c r="BV498" s="28" t="str">
        <f>BV$20</f>
        <v>post_ID</v>
      </c>
      <c r="BW498" s="28" t="str">
        <f>BW$20</f>
        <v>Post identifier in app</v>
      </c>
      <c r="BX498" s="28" t="str">
        <f t="shared" si="449"/>
        <v>"key":"post_ID","value":"","description":"Post identifier in app"},{</v>
      </c>
      <c r="BY498" s="28" t="str">
        <f>BY$18</f>
        <v>stage_ID</v>
      </c>
      <c r="BZ498" s="28" t="str">
        <f>BZ$18</f>
        <v>Stage identifier in app</v>
      </c>
      <c r="CA498" s="28" t="str">
        <f t="shared" si="450"/>
        <v>"key":"stage_ID","value":"","description":"Stage identifier in app"},{</v>
      </c>
      <c r="CB498" s="28" t="str">
        <f>CB$18</f>
        <v>stage_ID</v>
      </c>
      <c r="CC498" s="28" t="str">
        <f>CC$18</f>
        <v>Stage identifier in app</v>
      </c>
      <c r="CD498" s="28" t="str">
        <f t="shared" si="451"/>
        <v>"key":"stage_ID","value":"","description":"Stage identifier in app"},{</v>
      </c>
      <c r="CE498" s="28">
        <f>CE$25</f>
        <v>0</v>
      </c>
      <c r="CF498" s="28">
        <f>CF$25</f>
        <v>0</v>
      </c>
      <c r="CG498" s="28" t="str">
        <f t="shared" si="452"/>
        <v/>
      </c>
      <c r="CH498" s="28"/>
      <c r="CI498" s="28"/>
      <c r="CJ498" s="28"/>
      <c r="CK498" s="28"/>
      <c r="CL498" s="28"/>
      <c r="CM498" s="28"/>
    </row>
    <row r="499" spans="1:91" x14ac:dyDescent="0.2">
      <c r="B499" s="28" t="str">
        <f>B$26</f>
        <v>app_id</v>
      </c>
      <c r="C499" s="28" t="str">
        <f>C$26</f>
        <v>App identifier in app</v>
      </c>
      <c r="D499" s="28" t="str">
        <f t="shared" si="425"/>
        <v>"key":"app_id","value":"","description":"App identifier in app"},{</v>
      </c>
      <c r="E499" s="28" t="str">
        <f>E$26</f>
        <v>app_id</v>
      </c>
      <c r="F499" s="28" t="str">
        <f>F$26</f>
        <v>App identifier in app</v>
      </c>
      <c r="G499" s="28" t="str">
        <f t="shared" si="426"/>
        <v>"key":"app_id","value":"","description":"App identifier in app"},{</v>
      </c>
      <c r="H499" s="28" t="str">
        <f>H$26</f>
        <v>app_id</v>
      </c>
      <c r="I499" s="28" t="str">
        <f>I$26</f>
        <v>App identifier in app</v>
      </c>
      <c r="J499" s="28" t="str">
        <f t="shared" si="427"/>
        <v>"key":"app_id","value":"","description":"App identifier in app"},{</v>
      </c>
      <c r="K499" s="28" t="str">
        <f>K$26</f>
        <v>app_id</v>
      </c>
      <c r="L499" s="28" t="str">
        <f>L$26</f>
        <v>App identifier in app</v>
      </c>
      <c r="M499" s="28" t="str">
        <f t="shared" si="428"/>
        <v>"key":"app_id","value":"","description":"App identifier in app"},{</v>
      </c>
      <c r="N499" s="28" t="str">
        <f>N$26</f>
        <v>app_id</v>
      </c>
      <c r="O499" s="28" t="str">
        <f>O$26</f>
        <v>App identifier in app</v>
      </c>
      <c r="P499" s="28" t="str">
        <f t="shared" si="429"/>
        <v>"key":"app_id","value":"","description":"App identifier in app"},{</v>
      </c>
      <c r="Q499" s="28" t="str">
        <f>Q$26</f>
        <v>app_id</v>
      </c>
      <c r="R499" s="28" t="str">
        <f>R$26</f>
        <v>App identifier in app</v>
      </c>
      <c r="S499" s="28" t="str">
        <f t="shared" si="430"/>
        <v>"key":"app_id","value":"","description":"App identifier in app"},{</v>
      </c>
      <c r="T499" s="28" t="str">
        <f>T$26</f>
        <v>app_id</v>
      </c>
      <c r="U499" s="28" t="str">
        <f>U$26</f>
        <v>App identifier in app</v>
      </c>
      <c r="V499" s="28" t="str">
        <f t="shared" si="431"/>
        <v>"key":"app_id","value":"","description":"App identifier in app"},{</v>
      </c>
      <c r="W499" s="28" t="str">
        <f>W$26</f>
        <v>app_id</v>
      </c>
      <c r="X499" s="28" t="str">
        <f>X$26</f>
        <v>App identifier in app</v>
      </c>
      <c r="Y499" s="28" t="str">
        <f t="shared" si="432"/>
        <v>"key":"app_id","value":"","description":"App identifier in app"},{</v>
      </c>
      <c r="Z499" s="28" t="str">
        <f>Z$26</f>
        <v>app_id</v>
      </c>
      <c r="AA499" s="28" t="str">
        <f>AA$26</f>
        <v>App identifier in app</v>
      </c>
      <c r="AB499" s="28" t="str">
        <f t="shared" si="433"/>
        <v>"key":"app_id","value":"","description":"App identifier in app"},{</v>
      </c>
      <c r="AC499" s="28" t="str">
        <f>AC$26</f>
        <v>app_id</v>
      </c>
      <c r="AD499" s="28" t="str">
        <f>AD$26</f>
        <v>App identifier in app</v>
      </c>
      <c r="AE499" s="28" t="str">
        <f t="shared" si="434"/>
        <v>"key":"app_id","value":"","description":"App identifier in app"},{</v>
      </c>
      <c r="AF499" s="28" t="str">
        <f>AF$26</f>
        <v>app_id</v>
      </c>
      <c r="AG499" s="28" t="str">
        <f>AG$26</f>
        <v>App identifier in app</v>
      </c>
      <c r="AH499" s="28" t="str">
        <f t="shared" si="435"/>
        <v>"key":"app_id","value":"","description":"App identifier in app"},{</v>
      </c>
      <c r="AI499" s="28" t="str">
        <f>AI$26</f>
        <v>app_ID</v>
      </c>
      <c r="AJ499" s="28" t="str">
        <f>AJ$26</f>
        <v>App identifier in app</v>
      </c>
      <c r="AK499" s="28" t="str">
        <f t="shared" si="436"/>
        <v>"key":"app_ID","value":"","description":"App identifier in app"},{</v>
      </c>
      <c r="AL499" s="28" t="str">
        <f>AL$26</f>
        <v>app_ID</v>
      </c>
      <c r="AM499" s="28" t="str">
        <f>AM$26</f>
        <v>App identifier in app</v>
      </c>
      <c r="AN499" s="28" t="str">
        <f t="shared" si="437"/>
        <v>"key":"app_ID","value":"","description":"App identifier in app"},{</v>
      </c>
      <c r="AO499" s="28" t="str">
        <f>AO$26</f>
        <v>app_ID</v>
      </c>
      <c r="AP499" s="28" t="str">
        <f>AP$26</f>
        <v>App identifier in app</v>
      </c>
      <c r="AQ499" s="28" t="str">
        <f t="shared" si="438"/>
        <v>"key":"app_ID","value":"","description":"App identifier in app"},{</v>
      </c>
      <c r="AR499" s="28" t="str">
        <f>AR$26</f>
        <v>app_ID</v>
      </c>
      <c r="AS499" s="28" t="str">
        <f>AS$26</f>
        <v>App identifier in app</v>
      </c>
      <c r="AT499" s="28" t="str">
        <f t="shared" si="439"/>
        <v>"key":"app_ID","value":"","description":"App identifier in app"},{</v>
      </c>
      <c r="AU499" s="28" t="str">
        <f>AU$26</f>
        <v>app_ID</v>
      </c>
      <c r="AV499" s="28" t="str">
        <f>AV$26</f>
        <v>App identifier in app</v>
      </c>
      <c r="AW499" s="28" t="str">
        <f t="shared" si="440"/>
        <v>"key":"app_ID","value":"","description":"App identifier in app"},{</v>
      </c>
      <c r="AX499" s="28" t="str">
        <f>AX$26</f>
        <v>app_ID</v>
      </c>
      <c r="AY499" s="28" t="str">
        <f>AY$26</f>
        <v>App identifier in app</v>
      </c>
      <c r="AZ499" s="28" t="str">
        <f t="shared" si="441"/>
        <v>"key":"app_ID","value":"","description":"App identifier in app"},{</v>
      </c>
      <c r="BA499" s="28" t="str">
        <f>BA$26</f>
        <v>app_ID</v>
      </c>
      <c r="BB499" s="28" t="str">
        <f>BB$26</f>
        <v>App identifier in app</v>
      </c>
      <c r="BC499" s="28" t="str">
        <f t="shared" si="442"/>
        <v>"key":"app_ID","value":"","description":"App identifier in app"},{</v>
      </c>
      <c r="BD499" s="28" t="str">
        <f>BD$26</f>
        <v>app_ID</v>
      </c>
      <c r="BE499" s="28" t="str">
        <f>BE$26</f>
        <v>App identifier in app</v>
      </c>
      <c r="BF499" s="28" t="str">
        <f t="shared" si="443"/>
        <v>"key":"app_ID","value":"","description":"App identifier in app"},{</v>
      </c>
      <c r="BG499" s="28" t="str">
        <f>BG$26</f>
        <v>app_ID</v>
      </c>
      <c r="BH499" s="28" t="str">
        <f>BH$26</f>
        <v>App identifier in app</v>
      </c>
      <c r="BI499" s="28" t="str">
        <f t="shared" si="444"/>
        <v>"key":"app_ID","value":"","description":"App identifier in app"},{</v>
      </c>
      <c r="BJ499" s="28" t="str">
        <f>BJ$26</f>
        <v>app_ID</v>
      </c>
      <c r="BK499" s="28" t="str">
        <f>BK$26</f>
        <v>App identifier in app</v>
      </c>
      <c r="BL499" s="28" t="str">
        <f t="shared" si="445"/>
        <v>"key":"app_ID","value":"","description":"App identifier in app"},{</v>
      </c>
      <c r="BM499" s="28" t="str">
        <f>BM$26</f>
        <v>app_ID</v>
      </c>
      <c r="BN499" s="28" t="str">
        <f>BN$26</f>
        <v>App identifier in app</v>
      </c>
      <c r="BO499" s="28" t="str">
        <f t="shared" si="446"/>
        <v>"key":"app_ID","value":"","description":"App identifier in app"},{</v>
      </c>
      <c r="BP499" s="28" t="str">
        <f>BP$26</f>
        <v>app_ID</v>
      </c>
      <c r="BQ499" s="28" t="str">
        <f>BQ$26</f>
        <v>App identifier in app</v>
      </c>
      <c r="BR499" s="28" t="str">
        <f t="shared" si="447"/>
        <v>"key":"app_ID","value":"","description":"App identifier in app"},{</v>
      </c>
      <c r="BS499" s="28" t="str">
        <f>BS$26</f>
        <v>app_ID</v>
      </c>
      <c r="BT499" s="28" t="str">
        <f>BT$26</f>
        <v>App identifier in app</v>
      </c>
      <c r="BU499" s="28" t="str">
        <f t="shared" si="448"/>
        <v>"key":"app_ID","value":"","description":"App identifier in app"},{</v>
      </c>
      <c r="BV499" s="28" t="str">
        <f>BV$26</f>
        <v>app_ID</v>
      </c>
      <c r="BW499" s="28" t="str">
        <f>BW$26</f>
        <v>App identifier in app</v>
      </c>
      <c r="BX499" s="28" t="str">
        <f t="shared" si="449"/>
        <v>"key":"app_ID","value":"","description":"App identifier in app"},{</v>
      </c>
      <c r="BY499" s="28" t="str">
        <f>BY$26</f>
        <v>app_ID</v>
      </c>
      <c r="BZ499" s="28" t="str">
        <f>BZ$26</f>
        <v>App identifier in app</v>
      </c>
      <c r="CA499" s="28" t="str">
        <f t="shared" si="450"/>
        <v>"key":"app_ID","value":"","description":"App identifier in app"},{</v>
      </c>
      <c r="CB499" s="28" t="str">
        <f>CB$26</f>
        <v>app_ID</v>
      </c>
      <c r="CC499" s="28" t="str">
        <f>CC$26</f>
        <v>App identifier in app</v>
      </c>
      <c r="CD499" s="28" t="str">
        <f t="shared" si="451"/>
        <v>"key":"app_ID","value":"","description":"App identifier in app"},{</v>
      </c>
      <c r="CE499" s="28" t="str">
        <f>CE$26</f>
        <v>app_ID</v>
      </c>
      <c r="CF499" s="28" t="str">
        <f>CF$26</f>
        <v>App identifier in app</v>
      </c>
      <c r="CG499" s="28" t="str">
        <f t="shared" si="452"/>
        <v>"key":"app_ID","value":"","description":"App identifier in app"},{</v>
      </c>
      <c r="CH499" s="28"/>
      <c r="CI499" s="28"/>
      <c r="CJ499" s="28"/>
      <c r="CK499" s="28"/>
      <c r="CL499" s="28"/>
      <c r="CM499" s="28"/>
    </row>
    <row r="500" spans="1:91" x14ac:dyDescent="0.2">
      <c r="B500" s="28">
        <f>B$27</f>
        <v>0</v>
      </c>
      <c r="C500" s="28">
        <f>C$27</f>
        <v>0</v>
      </c>
      <c r="D500" s="28" t="str">
        <f t="shared" si="425"/>
        <v/>
      </c>
      <c r="E500" s="28">
        <f>E$27</f>
        <v>0</v>
      </c>
      <c r="F500" s="28">
        <f>F$27</f>
        <v>0</v>
      </c>
      <c r="G500" s="28" t="str">
        <f t="shared" si="426"/>
        <v/>
      </c>
      <c r="H500" s="28">
        <f>H$27</f>
        <v>0</v>
      </c>
      <c r="I500" s="28">
        <f>I$27</f>
        <v>0</v>
      </c>
      <c r="J500" s="28" t="str">
        <f t="shared" si="427"/>
        <v/>
      </c>
      <c r="K500" s="28">
        <f>K$27</f>
        <v>0</v>
      </c>
      <c r="L500" s="28">
        <f>L$27</f>
        <v>0</v>
      </c>
      <c r="M500" s="28" t="str">
        <f t="shared" si="428"/>
        <v/>
      </c>
      <c r="N500" s="28">
        <f>N$27</f>
        <v>0</v>
      </c>
      <c r="O500" s="28">
        <f>O$27</f>
        <v>0</v>
      </c>
      <c r="P500" s="28" t="str">
        <f t="shared" si="429"/>
        <v/>
      </c>
      <c r="Q500" s="28">
        <f>Q$27</f>
        <v>0</v>
      </c>
      <c r="R500" s="28">
        <f>R$27</f>
        <v>0</v>
      </c>
      <c r="S500" s="28" t="str">
        <f t="shared" si="430"/>
        <v/>
      </c>
      <c r="T500" s="28">
        <f>T$27</f>
        <v>0</v>
      </c>
      <c r="U500" s="28">
        <f>U$27</f>
        <v>0</v>
      </c>
      <c r="V500" s="28" t="str">
        <f t="shared" si="431"/>
        <v/>
      </c>
      <c r="W500" s="28">
        <f>W$27</f>
        <v>0</v>
      </c>
      <c r="X500" s="28">
        <f>X$27</f>
        <v>0</v>
      </c>
      <c r="Y500" s="28" t="str">
        <f t="shared" si="432"/>
        <v/>
      </c>
      <c r="Z500" s="28">
        <f>Z$27</f>
        <v>0</v>
      </c>
      <c r="AA500" s="28">
        <f>AA$27</f>
        <v>0</v>
      </c>
      <c r="AB500" s="28" t="str">
        <f t="shared" si="433"/>
        <v/>
      </c>
      <c r="AC500" s="28">
        <f>AC$27</f>
        <v>0</v>
      </c>
      <c r="AD500" s="28">
        <f>AD$27</f>
        <v>0</v>
      </c>
      <c r="AE500" s="28" t="str">
        <f t="shared" si="434"/>
        <v/>
      </c>
      <c r="AF500" s="28">
        <f>AF$27</f>
        <v>0</v>
      </c>
      <c r="AG500" s="28">
        <f>AG$27</f>
        <v>0</v>
      </c>
      <c r="AH500" s="28" t="str">
        <f t="shared" si="435"/>
        <v/>
      </c>
      <c r="AI500" s="28">
        <f>AI$27</f>
        <v>0</v>
      </c>
      <c r="AJ500" s="28">
        <f>AJ$27</f>
        <v>0</v>
      </c>
      <c r="AK500" s="28" t="str">
        <f t="shared" si="436"/>
        <v/>
      </c>
      <c r="AL500" s="28">
        <f>AL$27</f>
        <v>0</v>
      </c>
      <c r="AM500" s="28">
        <f>AM$27</f>
        <v>0</v>
      </c>
      <c r="AN500" s="28" t="str">
        <f t="shared" si="437"/>
        <v/>
      </c>
      <c r="AO500" s="28">
        <f>AO$27</f>
        <v>0</v>
      </c>
      <c r="AP500" s="28">
        <f>AP$27</f>
        <v>0</v>
      </c>
      <c r="AQ500" s="28" t="str">
        <f t="shared" si="438"/>
        <v/>
      </c>
      <c r="AR500" s="28">
        <f>AR$27</f>
        <v>0</v>
      </c>
      <c r="AS500" s="28">
        <f>AS$27</f>
        <v>0</v>
      </c>
      <c r="AT500" s="28" t="str">
        <f t="shared" si="439"/>
        <v/>
      </c>
      <c r="AU500" s="28">
        <f>AU$27</f>
        <v>0</v>
      </c>
      <c r="AV500" s="28">
        <f>AV$27</f>
        <v>0</v>
      </c>
      <c r="AW500" s="28" t="str">
        <f t="shared" si="440"/>
        <v/>
      </c>
      <c r="AX500" s="28">
        <f>AX$27</f>
        <v>0</v>
      </c>
      <c r="AY500" s="28">
        <f>AY$27</f>
        <v>0</v>
      </c>
      <c r="AZ500" s="28" t="str">
        <f t="shared" si="441"/>
        <v/>
      </c>
      <c r="BA500" s="28">
        <f>BA$27</f>
        <v>0</v>
      </c>
      <c r="BB500" s="28">
        <f>BB$27</f>
        <v>0</v>
      </c>
      <c r="BC500" s="28" t="str">
        <f t="shared" si="442"/>
        <v/>
      </c>
      <c r="BD500" s="28">
        <f>BD$27</f>
        <v>0</v>
      </c>
      <c r="BE500" s="28">
        <f>BE$27</f>
        <v>0</v>
      </c>
      <c r="BF500" s="28" t="str">
        <f t="shared" si="443"/>
        <v/>
      </c>
      <c r="BG500" s="28">
        <f>BG$27</f>
        <v>0</v>
      </c>
      <c r="BH500" s="28">
        <f>BH$27</f>
        <v>0</v>
      </c>
      <c r="BI500" s="28" t="str">
        <f t="shared" si="444"/>
        <v/>
      </c>
      <c r="BJ500" s="28">
        <f>BJ$27</f>
        <v>0</v>
      </c>
      <c r="BK500" s="28">
        <f>BK$27</f>
        <v>0</v>
      </c>
      <c r="BL500" s="28" t="str">
        <f t="shared" si="445"/>
        <v/>
      </c>
      <c r="BM500" s="28">
        <f>BM$27</f>
        <v>0</v>
      </c>
      <c r="BN500" s="28">
        <f>BN$27</f>
        <v>0</v>
      </c>
      <c r="BO500" s="28" t="str">
        <f t="shared" si="446"/>
        <v/>
      </c>
      <c r="BP500" s="28">
        <f>BP$27</f>
        <v>0</v>
      </c>
      <c r="BQ500" s="28">
        <f>BQ$27</f>
        <v>0</v>
      </c>
      <c r="BR500" s="28" t="str">
        <f t="shared" si="447"/>
        <v/>
      </c>
      <c r="BS500" s="28">
        <f>BS$27</f>
        <v>0</v>
      </c>
      <c r="BT500" s="28">
        <f>BT$27</f>
        <v>0</v>
      </c>
      <c r="BU500" s="28" t="str">
        <f t="shared" si="448"/>
        <v/>
      </c>
      <c r="BV500" s="28">
        <f>BV$27</f>
        <v>0</v>
      </c>
      <c r="BW500" s="28">
        <f>BW$27</f>
        <v>0</v>
      </c>
      <c r="BX500" s="28" t="str">
        <f t="shared" si="449"/>
        <v/>
      </c>
      <c r="BY500" s="28">
        <f>BY$27</f>
        <v>0</v>
      </c>
      <c r="BZ500" s="28">
        <f>BZ$27</f>
        <v>0</v>
      </c>
      <c r="CA500" s="28" t="str">
        <f t="shared" si="450"/>
        <v/>
      </c>
      <c r="CB500" s="28">
        <f>CB$27</f>
        <v>0</v>
      </c>
      <c r="CC500" s="28">
        <f>CC$27</f>
        <v>0</v>
      </c>
      <c r="CD500" s="28" t="str">
        <f t="shared" si="451"/>
        <v/>
      </c>
      <c r="CE500" s="28">
        <f>CE$27</f>
        <v>0</v>
      </c>
      <c r="CF500" s="28">
        <f>CF$27</f>
        <v>0</v>
      </c>
      <c r="CG500" s="28" t="str">
        <f t="shared" si="452"/>
        <v/>
      </c>
      <c r="CH500" s="28"/>
      <c r="CI500" s="28"/>
      <c r="CJ500" s="28"/>
      <c r="CK500" s="28"/>
      <c r="CL500" s="28"/>
      <c r="CM500" s="28"/>
    </row>
    <row r="501" spans="1:91" x14ac:dyDescent="0.2">
      <c r="B501" s="28" t="str">
        <f>B$28</f>
        <v>event_id</v>
      </c>
      <c r="C501" s="28" t="str">
        <f>C$28</f>
        <v>Event identifier in app</v>
      </c>
      <c r="D501" s="28" t="str">
        <f t="shared" si="425"/>
        <v>"key":"event_id","value":"","description":"Event identifier in app"},{</v>
      </c>
      <c r="E501" s="28" t="str">
        <f>E$28</f>
        <v>event_id</v>
      </c>
      <c r="F501" s="28" t="str">
        <f>F$28</f>
        <v>Event identifier in app</v>
      </c>
      <c r="G501" s="28" t="str">
        <f t="shared" si="426"/>
        <v>"key":"event_id","value":"","description":"Event identifier in app"},{</v>
      </c>
      <c r="H501" s="28" t="str">
        <f>H$28</f>
        <v>event_id</v>
      </c>
      <c r="I501" s="28" t="str">
        <f>I$28</f>
        <v>Event identifier in app</v>
      </c>
      <c r="J501" s="28" t="str">
        <f t="shared" si="427"/>
        <v>"key":"event_id","value":"","description":"Event identifier in app"},{</v>
      </c>
      <c r="K501" s="28" t="str">
        <f>K$28</f>
        <v>event_id</v>
      </c>
      <c r="L501" s="28" t="str">
        <f>L$28</f>
        <v>Event identifier in app</v>
      </c>
      <c r="M501" s="28" t="str">
        <f t="shared" si="428"/>
        <v>"key":"event_id","value":"","description":"Event identifier in app"},{</v>
      </c>
      <c r="N501" s="28" t="str">
        <f>N$28</f>
        <v>event_id</v>
      </c>
      <c r="O501" s="28" t="str">
        <f>O$28</f>
        <v>Event identifier in app</v>
      </c>
      <c r="P501" s="28" t="str">
        <f t="shared" si="429"/>
        <v>"key":"event_id","value":"","description":"Event identifier in app"},{</v>
      </c>
      <c r="Q501" s="28" t="str">
        <f>Q$28</f>
        <v>event_id</v>
      </c>
      <c r="R501" s="28" t="str">
        <f>R$28</f>
        <v>Event identifier in app</v>
      </c>
      <c r="S501" s="28" t="str">
        <f t="shared" si="430"/>
        <v>"key":"event_id","value":"","description":"Event identifier in app"},{</v>
      </c>
      <c r="T501" s="28" t="str">
        <f>T$28</f>
        <v>event_id</v>
      </c>
      <c r="U501" s="28" t="str">
        <f>U$28</f>
        <v>Event identifier in app</v>
      </c>
      <c r="V501" s="28" t="str">
        <f t="shared" si="431"/>
        <v>"key":"event_id","value":"","description":"Event identifier in app"},{</v>
      </c>
      <c r="W501" s="28" t="str">
        <f>W$28</f>
        <v>event_id</v>
      </c>
      <c r="X501" s="28" t="str">
        <f>X$28</f>
        <v>Event identifier in app</v>
      </c>
      <c r="Y501" s="28" t="str">
        <f t="shared" si="432"/>
        <v>"key":"event_id","value":"","description":"Event identifier in app"},{</v>
      </c>
      <c r="Z501" s="28" t="str">
        <f>Z$28</f>
        <v>event_id</v>
      </c>
      <c r="AA501" s="28" t="str">
        <f>AA$28</f>
        <v>Event identifier in app</v>
      </c>
      <c r="AB501" s="28" t="str">
        <f t="shared" si="433"/>
        <v>"key":"event_id","value":"","description":"Event identifier in app"},{</v>
      </c>
      <c r="AC501" s="28" t="str">
        <f>AC$28</f>
        <v>event_id</v>
      </c>
      <c r="AD501" s="28" t="str">
        <f>AD$28</f>
        <v>Event identifier in app</v>
      </c>
      <c r="AE501" s="28" t="str">
        <f t="shared" si="434"/>
        <v>"key":"event_id","value":"","description":"Event identifier in app"},{</v>
      </c>
      <c r="AF501" s="28" t="str">
        <f>AF$28</f>
        <v>event_id</v>
      </c>
      <c r="AG501" s="28" t="str">
        <f>AG$28</f>
        <v>Event identifier in app</v>
      </c>
      <c r="AH501" s="28" t="str">
        <f t="shared" si="435"/>
        <v>"key":"event_id","value":"","description":"Event identifier in app"},{</v>
      </c>
      <c r="AI501" s="28" t="str">
        <f>AI$28</f>
        <v>event_ID</v>
      </c>
      <c r="AJ501" s="28" t="str">
        <f>AJ$28</f>
        <v>Event identifier in app</v>
      </c>
      <c r="AK501" s="28" t="str">
        <f t="shared" si="436"/>
        <v>"key":"event_ID","value":"","description":"Event identifier in app"},{</v>
      </c>
      <c r="AL501" s="28" t="str">
        <f>AL$28</f>
        <v>event_ID</v>
      </c>
      <c r="AM501" s="28" t="str">
        <f>AM$28</f>
        <v>Event identifier in app</v>
      </c>
      <c r="AN501" s="28" t="str">
        <f t="shared" si="437"/>
        <v>"key":"event_ID","value":"","description":"Event identifier in app"},{</v>
      </c>
      <c r="AO501" s="28" t="str">
        <f>AO$28</f>
        <v>event_ID</v>
      </c>
      <c r="AP501" s="28" t="str">
        <f>AP$28</f>
        <v>Event identifier in app</v>
      </c>
      <c r="AQ501" s="28" t="str">
        <f t="shared" si="438"/>
        <v>"key":"event_ID","value":"","description":"Event identifier in app"},{</v>
      </c>
      <c r="AR501" s="28" t="str">
        <f>AR$28</f>
        <v>event_ID</v>
      </c>
      <c r="AS501" s="28" t="str">
        <f>AS$28</f>
        <v>Event identifier in app</v>
      </c>
      <c r="AT501" s="28" t="str">
        <f t="shared" si="439"/>
        <v>"key":"event_ID","value":"","description":"Event identifier in app"},{</v>
      </c>
      <c r="AU501" s="28" t="str">
        <f>AU$28</f>
        <v>event_ID</v>
      </c>
      <c r="AV501" s="28" t="str">
        <f>AV$28</f>
        <v>Event identifier in app</v>
      </c>
      <c r="AW501" s="28" t="str">
        <f t="shared" si="440"/>
        <v>"key":"event_ID","value":"","description":"Event identifier in app"},{</v>
      </c>
      <c r="AX501" s="28" t="str">
        <f>AX$28</f>
        <v>event_ID</v>
      </c>
      <c r="AY501" s="28" t="str">
        <f>AY$28</f>
        <v>Event identifier in app</v>
      </c>
      <c r="AZ501" s="28" t="str">
        <f t="shared" si="441"/>
        <v>"key":"event_ID","value":"","description":"Event identifier in app"},{</v>
      </c>
      <c r="BA501" s="28" t="str">
        <f>BA$28</f>
        <v>event_ID</v>
      </c>
      <c r="BB501" s="28" t="str">
        <f>BB$28</f>
        <v>Event identifier in app</v>
      </c>
      <c r="BC501" s="28" t="str">
        <f t="shared" si="442"/>
        <v>"key":"event_ID","value":"","description":"Event identifier in app"},{</v>
      </c>
      <c r="BD501" s="28" t="str">
        <f>BD$28</f>
        <v>event_ID</v>
      </c>
      <c r="BE501" s="28" t="str">
        <f>BE$28</f>
        <v>Event identifier in app</v>
      </c>
      <c r="BF501" s="28" t="str">
        <f t="shared" si="443"/>
        <v>"key":"event_ID","value":"","description":"Event identifier in app"},{</v>
      </c>
      <c r="BG501" s="28" t="str">
        <f>BG$28</f>
        <v>event_ID</v>
      </c>
      <c r="BH501" s="28" t="str">
        <f>BH$28</f>
        <v>Event identifier in app</v>
      </c>
      <c r="BI501" s="28" t="str">
        <f t="shared" si="444"/>
        <v>"key":"event_ID","value":"","description":"Event identifier in app"},{</v>
      </c>
      <c r="BJ501" s="28" t="str">
        <f>BJ$28</f>
        <v>event_ID</v>
      </c>
      <c r="BK501" s="28" t="str">
        <f>BK$28</f>
        <v>Event identifier in app</v>
      </c>
      <c r="BL501" s="28" t="str">
        <f t="shared" si="445"/>
        <v>"key":"event_ID","value":"","description":"Event identifier in app"},{</v>
      </c>
      <c r="BM501" s="28" t="str">
        <f>BM$28</f>
        <v>event_ID</v>
      </c>
      <c r="BN501" s="28" t="str">
        <f>BN$28</f>
        <v>Event identifier in app</v>
      </c>
      <c r="BO501" s="28" t="str">
        <f t="shared" si="446"/>
        <v>"key":"event_ID","value":"","description":"Event identifier in app"},{</v>
      </c>
      <c r="BP501" s="28" t="str">
        <f>BP$28</f>
        <v>event_ID</v>
      </c>
      <c r="BQ501" s="28" t="str">
        <f>BQ$28</f>
        <v>Event identifier in app</v>
      </c>
      <c r="BR501" s="28" t="str">
        <f t="shared" si="447"/>
        <v>"key":"event_ID","value":"","description":"Event identifier in app"},{</v>
      </c>
      <c r="BS501" s="28" t="str">
        <f>BS$28</f>
        <v>event_ID</v>
      </c>
      <c r="BT501" s="28" t="str">
        <f>BT$28</f>
        <v>Event identifier in app</v>
      </c>
      <c r="BU501" s="28" t="str">
        <f t="shared" si="448"/>
        <v>"key":"event_ID","value":"","description":"Event identifier in app"},{</v>
      </c>
      <c r="BV501" s="28" t="str">
        <f>BV$28</f>
        <v>event_ID</v>
      </c>
      <c r="BW501" s="28" t="str">
        <f>BW$28</f>
        <v>Event identifier in app</v>
      </c>
      <c r="BX501" s="28" t="str">
        <f t="shared" si="449"/>
        <v>"key":"event_ID","value":"","description":"Event identifier in app"},{</v>
      </c>
      <c r="BY501" s="28" t="str">
        <f>BY$28</f>
        <v>event_ID</v>
      </c>
      <c r="BZ501" s="28" t="str">
        <f>BZ$28</f>
        <v>Event identifier in app</v>
      </c>
      <c r="CA501" s="28" t="str">
        <f t="shared" si="450"/>
        <v>"key":"event_ID","value":"","description":"Event identifier in app"},{</v>
      </c>
      <c r="CB501" s="28" t="str">
        <f>CB$28</f>
        <v>event_ID</v>
      </c>
      <c r="CC501" s="28" t="str">
        <f>CC$28</f>
        <v>Event identifier in app</v>
      </c>
      <c r="CD501" s="28" t="str">
        <f t="shared" si="451"/>
        <v>"key":"event_ID","value":"","description":"Event identifier in app"},{</v>
      </c>
      <c r="CE501" s="28" t="str">
        <f>CE$28</f>
        <v>event_ID</v>
      </c>
      <c r="CF501" s="28" t="str">
        <f>CF$28</f>
        <v>Event identifier in app</v>
      </c>
      <c r="CG501" s="28" t="str">
        <f t="shared" si="452"/>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5"/>
        <v>"key":"process_id","value":"","description":"Process identifier in app"},{</v>
      </c>
      <c r="E502" s="28" t="str">
        <f>E$29</f>
        <v>process_id</v>
      </c>
      <c r="F502" s="28" t="str">
        <f>F$29</f>
        <v>Process identifier in app</v>
      </c>
      <c r="G502" s="28" t="str">
        <f t="shared" si="426"/>
        <v>"key":"process_id","value":"","description":"Process identifier in app"},{</v>
      </c>
      <c r="H502" s="28" t="str">
        <f>H$29</f>
        <v>process_id</v>
      </c>
      <c r="I502" s="28" t="str">
        <f>I$29</f>
        <v>Process identifier in app</v>
      </c>
      <c r="J502" s="28" t="str">
        <f t="shared" si="427"/>
        <v>"key":"process_id","value":"","description":"Process identifier in app"},{</v>
      </c>
      <c r="K502" s="28" t="str">
        <f>K$29</f>
        <v>process_id</v>
      </c>
      <c r="L502" s="28" t="str">
        <f>L$29</f>
        <v>Process identifier in app</v>
      </c>
      <c r="M502" s="28" t="str">
        <f t="shared" si="428"/>
        <v>"key":"process_id","value":"","description":"Process identifier in app"},{</v>
      </c>
      <c r="N502" s="28" t="str">
        <f>N$29</f>
        <v>process_id</v>
      </c>
      <c r="O502" s="28" t="str">
        <f>O$29</f>
        <v>Process identifier in app</v>
      </c>
      <c r="P502" s="28" t="str">
        <f t="shared" si="429"/>
        <v>"key":"process_id","value":"","description":"Process identifier in app"},{</v>
      </c>
      <c r="Q502" s="28" t="str">
        <f>Q$29</f>
        <v>process_id</v>
      </c>
      <c r="R502" s="28" t="str">
        <f>R$29</f>
        <v>Process identifier in app</v>
      </c>
      <c r="S502" s="28" t="str">
        <f t="shared" si="430"/>
        <v>"key":"process_id","value":"","description":"Process identifier in app"},{</v>
      </c>
      <c r="T502" s="28" t="str">
        <f>T$29</f>
        <v>process_id</v>
      </c>
      <c r="U502" s="28" t="str">
        <f>U$29</f>
        <v>Process identifier in app</v>
      </c>
      <c r="V502" s="28" t="str">
        <f t="shared" si="431"/>
        <v>"key":"process_id","value":"","description":"Process identifier in app"},{</v>
      </c>
      <c r="W502" s="28" t="str">
        <f>W$29</f>
        <v>process_id</v>
      </c>
      <c r="X502" s="28" t="str">
        <f>X$29</f>
        <v>Process identifier in app</v>
      </c>
      <c r="Y502" s="28" t="str">
        <f t="shared" si="432"/>
        <v>"key":"process_id","value":"","description":"Process identifier in app"},{</v>
      </c>
      <c r="Z502" s="28" t="str">
        <f>Z$29</f>
        <v>process_id</v>
      </c>
      <c r="AA502" s="28" t="str">
        <f>AA$29</f>
        <v>Process identifier in app</v>
      </c>
      <c r="AB502" s="28" t="str">
        <f t="shared" si="433"/>
        <v>"key":"process_id","value":"","description":"Process identifier in app"},{</v>
      </c>
      <c r="AC502" s="28" t="str">
        <f>AC$29</f>
        <v>process_id</v>
      </c>
      <c r="AD502" s="28" t="str">
        <f>AD$29</f>
        <v>Process identifier in app</v>
      </c>
      <c r="AE502" s="28" t="str">
        <f t="shared" si="434"/>
        <v>"key":"process_id","value":"","description":"Process identifier in app"},{</v>
      </c>
      <c r="AF502" s="28" t="str">
        <f>AF$29</f>
        <v>process_id</v>
      </c>
      <c r="AG502" s="28" t="str">
        <f>AG$29</f>
        <v>Process identifier in app</v>
      </c>
      <c r="AH502" s="28" t="str">
        <f t="shared" si="435"/>
        <v>"key":"process_id","value":"","description":"Process identifier in app"},{</v>
      </c>
      <c r="AI502" s="28" t="str">
        <f>AI$29</f>
        <v>process_ID</v>
      </c>
      <c r="AJ502" s="28" t="str">
        <f>AJ$29</f>
        <v>Process identifier in app</v>
      </c>
      <c r="AK502" s="28" t="str">
        <f t="shared" si="436"/>
        <v>"key":"process_ID","value":"","description":"Process identifier in app"},{</v>
      </c>
      <c r="AL502" s="28" t="str">
        <f>AL$29</f>
        <v>process_ID</v>
      </c>
      <c r="AM502" s="28" t="str">
        <f>AM$29</f>
        <v>Process identifier in app</v>
      </c>
      <c r="AN502" s="28" t="str">
        <f t="shared" si="437"/>
        <v>"key":"process_ID","value":"","description":"Process identifier in app"},{</v>
      </c>
      <c r="AO502" s="28" t="str">
        <f>AO$29</f>
        <v>process_ID</v>
      </c>
      <c r="AP502" s="28" t="str">
        <f>AP$29</f>
        <v>Process identifier in app</v>
      </c>
      <c r="AQ502" s="28" t="str">
        <f t="shared" si="438"/>
        <v>"key":"process_ID","value":"","description":"Process identifier in app"},{</v>
      </c>
      <c r="AR502" s="28" t="str">
        <f>AR$29</f>
        <v>process_ID</v>
      </c>
      <c r="AS502" s="28" t="str">
        <f>AS$29</f>
        <v>Process identifier in app</v>
      </c>
      <c r="AT502" s="28" t="str">
        <f t="shared" si="439"/>
        <v>"key":"process_ID","value":"","description":"Process identifier in app"},{</v>
      </c>
      <c r="AU502" s="28" t="str">
        <f>AU$29</f>
        <v>process_ID</v>
      </c>
      <c r="AV502" s="28" t="str">
        <f>AV$29</f>
        <v>Process identifier in app</v>
      </c>
      <c r="AW502" s="28" t="str">
        <f t="shared" si="440"/>
        <v>"key":"process_ID","value":"","description":"Process identifier in app"},{</v>
      </c>
      <c r="AX502" s="28" t="str">
        <f>AX$29</f>
        <v>process_ID</v>
      </c>
      <c r="AY502" s="28" t="str">
        <f>AY$29</f>
        <v>Process identifier in app</v>
      </c>
      <c r="AZ502" s="28" t="str">
        <f t="shared" si="441"/>
        <v>"key":"process_ID","value":"","description":"Process identifier in app"},{</v>
      </c>
      <c r="BA502" s="28" t="str">
        <f>BA$29</f>
        <v>process_ID</v>
      </c>
      <c r="BB502" s="28" t="str">
        <f>BB$29</f>
        <v>Process identifier in app</v>
      </c>
      <c r="BC502" s="28" t="str">
        <f t="shared" si="442"/>
        <v>"key":"process_ID","value":"","description":"Process identifier in app"},{</v>
      </c>
      <c r="BD502" s="28" t="str">
        <f>BD$29</f>
        <v>process_ID</v>
      </c>
      <c r="BE502" s="28" t="str">
        <f>BE$29</f>
        <v>Process identifier in app</v>
      </c>
      <c r="BF502" s="28" t="str">
        <f t="shared" si="443"/>
        <v>"key":"process_ID","value":"","description":"Process identifier in app"},{</v>
      </c>
      <c r="BG502" s="28" t="str">
        <f>BG$29</f>
        <v>process_ID</v>
      </c>
      <c r="BH502" s="28" t="str">
        <f>BH$29</f>
        <v>Process identifier in app</v>
      </c>
      <c r="BI502" s="28" t="str">
        <f t="shared" si="444"/>
        <v>"key":"process_ID","value":"","description":"Process identifier in app"},{</v>
      </c>
      <c r="BJ502" s="28" t="str">
        <f>BJ$29</f>
        <v>process_ID</v>
      </c>
      <c r="BK502" s="28" t="str">
        <f>BK$29</f>
        <v>Process identifier in app</v>
      </c>
      <c r="BL502" s="28" t="str">
        <f t="shared" si="445"/>
        <v>"key":"process_ID","value":"","description":"Process identifier in app"},{</v>
      </c>
      <c r="BM502" s="28" t="str">
        <f>BM$29</f>
        <v>process_ID</v>
      </c>
      <c r="BN502" s="28" t="str">
        <f>BN$29</f>
        <v>Process identifier in app</v>
      </c>
      <c r="BO502" s="28" t="str">
        <f t="shared" si="446"/>
        <v>"key":"process_ID","value":"","description":"Process identifier in app"},{</v>
      </c>
      <c r="BP502" s="28" t="str">
        <f>BP$29</f>
        <v>process_ID</v>
      </c>
      <c r="BQ502" s="28" t="str">
        <f>BQ$29</f>
        <v>Process identifier in app</v>
      </c>
      <c r="BR502" s="28" t="str">
        <f t="shared" si="447"/>
        <v>"key":"process_ID","value":"","description":"Process identifier in app"},{</v>
      </c>
      <c r="BS502" s="28" t="str">
        <f>BS$29</f>
        <v>process_ID</v>
      </c>
      <c r="BT502" s="28" t="str">
        <f>BT$29</f>
        <v>Process identifier in app</v>
      </c>
      <c r="BU502" s="28" t="str">
        <f t="shared" si="448"/>
        <v>"key":"process_ID","value":"","description":"Process identifier in app"},{</v>
      </c>
      <c r="BV502" s="28" t="str">
        <f>BV$29</f>
        <v>process_ID</v>
      </c>
      <c r="BW502" s="28" t="str">
        <f>BW$29</f>
        <v>Process identifier in app</v>
      </c>
      <c r="BX502" s="28" t="str">
        <f t="shared" si="449"/>
        <v>"key":"process_ID","value":"","description":"Process identifier in app"},{</v>
      </c>
      <c r="BY502" s="28" t="str">
        <f>BY$29</f>
        <v>process_ID</v>
      </c>
      <c r="BZ502" s="28" t="str">
        <f>BZ$29</f>
        <v>Process identifier in app</v>
      </c>
      <c r="CA502" s="28" t="str">
        <f t="shared" si="450"/>
        <v>"key":"process_ID","value":"","description":"Process identifier in app"},{</v>
      </c>
      <c r="CB502" s="28" t="str">
        <f>CB$29</f>
        <v>process_ID</v>
      </c>
      <c r="CC502" s="28" t="str">
        <f>CC$29</f>
        <v>Process identifier in app</v>
      </c>
      <c r="CD502" s="28" t="str">
        <f t="shared" si="451"/>
        <v>"key":"process_ID","value":"","description":"Process identifier in app"},{</v>
      </c>
      <c r="CE502" s="28" t="str">
        <f>CE$29</f>
        <v>process_ID</v>
      </c>
      <c r="CF502" s="28" t="str">
        <f>CF$29</f>
        <v>Process identifier in app</v>
      </c>
      <c r="CG502" s="28" t="str">
        <f t="shared" si="452"/>
        <v>"key":"process_ID","value":"","description":"Process identifier in app"},{</v>
      </c>
      <c r="CH502" s="28"/>
      <c r="CI502" s="28"/>
      <c r="CJ502" s="28"/>
      <c r="CK502" s="28"/>
      <c r="CL502" s="28"/>
      <c r="CM502" s="28"/>
    </row>
    <row r="503" spans="1:91" x14ac:dyDescent="0.2">
      <c r="D503" s="61" t="s">
        <v>179</v>
      </c>
      <c r="G503" s="61" t="s">
        <v>179</v>
      </c>
      <c r="J503" s="61" t="s">
        <v>179</v>
      </c>
      <c r="M503" s="61" t="s">
        <v>179</v>
      </c>
      <c r="P503" s="61" t="s">
        <v>179</v>
      </c>
      <c r="S503" s="61" t="s">
        <v>179</v>
      </c>
      <c r="V503" s="61" t="s">
        <v>179</v>
      </c>
      <c r="Y503" s="61" t="s">
        <v>179</v>
      </c>
      <c r="AB503" s="61" t="s">
        <v>179</v>
      </c>
      <c r="AE503" s="61" t="s">
        <v>179</v>
      </c>
      <c r="AH503" s="61" t="s">
        <v>179</v>
      </c>
      <c r="AK503" s="61" t="s">
        <v>179</v>
      </c>
      <c r="AN503" s="61" t="s">
        <v>179</v>
      </c>
      <c r="AQ503" s="61" t="s">
        <v>179</v>
      </c>
      <c r="AT503" s="61" t="s">
        <v>179</v>
      </c>
      <c r="AW503" s="61" t="s">
        <v>179</v>
      </c>
      <c r="AZ503" s="61" t="s">
        <v>179</v>
      </c>
      <c r="BC503" s="61" t="s">
        <v>179</v>
      </c>
      <c r="BF503" s="61" t="s">
        <v>179</v>
      </c>
      <c r="BI503" s="61" t="s">
        <v>179</v>
      </c>
      <c r="BL503" s="61" t="s">
        <v>179</v>
      </c>
      <c r="BO503" s="61" t="s">
        <v>179</v>
      </c>
      <c r="BR503" s="61" t="s">
        <v>179</v>
      </c>
      <c r="BU503" s="61" t="s">
        <v>179</v>
      </c>
      <c r="BX503" s="61" t="s">
        <v>179</v>
      </c>
      <c r="CA503" s="61" t="s">
        <v>179</v>
      </c>
      <c r="CD503" s="61" t="s">
        <v>179</v>
      </c>
      <c r="CG503" s="61" t="s">
        <v>179</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180</v>
      </c>
      <c r="G506" s="61" t="s">
        <v>180</v>
      </c>
      <c r="J506" s="61" t="s">
        <v>180</v>
      </c>
      <c r="M506" s="61" t="s">
        <v>180</v>
      </c>
      <c r="P506" s="61" t="s">
        <v>180</v>
      </c>
      <c r="S506" s="61" t="s">
        <v>180</v>
      </c>
      <c r="V506" s="61" t="s">
        <v>180</v>
      </c>
      <c r="Y506" s="61" t="s">
        <v>180</v>
      </c>
      <c r="AB506" s="61" t="s">
        <v>180</v>
      </c>
      <c r="AE506" s="61" t="s">
        <v>180</v>
      </c>
      <c r="AH506" s="61" t="s">
        <v>180</v>
      </c>
      <c r="AK506" s="61" t="s">
        <v>180</v>
      </c>
      <c r="AN506" s="61" t="s">
        <v>180</v>
      </c>
      <c r="AQ506" s="61" t="s">
        <v>180</v>
      </c>
      <c r="AT506" s="61" t="s">
        <v>180</v>
      </c>
      <c r="AW506" s="61" t="s">
        <v>180</v>
      </c>
      <c r="AZ506" s="61" t="s">
        <v>180</v>
      </c>
      <c r="BC506" s="61" t="s">
        <v>180</v>
      </c>
      <c r="BF506" s="61" t="s">
        <v>180</v>
      </c>
      <c r="BI506" s="61" t="s">
        <v>180</v>
      </c>
      <c r="BL506" s="61" t="s">
        <v>180</v>
      </c>
      <c r="BO506" s="61" t="s">
        <v>180</v>
      </c>
      <c r="BR506" s="61" t="s">
        <v>180</v>
      </c>
      <c r="BU506" s="61" t="s">
        <v>180</v>
      </c>
      <c r="BX506" s="61" t="s">
        <v>180</v>
      </c>
      <c r="CA506" s="61" t="s">
        <v>180</v>
      </c>
      <c r="CD506" s="61" t="s">
        <v>180</v>
      </c>
      <c r="CG506" s="61" t="s">
        <v>180</v>
      </c>
      <c r="CJ506" s="61"/>
      <c r="CM506" s="61"/>
    </row>
    <row r="507" spans="1:91" s="68" customFormat="1" x14ac:dyDescent="0.2">
      <c r="A507" s="70" t="s">
        <v>185</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158</v>
      </c>
      <c r="G508" s="61" t="s">
        <v>158</v>
      </c>
      <c r="J508" s="61" t="s">
        <v>158</v>
      </c>
      <c r="M508" s="61" t="s">
        <v>158</v>
      </c>
      <c r="P508" s="61" t="s">
        <v>158</v>
      </c>
      <c r="S508" s="61" t="s">
        <v>158</v>
      </c>
      <c r="V508" s="61" t="s">
        <v>158</v>
      </c>
      <c r="Y508" s="61" t="s">
        <v>158</v>
      </c>
      <c r="AB508" s="61" t="s">
        <v>158</v>
      </c>
      <c r="AE508" s="61" t="s">
        <v>158</v>
      </c>
      <c r="AH508" s="61" t="s">
        <v>158</v>
      </c>
      <c r="AK508" s="61" t="s">
        <v>158</v>
      </c>
      <c r="AN508" s="61" t="s">
        <v>158</v>
      </c>
      <c r="AQ508" s="61" t="s">
        <v>158</v>
      </c>
      <c r="AT508" s="61" t="s">
        <v>158</v>
      </c>
      <c r="AW508" s="61" t="s">
        <v>158</v>
      </c>
      <c r="AZ508" s="61" t="s">
        <v>158</v>
      </c>
      <c r="BC508" s="61" t="s">
        <v>158</v>
      </c>
      <c r="BF508" s="61" t="s">
        <v>158</v>
      </c>
      <c r="BI508" s="61" t="s">
        <v>158</v>
      </c>
      <c r="BL508" s="61" t="s">
        <v>158</v>
      </c>
      <c r="BO508" s="61" t="s">
        <v>158</v>
      </c>
      <c r="BR508" s="61" t="s">
        <v>158</v>
      </c>
      <c r="BU508" s="61" t="s">
        <v>158</v>
      </c>
      <c r="BX508" s="61" t="s">
        <v>158</v>
      </c>
      <c r="CA508" s="61" t="s">
        <v>158</v>
      </c>
      <c r="CD508" s="61" t="s">
        <v>158</v>
      </c>
      <c r="CG508" s="61" t="s">
        <v>158</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184</v>
      </c>
      <c r="G510" s="61" t="s">
        <v>184</v>
      </c>
      <c r="J510" s="61" t="s">
        <v>184</v>
      </c>
      <c r="M510" s="61" t="s">
        <v>184</v>
      </c>
      <c r="P510" s="61" t="s">
        <v>184</v>
      </c>
      <c r="S510" s="61" t="s">
        <v>184</v>
      </c>
      <c r="V510" s="61" t="s">
        <v>184</v>
      </c>
      <c r="Y510" s="61" t="s">
        <v>184</v>
      </c>
      <c r="AB510" s="61" t="s">
        <v>184</v>
      </c>
      <c r="AE510" s="61" t="s">
        <v>184</v>
      </c>
      <c r="AH510" s="61" t="s">
        <v>184</v>
      </c>
      <c r="AK510" s="61" t="s">
        <v>184</v>
      </c>
      <c r="AN510" s="61" t="s">
        <v>184</v>
      </c>
      <c r="AQ510" s="61" t="s">
        <v>184</v>
      </c>
      <c r="AT510" s="61" t="s">
        <v>184</v>
      </c>
      <c r="AW510" s="61" t="s">
        <v>184</v>
      </c>
      <c r="AZ510" s="61" t="s">
        <v>184</v>
      </c>
      <c r="BC510" s="61" t="s">
        <v>184</v>
      </c>
      <c r="BF510" s="61" t="s">
        <v>184</v>
      </c>
      <c r="BI510" s="61" t="s">
        <v>184</v>
      </c>
      <c r="BL510" s="61" t="s">
        <v>184</v>
      </c>
      <c r="BO510" s="61" t="s">
        <v>184</v>
      </c>
      <c r="BR510" s="61" t="s">
        <v>184</v>
      </c>
      <c r="BU510" s="61" t="s">
        <v>184</v>
      </c>
      <c r="BX510" s="61" t="s">
        <v>184</v>
      </c>
      <c r="CA510" s="61" t="s">
        <v>184</v>
      </c>
      <c r="CD510" s="61" t="s">
        <v>184</v>
      </c>
      <c r="CG510" s="61" t="s">
        <v>184</v>
      </c>
      <c r="CJ510" s="61"/>
      <c r="CM510" s="61"/>
    </row>
    <row r="511" spans="1:91" x14ac:dyDescent="0.2">
      <c r="B511" s="62" t="s">
        <v>162</v>
      </c>
      <c r="D511" s="61" t="str">
        <f>$Z$460&amp;B511&amp;$Z$460</f>
        <v>"http://localhost/www.venny.io/apps/app-venny-api/cartridge/controllers/api/api.php?token=keys_qABC40UKdvWZN0DVt&amp;domain=apps"</v>
      </c>
      <c r="E511" s="62" t="s">
        <v>162</v>
      </c>
      <c r="G511" s="61" t="str">
        <f>$Z$460&amp;E511&amp;$Z$460</f>
        <v>"http://localhost/www.venny.io/apps/app-venny-api/cartridge/controllers/api/api.php?token=keys_qABC40UKdvWZN0DVt&amp;domain=apps"</v>
      </c>
      <c r="H511" s="62" t="s">
        <v>162</v>
      </c>
      <c r="J511" s="61" t="str">
        <f>$Z$460&amp;H511&amp;$Z$460</f>
        <v>"http://localhost/www.venny.io/apps/app-venny-api/cartridge/controllers/api/api.php?token=keys_qABC40UKdvWZN0DVt&amp;domain=apps"</v>
      </c>
      <c r="K511" s="62" t="s">
        <v>162</v>
      </c>
      <c r="M511" s="61" t="str">
        <f>$Z$460&amp;K511&amp;$Z$460</f>
        <v>"http://localhost/www.venny.io/apps/app-venny-api/cartridge/controllers/api/api.php?token=keys_qABC40UKdvWZN0DVt&amp;domain=apps"</v>
      </c>
      <c r="N511" s="62" t="s">
        <v>162</v>
      </c>
      <c r="P511" s="61" t="str">
        <f>$Z$460&amp;N511&amp;$Z$460</f>
        <v>"http://localhost/www.venny.io/apps/app-venny-api/cartridge/controllers/api/api.php?token=keys_qABC40UKdvWZN0DVt&amp;domain=apps"</v>
      </c>
      <c r="Q511" s="62" t="s">
        <v>162</v>
      </c>
      <c r="S511" s="61" t="str">
        <f>$Z$460&amp;Q511&amp;$Z$460</f>
        <v>"http://localhost/www.venny.io/apps/app-venny-api/cartridge/controllers/api/api.php?token=keys_qABC40UKdvWZN0DVt&amp;domain=apps"</v>
      </c>
      <c r="T511" s="62" t="s">
        <v>162</v>
      </c>
      <c r="V511" s="61" t="str">
        <f>$Z$460&amp;T511&amp;$Z$460</f>
        <v>"http://localhost/www.venny.io/apps/app-venny-api/cartridge/controllers/api/api.php?token=keys_qABC40UKdvWZN0DVt&amp;domain=apps"</v>
      </c>
      <c r="W511" s="62" t="s">
        <v>162</v>
      </c>
      <c r="Y511" s="61" t="str">
        <f>$Z$460&amp;W511&amp;$Z$460</f>
        <v>"http://localhost/www.venny.io/apps/app-venny-api/cartridge/controllers/api/api.php?token=keys_qABC40UKdvWZN0DVt&amp;domain=apps"</v>
      </c>
      <c r="Z511" s="62" t="s">
        <v>162</v>
      </c>
      <c r="AB511" s="61" t="str">
        <f>$Z$460&amp;Z511&amp;$Z$460</f>
        <v>"http://localhost/www.venny.io/apps/app-venny-api/cartridge/controllers/api/api.php?token=keys_qABC40UKdvWZN0DVt&amp;domain=apps"</v>
      </c>
      <c r="AC511" s="62" t="s">
        <v>162</v>
      </c>
      <c r="AE511" s="61" t="str">
        <f>$Z$460&amp;AC511&amp;$Z$460</f>
        <v>"http://localhost/www.venny.io/apps/app-venny-api/cartridge/controllers/api/api.php?token=keys_qABC40UKdvWZN0DVt&amp;domain=apps"</v>
      </c>
      <c r="AF511" s="62" t="s">
        <v>162</v>
      </c>
      <c r="AH511" s="61" t="str">
        <f>$Z$460&amp;AF511&amp;$Z$460</f>
        <v>"http://localhost/www.venny.io/apps/app-venny-api/cartridge/controllers/api/api.php?token=keys_qABC40UKdvWZN0DVt&amp;domain=apps"</v>
      </c>
      <c r="AI511" s="62" t="s">
        <v>162</v>
      </c>
      <c r="AK511" s="61" t="str">
        <f>$Z$460&amp;AI511&amp;$Z$460</f>
        <v>"http://localhost/www.venny.io/apps/app-venny-api/cartridge/controllers/api/api.php?token=keys_qABC40UKdvWZN0DVt&amp;domain=apps"</v>
      </c>
      <c r="AL511" s="62" t="s">
        <v>162</v>
      </c>
      <c r="AN511" s="61" t="str">
        <f>$Z$460&amp;AL511&amp;$Z$460</f>
        <v>"http://localhost/www.venny.io/apps/app-venny-api/cartridge/controllers/api/api.php?token=keys_qABC40UKdvWZN0DVt&amp;domain=apps"</v>
      </c>
      <c r="AO511" s="62" t="s">
        <v>162</v>
      </c>
      <c r="AQ511" s="61" t="str">
        <f>$Z$460&amp;AO511&amp;$Z$460</f>
        <v>"http://localhost/www.venny.io/apps/app-venny-api/cartridge/controllers/api/api.php?token=keys_qABC40UKdvWZN0DVt&amp;domain=apps"</v>
      </c>
      <c r="AR511" s="62" t="s">
        <v>162</v>
      </c>
      <c r="AT511" s="61" t="str">
        <f>$Z$460&amp;AR511&amp;$Z$460</f>
        <v>"http://localhost/www.venny.io/apps/app-venny-api/cartridge/controllers/api/api.php?token=keys_qABC40UKdvWZN0DVt&amp;domain=apps"</v>
      </c>
      <c r="AU511" s="62" t="s">
        <v>162</v>
      </c>
      <c r="AW511" s="61" t="str">
        <f>$Z$460&amp;AU511&amp;$Z$460</f>
        <v>"http://localhost/www.venny.io/apps/app-venny-api/cartridge/controllers/api/api.php?token=keys_qABC40UKdvWZN0DVt&amp;domain=apps"</v>
      </c>
      <c r="AX511" s="62" t="s">
        <v>162</v>
      </c>
      <c r="AZ511" s="61" t="str">
        <f>$Z$460&amp;AX511&amp;$Z$460</f>
        <v>"http://localhost/www.venny.io/apps/app-venny-api/cartridge/controllers/api/api.php?token=keys_qABC40UKdvWZN0DVt&amp;domain=apps"</v>
      </c>
      <c r="BA511" s="62" t="s">
        <v>162</v>
      </c>
      <c r="BC511" s="61" t="str">
        <f>$Z$460&amp;BA511&amp;$Z$460</f>
        <v>"http://localhost/www.venny.io/apps/app-venny-api/cartridge/controllers/api/api.php?token=keys_qABC40UKdvWZN0DVt&amp;domain=apps"</v>
      </c>
      <c r="BD511" s="62" t="s">
        <v>162</v>
      </c>
      <c r="BF511" s="61" t="str">
        <f>$Z$460&amp;BD511&amp;$Z$460</f>
        <v>"http://localhost/www.venny.io/apps/app-venny-api/cartridge/controllers/api/api.php?token=keys_qABC40UKdvWZN0DVt&amp;domain=apps"</v>
      </c>
      <c r="BG511" s="62" t="s">
        <v>162</v>
      </c>
      <c r="BI511" s="61" t="str">
        <f>$Z$460&amp;BG511&amp;$Z$460</f>
        <v>"http://localhost/www.venny.io/apps/app-venny-api/cartridge/controllers/api/api.php?token=keys_qABC40UKdvWZN0DVt&amp;domain=apps"</v>
      </c>
      <c r="BJ511" s="62" t="s">
        <v>162</v>
      </c>
      <c r="BL511" s="61" t="str">
        <f>$Z$460&amp;BJ511&amp;$Z$460</f>
        <v>"http://localhost/www.venny.io/apps/app-venny-api/cartridge/controllers/api/api.php?token=keys_qABC40UKdvWZN0DVt&amp;domain=apps"</v>
      </c>
      <c r="BM511" s="62" t="s">
        <v>162</v>
      </c>
      <c r="BO511" s="61" t="str">
        <f>$Z$460&amp;BM511&amp;$Z$460</f>
        <v>"http://localhost/www.venny.io/apps/app-venny-api/cartridge/controllers/api/api.php?token=keys_qABC40UKdvWZN0DVt&amp;domain=apps"</v>
      </c>
      <c r="BP511" s="62" t="s">
        <v>162</v>
      </c>
      <c r="BR511" s="61" t="str">
        <f>$Z$460&amp;BP511&amp;$Z$460</f>
        <v>"http://localhost/www.venny.io/apps/app-venny-api/cartridge/controllers/api/api.php?token=keys_qABC40UKdvWZN0DVt&amp;domain=apps"</v>
      </c>
      <c r="BS511" s="62" t="s">
        <v>162</v>
      </c>
      <c r="BU511" s="61" t="str">
        <f>$Z$460&amp;BS511&amp;$Z$460</f>
        <v>"http://localhost/www.venny.io/apps/app-venny-api/cartridge/controllers/api/api.php?token=keys_qABC40UKdvWZN0DVt&amp;domain=apps"</v>
      </c>
      <c r="BV511" s="62" t="s">
        <v>162</v>
      </c>
      <c r="BX511" s="61" t="str">
        <f>$Z$460&amp;BV511&amp;$Z$460</f>
        <v>"http://localhost/www.venny.io/apps/app-venny-api/cartridge/controllers/api/api.php?token=keys_qABC40UKdvWZN0DVt&amp;domain=apps"</v>
      </c>
      <c r="BY511" s="62" t="s">
        <v>162</v>
      </c>
      <c r="CA511" s="61" t="str">
        <f>$Z$460&amp;BY511&amp;$Z$460</f>
        <v>"http://localhost/www.venny.io/apps/app-venny-api/cartridge/controllers/api/api.php?token=keys_qABC40UKdvWZN0DVt&amp;domain=apps"</v>
      </c>
      <c r="CB511" s="62" t="s">
        <v>162</v>
      </c>
      <c r="CD511" s="61" t="str">
        <f>$Z$460&amp;CB511&amp;$Z$460</f>
        <v>"http://localhost/www.venny.io/apps/app-venny-api/cartridge/controllers/api/api.php?token=keys_qABC40UKdvWZN0DVt&amp;domain=apps"</v>
      </c>
      <c r="CE511" s="62" t="s">
        <v>162</v>
      </c>
      <c r="CG511" s="61" t="str">
        <f>$Z$460&amp;CE511&amp;$Z$460</f>
        <v>"http://localhost/www.venny.io/apps/app-venny-api/cartridge/controllers/api/api.php?token=keys_qABC40UKdvWZN0DVt&amp;domain=apps"</v>
      </c>
      <c r="CH511" s="62"/>
      <c r="CJ511" s="61"/>
      <c r="CK511" s="62"/>
      <c r="CM511" s="61"/>
    </row>
    <row r="512" spans="1:91" x14ac:dyDescent="0.2">
      <c r="D512" s="61" t="s">
        <v>163</v>
      </c>
      <c r="G512" s="61" t="s">
        <v>163</v>
      </c>
      <c r="J512" s="61" t="s">
        <v>163</v>
      </c>
      <c r="M512" s="61" t="s">
        <v>163</v>
      </c>
      <c r="P512" s="61" t="s">
        <v>163</v>
      </c>
      <c r="S512" s="61" t="s">
        <v>163</v>
      </c>
      <c r="V512" s="61" t="s">
        <v>163</v>
      </c>
      <c r="Y512" s="61" t="s">
        <v>163</v>
      </c>
      <c r="AB512" s="61" t="s">
        <v>163</v>
      </c>
      <c r="AE512" s="61" t="s">
        <v>163</v>
      </c>
      <c r="AH512" s="61" t="s">
        <v>163</v>
      </c>
      <c r="AK512" s="61" t="s">
        <v>163</v>
      </c>
      <c r="AN512" s="61" t="s">
        <v>163</v>
      </c>
      <c r="AQ512" s="61" t="s">
        <v>163</v>
      </c>
      <c r="AT512" s="61" t="s">
        <v>163</v>
      </c>
      <c r="AW512" s="61" t="s">
        <v>163</v>
      </c>
      <c r="AZ512" s="61" t="s">
        <v>163</v>
      </c>
      <c r="BC512" s="61" t="s">
        <v>163</v>
      </c>
      <c r="BF512" s="61" t="s">
        <v>163</v>
      </c>
      <c r="BI512" s="61" t="s">
        <v>163</v>
      </c>
      <c r="BL512" s="61" t="s">
        <v>163</v>
      </c>
      <c r="BO512" s="61" t="s">
        <v>163</v>
      </c>
      <c r="BR512" s="61" t="s">
        <v>163</v>
      </c>
      <c r="BU512" s="61" t="s">
        <v>163</v>
      </c>
      <c r="BX512" s="61" t="s">
        <v>163</v>
      </c>
      <c r="CA512" s="61" t="s">
        <v>163</v>
      </c>
      <c r="CD512" s="61" t="s">
        <v>163</v>
      </c>
      <c r="CG512" s="61" t="s">
        <v>163</v>
      </c>
      <c r="CJ512" s="61"/>
      <c r="CM512" s="61"/>
    </row>
    <row r="513" spans="2:91" x14ac:dyDescent="0.2">
      <c r="B513" t="s">
        <v>164</v>
      </c>
      <c r="D513" s="61" t="str">
        <f>$Z$460&amp;B513&amp;$Z$460</f>
        <v>"localhost"</v>
      </c>
      <c r="E513" t="s">
        <v>164</v>
      </c>
      <c r="G513" s="61" t="str">
        <f>$Z$460&amp;E513&amp;$Z$460</f>
        <v>"localhost"</v>
      </c>
      <c r="H513" t="s">
        <v>164</v>
      </c>
      <c r="J513" s="61" t="str">
        <f>$Z$460&amp;H513&amp;$Z$460</f>
        <v>"localhost"</v>
      </c>
      <c r="K513" t="s">
        <v>164</v>
      </c>
      <c r="M513" s="61" t="str">
        <f>$Z$460&amp;K513&amp;$Z$460</f>
        <v>"localhost"</v>
      </c>
      <c r="N513" t="s">
        <v>164</v>
      </c>
      <c r="P513" s="61" t="str">
        <f>$Z$460&amp;N513&amp;$Z$460</f>
        <v>"localhost"</v>
      </c>
      <c r="Q513" t="s">
        <v>164</v>
      </c>
      <c r="S513" s="61" t="str">
        <f>$Z$460&amp;Q513&amp;$Z$460</f>
        <v>"localhost"</v>
      </c>
      <c r="T513" t="s">
        <v>164</v>
      </c>
      <c r="V513" s="61" t="str">
        <f>$Z$460&amp;T513&amp;$Z$460</f>
        <v>"localhost"</v>
      </c>
      <c r="W513" t="s">
        <v>164</v>
      </c>
      <c r="Y513" s="61" t="str">
        <f>$Z$460&amp;W513&amp;$Z$460</f>
        <v>"localhost"</v>
      </c>
      <c r="Z513" t="s">
        <v>164</v>
      </c>
      <c r="AB513" s="61" t="str">
        <f>$Z$460&amp;Z513&amp;$Z$460</f>
        <v>"localhost"</v>
      </c>
      <c r="AC513" t="s">
        <v>164</v>
      </c>
      <c r="AE513" s="61" t="str">
        <f>$Z$460&amp;AC513&amp;$Z$460</f>
        <v>"localhost"</v>
      </c>
      <c r="AF513" t="s">
        <v>164</v>
      </c>
      <c r="AH513" s="61" t="str">
        <f>$Z$460&amp;AF513&amp;$Z$460</f>
        <v>"localhost"</v>
      </c>
      <c r="AI513" t="s">
        <v>164</v>
      </c>
      <c r="AK513" s="61" t="str">
        <f>$Z$460&amp;AI513&amp;$Z$460</f>
        <v>"localhost"</v>
      </c>
      <c r="AL513" t="s">
        <v>164</v>
      </c>
      <c r="AN513" s="61" t="str">
        <f>$Z$460&amp;AL513&amp;$Z$460</f>
        <v>"localhost"</v>
      </c>
      <c r="AO513" t="s">
        <v>164</v>
      </c>
      <c r="AQ513" s="61" t="str">
        <f>$Z$460&amp;AO513&amp;$Z$460</f>
        <v>"localhost"</v>
      </c>
      <c r="AR513" t="s">
        <v>164</v>
      </c>
      <c r="AT513" s="61" t="str">
        <f>$Z$460&amp;AR513&amp;$Z$460</f>
        <v>"localhost"</v>
      </c>
      <c r="AU513" t="s">
        <v>164</v>
      </c>
      <c r="AW513" s="61" t="str">
        <f>$Z$460&amp;AU513&amp;$Z$460</f>
        <v>"localhost"</v>
      </c>
      <c r="AX513" t="s">
        <v>164</v>
      </c>
      <c r="AZ513" s="61" t="str">
        <f>$Z$460&amp;AX513&amp;$Z$460</f>
        <v>"localhost"</v>
      </c>
      <c r="BA513" t="s">
        <v>164</v>
      </c>
      <c r="BC513" s="61" t="str">
        <f>$Z$460&amp;BA513&amp;$Z$460</f>
        <v>"localhost"</v>
      </c>
      <c r="BD513" t="s">
        <v>164</v>
      </c>
      <c r="BF513" s="61" t="str">
        <f>$Z$460&amp;BD513&amp;$Z$460</f>
        <v>"localhost"</v>
      </c>
      <c r="BG513" t="s">
        <v>164</v>
      </c>
      <c r="BI513" s="61" t="str">
        <f>$Z$460&amp;BG513&amp;$Z$460</f>
        <v>"localhost"</v>
      </c>
      <c r="BJ513" t="s">
        <v>164</v>
      </c>
      <c r="BL513" s="61" t="str">
        <f>$Z$460&amp;BJ513&amp;$Z$460</f>
        <v>"localhost"</v>
      </c>
      <c r="BM513" t="s">
        <v>164</v>
      </c>
      <c r="BO513" s="61" t="str">
        <f>$Z$460&amp;BM513&amp;$Z$460</f>
        <v>"localhost"</v>
      </c>
      <c r="BP513" t="s">
        <v>164</v>
      </c>
      <c r="BR513" s="61" t="str">
        <f>$Z$460&amp;BP513&amp;$Z$460</f>
        <v>"localhost"</v>
      </c>
      <c r="BS513" t="s">
        <v>164</v>
      </c>
      <c r="BU513" s="61" t="str">
        <f>$Z$460&amp;BS513&amp;$Z$460</f>
        <v>"localhost"</v>
      </c>
      <c r="BV513" t="s">
        <v>164</v>
      </c>
      <c r="BX513" s="61" t="str">
        <f>$Z$460&amp;BV513&amp;$Z$460</f>
        <v>"localhost"</v>
      </c>
      <c r="BY513" t="s">
        <v>164</v>
      </c>
      <c r="CA513" s="61" t="str">
        <f>$Z$460&amp;BY513&amp;$Z$460</f>
        <v>"localhost"</v>
      </c>
      <c r="CB513" t="s">
        <v>164</v>
      </c>
      <c r="CD513" s="61" t="str">
        <f>$Z$460&amp;CB513&amp;$Z$460</f>
        <v>"localhost"</v>
      </c>
      <c r="CE513" t="s">
        <v>164</v>
      </c>
      <c r="CG513" s="61" t="str">
        <f>$Z$460&amp;CE513&amp;$Z$460</f>
        <v>"localhost"</v>
      </c>
      <c r="CJ513" s="61"/>
      <c r="CM513" s="61"/>
    </row>
    <row r="514" spans="2:91" x14ac:dyDescent="0.2">
      <c r="D514" s="61" t="s">
        <v>165</v>
      </c>
      <c r="G514" s="61" t="s">
        <v>165</v>
      </c>
      <c r="J514" s="61" t="s">
        <v>165</v>
      </c>
      <c r="M514" s="61" t="s">
        <v>165</v>
      </c>
      <c r="P514" s="61" t="s">
        <v>165</v>
      </c>
      <c r="S514" s="61" t="s">
        <v>165</v>
      </c>
      <c r="V514" s="61" t="s">
        <v>165</v>
      </c>
      <c r="Y514" s="61" t="s">
        <v>165</v>
      </c>
      <c r="AB514" s="61" t="s">
        <v>165</v>
      </c>
      <c r="AE514" s="61" t="s">
        <v>165</v>
      </c>
      <c r="AH514" s="61" t="s">
        <v>165</v>
      </c>
      <c r="AK514" s="61" t="s">
        <v>165</v>
      </c>
      <c r="AN514" s="61" t="s">
        <v>165</v>
      </c>
      <c r="AQ514" s="61" t="s">
        <v>165</v>
      </c>
      <c r="AT514" s="61" t="s">
        <v>165</v>
      </c>
      <c r="AW514" s="61" t="s">
        <v>165</v>
      </c>
      <c r="AZ514" s="61" t="s">
        <v>165</v>
      </c>
      <c r="BC514" s="61" t="s">
        <v>165</v>
      </c>
      <c r="BF514" s="61" t="s">
        <v>165</v>
      </c>
      <c r="BI514" s="61" t="s">
        <v>165</v>
      </c>
      <c r="BL514" s="61" t="s">
        <v>165</v>
      </c>
      <c r="BO514" s="61" t="s">
        <v>165</v>
      </c>
      <c r="BR514" s="61" t="s">
        <v>165</v>
      </c>
      <c r="BU514" s="61" t="s">
        <v>165</v>
      </c>
      <c r="BX514" s="61" t="s">
        <v>165</v>
      </c>
      <c r="CA514" s="61" t="s">
        <v>165</v>
      </c>
      <c r="CD514" s="61" t="s">
        <v>165</v>
      </c>
      <c r="CG514" s="61" t="s">
        <v>165</v>
      </c>
      <c r="CJ514" s="61"/>
      <c r="CM514" s="61"/>
    </row>
    <row r="515" spans="2:91" x14ac:dyDescent="0.2">
      <c r="B515" t="s">
        <v>166</v>
      </c>
      <c r="D515" s="61" t="str">
        <f t="shared" ref="D515:D520" si="453">$Z$460&amp;B515&amp;$Z$460&amp;","</f>
        <v>"www.venny.io",</v>
      </c>
      <c r="E515" t="s">
        <v>166</v>
      </c>
      <c r="G515" s="61" t="str">
        <f t="shared" ref="G515:G520" si="454">$Z$460&amp;E515&amp;$Z$460&amp;","</f>
        <v>"www.venny.io",</v>
      </c>
      <c r="H515" t="s">
        <v>166</v>
      </c>
      <c r="J515" s="61" t="str">
        <f t="shared" ref="J515:J520" si="455">$Z$460&amp;H515&amp;$Z$460&amp;","</f>
        <v>"www.venny.io",</v>
      </c>
      <c r="K515" t="s">
        <v>166</v>
      </c>
      <c r="M515" s="61" t="str">
        <f t="shared" ref="M515:M520" si="456">$Z$460&amp;K515&amp;$Z$460&amp;","</f>
        <v>"www.venny.io",</v>
      </c>
      <c r="N515" t="s">
        <v>166</v>
      </c>
      <c r="P515" s="61" t="str">
        <f t="shared" ref="P515:P520" si="457">$Z$460&amp;N515&amp;$Z$460&amp;","</f>
        <v>"www.venny.io",</v>
      </c>
      <c r="Q515" t="s">
        <v>166</v>
      </c>
      <c r="S515" s="61" t="str">
        <f t="shared" ref="S515:S520" si="458">$Z$460&amp;Q515&amp;$Z$460&amp;","</f>
        <v>"www.venny.io",</v>
      </c>
      <c r="T515" t="s">
        <v>166</v>
      </c>
      <c r="V515" s="61" t="str">
        <f t="shared" ref="V515:V520" si="459">$Z$460&amp;T515&amp;$Z$460&amp;","</f>
        <v>"www.venny.io",</v>
      </c>
      <c r="W515" t="s">
        <v>166</v>
      </c>
      <c r="Y515" s="61" t="str">
        <f t="shared" ref="Y515:Y520" si="460">$Z$460&amp;W515&amp;$Z$460&amp;","</f>
        <v>"www.venny.io",</v>
      </c>
      <c r="Z515" t="s">
        <v>166</v>
      </c>
      <c r="AB515" s="61" t="str">
        <f t="shared" ref="AB515:AB520" si="461">$Z$460&amp;Z515&amp;$Z$460&amp;","</f>
        <v>"www.venny.io",</v>
      </c>
      <c r="AC515" t="s">
        <v>166</v>
      </c>
      <c r="AE515" s="61" t="str">
        <f t="shared" ref="AE515:AE520" si="462">$Z$460&amp;AC515&amp;$Z$460&amp;","</f>
        <v>"www.venny.io",</v>
      </c>
      <c r="AF515" t="s">
        <v>166</v>
      </c>
      <c r="AH515" s="61" t="str">
        <f t="shared" ref="AH515:AH520" si="463">$Z$460&amp;AF515&amp;$Z$460&amp;","</f>
        <v>"www.venny.io",</v>
      </c>
      <c r="AI515" t="s">
        <v>166</v>
      </c>
      <c r="AK515" s="61" t="str">
        <f t="shared" ref="AK515:AK520" si="464">$Z$460&amp;AI515&amp;$Z$460&amp;","</f>
        <v>"www.venny.io",</v>
      </c>
      <c r="AL515" t="s">
        <v>166</v>
      </c>
      <c r="AN515" s="61" t="str">
        <f t="shared" ref="AN515:AN520" si="465">$Z$460&amp;AL515&amp;$Z$460&amp;","</f>
        <v>"www.venny.io",</v>
      </c>
      <c r="AO515" t="s">
        <v>166</v>
      </c>
      <c r="AQ515" s="61" t="str">
        <f t="shared" ref="AQ515:AQ520" si="466">$Z$460&amp;AO515&amp;$Z$460&amp;","</f>
        <v>"www.venny.io",</v>
      </c>
      <c r="AR515" t="s">
        <v>166</v>
      </c>
      <c r="AT515" s="61" t="str">
        <f t="shared" ref="AT515:AT520" si="467">$Z$460&amp;AR515&amp;$Z$460&amp;","</f>
        <v>"www.venny.io",</v>
      </c>
      <c r="AU515" t="s">
        <v>166</v>
      </c>
      <c r="AW515" s="61" t="str">
        <f t="shared" ref="AW515:AW520" si="468">$Z$460&amp;AU515&amp;$Z$460&amp;","</f>
        <v>"www.venny.io",</v>
      </c>
      <c r="AX515" t="s">
        <v>166</v>
      </c>
      <c r="AZ515" s="61" t="str">
        <f t="shared" ref="AZ515:AZ520" si="469">$Z$460&amp;AX515&amp;$Z$460&amp;","</f>
        <v>"www.venny.io",</v>
      </c>
      <c r="BA515" t="s">
        <v>166</v>
      </c>
      <c r="BC515" s="61" t="str">
        <f t="shared" ref="BC515:BC520" si="470">$Z$460&amp;BA515&amp;$Z$460&amp;","</f>
        <v>"www.venny.io",</v>
      </c>
      <c r="BD515" t="s">
        <v>166</v>
      </c>
      <c r="BF515" s="61" t="str">
        <f t="shared" ref="BF515:BF520" si="471">$Z$460&amp;BD515&amp;$Z$460&amp;","</f>
        <v>"www.venny.io",</v>
      </c>
      <c r="BG515" t="s">
        <v>166</v>
      </c>
      <c r="BI515" s="61" t="str">
        <f t="shared" ref="BI515:BI520" si="472">$Z$460&amp;BG515&amp;$Z$460&amp;","</f>
        <v>"www.venny.io",</v>
      </c>
      <c r="BJ515" t="s">
        <v>166</v>
      </c>
      <c r="BL515" s="61" t="str">
        <f t="shared" ref="BL515:BL520" si="473">$Z$460&amp;BJ515&amp;$Z$460&amp;","</f>
        <v>"www.venny.io",</v>
      </c>
      <c r="BM515" t="s">
        <v>166</v>
      </c>
      <c r="BO515" s="61" t="str">
        <f t="shared" ref="BO515:BO520" si="474">$Z$460&amp;BM515&amp;$Z$460&amp;","</f>
        <v>"www.venny.io",</v>
      </c>
      <c r="BP515" t="s">
        <v>166</v>
      </c>
      <c r="BR515" s="61" t="str">
        <f t="shared" ref="BR515:BR520" si="475">$Z$460&amp;BP515&amp;$Z$460&amp;","</f>
        <v>"www.venny.io",</v>
      </c>
      <c r="BS515" t="s">
        <v>166</v>
      </c>
      <c r="BU515" s="61" t="str">
        <f t="shared" ref="BU515:BU520" si="476">$Z$460&amp;BS515&amp;$Z$460&amp;","</f>
        <v>"www.venny.io",</v>
      </c>
      <c r="BV515" t="s">
        <v>166</v>
      </c>
      <c r="BX515" s="61" t="str">
        <f t="shared" ref="BX515:BX520" si="477">$Z$460&amp;BV515&amp;$Z$460&amp;","</f>
        <v>"www.venny.io",</v>
      </c>
      <c r="BY515" t="s">
        <v>166</v>
      </c>
      <c r="CA515" s="61" t="str">
        <f t="shared" ref="CA515:CA520" si="478">$Z$460&amp;BY515&amp;$Z$460&amp;","</f>
        <v>"www.venny.io",</v>
      </c>
      <c r="CB515" t="s">
        <v>166</v>
      </c>
      <c r="CD515" s="61" t="str">
        <f t="shared" ref="CD515:CD520" si="479">$Z$460&amp;CB515&amp;$Z$460&amp;","</f>
        <v>"www.venny.io",</v>
      </c>
      <c r="CE515" t="s">
        <v>166</v>
      </c>
      <c r="CG515" s="61" t="str">
        <f t="shared" ref="CG515:CG520" si="480">$Z$460&amp;CE515&amp;$Z$460&amp;","</f>
        <v>"www.venny.io",</v>
      </c>
      <c r="CJ515" s="61"/>
      <c r="CM515" s="61"/>
    </row>
    <row r="516" spans="2:91" x14ac:dyDescent="0.2">
      <c r="B516" t="s">
        <v>8</v>
      </c>
      <c r="D516" s="61" t="str">
        <f t="shared" si="453"/>
        <v>"apps",</v>
      </c>
      <c r="E516" t="s">
        <v>8</v>
      </c>
      <c r="G516" s="61" t="str">
        <f t="shared" si="454"/>
        <v>"apps",</v>
      </c>
      <c r="H516" t="s">
        <v>8</v>
      </c>
      <c r="J516" s="61" t="str">
        <f t="shared" si="455"/>
        <v>"apps",</v>
      </c>
      <c r="K516" t="s">
        <v>8</v>
      </c>
      <c r="M516" s="61" t="str">
        <f t="shared" si="456"/>
        <v>"apps",</v>
      </c>
      <c r="N516" t="s">
        <v>8</v>
      </c>
      <c r="P516" s="61" t="str">
        <f t="shared" si="457"/>
        <v>"apps",</v>
      </c>
      <c r="Q516" t="s">
        <v>8</v>
      </c>
      <c r="S516" s="61" t="str">
        <f t="shared" si="458"/>
        <v>"apps",</v>
      </c>
      <c r="T516" t="s">
        <v>8</v>
      </c>
      <c r="V516" s="61" t="str">
        <f t="shared" si="459"/>
        <v>"apps",</v>
      </c>
      <c r="W516" t="s">
        <v>8</v>
      </c>
      <c r="Y516" s="61" t="str">
        <f t="shared" si="460"/>
        <v>"apps",</v>
      </c>
      <c r="Z516" t="s">
        <v>8</v>
      </c>
      <c r="AB516" s="61" t="str">
        <f t="shared" si="461"/>
        <v>"apps",</v>
      </c>
      <c r="AC516" t="s">
        <v>8</v>
      </c>
      <c r="AE516" s="61" t="str">
        <f t="shared" si="462"/>
        <v>"apps",</v>
      </c>
      <c r="AF516" t="s">
        <v>8</v>
      </c>
      <c r="AH516" s="61" t="str">
        <f t="shared" si="463"/>
        <v>"apps",</v>
      </c>
      <c r="AI516" t="s">
        <v>8</v>
      </c>
      <c r="AK516" s="61" t="str">
        <f t="shared" si="464"/>
        <v>"apps",</v>
      </c>
      <c r="AL516" t="s">
        <v>8</v>
      </c>
      <c r="AN516" s="61" t="str">
        <f t="shared" si="465"/>
        <v>"apps",</v>
      </c>
      <c r="AO516" t="s">
        <v>8</v>
      </c>
      <c r="AQ516" s="61" t="str">
        <f t="shared" si="466"/>
        <v>"apps",</v>
      </c>
      <c r="AR516" t="s">
        <v>8</v>
      </c>
      <c r="AT516" s="61" t="str">
        <f t="shared" si="467"/>
        <v>"apps",</v>
      </c>
      <c r="AU516" t="s">
        <v>8</v>
      </c>
      <c r="AW516" s="61" t="str">
        <f t="shared" si="468"/>
        <v>"apps",</v>
      </c>
      <c r="AX516" t="s">
        <v>8</v>
      </c>
      <c r="AZ516" s="61" t="str">
        <f t="shared" si="469"/>
        <v>"apps",</v>
      </c>
      <c r="BA516" t="s">
        <v>8</v>
      </c>
      <c r="BC516" s="61" t="str">
        <f t="shared" si="470"/>
        <v>"apps",</v>
      </c>
      <c r="BD516" t="s">
        <v>8</v>
      </c>
      <c r="BF516" s="61" t="str">
        <f t="shared" si="471"/>
        <v>"apps",</v>
      </c>
      <c r="BG516" t="s">
        <v>8</v>
      </c>
      <c r="BI516" s="61" t="str">
        <f t="shared" si="472"/>
        <v>"apps",</v>
      </c>
      <c r="BJ516" t="s">
        <v>8</v>
      </c>
      <c r="BL516" s="61" t="str">
        <f t="shared" si="473"/>
        <v>"apps",</v>
      </c>
      <c r="BM516" t="s">
        <v>8</v>
      </c>
      <c r="BO516" s="61" t="str">
        <f t="shared" si="474"/>
        <v>"apps",</v>
      </c>
      <c r="BP516" t="s">
        <v>8</v>
      </c>
      <c r="BR516" s="61" t="str">
        <f t="shared" si="475"/>
        <v>"apps",</v>
      </c>
      <c r="BS516" t="s">
        <v>8</v>
      </c>
      <c r="BU516" s="61" t="str">
        <f t="shared" si="476"/>
        <v>"apps",</v>
      </c>
      <c r="BV516" t="s">
        <v>8</v>
      </c>
      <c r="BX516" s="61" t="str">
        <f t="shared" si="477"/>
        <v>"apps",</v>
      </c>
      <c r="BY516" t="s">
        <v>8</v>
      </c>
      <c r="CA516" s="61" t="str">
        <f t="shared" si="478"/>
        <v>"apps",</v>
      </c>
      <c r="CB516" t="s">
        <v>8</v>
      </c>
      <c r="CD516" s="61" t="str">
        <f t="shared" si="479"/>
        <v>"apps",</v>
      </c>
      <c r="CE516" t="s">
        <v>8</v>
      </c>
      <c r="CG516" s="61" t="str">
        <f t="shared" si="480"/>
        <v>"apps",</v>
      </c>
      <c r="CJ516" s="61"/>
      <c r="CM516" s="61"/>
    </row>
    <row r="517" spans="2:91" x14ac:dyDescent="0.2">
      <c r="B517" t="s">
        <v>167</v>
      </c>
      <c r="D517" s="61" t="str">
        <f t="shared" si="453"/>
        <v>"app-venny-api",</v>
      </c>
      <c r="E517" t="s">
        <v>167</v>
      </c>
      <c r="G517" s="61" t="str">
        <f t="shared" si="454"/>
        <v>"app-venny-api",</v>
      </c>
      <c r="H517" t="s">
        <v>167</v>
      </c>
      <c r="J517" s="61" t="str">
        <f t="shared" si="455"/>
        <v>"app-venny-api",</v>
      </c>
      <c r="K517" t="s">
        <v>167</v>
      </c>
      <c r="M517" s="61" t="str">
        <f t="shared" si="456"/>
        <v>"app-venny-api",</v>
      </c>
      <c r="N517" t="s">
        <v>167</v>
      </c>
      <c r="P517" s="61" t="str">
        <f t="shared" si="457"/>
        <v>"app-venny-api",</v>
      </c>
      <c r="Q517" t="s">
        <v>167</v>
      </c>
      <c r="S517" s="61" t="str">
        <f t="shared" si="458"/>
        <v>"app-venny-api",</v>
      </c>
      <c r="T517" t="s">
        <v>167</v>
      </c>
      <c r="V517" s="61" t="str">
        <f t="shared" si="459"/>
        <v>"app-venny-api",</v>
      </c>
      <c r="W517" t="s">
        <v>167</v>
      </c>
      <c r="Y517" s="61" t="str">
        <f t="shared" si="460"/>
        <v>"app-venny-api",</v>
      </c>
      <c r="Z517" t="s">
        <v>167</v>
      </c>
      <c r="AB517" s="61" t="str">
        <f t="shared" si="461"/>
        <v>"app-venny-api",</v>
      </c>
      <c r="AC517" t="s">
        <v>167</v>
      </c>
      <c r="AE517" s="61" t="str">
        <f t="shared" si="462"/>
        <v>"app-venny-api",</v>
      </c>
      <c r="AF517" t="s">
        <v>167</v>
      </c>
      <c r="AH517" s="61" t="str">
        <f t="shared" si="463"/>
        <v>"app-venny-api",</v>
      </c>
      <c r="AI517" t="s">
        <v>167</v>
      </c>
      <c r="AK517" s="61" t="str">
        <f t="shared" si="464"/>
        <v>"app-venny-api",</v>
      </c>
      <c r="AL517" t="s">
        <v>167</v>
      </c>
      <c r="AN517" s="61" t="str">
        <f t="shared" si="465"/>
        <v>"app-venny-api",</v>
      </c>
      <c r="AO517" t="s">
        <v>167</v>
      </c>
      <c r="AQ517" s="61" t="str">
        <f t="shared" si="466"/>
        <v>"app-venny-api",</v>
      </c>
      <c r="AR517" t="s">
        <v>167</v>
      </c>
      <c r="AT517" s="61" t="str">
        <f t="shared" si="467"/>
        <v>"app-venny-api",</v>
      </c>
      <c r="AU517" t="s">
        <v>167</v>
      </c>
      <c r="AW517" s="61" t="str">
        <f t="shared" si="468"/>
        <v>"app-venny-api",</v>
      </c>
      <c r="AX517" t="s">
        <v>167</v>
      </c>
      <c r="AZ517" s="61" t="str">
        <f t="shared" si="469"/>
        <v>"app-venny-api",</v>
      </c>
      <c r="BA517" t="s">
        <v>167</v>
      </c>
      <c r="BC517" s="61" t="str">
        <f t="shared" si="470"/>
        <v>"app-venny-api",</v>
      </c>
      <c r="BD517" t="s">
        <v>167</v>
      </c>
      <c r="BF517" s="61" t="str">
        <f t="shared" si="471"/>
        <v>"app-venny-api",</v>
      </c>
      <c r="BG517" t="s">
        <v>167</v>
      </c>
      <c r="BI517" s="61" t="str">
        <f t="shared" si="472"/>
        <v>"app-venny-api",</v>
      </c>
      <c r="BJ517" t="s">
        <v>167</v>
      </c>
      <c r="BL517" s="61" t="str">
        <f t="shared" si="473"/>
        <v>"app-venny-api",</v>
      </c>
      <c r="BM517" t="s">
        <v>167</v>
      </c>
      <c r="BO517" s="61" t="str">
        <f t="shared" si="474"/>
        <v>"app-venny-api",</v>
      </c>
      <c r="BP517" t="s">
        <v>167</v>
      </c>
      <c r="BR517" s="61" t="str">
        <f t="shared" si="475"/>
        <v>"app-venny-api",</v>
      </c>
      <c r="BS517" t="s">
        <v>167</v>
      </c>
      <c r="BU517" s="61" t="str">
        <f t="shared" si="476"/>
        <v>"app-venny-api",</v>
      </c>
      <c r="BV517" t="s">
        <v>167</v>
      </c>
      <c r="BX517" s="61" t="str">
        <f t="shared" si="477"/>
        <v>"app-venny-api",</v>
      </c>
      <c r="BY517" t="s">
        <v>167</v>
      </c>
      <c r="CA517" s="61" t="str">
        <f t="shared" si="478"/>
        <v>"app-venny-api",</v>
      </c>
      <c r="CB517" t="s">
        <v>167</v>
      </c>
      <c r="CD517" s="61" t="str">
        <f t="shared" si="479"/>
        <v>"app-venny-api",</v>
      </c>
      <c r="CE517" t="s">
        <v>167</v>
      </c>
      <c r="CG517" s="61" t="str">
        <f t="shared" si="480"/>
        <v>"app-venny-api",</v>
      </c>
      <c r="CJ517" s="61"/>
      <c r="CM517" s="61"/>
    </row>
    <row r="518" spans="2:91" x14ac:dyDescent="0.2">
      <c r="B518" t="s">
        <v>168</v>
      </c>
      <c r="D518" s="61" t="str">
        <f t="shared" si="453"/>
        <v>"cartridge",</v>
      </c>
      <c r="E518" t="s">
        <v>168</v>
      </c>
      <c r="G518" s="61" t="str">
        <f t="shared" si="454"/>
        <v>"cartridge",</v>
      </c>
      <c r="H518" t="s">
        <v>168</v>
      </c>
      <c r="J518" s="61" t="str">
        <f t="shared" si="455"/>
        <v>"cartridge",</v>
      </c>
      <c r="K518" t="s">
        <v>168</v>
      </c>
      <c r="M518" s="61" t="str">
        <f t="shared" si="456"/>
        <v>"cartridge",</v>
      </c>
      <c r="N518" t="s">
        <v>168</v>
      </c>
      <c r="P518" s="61" t="str">
        <f t="shared" si="457"/>
        <v>"cartridge",</v>
      </c>
      <c r="Q518" t="s">
        <v>168</v>
      </c>
      <c r="S518" s="61" t="str">
        <f t="shared" si="458"/>
        <v>"cartridge",</v>
      </c>
      <c r="T518" t="s">
        <v>168</v>
      </c>
      <c r="V518" s="61" t="str">
        <f t="shared" si="459"/>
        <v>"cartridge",</v>
      </c>
      <c r="W518" t="s">
        <v>168</v>
      </c>
      <c r="Y518" s="61" t="str">
        <f t="shared" si="460"/>
        <v>"cartridge",</v>
      </c>
      <c r="Z518" t="s">
        <v>168</v>
      </c>
      <c r="AB518" s="61" t="str">
        <f t="shared" si="461"/>
        <v>"cartridge",</v>
      </c>
      <c r="AC518" t="s">
        <v>168</v>
      </c>
      <c r="AE518" s="61" t="str">
        <f t="shared" si="462"/>
        <v>"cartridge",</v>
      </c>
      <c r="AF518" t="s">
        <v>168</v>
      </c>
      <c r="AH518" s="61" t="str">
        <f t="shared" si="463"/>
        <v>"cartridge",</v>
      </c>
      <c r="AI518" t="s">
        <v>168</v>
      </c>
      <c r="AK518" s="61" t="str">
        <f t="shared" si="464"/>
        <v>"cartridge",</v>
      </c>
      <c r="AL518" t="s">
        <v>168</v>
      </c>
      <c r="AN518" s="61" t="str">
        <f t="shared" si="465"/>
        <v>"cartridge",</v>
      </c>
      <c r="AO518" t="s">
        <v>168</v>
      </c>
      <c r="AQ518" s="61" t="str">
        <f t="shared" si="466"/>
        <v>"cartridge",</v>
      </c>
      <c r="AR518" t="s">
        <v>168</v>
      </c>
      <c r="AT518" s="61" t="str">
        <f t="shared" si="467"/>
        <v>"cartridge",</v>
      </c>
      <c r="AU518" t="s">
        <v>168</v>
      </c>
      <c r="AW518" s="61" t="str">
        <f t="shared" si="468"/>
        <v>"cartridge",</v>
      </c>
      <c r="AX518" t="s">
        <v>168</v>
      </c>
      <c r="AZ518" s="61" t="str">
        <f t="shared" si="469"/>
        <v>"cartridge",</v>
      </c>
      <c r="BA518" t="s">
        <v>168</v>
      </c>
      <c r="BC518" s="61" t="str">
        <f t="shared" si="470"/>
        <v>"cartridge",</v>
      </c>
      <c r="BD518" t="s">
        <v>168</v>
      </c>
      <c r="BF518" s="61" t="str">
        <f t="shared" si="471"/>
        <v>"cartridge",</v>
      </c>
      <c r="BG518" t="s">
        <v>168</v>
      </c>
      <c r="BI518" s="61" t="str">
        <f t="shared" si="472"/>
        <v>"cartridge",</v>
      </c>
      <c r="BJ518" t="s">
        <v>168</v>
      </c>
      <c r="BL518" s="61" t="str">
        <f t="shared" si="473"/>
        <v>"cartridge",</v>
      </c>
      <c r="BM518" t="s">
        <v>168</v>
      </c>
      <c r="BO518" s="61" t="str">
        <f t="shared" si="474"/>
        <v>"cartridge",</v>
      </c>
      <c r="BP518" t="s">
        <v>168</v>
      </c>
      <c r="BR518" s="61" t="str">
        <f t="shared" si="475"/>
        <v>"cartridge",</v>
      </c>
      <c r="BS518" t="s">
        <v>168</v>
      </c>
      <c r="BU518" s="61" t="str">
        <f t="shared" si="476"/>
        <v>"cartridge",</v>
      </c>
      <c r="BV518" t="s">
        <v>168</v>
      </c>
      <c r="BX518" s="61" t="str">
        <f t="shared" si="477"/>
        <v>"cartridge",</v>
      </c>
      <c r="BY518" t="s">
        <v>168</v>
      </c>
      <c r="CA518" s="61" t="str">
        <f t="shared" si="478"/>
        <v>"cartridge",</v>
      </c>
      <c r="CB518" t="s">
        <v>168</v>
      </c>
      <c r="CD518" s="61" t="str">
        <f t="shared" si="479"/>
        <v>"cartridge",</v>
      </c>
      <c r="CE518" t="s">
        <v>168</v>
      </c>
      <c r="CG518" s="61" t="str">
        <f t="shared" si="480"/>
        <v>"cartridge",</v>
      </c>
      <c r="CJ518" s="61"/>
      <c r="CM518" s="61"/>
    </row>
    <row r="519" spans="2:91" x14ac:dyDescent="0.2">
      <c r="B519" t="s">
        <v>169</v>
      </c>
      <c r="D519" s="61" t="str">
        <f t="shared" si="453"/>
        <v>"controllers",</v>
      </c>
      <c r="E519" t="s">
        <v>169</v>
      </c>
      <c r="G519" s="61" t="str">
        <f t="shared" si="454"/>
        <v>"controllers",</v>
      </c>
      <c r="H519" t="s">
        <v>169</v>
      </c>
      <c r="J519" s="61" t="str">
        <f t="shared" si="455"/>
        <v>"controllers",</v>
      </c>
      <c r="K519" t="s">
        <v>169</v>
      </c>
      <c r="M519" s="61" t="str">
        <f t="shared" si="456"/>
        <v>"controllers",</v>
      </c>
      <c r="N519" t="s">
        <v>169</v>
      </c>
      <c r="P519" s="61" t="str">
        <f t="shared" si="457"/>
        <v>"controllers",</v>
      </c>
      <c r="Q519" t="s">
        <v>169</v>
      </c>
      <c r="S519" s="61" t="str">
        <f t="shared" si="458"/>
        <v>"controllers",</v>
      </c>
      <c r="T519" t="s">
        <v>169</v>
      </c>
      <c r="V519" s="61" t="str">
        <f t="shared" si="459"/>
        <v>"controllers",</v>
      </c>
      <c r="W519" t="s">
        <v>169</v>
      </c>
      <c r="Y519" s="61" t="str">
        <f t="shared" si="460"/>
        <v>"controllers",</v>
      </c>
      <c r="Z519" t="s">
        <v>169</v>
      </c>
      <c r="AB519" s="61" t="str">
        <f t="shared" si="461"/>
        <v>"controllers",</v>
      </c>
      <c r="AC519" t="s">
        <v>169</v>
      </c>
      <c r="AE519" s="61" t="str">
        <f t="shared" si="462"/>
        <v>"controllers",</v>
      </c>
      <c r="AF519" t="s">
        <v>169</v>
      </c>
      <c r="AH519" s="61" t="str">
        <f t="shared" si="463"/>
        <v>"controllers",</v>
      </c>
      <c r="AI519" t="s">
        <v>169</v>
      </c>
      <c r="AK519" s="61" t="str">
        <f t="shared" si="464"/>
        <v>"controllers",</v>
      </c>
      <c r="AL519" t="s">
        <v>169</v>
      </c>
      <c r="AN519" s="61" t="str">
        <f t="shared" si="465"/>
        <v>"controllers",</v>
      </c>
      <c r="AO519" t="s">
        <v>169</v>
      </c>
      <c r="AQ519" s="61" t="str">
        <f t="shared" si="466"/>
        <v>"controllers",</v>
      </c>
      <c r="AR519" t="s">
        <v>169</v>
      </c>
      <c r="AT519" s="61" t="str">
        <f t="shared" si="467"/>
        <v>"controllers",</v>
      </c>
      <c r="AU519" t="s">
        <v>169</v>
      </c>
      <c r="AW519" s="61" t="str">
        <f t="shared" si="468"/>
        <v>"controllers",</v>
      </c>
      <c r="AX519" t="s">
        <v>169</v>
      </c>
      <c r="AZ519" s="61" t="str">
        <f t="shared" si="469"/>
        <v>"controllers",</v>
      </c>
      <c r="BA519" t="s">
        <v>169</v>
      </c>
      <c r="BC519" s="61" t="str">
        <f t="shared" si="470"/>
        <v>"controllers",</v>
      </c>
      <c r="BD519" t="s">
        <v>169</v>
      </c>
      <c r="BF519" s="61" t="str">
        <f t="shared" si="471"/>
        <v>"controllers",</v>
      </c>
      <c r="BG519" t="s">
        <v>169</v>
      </c>
      <c r="BI519" s="61" t="str">
        <f t="shared" si="472"/>
        <v>"controllers",</v>
      </c>
      <c r="BJ519" t="s">
        <v>169</v>
      </c>
      <c r="BL519" s="61" t="str">
        <f t="shared" si="473"/>
        <v>"controllers",</v>
      </c>
      <c r="BM519" t="s">
        <v>169</v>
      </c>
      <c r="BO519" s="61" t="str">
        <f t="shared" si="474"/>
        <v>"controllers",</v>
      </c>
      <c r="BP519" t="s">
        <v>169</v>
      </c>
      <c r="BR519" s="61" t="str">
        <f t="shared" si="475"/>
        <v>"controllers",</v>
      </c>
      <c r="BS519" t="s">
        <v>169</v>
      </c>
      <c r="BU519" s="61" t="str">
        <f t="shared" si="476"/>
        <v>"controllers",</v>
      </c>
      <c r="BV519" t="s">
        <v>169</v>
      </c>
      <c r="BX519" s="61" t="str">
        <f t="shared" si="477"/>
        <v>"controllers",</v>
      </c>
      <c r="BY519" t="s">
        <v>169</v>
      </c>
      <c r="CA519" s="61" t="str">
        <f t="shared" si="478"/>
        <v>"controllers",</v>
      </c>
      <c r="CB519" t="s">
        <v>169</v>
      </c>
      <c r="CD519" s="61" t="str">
        <f t="shared" si="479"/>
        <v>"controllers",</v>
      </c>
      <c r="CE519" t="s">
        <v>169</v>
      </c>
      <c r="CG519" s="61" t="str">
        <f t="shared" si="480"/>
        <v>"controllers",</v>
      </c>
      <c r="CJ519" s="61"/>
      <c r="CM519" s="61"/>
    </row>
    <row r="520" spans="2:91" x14ac:dyDescent="0.2">
      <c r="B520" t="s">
        <v>170</v>
      </c>
      <c r="D520" s="61" t="str">
        <f t="shared" si="453"/>
        <v>"api",</v>
      </c>
      <c r="E520" t="s">
        <v>170</v>
      </c>
      <c r="G520" s="61" t="str">
        <f t="shared" si="454"/>
        <v>"api",</v>
      </c>
      <c r="H520" t="s">
        <v>170</v>
      </c>
      <c r="J520" s="61" t="str">
        <f t="shared" si="455"/>
        <v>"api",</v>
      </c>
      <c r="K520" t="s">
        <v>170</v>
      </c>
      <c r="M520" s="61" t="str">
        <f t="shared" si="456"/>
        <v>"api",</v>
      </c>
      <c r="N520" t="s">
        <v>170</v>
      </c>
      <c r="P520" s="61" t="str">
        <f t="shared" si="457"/>
        <v>"api",</v>
      </c>
      <c r="Q520" t="s">
        <v>170</v>
      </c>
      <c r="S520" s="61" t="str">
        <f t="shared" si="458"/>
        <v>"api",</v>
      </c>
      <c r="T520" t="s">
        <v>170</v>
      </c>
      <c r="V520" s="61" t="str">
        <f t="shared" si="459"/>
        <v>"api",</v>
      </c>
      <c r="W520" t="s">
        <v>170</v>
      </c>
      <c r="Y520" s="61" t="str">
        <f t="shared" si="460"/>
        <v>"api",</v>
      </c>
      <c r="Z520" t="s">
        <v>170</v>
      </c>
      <c r="AB520" s="61" t="str">
        <f t="shared" si="461"/>
        <v>"api",</v>
      </c>
      <c r="AC520" t="s">
        <v>170</v>
      </c>
      <c r="AE520" s="61" t="str">
        <f t="shared" si="462"/>
        <v>"api",</v>
      </c>
      <c r="AF520" t="s">
        <v>170</v>
      </c>
      <c r="AH520" s="61" t="str">
        <f t="shared" si="463"/>
        <v>"api",</v>
      </c>
      <c r="AI520" t="s">
        <v>170</v>
      </c>
      <c r="AK520" s="61" t="str">
        <f t="shared" si="464"/>
        <v>"api",</v>
      </c>
      <c r="AL520" t="s">
        <v>170</v>
      </c>
      <c r="AN520" s="61" t="str">
        <f t="shared" si="465"/>
        <v>"api",</v>
      </c>
      <c r="AO520" t="s">
        <v>170</v>
      </c>
      <c r="AQ520" s="61" t="str">
        <f t="shared" si="466"/>
        <v>"api",</v>
      </c>
      <c r="AR520" t="s">
        <v>170</v>
      </c>
      <c r="AT520" s="61" t="str">
        <f t="shared" si="467"/>
        <v>"api",</v>
      </c>
      <c r="AU520" t="s">
        <v>170</v>
      </c>
      <c r="AW520" s="61" t="str">
        <f t="shared" si="468"/>
        <v>"api",</v>
      </c>
      <c r="AX520" t="s">
        <v>170</v>
      </c>
      <c r="AZ520" s="61" t="str">
        <f t="shared" si="469"/>
        <v>"api",</v>
      </c>
      <c r="BA520" t="s">
        <v>170</v>
      </c>
      <c r="BC520" s="61" t="str">
        <f t="shared" si="470"/>
        <v>"api",</v>
      </c>
      <c r="BD520" t="s">
        <v>170</v>
      </c>
      <c r="BF520" s="61" t="str">
        <f t="shared" si="471"/>
        <v>"api",</v>
      </c>
      <c r="BG520" t="s">
        <v>170</v>
      </c>
      <c r="BI520" s="61" t="str">
        <f t="shared" si="472"/>
        <v>"api",</v>
      </c>
      <c r="BJ520" t="s">
        <v>170</v>
      </c>
      <c r="BL520" s="61" t="str">
        <f t="shared" si="473"/>
        <v>"api",</v>
      </c>
      <c r="BM520" t="s">
        <v>170</v>
      </c>
      <c r="BO520" s="61" t="str">
        <f t="shared" si="474"/>
        <v>"api",</v>
      </c>
      <c r="BP520" t="s">
        <v>170</v>
      </c>
      <c r="BR520" s="61" t="str">
        <f t="shared" si="475"/>
        <v>"api",</v>
      </c>
      <c r="BS520" t="s">
        <v>170</v>
      </c>
      <c r="BU520" s="61" t="str">
        <f t="shared" si="476"/>
        <v>"api",</v>
      </c>
      <c r="BV520" t="s">
        <v>170</v>
      </c>
      <c r="BX520" s="61" t="str">
        <f t="shared" si="477"/>
        <v>"api",</v>
      </c>
      <c r="BY520" t="s">
        <v>170</v>
      </c>
      <c r="CA520" s="61" t="str">
        <f t="shared" si="478"/>
        <v>"api",</v>
      </c>
      <c r="CB520" t="s">
        <v>170</v>
      </c>
      <c r="CD520" s="61" t="str">
        <f t="shared" si="479"/>
        <v>"api",</v>
      </c>
      <c r="CE520" t="s">
        <v>170</v>
      </c>
      <c r="CG520" s="61" t="str">
        <f t="shared" si="480"/>
        <v>"api",</v>
      </c>
      <c r="CJ520" s="61"/>
      <c r="CM520" s="61"/>
    </row>
    <row r="521" spans="2:91" x14ac:dyDescent="0.2">
      <c r="B521" t="s">
        <v>171</v>
      </c>
      <c r="D521" s="61" t="str">
        <f>$Z$460&amp;B521&amp;$Z$460</f>
        <v>"api.php"</v>
      </c>
      <c r="E521" t="s">
        <v>171</v>
      </c>
      <c r="G521" s="61" t="str">
        <f>$Z$460&amp;E521&amp;$Z$460</f>
        <v>"api.php"</v>
      </c>
      <c r="H521" t="s">
        <v>171</v>
      </c>
      <c r="J521" s="61" t="str">
        <f>$Z$460&amp;H521&amp;$Z$460</f>
        <v>"api.php"</v>
      </c>
      <c r="K521" t="s">
        <v>171</v>
      </c>
      <c r="M521" s="61" t="str">
        <f>$Z$460&amp;K521&amp;$Z$460</f>
        <v>"api.php"</v>
      </c>
      <c r="N521" t="s">
        <v>171</v>
      </c>
      <c r="P521" s="61" t="str">
        <f>$Z$460&amp;N521&amp;$Z$460</f>
        <v>"api.php"</v>
      </c>
      <c r="Q521" t="s">
        <v>171</v>
      </c>
      <c r="S521" s="61" t="str">
        <f>$Z$460&amp;Q521&amp;$Z$460</f>
        <v>"api.php"</v>
      </c>
      <c r="T521" t="s">
        <v>171</v>
      </c>
      <c r="V521" s="61" t="str">
        <f>$Z$460&amp;T521&amp;$Z$460</f>
        <v>"api.php"</v>
      </c>
      <c r="W521" t="s">
        <v>171</v>
      </c>
      <c r="Y521" s="61" t="str">
        <f>$Z$460&amp;W521&amp;$Z$460</f>
        <v>"api.php"</v>
      </c>
      <c r="Z521" t="s">
        <v>171</v>
      </c>
      <c r="AB521" s="61" t="str">
        <f>$Z$460&amp;Z521&amp;$Z$460</f>
        <v>"api.php"</v>
      </c>
      <c r="AC521" t="s">
        <v>171</v>
      </c>
      <c r="AE521" s="61" t="str">
        <f>$Z$460&amp;AC521&amp;$Z$460</f>
        <v>"api.php"</v>
      </c>
      <c r="AF521" t="s">
        <v>171</v>
      </c>
      <c r="AH521" s="61" t="str">
        <f>$Z$460&amp;AF521&amp;$Z$460</f>
        <v>"api.php"</v>
      </c>
      <c r="AI521" t="s">
        <v>171</v>
      </c>
      <c r="AK521" s="61" t="str">
        <f>$Z$460&amp;AI521&amp;$Z$460</f>
        <v>"api.php"</v>
      </c>
      <c r="AL521" t="s">
        <v>171</v>
      </c>
      <c r="AN521" s="61" t="str">
        <f>$Z$460&amp;AL521&amp;$Z$460</f>
        <v>"api.php"</v>
      </c>
      <c r="AO521" t="s">
        <v>171</v>
      </c>
      <c r="AQ521" s="61" t="str">
        <f>$Z$460&amp;AO521&amp;$Z$460</f>
        <v>"api.php"</v>
      </c>
      <c r="AR521" t="s">
        <v>171</v>
      </c>
      <c r="AT521" s="61" t="str">
        <f>$Z$460&amp;AR521&amp;$Z$460</f>
        <v>"api.php"</v>
      </c>
      <c r="AU521" t="s">
        <v>171</v>
      </c>
      <c r="AW521" s="61" t="str">
        <f>$Z$460&amp;AU521&amp;$Z$460</f>
        <v>"api.php"</v>
      </c>
      <c r="AX521" t="s">
        <v>171</v>
      </c>
      <c r="AZ521" s="61" t="str">
        <f>$Z$460&amp;AX521&amp;$Z$460</f>
        <v>"api.php"</v>
      </c>
      <c r="BA521" t="s">
        <v>171</v>
      </c>
      <c r="BC521" s="61" t="str">
        <f>$Z$460&amp;BA521&amp;$Z$460</f>
        <v>"api.php"</v>
      </c>
      <c r="BD521" t="s">
        <v>171</v>
      </c>
      <c r="BF521" s="61" t="str">
        <f>$Z$460&amp;BD521&amp;$Z$460</f>
        <v>"api.php"</v>
      </c>
      <c r="BG521" t="s">
        <v>171</v>
      </c>
      <c r="BI521" s="61" t="str">
        <f>$Z$460&amp;BG521&amp;$Z$460</f>
        <v>"api.php"</v>
      </c>
      <c r="BJ521" t="s">
        <v>171</v>
      </c>
      <c r="BL521" s="61" t="str">
        <f>$Z$460&amp;BJ521&amp;$Z$460</f>
        <v>"api.php"</v>
      </c>
      <c r="BM521" t="s">
        <v>171</v>
      </c>
      <c r="BO521" s="61" t="str">
        <f>$Z$460&amp;BM521&amp;$Z$460</f>
        <v>"api.php"</v>
      </c>
      <c r="BP521" t="s">
        <v>171</v>
      </c>
      <c r="BR521" s="61" t="str">
        <f>$Z$460&amp;BP521&amp;$Z$460</f>
        <v>"api.php"</v>
      </c>
      <c r="BS521" t="s">
        <v>171</v>
      </c>
      <c r="BU521" s="61" t="str">
        <f>$Z$460&amp;BS521&amp;$Z$460</f>
        <v>"api.php"</v>
      </c>
      <c r="BV521" t="s">
        <v>171</v>
      </c>
      <c r="BX521" s="61" t="str">
        <f>$Z$460&amp;BV521&amp;$Z$460</f>
        <v>"api.php"</v>
      </c>
      <c r="BY521" t="s">
        <v>171</v>
      </c>
      <c r="CA521" s="61" t="str">
        <f>$Z$460&amp;BY521&amp;$Z$460</f>
        <v>"api.php"</v>
      </c>
      <c r="CB521" t="s">
        <v>171</v>
      </c>
      <c r="CD521" s="61" t="str">
        <f>$Z$460&amp;CB521&amp;$Z$460</f>
        <v>"api.php"</v>
      </c>
      <c r="CE521" t="s">
        <v>171</v>
      </c>
      <c r="CG521" s="61" t="str">
        <f>$Z$460&amp;CE521&amp;$Z$460</f>
        <v>"api.php"</v>
      </c>
      <c r="CJ521" s="61"/>
      <c r="CM521" s="61"/>
    </row>
    <row r="522" spans="2:91" x14ac:dyDescent="0.2">
      <c r="D522" s="61" t="s">
        <v>172</v>
      </c>
      <c r="G522" s="61" t="s">
        <v>172</v>
      </c>
      <c r="J522" s="61" t="s">
        <v>172</v>
      </c>
      <c r="M522" s="61" t="s">
        <v>172</v>
      </c>
      <c r="P522" s="61" t="s">
        <v>172</v>
      </c>
      <c r="S522" s="61" t="s">
        <v>172</v>
      </c>
      <c r="V522" s="61" t="s">
        <v>172</v>
      </c>
      <c r="Y522" s="61" t="s">
        <v>172</v>
      </c>
      <c r="AB522" s="61" t="s">
        <v>172</v>
      </c>
      <c r="AE522" s="61" t="s">
        <v>172</v>
      </c>
      <c r="AH522" s="61" t="s">
        <v>172</v>
      </c>
      <c r="AK522" s="61" t="s">
        <v>172</v>
      </c>
      <c r="AN522" s="61" t="s">
        <v>172</v>
      </c>
      <c r="AQ522" s="61" t="s">
        <v>172</v>
      </c>
      <c r="AT522" s="61" t="s">
        <v>172</v>
      </c>
      <c r="AW522" s="61" t="s">
        <v>172</v>
      </c>
      <c r="AZ522" s="61" t="s">
        <v>172</v>
      </c>
      <c r="BC522" s="61" t="s">
        <v>172</v>
      </c>
      <c r="BF522" s="61" t="s">
        <v>172</v>
      </c>
      <c r="BI522" s="61" t="s">
        <v>172</v>
      </c>
      <c r="BL522" s="61" t="s">
        <v>172</v>
      </c>
      <c r="BO522" s="61" t="s">
        <v>172</v>
      </c>
      <c r="BR522" s="61" t="s">
        <v>172</v>
      </c>
      <c r="BU522" s="61" t="s">
        <v>172</v>
      </c>
      <c r="BX522" s="61" t="s">
        <v>172</v>
      </c>
      <c r="CA522" s="61" t="s">
        <v>172</v>
      </c>
      <c r="CD522" s="61" t="s">
        <v>172</v>
      </c>
      <c r="CG522" s="61" t="s">
        <v>172</v>
      </c>
      <c r="CJ522" s="61"/>
      <c r="CM522" s="61"/>
    </row>
    <row r="523" spans="2:91" x14ac:dyDescent="0.2">
      <c r="B523" s="64" t="s">
        <v>35</v>
      </c>
      <c r="C523" s="64" t="s">
        <v>174</v>
      </c>
      <c r="D523" s="64"/>
      <c r="E523" s="64" t="s">
        <v>35</v>
      </c>
      <c r="F523" s="64" t="s">
        <v>174</v>
      </c>
      <c r="G523" s="64"/>
      <c r="H523" s="64" t="s">
        <v>35</v>
      </c>
      <c r="I523" s="64" t="s">
        <v>174</v>
      </c>
      <c r="J523" s="64"/>
      <c r="K523" s="64" t="s">
        <v>35</v>
      </c>
      <c r="L523" s="64" t="s">
        <v>174</v>
      </c>
      <c r="M523" s="64"/>
      <c r="N523" s="64" t="s">
        <v>35</v>
      </c>
      <c r="O523" s="64" t="s">
        <v>174</v>
      </c>
      <c r="P523" s="64"/>
      <c r="Q523" s="64" t="s">
        <v>35</v>
      </c>
      <c r="R523" s="64" t="s">
        <v>174</v>
      </c>
      <c r="S523" s="64"/>
      <c r="T523" s="64" t="s">
        <v>35</v>
      </c>
      <c r="U523" s="64" t="s">
        <v>174</v>
      </c>
      <c r="V523" s="64"/>
      <c r="W523" s="64" t="s">
        <v>35</v>
      </c>
      <c r="X523" s="64" t="s">
        <v>174</v>
      </c>
      <c r="Y523" s="64"/>
      <c r="Z523" s="64" t="s">
        <v>35</v>
      </c>
      <c r="AA523" s="64" t="s">
        <v>174</v>
      </c>
      <c r="AB523" s="64"/>
      <c r="AC523" s="64" t="s">
        <v>35</v>
      </c>
      <c r="AD523" s="64" t="s">
        <v>174</v>
      </c>
      <c r="AE523" s="64"/>
      <c r="AF523" s="64" t="s">
        <v>35</v>
      </c>
      <c r="AG523" s="64" t="s">
        <v>174</v>
      </c>
      <c r="AH523" s="64"/>
      <c r="AI523" s="64" t="s">
        <v>35</v>
      </c>
      <c r="AJ523" s="64" t="s">
        <v>174</v>
      </c>
      <c r="AK523" s="64"/>
      <c r="AL523" s="64" t="s">
        <v>35</v>
      </c>
      <c r="AM523" s="64" t="s">
        <v>174</v>
      </c>
      <c r="AN523" s="64"/>
      <c r="AO523" s="64" t="s">
        <v>35</v>
      </c>
      <c r="AP523" s="64" t="s">
        <v>174</v>
      </c>
      <c r="AQ523" s="64"/>
      <c r="AR523" s="64" t="s">
        <v>35</v>
      </c>
      <c r="AS523" s="64" t="s">
        <v>174</v>
      </c>
      <c r="AT523" s="64"/>
      <c r="AU523" s="64" t="s">
        <v>35</v>
      </c>
      <c r="AV523" s="64" t="s">
        <v>174</v>
      </c>
      <c r="AW523" s="64"/>
      <c r="AX523" s="64" t="s">
        <v>35</v>
      </c>
      <c r="AY523" s="64" t="s">
        <v>174</v>
      </c>
      <c r="AZ523" s="64"/>
      <c r="BA523" s="64" t="s">
        <v>35</v>
      </c>
      <c r="BB523" s="64" t="s">
        <v>174</v>
      </c>
      <c r="BC523" s="64"/>
      <c r="BD523" s="64" t="s">
        <v>35</v>
      </c>
      <c r="BE523" s="64" t="s">
        <v>174</v>
      </c>
      <c r="BF523" s="64"/>
      <c r="BG523" s="64" t="s">
        <v>35</v>
      </c>
      <c r="BH523" s="64" t="s">
        <v>174</v>
      </c>
      <c r="BI523" s="64"/>
      <c r="BJ523" s="64" t="s">
        <v>35</v>
      </c>
      <c r="BK523" s="64" t="s">
        <v>174</v>
      </c>
      <c r="BL523" s="64"/>
      <c r="BM523" s="64" t="s">
        <v>35</v>
      </c>
      <c r="BN523" s="64" t="s">
        <v>174</v>
      </c>
      <c r="BO523" s="64"/>
      <c r="BP523" s="64" t="s">
        <v>35</v>
      </c>
      <c r="BQ523" s="64" t="s">
        <v>174</v>
      </c>
      <c r="BR523" s="64"/>
      <c r="BS523" s="64" t="s">
        <v>35</v>
      </c>
      <c r="BT523" s="64" t="s">
        <v>174</v>
      </c>
      <c r="BU523" s="64"/>
      <c r="BV523" s="64" t="s">
        <v>35</v>
      </c>
      <c r="BW523" s="64" t="s">
        <v>174</v>
      </c>
      <c r="BX523" s="64"/>
      <c r="BY523" s="64" t="s">
        <v>35</v>
      </c>
      <c r="BZ523" s="64" t="s">
        <v>174</v>
      </c>
      <c r="CA523" s="64"/>
      <c r="CB523" s="64" t="s">
        <v>35</v>
      </c>
      <c r="CC523" s="64" t="s">
        <v>174</v>
      </c>
      <c r="CD523" s="64"/>
      <c r="CE523" s="64" t="s">
        <v>35</v>
      </c>
      <c r="CF523" s="64" t="s">
        <v>174</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175</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175</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175</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175</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175</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175</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175</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175</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175</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175</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175</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175</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175</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175</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175</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175</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175</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175</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175</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175</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175</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175</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175</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175</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175</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175</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175</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175</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81">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82">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83">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84">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5">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6">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7">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8">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9">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90">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91">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92">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93">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94">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5">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6">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7">IF(AX527=0,"",CONCATENATE($Z$460,$Z$477,$Z$460,$AA$460,$Z$460,AX527,$Z$460,$AA$459,$Z$460,$AA$477,$Z$460,$AA$460,$Z$460,"",$Z$460,$AA$459,$Z$460,$AB$459,$Z$460,$AA$460,$Z$460,AY527,$Z$460,$Z$459))</f>
        <v>"key":"body","value":"","description":"Post body"},{</v>
      </c>
      <c r="BA527" s="28" t="str">
        <f>BA$8</f>
        <v>label</v>
      </c>
      <c r="BB527" s="28" t="str">
        <f>BB$8</f>
        <v>Tag label</v>
      </c>
      <c r="BC527" s="28" t="str">
        <f t="shared" ref="BC527:BC548" si="498">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9">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500">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501">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502">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503">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504">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5">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6">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7">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8">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81"/>
        <v/>
      </c>
      <c r="E528" s="28">
        <f>E$9</f>
        <v>0</v>
      </c>
      <c r="F528" s="28">
        <f>F$9</f>
        <v>0</v>
      </c>
      <c r="G528" s="28" t="str">
        <f t="shared" si="482"/>
        <v/>
      </c>
      <c r="H528" s="28" t="str">
        <f>H$9</f>
        <v>token</v>
      </c>
      <c r="I528" s="28" t="str">
        <f>I$9</f>
        <v>Event token used to make the call</v>
      </c>
      <c r="J528" s="28" t="str">
        <f t="shared" si="483"/>
        <v>"key":"token","value":"","description":"Event token used to make the call"},{</v>
      </c>
      <c r="K528" s="28" t="str">
        <f>K$9</f>
        <v>website</v>
      </c>
      <c r="L528" s="28" t="str">
        <f>L$9</f>
        <v>App details can be found at this website or URL. (255 characters)</v>
      </c>
      <c r="M528" s="28" t="str">
        <f t="shared" si="484"/>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5"/>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6"/>
        <v>"key":"name_middle","value":"","description":"Person middle name"},{</v>
      </c>
      <c r="T528" s="28" t="str">
        <f>T$9</f>
        <v>access</v>
      </c>
      <c r="U528" s="28" t="str">
        <f>U$9</f>
        <v>User identifier in app</v>
      </c>
      <c r="V528" s="28" t="str">
        <f t="shared" si="487"/>
        <v>"key":"access","value":"","description":"User identifier in app"},{</v>
      </c>
      <c r="W528" s="28" t="str">
        <f>W$9</f>
        <v>bio</v>
      </c>
      <c r="X528" s="28" t="str">
        <f>X$9</f>
        <v>Profile quick tweet about you</v>
      </c>
      <c r="Y528" s="28" t="str">
        <f t="shared" si="488"/>
        <v>"key":"bio","value":"","description":"Profile quick tweet about you"},{</v>
      </c>
      <c r="Z528" s="28" t="str">
        <f>Z$9</f>
        <v>status</v>
      </c>
      <c r="AA528" s="28" t="str">
        <f>AA$9</f>
        <v>Partner status as approved (0) and unapproved (1)</v>
      </c>
      <c r="AB528" s="28" t="str">
        <f t="shared" si="489"/>
        <v>"key":"status","value":"","description":"Partner status as approved (0) and unapproved (1)"},{</v>
      </c>
      <c r="AC528" s="28">
        <f>AC$9</f>
        <v>0</v>
      </c>
      <c r="AD528" s="28">
        <f>AD$9</f>
        <v>0</v>
      </c>
      <c r="AE528" s="28" t="str">
        <f t="shared" si="490"/>
        <v/>
      </c>
      <c r="AF528" s="28" t="str">
        <f>AF$9</f>
        <v>conversion</v>
      </c>
      <c r="AG528" s="28" t="str">
        <f>AG$9</f>
        <v>Search conversion keeps a list of clicked objects from the search (JSON)</v>
      </c>
      <c r="AH528" s="28" t="str">
        <f t="shared" si="491"/>
        <v>"key":"conversion","value":"","description":"Search conversion keeps a list of clicked objects from the search (JSON)"},{</v>
      </c>
      <c r="AI528" s="28" t="str">
        <f>AI$9</f>
        <v>status</v>
      </c>
      <c r="AJ528" s="28" t="str">
        <f>AJ$9</f>
        <v>Asset status as active or inactive for public use</v>
      </c>
      <c r="AK528" s="28" t="str">
        <f t="shared" si="492"/>
        <v>"key":"status","value":"","description":"Asset status as active or inactive for public use"},{</v>
      </c>
      <c r="AL528" s="28" t="str">
        <f>AL$9</f>
        <v>parent</v>
      </c>
      <c r="AM528" s="28" t="str">
        <f>AM$9</f>
        <v>Acknowledgement parent targeted for this reaction</v>
      </c>
      <c r="AN528" s="28" t="str">
        <f t="shared" si="493"/>
        <v>"key":"parent","value":"","description":"Acknowledgement parent targeted for this reaction"},{</v>
      </c>
      <c r="AO528" s="28" t="str">
        <f>AO$9</f>
        <v>thread</v>
      </c>
      <c r="AP528" s="28" t="str">
        <f>AP$9</f>
        <v>Comment thread or parent comment this item is attached to</v>
      </c>
      <c r="AQ528" s="28" t="str">
        <f t="shared" si="494"/>
        <v>"key":"thread","value":"","description":"Comment thread or parent comment this item is attached to"},{</v>
      </c>
      <c r="AR528" s="28" t="str">
        <f>AR$9</f>
        <v>sender</v>
      </c>
      <c r="AS528" s="28" t="str">
        <f>AS$9</f>
        <v>Followship initiator sending the follow request</v>
      </c>
      <c r="AT528" s="28" t="str">
        <f t="shared" si="495"/>
        <v>"key":"sender","value":"","description":"Followship initiator sending the follow request"},{</v>
      </c>
      <c r="AU528" s="28" t="str">
        <f>AU$9</f>
        <v>headline</v>
      </c>
      <c r="AV528" s="28" t="str">
        <f>AV$9</f>
        <v>Group headline demonstrates this groups goals.</v>
      </c>
      <c r="AW528" s="28" t="str">
        <f t="shared" si="496"/>
        <v>"key":"headline","value":"","description":"Group headline demonstrates this groups goals."},{</v>
      </c>
      <c r="AX528" s="28" t="str">
        <f>AX$9</f>
        <v>images</v>
      </c>
      <c r="AY528" s="28" t="str">
        <f>AY$9</f>
        <v>Post images represent all images associated (JSON)</v>
      </c>
      <c r="AZ528" s="28" t="str">
        <f t="shared" si="497"/>
        <v>"key":"images","value":"","description":"Post images represent all images associated (JSON)"},{</v>
      </c>
      <c r="BA528" s="28" t="str">
        <f>BA$9</f>
        <v>object</v>
      </c>
      <c r="BB528" s="28" t="str">
        <f>BB$9</f>
        <v>Tag object</v>
      </c>
      <c r="BC528" s="28" t="str">
        <f t="shared" si="498"/>
        <v>"key":"object","value":"","description":"Tag object"},{</v>
      </c>
      <c r="BD528" s="28">
        <f>BD$9</f>
        <v>0</v>
      </c>
      <c r="BE528" s="28">
        <f>BE$9</f>
        <v>0</v>
      </c>
      <c r="BF528" s="28" t="str">
        <f t="shared" si="499"/>
        <v/>
      </c>
      <c r="BG528" s="28" t="str">
        <f>BG$9</f>
        <v>object</v>
      </c>
      <c r="BH528" s="28" t="str">
        <f>BH$9</f>
        <v>Trend object</v>
      </c>
      <c r="BI528" s="28" t="str">
        <f t="shared" si="500"/>
        <v>"key":"object","value":"","description":"Trend object"},{</v>
      </c>
      <c r="BJ528" s="28" t="str">
        <f>BJ$9</f>
        <v>participants</v>
      </c>
      <c r="BK528" s="28" t="str">
        <f>BK$9</f>
        <v>Thread participants is a list of users having access to the thread (JSON).</v>
      </c>
      <c r="BL528" s="28" t="str">
        <f t="shared" si="501"/>
        <v>"key":"participants","value":"","description":"Thread participants is a list of users having access to the thread (JSON)."},{</v>
      </c>
      <c r="BM528" s="28" t="str">
        <f>BM$9</f>
        <v>images</v>
      </c>
      <c r="BN528" s="28" t="str">
        <f>BN$9</f>
        <v>Message images represent all images associated (JSON)</v>
      </c>
      <c r="BO528" s="28" t="str">
        <f t="shared" si="502"/>
        <v>"key":"images","value":"","description":"Message images represent all images associated (JSON)"},{</v>
      </c>
      <c r="BP528" s="28" t="str">
        <f>BP$9</f>
        <v>type</v>
      </c>
      <c r="BQ528" s="28" t="str">
        <f>BQ$9</f>
        <v>Notification type indicates the kind of function that initiated this notification.</v>
      </c>
      <c r="BR528" s="28" t="str">
        <f t="shared" si="503"/>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504"/>
        <v>"key":"attachments","value":"","description":"Stage attachment which contains either drawing paths, post images or audio recordings (JSON)."},{</v>
      </c>
      <c r="BV528" s="28" t="str">
        <f>BV$9</f>
        <v>source</v>
      </c>
      <c r="BW528" s="28" t="str">
        <f>BW$9</f>
        <v>Recording source is the media file itself.</v>
      </c>
      <c r="BX528" s="28" t="str">
        <f t="shared" si="505"/>
        <v>"key":"source","value":"","description":"Recording source is the media file itself."},{</v>
      </c>
      <c r="BY528" s="28" t="str">
        <f>BY$9</f>
        <v>images</v>
      </c>
      <c r="BZ528" s="28" t="str">
        <f>BZ$9</f>
        <v>Attachment assets holds all drawing path references and corrdinates (JSON).</v>
      </c>
      <c r="CA528" s="28" t="str">
        <f t="shared" si="506"/>
        <v>"key":"images","value":"","description":"Attachment assets holds all drawing path references and corrdinates (JSON)."},{</v>
      </c>
      <c r="CB528" s="28">
        <f>CB$9</f>
        <v>0</v>
      </c>
      <c r="CC528" s="28">
        <f>CC$9</f>
        <v>0</v>
      </c>
      <c r="CD528" s="28" t="str">
        <f t="shared" si="507"/>
        <v/>
      </c>
      <c r="CE528" s="28" t="str">
        <f>CE$9</f>
        <v>x</v>
      </c>
      <c r="CF528" s="28" t="str">
        <f>CF$9</f>
        <v>Idea x coordinate starting point.</v>
      </c>
      <c r="CG528" s="28" t="str">
        <f t="shared" si="508"/>
        <v>"key":"x","value":"","description":"Idea x coordinate starting point."},{</v>
      </c>
      <c r="CH528" s="28"/>
      <c r="CI528" s="28"/>
      <c r="CJ528" s="28"/>
      <c r="CK528" s="28"/>
      <c r="CL528" s="28"/>
      <c r="CM528" s="28"/>
    </row>
    <row r="529" spans="2:91" x14ac:dyDescent="0.2">
      <c r="B529" s="28">
        <f>B$10</f>
        <v>0</v>
      </c>
      <c r="C529" s="28">
        <f>C$10</f>
        <v>0</v>
      </c>
      <c r="D529" s="28" t="str">
        <f t="shared" si="481"/>
        <v/>
      </c>
      <c r="E529" s="28">
        <f>E$10</f>
        <v>0</v>
      </c>
      <c r="F529" s="28">
        <f>F$10</f>
        <v>0</v>
      </c>
      <c r="G529" s="28" t="str">
        <f t="shared" si="482"/>
        <v/>
      </c>
      <c r="H529" s="28" t="str">
        <f>H$10</f>
        <v>object</v>
      </c>
      <c r="I529" s="28" t="str">
        <f>I$10</f>
        <v>Event object used in the call</v>
      </c>
      <c r="J529" s="28" t="str">
        <f t="shared" si="483"/>
        <v>"key":"object","value":"","description":"Event object used in the call"},{</v>
      </c>
      <c r="K529" s="28" t="str">
        <f>K$10</f>
        <v>industry</v>
      </c>
      <c r="L529" s="28" t="str">
        <f>L$10</f>
        <v>App primarily used in the this industry. (255 characters)</v>
      </c>
      <c r="M529" s="28" t="str">
        <f t="shared" si="484"/>
        <v>"key":"industry","value":"","description":"App primarily used in the this industry. (255 characters)"},{</v>
      </c>
      <c r="N529" s="28" t="str">
        <f>N$10</f>
        <v>expires</v>
      </c>
      <c r="O529" s="28" t="str">
        <f>O$10</f>
        <v>Token expires on this date.</v>
      </c>
      <c r="P529" s="28" t="str">
        <f t="shared" si="485"/>
        <v>"key":"expires","value":"","description":"Token expires on this date."},{</v>
      </c>
      <c r="Q529" s="28" t="str">
        <f>Q$10</f>
        <v>name_last</v>
      </c>
      <c r="R529" s="28" t="str">
        <f>R$10</f>
        <v>Person last name</v>
      </c>
      <c r="S529" s="28" t="str">
        <f t="shared" si="486"/>
        <v>"key":"name_last","value":"","description":"Person last name"},{</v>
      </c>
      <c r="T529" s="28" t="str">
        <f>T$10</f>
        <v>lastlogin</v>
      </c>
      <c r="U529" s="28" t="str">
        <f>U$10</f>
        <v>User last successful login</v>
      </c>
      <c r="V529" s="28" t="str">
        <f t="shared" si="487"/>
        <v>"key":"lastlogin","value":"","description":"User last successful login"},{</v>
      </c>
      <c r="W529" s="28" t="str">
        <f>W$10</f>
        <v>headline</v>
      </c>
      <c r="X529" s="28" t="str">
        <f>X$10</f>
        <v>Profile tell us a bit more about you</v>
      </c>
      <c r="Y529" s="28" t="str">
        <f t="shared" si="488"/>
        <v>"key":"headline","value":"","description":"Profile tell us a bit more about you"},{</v>
      </c>
      <c r="Z529" s="28" t="str">
        <f>Z$10</f>
        <v>organization</v>
      </c>
      <c r="AA529" s="28" t="str">
        <f>AA$10</f>
        <v>Partner organization is the company or entity that can create an app.</v>
      </c>
      <c r="AB529" s="28" t="str">
        <f t="shared" si="489"/>
        <v>"key":"organization","value":"","description":"Partner organization is the company or entity that can create an app."},{</v>
      </c>
      <c r="AC529" s="28">
        <f>AC$10</f>
        <v>0</v>
      </c>
      <c r="AD529" s="28">
        <f>AD$10</f>
        <v>0</v>
      </c>
      <c r="AE529" s="28" t="str">
        <f t="shared" si="490"/>
        <v/>
      </c>
      <c r="AF529" s="28">
        <f>AF$10</f>
        <v>0</v>
      </c>
      <c r="AG529" s="28">
        <f>AG$10</f>
        <v>0</v>
      </c>
      <c r="AH529" s="28" t="str">
        <f t="shared" si="491"/>
        <v/>
      </c>
      <c r="AI529" s="28" t="str">
        <f>AI$10</f>
        <v>primary</v>
      </c>
      <c r="AJ529" s="28" t="str">
        <f>AJ$10</f>
        <v>Asset primary of a series of others</v>
      </c>
      <c r="AK529" s="28" t="str">
        <f t="shared" si="492"/>
        <v>"key":"primary","value":"","description":"Asset primary of a series of others"},{</v>
      </c>
      <c r="AL529" s="28" t="str">
        <f>AL$10</f>
        <v>object</v>
      </c>
      <c r="AM529" s="28" t="str">
        <f>AM$10</f>
        <v>Acknowledgement object being reacted to</v>
      </c>
      <c r="AN529" s="28" t="str">
        <f t="shared" si="493"/>
        <v>"key":"object","value":"","description":"Acknowledgement object being reacted to"},{</v>
      </c>
      <c r="AO529" s="28" t="str">
        <f>AO$10</f>
        <v>object</v>
      </c>
      <c r="AP529" s="28" t="str">
        <f>AP$10</f>
        <v>Comment object being reacted to</v>
      </c>
      <c r="AQ529" s="28" t="str">
        <f t="shared" si="494"/>
        <v>"key":"object","value":"","description":"Comment object being reacted to"},{</v>
      </c>
      <c r="AR529" s="28" t="str">
        <f>AR$10</f>
        <v>status</v>
      </c>
      <c r="AS529" s="28" t="str">
        <f>AS$10</f>
        <v>Followship status indicates whether request has been accepted or is pending (pending, accepted, declined, blocked)</v>
      </c>
      <c r="AT529" s="28" t="str">
        <f t="shared" si="495"/>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6"/>
        <v>"key":"access","value":"","description":"Group access indicates whether the group is public, private or protected"},{</v>
      </c>
      <c r="AX529" s="28" t="str">
        <f>AX$10</f>
        <v>closed</v>
      </c>
      <c r="AY529" s="28" t="str">
        <f>AY$10</f>
        <v>Post author account closed or inactve</v>
      </c>
      <c r="AZ529" s="28" t="str">
        <f t="shared" si="497"/>
        <v>"key":"closed","value":"","description":"Post author account closed or inactve"},{</v>
      </c>
      <c r="BA529" s="28">
        <f>BA$10</f>
        <v>0</v>
      </c>
      <c r="BB529" s="28">
        <f>BB$10</f>
        <v>0</v>
      </c>
      <c r="BC529" s="28" t="str">
        <f t="shared" si="498"/>
        <v/>
      </c>
      <c r="BD529" s="28">
        <f>BD$10</f>
        <v>0</v>
      </c>
      <c r="BE529" s="28">
        <f>BE$10</f>
        <v>0</v>
      </c>
      <c r="BF529" s="28" t="str">
        <f t="shared" si="499"/>
        <v/>
      </c>
      <c r="BG529" s="28">
        <f>BG$10</f>
        <v>0</v>
      </c>
      <c r="BH529" s="28">
        <f>BH$10</f>
        <v>0</v>
      </c>
      <c r="BI529" s="28" t="str">
        <f t="shared" si="500"/>
        <v/>
      </c>
      <c r="BJ529" s="28" t="str">
        <f>BJ$10</f>
        <v>preview</v>
      </c>
      <c r="BK529" s="28" t="str">
        <f>BK$10</f>
        <v>Thread preview of the latest message in the thread.</v>
      </c>
      <c r="BL529" s="28" t="str">
        <f t="shared" si="501"/>
        <v>"key":"preview","value":"","description":"Thread preview of the latest message in the thread."},{</v>
      </c>
      <c r="BM529" s="28" t="str">
        <f>BM$10</f>
        <v>deleted</v>
      </c>
      <c r="BN529" s="28" t="str">
        <f>BN$10</f>
        <v>Message deleted indicates the message has been deleted.</v>
      </c>
      <c r="BO529" s="28" t="str">
        <f t="shared" si="502"/>
        <v>"key":"deleted","value":"","description":"Message deleted indicates the message has been deleted."},{</v>
      </c>
      <c r="BP529" s="28" t="str">
        <f>BP$10</f>
        <v>opened</v>
      </c>
      <c r="BQ529" s="28" t="str">
        <f>BQ$10</f>
        <v>Notification open indicates the recipients explicit action against a notification.</v>
      </c>
      <c r="BR529" s="28" t="str">
        <f t="shared" si="503"/>
        <v>"key":"opened","value":"","description":"Notification open indicates the recipients explicit action against a notification."},{</v>
      </c>
      <c r="BS529" s="28">
        <f>BS$10</f>
        <v>0</v>
      </c>
      <c r="BT529" s="28">
        <f>BT$10</f>
        <v>0</v>
      </c>
      <c r="BU529" s="28" t="str">
        <f t="shared" si="504"/>
        <v/>
      </c>
      <c r="BV529" s="28" t="str">
        <f>BV$10</f>
        <v>length</v>
      </c>
      <c r="BW529" s="28" t="str">
        <f>BW$10</f>
        <v>Recording length represents the total duration of the media file.</v>
      </c>
      <c r="BX529" s="28" t="str">
        <f t="shared" si="505"/>
        <v>"key":"length","value":"","description":"Recording length represents the total duration of the media file."},{</v>
      </c>
      <c r="BY529" s="28" t="str">
        <f>BY$10</f>
        <v>recordings</v>
      </c>
      <c r="BZ529" s="28" t="str">
        <f>BZ$10</f>
        <v>Attachment assets holds all media recording references (JSON).</v>
      </c>
      <c r="CA529" s="28" t="str">
        <f t="shared" si="506"/>
        <v>"key":"recordings","value":"","description":"Attachment assets holds all media recording references (JSON)."},{</v>
      </c>
      <c r="CB529" s="28">
        <f>CB$10</f>
        <v>0</v>
      </c>
      <c r="CC529" s="28">
        <f>CC$10</f>
        <v>0</v>
      </c>
      <c r="CD529" s="28" t="str">
        <f t="shared" si="507"/>
        <v/>
      </c>
      <c r="CE529" s="28" t="str">
        <f>CE$10</f>
        <v>y</v>
      </c>
      <c r="CF529" s="28" t="str">
        <f>CF$10</f>
        <v>Idea y coordinate starting point.</v>
      </c>
      <c r="CG529" s="28" t="str">
        <f t="shared" si="508"/>
        <v>"key":"y","value":"","description":"Idea y coordinate starting point."},{</v>
      </c>
      <c r="CH529" s="28"/>
      <c r="CI529" s="28"/>
      <c r="CJ529" s="28"/>
      <c r="CK529" s="28"/>
      <c r="CL529" s="28"/>
      <c r="CM529" s="28"/>
    </row>
    <row r="530" spans="2:91" x14ac:dyDescent="0.2">
      <c r="B530" s="28">
        <f>B$11</f>
        <v>0</v>
      </c>
      <c r="C530" s="28">
        <f>C$11</f>
        <v>0</v>
      </c>
      <c r="D530" s="28" t="str">
        <f t="shared" si="481"/>
        <v/>
      </c>
      <c r="E530" s="28">
        <f>E$11</f>
        <v>0</v>
      </c>
      <c r="F530" s="28">
        <f>F$11</f>
        <v>0</v>
      </c>
      <c r="G530" s="28" t="str">
        <f t="shared" si="482"/>
        <v/>
      </c>
      <c r="H530" s="28">
        <f>H$11</f>
        <v>0</v>
      </c>
      <c r="I530" s="28">
        <f>I$11</f>
        <v>0</v>
      </c>
      <c r="J530" s="28" t="str">
        <f t="shared" si="483"/>
        <v/>
      </c>
      <c r="K530" s="28" t="str">
        <f>K$11</f>
        <v>email</v>
      </c>
      <c r="L530" s="28" t="str">
        <f>L$11</f>
        <v>App contact email in the event a user wants to reach out to the app creator. (255 characters)</v>
      </c>
      <c r="M530" s="28" t="str">
        <f t="shared" si="484"/>
        <v>"key":"email","value":"","description":"App contact email in the event a user wants to reach out to the app creator. (255 characters)"},{</v>
      </c>
      <c r="N530" s="28" t="str">
        <f>N$11</f>
        <v>limit</v>
      </c>
      <c r="O530" s="28" t="str">
        <f>O$11</f>
        <v>Token daily request limit will either be NULL or a set amount.</v>
      </c>
      <c r="P530" s="28" t="str">
        <f t="shared" si="485"/>
        <v>"key":"limit","value":"","description":"Token daily request limit will either be NULL or a set amount."},{</v>
      </c>
      <c r="Q530" s="28" t="str">
        <f>Q$11</f>
        <v>email</v>
      </c>
      <c r="R530" s="28" t="str">
        <f>R$11</f>
        <v>Person primary email address</v>
      </c>
      <c r="S530" s="28" t="str">
        <f t="shared" si="486"/>
        <v>"key":"email","value":"","description":"Person primary email address"},{</v>
      </c>
      <c r="T530" s="28" t="str">
        <f>T$11</f>
        <v>status</v>
      </c>
      <c r="U530" s="28" t="str">
        <f>U$11</f>
        <v>User status</v>
      </c>
      <c r="V530" s="28" t="str">
        <f t="shared" si="487"/>
        <v>"key":"status","value":"","description":"User status"},{</v>
      </c>
      <c r="W530" s="28" t="str">
        <f>W$11</f>
        <v>access</v>
      </c>
      <c r="X530" s="28" t="str">
        <f>X$11</f>
        <v>Profile access determines whether the profile itself is private or public.</v>
      </c>
      <c r="Y530" s="28" t="str">
        <f t="shared" si="488"/>
        <v>"key":"access","value":"","description":"Profile access determines whether the profile itself is private or public."},{</v>
      </c>
      <c r="Z530" s="28">
        <f>Z$11</f>
        <v>0</v>
      </c>
      <c r="AA530" s="28">
        <f>AA$11</f>
        <v>0</v>
      </c>
      <c r="AB530" s="28" t="str">
        <f t="shared" si="489"/>
        <v/>
      </c>
      <c r="AC530" s="28">
        <f>AC$11</f>
        <v>0</v>
      </c>
      <c r="AD530" s="28">
        <f>AD$11</f>
        <v>0</v>
      </c>
      <c r="AE530" s="28" t="str">
        <f t="shared" si="490"/>
        <v/>
      </c>
      <c r="AF530" s="28">
        <f>AF$11</f>
        <v>0</v>
      </c>
      <c r="AG530" s="28">
        <f>AG$11</f>
        <v>0</v>
      </c>
      <c r="AH530" s="28" t="str">
        <f t="shared" si="491"/>
        <v/>
      </c>
      <c r="AI530" s="28" t="str">
        <f>AI$11</f>
        <v>object</v>
      </c>
      <c r="AJ530" s="28" t="str">
        <f>AJ$11</f>
        <v>Asset object to which the image is assigned</v>
      </c>
      <c r="AK530" s="28" t="str">
        <f t="shared" si="492"/>
        <v>"key":"object","value":"","description":"Asset object to which the image is assigned"},{</v>
      </c>
      <c r="AL530" s="28">
        <f>AL$11</f>
        <v>0</v>
      </c>
      <c r="AM530" s="28">
        <f>AM$11</f>
        <v>0</v>
      </c>
      <c r="AN530" s="28" t="str">
        <f t="shared" si="493"/>
        <v/>
      </c>
      <c r="AO530" s="28">
        <f>AO$11</f>
        <v>0</v>
      </c>
      <c r="AP530" s="28">
        <f>AP$11</f>
        <v>0</v>
      </c>
      <c r="AQ530" s="28" t="str">
        <f t="shared" si="494"/>
        <v/>
      </c>
      <c r="AR530" s="28">
        <f>AR$11</f>
        <v>0</v>
      </c>
      <c r="AS530" s="28">
        <f>AS$11</f>
        <v>0</v>
      </c>
      <c r="AT530" s="28" t="str">
        <f t="shared" si="495"/>
        <v/>
      </c>
      <c r="AU530" s="28" t="str">
        <f>AU$11</f>
        <v>participants</v>
      </c>
      <c r="AV530" s="28" t="str">
        <f>AV$11</f>
        <v>Group administrators, contributors or other list holds all admins in JSON</v>
      </c>
      <c r="AW530" s="28" t="str">
        <f t="shared" si="496"/>
        <v>"key":"participants","value":"","description":"Group administrators, contributors or other list holds all admins in JSON"},{</v>
      </c>
      <c r="AX530" s="28" t="str">
        <f>AX$11</f>
        <v>deleted</v>
      </c>
      <c r="AY530" s="28" t="str">
        <f>AY$11</f>
        <v>Post removed</v>
      </c>
      <c r="AZ530" s="28" t="str">
        <f t="shared" si="497"/>
        <v>"key":"deleted","value":"","description":"Post removed"},{</v>
      </c>
      <c r="BA530" s="28">
        <f>BA$11</f>
        <v>0</v>
      </c>
      <c r="BB530" s="28">
        <f>BB$11</f>
        <v>0</v>
      </c>
      <c r="BC530" s="28" t="str">
        <f t="shared" si="498"/>
        <v/>
      </c>
      <c r="BD530" s="28">
        <f>BD$11</f>
        <v>0</v>
      </c>
      <c r="BE530" s="28">
        <f>BE$11</f>
        <v>0</v>
      </c>
      <c r="BF530" s="28" t="str">
        <f t="shared" si="499"/>
        <v/>
      </c>
      <c r="BG530" s="28">
        <f>BG$11</f>
        <v>0</v>
      </c>
      <c r="BH530" s="28">
        <f>BH$11</f>
        <v>0</v>
      </c>
      <c r="BI530" s="28" t="str">
        <f t="shared" si="500"/>
        <v/>
      </c>
      <c r="BJ530" s="28">
        <f>BJ$11</f>
        <v>0</v>
      </c>
      <c r="BK530" s="28">
        <f>BK$11</f>
        <v>0</v>
      </c>
      <c r="BL530" s="28" t="str">
        <f t="shared" si="501"/>
        <v/>
      </c>
      <c r="BM530" s="28">
        <f>BM$11</f>
        <v>0</v>
      </c>
      <c r="BN530" s="28">
        <f>BN$11</f>
        <v>0</v>
      </c>
      <c r="BO530" s="28" t="str">
        <f t="shared" si="502"/>
        <v/>
      </c>
      <c r="BP530" s="28" t="str">
        <f>BP$11</f>
        <v>viewed</v>
      </c>
      <c r="BQ530" s="28" t="str">
        <f>BQ$11</f>
        <v>Notification open indicates the recipients having simply viewed.</v>
      </c>
      <c r="BR530" s="28" t="str">
        <f t="shared" si="503"/>
        <v>"key":"viewed","value":"","description":"Notification open indicates the recipients having simply viewed."},{</v>
      </c>
      <c r="BS530" s="28">
        <f>BS$11</f>
        <v>0</v>
      </c>
      <c r="BT530" s="28">
        <f>BT$11</f>
        <v>0</v>
      </c>
      <c r="BU530" s="28" t="str">
        <f t="shared" si="504"/>
        <v/>
      </c>
      <c r="BV530" s="28" t="str">
        <f>BV$11</f>
        <v>cues</v>
      </c>
      <c r="BW530" s="28" t="str">
        <f>BW$11</f>
        <v>Recording cues are time-specific points during a recording where an object was created.</v>
      </c>
      <c r="BX530" s="28" t="str">
        <f t="shared" si="505"/>
        <v>"key":"cues","value":"","description":"Recording cues are time-specific points during a recording where an object was created."},{</v>
      </c>
      <c r="BY530" s="28">
        <f>BY$11</f>
        <v>0</v>
      </c>
      <c r="BZ530" s="28">
        <f>BZ$11</f>
        <v>0</v>
      </c>
      <c r="CA530" s="28" t="str">
        <f t="shared" si="506"/>
        <v/>
      </c>
      <c r="CB530" s="28">
        <f>CB$11</f>
        <v>0</v>
      </c>
      <c r="CC530" s="28">
        <f>CC$11</f>
        <v>0</v>
      </c>
      <c r="CD530" s="28" t="str">
        <f t="shared" si="507"/>
        <v/>
      </c>
      <c r="CE530" s="28" t="str">
        <f>CE$11</f>
        <v>z</v>
      </c>
      <c r="CF530" s="28" t="str">
        <f>CF$11</f>
        <v>Idea z coordinate layer.</v>
      </c>
      <c r="CG530" s="28" t="str">
        <f t="shared" si="508"/>
        <v>"key":"z","value":"","description":"Idea z coordinate layer."},{</v>
      </c>
      <c r="CH530" s="28"/>
      <c r="CI530" s="28"/>
      <c r="CJ530" s="28"/>
      <c r="CK530" s="28"/>
      <c r="CL530" s="28"/>
      <c r="CM530" s="28"/>
    </row>
    <row r="531" spans="2:91" x14ac:dyDescent="0.2">
      <c r="B531" s="28">
        <f>B$12</f>
        <v>0</v>
      </c>
      <c r="C531" s="28">
        <f>C$12</f>
        <v>0</v>
      </c>
      <c r="D531" s="28" t="str">
        <f t="shared" si="481"/>
        <v/>
      </c>
      <c r="E531" s="28">
        <f>E$12</f>
        <v>0</v>
      </c>
      <c r="F531" s="28">
        <f>F$12</f>
        <v>0</v>
      </c>
      <c r="G531" s="28" t="str">
        <f t="shared" si="482"/>
        <v/>
      </c>
      <c r="H531" s="28">
        <f>H$12</f>
        <v>0</v>
      </c>
      <c r="I531" s="28">
        <f>I$12</f>
        <v>0</v>
      </c>
      <c r="J531" s="28" t="str">
        <f t="shared" si="483"/>
        <v/>
      </c>
      <c r="K531" s="28" t="str">
        <f>K$12</f>
        <v>description</v>
      </c>
      <c r="L531" s="28" t="str">
        <f>L$12</f>
        <v>App description seen when details are show about the app. (255 characters)</v>
      </c>
      <c r="M531" s="28" t="str">
        <f t="shared" si="484"/>
        <v>"key":"description","value":"","description":"App description seen when details are show about the app. (255 characters)"},{</v>
      </c>
      <c r="N531" s="28" t="str">
        <f>N$12</f>
        <v>balance</v>
      </c>
      <c r="O531" s="28" t="str">
        <f>O$12</f>
        <v>Token balance is the difference between limit and usage.</v>
      </c>
      <c r="P531" s="28" t="str">
        <f t="shared" si="485"/>
        <v>"key":"balance","value":"","description":"Token balance is the difference between limit and usage."},{</v>
      </c>
      <c r="Q531" s="28" t="str">
        <f>Q$12</f>
        <v>phone_primary</v>
      </c>
      <c r="R531" s="28" t="str">
        <f>R$12</f>
        <v>Person primary phone number</v>
      </c>
      <c r="S531" s="28" t="str">
        <f t="shared" si="486"/>
        <v>"key":"phone_primary","value":"","description":"Person primary phone number"},{</v>
      </c>
      <c r="T531" s="28" t="str">
        <f>T$12</f>
        <v>validation</v>
      </c>
      <c r="U531" s="28" t="str">
        <f>U$12</f>
        <v>User validation code</v>
      </c>
      <c r="V531" s="28" t="str">
        <f t="shared" si="487"/>
        <v>"key":"validation","value":"","description":"User validation code"},{</v>
      </c>
      <c r="W531" s="28" t="str">
        <f>W$12</f>
        <v>status</v>
      </c>
      <c r="X531" s="28" t="str">
        <f>X$12</f>
        <v>Profile status indicates whether profile is active or inactive.</v>
      </c>
      <c r="Y531" s="28" t="str">
        <f t="shared" si="488"/>
        <v>"key":"status","value":"","description":"Profile status indicates whether profile is active or inactive."},{</v>
      </c>
      <c r="Z531" s="28">
        <f>Z$12</f>
        <v>0</v>
      </c>
      <c r="AA531" s="28">
        <f>AA$12</f>
        <v>0</v>
      </c>
      <c r="AB531" s="28" t="str">
        <f t="shared" si="489"/>
        <v/>
      </c>
      <c r="AC531" s="28">
        <f>AC$12</f>
        <v>0</v>
      </c>
      <c r="AD531" s="28">
        <f>AD$12</f>
        <v>0</v>
      </c>
      <c r="AE531" s="28" t="str">
        <f t="shared" si="490"/>
        <v/>
      </c>
      <c r="AF531" s="28">
        <f>AF$12</f>
        <v>0</v>
      </c>
      <c r="AG531" s="28">
        <f>AG$12</f>
        <v>0</v>
      </c>
      <c r="AH531" s="28" t="str">
        <f t="shared" si="491"/>
        <v/>
      </c>
      <c r="AI531" s="28" t="str">
        <f>AI$12</f>
        <v>caption</v>
      </c>
      <c r="AJ531" s="28" t="str">
        <f>AJ$12</f>
        <v>Asset caption is a text blurb describing each video</v>
      </c>
      <c r="AK531" s="28" t="str">
        <f t="shared" si="492"/>
        <v>"key":"caption","value":"","description":"Asset caption is a text blurb describing each video"},{</v>
      </c>
      <c r="AL531" s="28">
        <f>AL$12</f>
        <v>0</v>
      </c>
      <c r="AM531" s="28">
        <f>AM$12</f>
        <v>0</v>
      </c>
      <c r="AN531" s="28" t="str">
        <f t="shared" si="493"/>
        <v/>
      </c>
      <c r="AO531" s="28">
        <f>AO$12</f>
        <v>0</v>
      </c>
      <c r="AP531" s="28">
        <f>AP$12</f>
        <v>0</v>
      </c>
      <c r="AQ531" s="28" t="str">
        <f t="shared" si="494"/>
        <v/>
      </c>
      <c r="AR531" s="28">
        <f>AR$12</f>
        <v>0</v>
      </c>
      <c r="AS531" s="28">
        <f>AS$12</f>
        <v>0</v>
      </c>
      <c r="AT531" s="28" t="str">
        <f t="shared" si="495"/>
        <v/>
      </c>
      <c r="AU531" s="28" t="str">
        <f>AU$12</f>
        <v>images</v>
      </c>
      <c r="AV531" s="28" t="str">
        <f>AV$12</f>
        <v>Group images will hold all images representing the group</v>
      </c>
      <c r="AW531" s="28" t="str">
        <f t="shared" si="496"/>
        <v>"key":"images","value":"","description":"Group images will hold all images representing the group"},{</v>
      </c>
      <c r="AX531" s="28" t="str">
        <f>AX$12</f>
        <v>access</v>
      </c>
      <c r="AY531" s="28" t="str">
        <f>AY$12</f>
        <v>Post object is either (0) private, (1) protected, (2) public.</v>
      </c>
      <c r="AZ531" s="28" t="str">
        <f t="shared" si="497"/>
        <v>"key":"access","value":"","description":"Post object is either (0) private, (1) protected, (2) public."},{</v>
      </c>
      <c r="BA531" s="28">
        <f>BA$12</f>
        <v>0</v>
      </c>
      <c r="BB531" s="28">
        <f>BB$12</f>
        <v>0</v>
      </c>
      <c r="BC531" s="28" t="str">
        <f t="shared" si="498"/>
        <v/>
      </c>
      <c r="BD531" s="28">
        <f>BD$12</f>
        <v>0</v>
      </c>
      <c r="BE531" s="28">
        <f>BE$12</f>
        <v>0</v>
      </c>
      <c r="BF531" s="28" t="str">
        <f t="shared" si="499"/>
        <v/>
      </c>
      <c r="BG531" s="28">
        <f>BG$12</f>
        <v>0</v>
      </c>
      <c r="BH531" s="28">
        <f>BH$12</f>
        <v>0</v>
      </c>
      <c r="BI531" s="28" t="str">
        <f t="shared" si="500"/>
        <v/>
      </c>
      <c r="BJ531" s="28">
        <f>BJ$12</f>
        <v>0</v>
      </c>
      <c r="BK531" s="28">
        <f>BK$12</f>
        <v>0</v>
      </c>
      <c r="BL531" s="28" t="str">
        <f t="shared" si="501"/>
        <v/>
      </c>
      <c r="BM531" s="28">
        <f>BM$12</f>
        <v>0</v>
      </c>
      <c r="BN531" s="28">
        <f>BN$12</f>
        <v>0</v>
      </c>
      <c r="BO531" s="28" t="str">
        <f t="shared" si="502"/>
        <v/>
      </c>
      <c r="BP531" s="28" t="str">
        <f>BP$12</f>
        <v>recipient</v>
      </c>
      <c r="BQ531" s="28" t="str">
        <f>BQ$12</f>
        <v>Notification user_to is the recipient of the notification.</v>
      </c>
      <c r="BR531" s="28" t="str">
        <f t="shared" si="503"/>
        <v>"key":"recipient","value":"","description":"Notification user_to is the recipient of the notification."},{</v>
      </c>
      <c r="BS531" s="28">
        <f>BS$12</f>
        <v>0</v>
      </c>
      <c r="BT531" s="28">
        <f>BT$12</f>
        <v>0</v>
      </c>
      <c r="BU531" s="28" t="str">
        <f t="shared" si="504"/>
        <v/>
      </c>
      <c r="BV531" s="28" t="str">
        <f>BV$12</f>
        <v>start_time</v>
      </c>
      <c r="BW531" s="28" t="str">
        <f>BW$12</f>
        <v>Recording start time with UTC.</v>
      </c>
      <c r="BX531" s="28" t="str">
        <f t="shared" si="505"/>
        <v>"key":"start_time","value":"","description":"Recording start time with UTC."},{</v>
      </c>
      <c r="BY531" s="28">
        <f>BY$12</f>
        <v>0</v>
      </c>
      <c r="BZ531" s="28">
        <f>BZ$12</f>
        <v>0</v>
      </c>
      <c r="CA531" s="28" t="str">
        <f t="shared" si="506"/>
        <v/>
      </c>
      <c r="CB531" s="28">
        <f>CB$12</f>
        <v>0</v>
      </c>
      <c r="CC531" s="28">
        <f>CC$12</f>
        <v>0</v>
      </c>
      <c r="CD531" s="28" t="str">
        <f t="shared" si="507"/>
        <v/>
      </c>
      <c r="CE531" s="28" t="str">
        <f>CE$12</f>
        <v>width</v>
      </c>
      <c r="CF531" s="28" t="str">
        <f>CF$12</f>
        <v>Idea width of visual representation.</v>
      </c>
      <c r="CG531" s="28" t="str">
        <f t="shared" si="508"/>
        <v>"key":"width","value":"","description":"Idea width of visual representation."},{</v>
      </c>
      <c r="CH531" s="28"/>
      <c r="CI531" s="28"/>
      <c r="CJ531" s="28"/>
      <c r="CK531" s="28"/>
      <c r="CL531" s="28"/>
      <c r="CM531" s="28"/>
    </row>
    <row r="532" spans="2:91" x14ac:dyDescent="0.2">
      <c r="B532" s="28">
        <f>B$13</f>
        <v>0</v>
      </c>
      <c r="C532" s="28">
        <f>C$13</f>
        <v>0</v>
      </c>
      <c r="D532" s="28" t="str">
        <f t="shared" si="481"/>
        <v/>
      </c>
      <c r="E532" s="28">
        <f>E$13</f>
        <v>0</v>
      </c>
      <c r="F532" s="28">
        <f>F$13</f>
        <v>0</v>
      </c>
      <c r="G532" s="28" t="str">
        <f t="shared" si="482"/>
        <v/>
      </c>
      <c r="H532" s="28">
        <f>H$13</f>
        <v>0</v>
      </c>
      <c r="I532" s="28">
        <f>I$13</f>
        <v>0</v>
      </c>
      <c r="J532" s="28" t="str">
        <f t="shared" si="483"/>
        <v/>
      </c>
      <c r="K532" s="28" t="str">
        <f>K$13</f>
        <v>type</v>
      </c>
      <c r="L532" s="28" t="str">
        <f>L$13</f>
        <v>App is considered a premium offering.</v>
      </c>
      <c r="M532" s="28" t="str">
        <f t="shared" si="484"/>
        <v>"key":"type","value":"","description":"App is considered a premium offering."},{</v>
      </c>
      <c r="N532" s="28" t="str">
        <f>N$13</f>
        <v>status</v>
      </c>
      <c r="O532" s="28" t="str">
        <f>O$13</f>
        <v>Token available to the general public.</v>
      </c>
      <c r="P532" s="28" t="str">
        <f t="shared" si="485"/>
        <v>"key":"status","value":"","description":"Token available to the general public."},{</v>
      </c>
      <c r="Q532" s="28" t="str">
        <f>Q$13</f>
        <v>phone_secondary</v>
      </c>
      <c r="R532" s="28" t="str">
        <f>R$13</f>
        <v>Person secondary phone number</v>
      </c>
      <c r="S532" s="28" t="str">
        <f t="shared" si="486"/>
        <v>"key":"phone_secondary","value":"","description":"Person secondary phone number"},{</v>
      </c>
      <c r="T532" s="28" t="str">
        <f>T$13</f>
        <v>welcome</v>
      </c>
      <c r="U532" s="28" t="str">
        <f>U$13</f>
        <v>User welcome message array</v>
      </c>
      <c r="V532" s="28" t="str">
        <f t="shared" si="487"/>
        <v>"key":"welcome","value":"","description":"User welcome message array"},{</v>
      </c>
      <c r="W532" s="28">
        <f>W$13</f>
        <v>0</v>
      </c>
      <c r="X532" s="28">
        <f>X$13</f>
        <v>0</v>
      </c>
      <c r="Y532" s="28" t="str">
        <f t="shared" si="488"/>
        <v/>
      </c>
      <c r="Z532" s="28">
        <f>Z$13</f>
        <v>0</v>
      </c>
      <c r="AA532" s="28">
        <f>AA$13</f>
        <v>0</v>
      </c>
      <c r="AB532" s="28" t="str">
        <f t="shared" si="489"/>
        <v/>
      </c>
      <c r="AC532" s="28">
        <f>AC$13</f>
        <v>0</v>
      </c>
      <c r="AD532" s="28">
        <f>AD$13</f>
        <v>0</v>
      </c>
      <c r="AE532" s="28" t="str">
        <f t="shared" si="490"/>
        <v/>
      </c>
      <c r="AF532" s="28">
        <f>AF$13</f>
        <v>0</v>
      </c>
      <c r="AG532" s="28">
        <f>AG$13</f>
        <v>0</v>
      </c>
      <c r="AH532" s="28" t="str">
        <f t="shared" si="491"/>
        <v/>
      </c>
      <c r="AI532" s="28" t="str">
        <f>AI$13</f>
        <v>filename</v>
      </c>
      <c r="AJ532" s="28" t="str">
        <f>AJ$13</f>
        <v>Asset file name</v>
      </c>
      <c r="AK532" s="28" t="str">
        <f t="shared" si="492"/>
        <v>"key":"filename","value":"","description":"Asset file name"},{</v>
      </c>
      <c r="AL532" s="28">
        <f>AL$13</f>
        <v>0</v>
      </c>
      <c r="AM532" s="28">
        <f>AM$13</f>
        <v>0</v>
      </c>
      <c r="AN532" s="28" t="str">
        <f t="shared" si="493"/>
        <v/>
      </c>
      <c r="AO532" s="28">
        <f>AO$13</f>
        <v>0</v>
      </c>
      <c r="AP532" s="28">
        <f>AP$13</f>
        <v>0</v>
      </c>
      <c r="AQ532" s="28" t="str">
        <f t="shared" si="494"/>
        <v/>
      </c>
      <c r="AR532" s="28">
        <f>AR$13</f>
        <v>0</v>
      </c>
      <c r="AS532" s="28">
        <f>AS$13</f>
        <v>0</v>
      </c>
      <c r="AT532" s="28" t="str">
        <f t="shared" si="495"/>
        <v/>
      </c>
      <c r="AU532" s="28" t="str">
        <f>AU$13</f>
        <v>author</v>
      </c>
      <c r="AV532" s="28" t="str">
        <f>AV$13</f>
        <v>Group is the creator of the group</v>
      </c>
      <c r="AW532" s="28" t="str">
        <f t="shared" si="496"/>
        <v>"key":"author","value":"","description":"Group is the creator of the group"},{</v>
      </c>
      <c r="AX532" s="28" t="str">
        <f>AX$13</f>
        <v>host</v>
      </c>
      <c r="AY532" s="28" t="str">
        <f>AY$13</f>
        <v>Post host is where the post is located either group or profile.</v>
      </c>
      <c r="AZ532" s="28" t="str">
        <f t="shared" si="497"/>
        <v>"key":"host","value":"","description":"Post host is where the post is located either group or profile."},{</v>
      </c>
      <c r="BA532" s="28">
        <f>BA$13</f>
        <v>0</v>
      </c>
      <c r="BB532" s="28">
        <f>BB$13</f>
        <v>0</v>
      </c>
      <c r="BC532" s="28" t="str">
        <f t="shared" si="498"/>
        <v/>
      </c>
      <c r="BD532" s="28">
        <f>BD$13</f>
        <v>0</v>
      </c>
      <c r="BE532" s="28">
        <f>BE$13</f>
        <v>0</v>
      </c>
      <c r="BF532" s="28" t="str">
        <f t="shared" si="499"/>
        <v/>
      </c>
      <c r="BG532" s="28">
        <f>BG$13</f>
        <v>0</v>
      </c>
      <c r="BH532" s="28">
        <f>BH$13</f>
        <v>0</v>
      </c>
      <c r="BI532" s="28" t="str">
        <f t="shared" si="500"/>
        <v/>
      </c>
      <c r="BJ532" s="28">
        <f>BJ$13</f>
        <v>0</v>
      </c>
      <c r="BK532" s="28">
        <f>BK$13</f>
        <v>0</v>
      </c>
      <c r="BL532" s="28" t="str">
        <f t="shared" si="501"/>
        <v/>
      </c>
      <c r="BM532" s="28">
        <f>BM$13</f>
        <v>0</v>
      </c>
      <c r="BN532" s="28">
        <f>BN$13</f>
        <v>0</v>
      </c>
      <c r="BO532" s="28" t="str">
        <f t="shared" si="502"/>
        <v/>
      </c>
      <c r="BP532" s="28" t="str">
        <f>BP$13</f>
        <v>sender</v>
      </c>
      <c r="BQ532" s="28" t="str">
        <f>BQ$13</f>
        <v>Notification user_from is the user whose action initiated the notification.</v>
      </c>
      <c r="BR532" s="28" t="str">
        <f t="shared" si="503"/>
        <v>"key":"sender","value":"","description":"Notification user_from is the user whose action initiated the notification."},{</v>
      </c>
      <c r="BS532" s="28">
        <f>BS$13</f>
        <v>0</v>
      </c>
      <c r="BT532" s="28">
        <f>BT$13</f>
        <v>0</v>
      </c>
      <c r="BU532" s="28" t="str">
        <f t="shared" si="504"/>
        <v/>
      </c>
      <c r="BV532" s="28" t="str">
        <f>BV$13</f>
        <v>end_time</v>
      </c>
      <c r="BW532" s="28" t="str">
        <f>BW$13</f>
        <v>Recording end time with UTC.</v>
      </c>
      <c r="BX532" s="28" t="str">
        <f t="shared" si="505"/>
        <v>"key":"end_time","value":"","description":"Recording end time with UTC."},{</v>
      </c>
      <c r="BY532" s="28">
        <f>BY$13</f>
        <v>0</v>
      </c>
      <c r="BZ532" s="28">
        <f>BZ$13</f>
        <v>0</v>
      </c>
      <c r="CA532" s="28" t="str">
        <f t="shared" si="506"/>
        <v/>
      </c>
      <c r="CB532" s="28">
        <f>CB$13</f>
        <v>0</v>
      </c>
      <c r="CC532" s="28">
        <f>CC$13</f>
        <v>0</v>
      </c>
      <c r="CD532" s="28" t="str">
        <f t="shared" si="507"/>
        <v/>
      </c>
      <c r="CE532" s="28" t="str">
        <f>CE$13</f>
        <v>height</v>
      </c>
      <c r="CF532" s="28" t="str">
        <f>CF$13</f>
        <v>Idea height of visual representation.</v>
      </c>
      <c r="CG532" s="28" t="str">
        <f t="shared" si="508"/>
        <v>"key":"height","value":"","description":"Idea height of visual representation."},{</v>
      </c>
      <c r="CH532" s="28"/>
      <c r="CI532" s="28"/>
      <c r="CJ532" s="28"/>
      <c r="CK532" s="28"/>
      <c r="CL532" s="28"/>
      <c r="CM532" s="28"/>
    </row>
    <row r="533" spans="2:91" x14ac:dyDescent="0.2">
      <c r="B533" s="28">
        <f>B$14</f>
        <v>0</v>
      </c>
      <c r="C533" s="28">
        <f>C$14</f>
        <v>0</v>
      </c>
      <c r="D533" s="28" t="str">
        <f t="shared" si="481"/>
        <v/>
      </c>
      <c r="E533" s="28">
        <f>E$14</f>
        <v>0</v>
      </c>
      <c r="F533" s="28">
        <f>F$14</f>
        <v>0</v>
      </c>
      <c r="G533" s="28" t="str">
        <f t="shared" si="482"/>
        <v/>
      </c>
      <c r="H533" s="28">
        <f>H$14</f>
        <v>0</v>
      </c>
      <c r="I533" s="28">
        <f>I$14</f>
        <v>0</v>
      </c>
      <c r="J533" s="28" t="str">
        <f t="shared" si="483"/>
        <v/>
      </c>
      <c r="K533" s="28">
        <f>K$14</f>
        <v>0</v>
      </c>
      <c r="L533" s="28">
        <f>L$14</f>
        <v>0</v>
      </c>
      <c r="M533" s="28" t="str">
        <f t="shared" si="484"/>
        <v/>
      </c>
      <c r="N533" s="28">
        <f>N$14</f>
        <v>0</v>
      </c>
      <c r="O533" s="28">
        <f>O$14</f>
        <v>0</v>
      </c>
      <c r="P533" s="28" t="str">
        <f t="shared" si="485"/>
        <v/>
      </c>
      <c r="Q533" s="28" t="str">
        <f>Q$14</f>
        <v>entitlements</v>
      </c>
      <c r="R533" s="28" t="str">
        <f>R$14</f>
        <v>Person entitlements in JSON data format (guest,user,profile,partner)</v>
      </c>
      <c r="S533" s="28" t="str">
        <f t="shared" si="486"/>
        <v>"key":"entitlements","value":"","description":"Person entitlements in JSON data format (guest,user,profile,partner)"},{</v>
      </c>
      <c r="T533" s="28">
        <f>T$14</f>
        <v>0</v>
      </c>
      <c r="U533" s="28">
        <f>U$14</f>
        <v>0</v>
      </c>
      <c r="V533" s="28" t="str">
        <f t="shared" si="487"/>
        <v/>
      </c>
      <c r="W533" s="28">
        <f>W$14</f>
        <v>0</v>
      </c>
      <c r="X533" s="28">
        <f>X$14</f>
        <v>0</v>
      </c>
      <c r="Y533" s="28" t="str">
        <f t="shared" si="488"/>
        <v/>
      </c>
      <c r="Z533" s="28">
        <f>Z$14</f>
        <v>0</v>
      </c>
      <c r="AA533" s="28">
        <f>AA$14</f>
        <v>0</v>
      </c>
      <c r="AB533" s="28" t="str">
        <f t="shared" si="489"/>
        <v/>
      </c>
      <c r="AC533" s="28">
        <f>AC$14</f>
        <v>0</v>
      </c>
      <c r="AD533" s="28">
        <f>AD$14</f>
        <v>0</v>
      </c>
      <c r="AE533" s="28" t="str">
        <f t="shared" si="490"/>
        <v/>
      </c>
      <c r="AF533" s="28">
        <f>AF$14</f>
        <v>0</v>
      </c>
      <c r="AG533" s="28">
        <f>AG$14</f>
        <v>0</v>
      </c>
      <c r="AH533" s="28" t="str">
        <f t="shared" si="491"/>
        <v/>
      </c>
      <c r="AI533" s="28" t="str">
        <f>AI$14</f>
        <v>metadata</v>
      </c>
      <c r="AJ533" s="28" t="str">
        <f>AJ$14</f>
        <v>Asset metadata in the form of JSON (original filename, latitude, longitude, location, etc.)</v>
      </c>
      <c r="AK533" s="28" t="str">
        <f t="shared" si="492"/>
        <v>"key":"metadata","value":"","description":"Asset metadata in the form of JSON (original filename, latitude, longitude, location, etc.)"},{</v>
      </c>
      <c r="AL533" s="28">
        <f>AL$14</f>
        <v>0</v>
      </c>
      <c r="AM533" s="28">
        <f>AM$14</f>
        <v>0</v>
      </c>
      <c r="AN533" s="28" t="str">
        <f t="shared" si="493"/>
        <v/>
      </c>
      <c r="AO533" s="28">
        <f>AO$14</f>
        <v>0</v>
      </c>
      <c r="AP533" s="28">
        <f>AP$14</f>
        <v>0</v>
      </c>
      <c r="AQ533" s="28" t="str">
        <f t="shared" si="494"/>
        <v/>
      </c>
      <c r="AR533" s="28">
        <f>AR$14</f>
        <v>0</v>
      </c>
      <c r="AS533" s="28">
        <f>AS$14</f>
        <v>0</v>
      </c>
      <c r="AT533" s="28" t="str">
        <f t="shared" si="495"/>
        <v/>
      </c>
      <c r="AU533" s="28">
        <f>AU$14</f>
        <v>0</v>
      </c>
      <c r="AV533" s="28">
        <f>AV$14</f>
        <v>0</v>
      </c>
      <c r="AW533" s="28" t="str">
        <f t="shared" si="496"/>
        <v/>
      </c>
      <c r="AX533" s="28">
        <f>AX$14</f>
        <v>0</v>
      </c>
      <c r="AY533" s="28">
        <f>AY$14</f>
        <v>0</v>
      </c>
      <c r="AZ533" s="28" t="str">
        <f t="shared" si="497"/>
        <v/>
      </c>
      <c r="BA533" s="28">
        <f>BA$14</f>
        <v>0</v>
      </c>
      <c r="BB533" s="28">
        <f>BB$14</f>
        <v>0</v>
      </c>
      <c r="BC533" s="28" t="str">
        <f t="shared" si="498"/>
        <v/>
      </c>
      <c r="BD533" s="28">
        <f>BD$14</f>
        <v>0</v>
      </c>
      <c r="BE533" s="28">
        <f>BE$14</f>
        <v>0</v>
      </c>
      <c r="BF533" s="28" t="str">
        <f t="shared" si="499"/>
        <v/>
      </c>
      <c r="BG533" s="28">
        <f>BG$14</f>
        <v>0</v>
      </c>
      <c r="BH533" s="28">
        <f>BH$14</f>
        <v>0</v>
      </c>
      <c r="BI533" s="28" t="str">
        <f t="shared" si="500"/>
        <v/>
      </c>
      <c r="BJ533" s="28">
        <f>BJ$14</f>
        <v>0</v>
      </c>
      <c r="BK533" s="28">
        <f>BK$14</f>
        <v>0</v>
      </c>
      <c r="BL533" s="28" t="str">
        <f t="shared" si="501"/>
        <v/>
      </c>
      <c r="BM533" s="28">
        <f>BM$14</f>
        <v>0</v>
      </c>
      <c r="BN533" s="28">
        <f>BN$14</f>
        <v>0</v>
      </c>
      <c r="BO533" s="28" t="str">
        <f t="shared" si="502"/>
        <v/>
      </c>
      <c r="BP533" s="28" t="str">
        <f>BP$14</f>
        <v>subject</v>
      </c>
      <c r="BQ533" s="28" t="str">
        <f>BQ$14</f>
        <v>Notification appears as subject line nd used for both emails and push notifications.</v>
      </c>
      <c r="BR533" s="28" t="str">
        <f t="shared" si="503"/>
        <v>"key":"subject","value":"","description":"Notification appears as subject line nd used for both emails and push notifications."},{</v>
      </c>
      <c r="BS533" s="28">
        <f>BS$14</f>
        <v>0</v>
      </c>
      <c r="BT533" s="28">
        <f>BT$14</f>
        <v>0</v>
      </c>
      <c r="BU533" s="28" t="str">
        <f t="shared" si="504"/>
        <v/>
      </c>
      <c r="BV533" s="28">
        <f>BV$14</f>
        <v>0</v>
      </c>
      <c r="BW533" s="28">
        <f>BW$14</f>
        <v>0</v>
      </c>
      <c r="BX533" s="28" t="str">
        <f t="shared" si="505"/>
        <v/>
      </c>
      <c r="BY533" s="28">
        <f>BY$14</f>
        <v>0</v>
      </c>
      <c r="BZ533" s="28">
        <f>BZ$14</f>
        <v>0</v>
      </c>
      <c r="CA533" s="28" t="str">
        <f t="shared" si="506"/>
        <v/>
      </c>
      <c r="CB533" s="28">
        <f>CB$14</f>
        <v>0</v>
      </c>
      <c r="CC533" s="28">
        <f>CC$14</f>
        <v>0</v>
      </c>
      <c r="CD533" s="28" t="str">
        <f t="shared" si="507"/>
        <v/>
      </c>
      <c r="CE533" s="28">
        <f>CE$14</f>
        <v>0</v>
      </c>
      <c r="CF533" s="28">
        <f>CF$14</f>
        <v>0</v>
      </c>
      <c r="CG533" s="28" t="str">
        <f t="shared" si="508"/>
        <v/>
      </c>
      <c r="CH533" s="28"/>
      <c r="CI533" s="28"/>
      <c r="CJ533" s="28"/>
      <c r="CK533" s="28"/>
      <c r="CL533" s="28"/>
      <c r="CM533" s="28"/>
    </row>
    <row r="534" spans="2:91" x14ac:dyDescent="0.2">
      <c r="B534" s="28">
        <f>B$15</f>
        <v>0</v>
      </c>
      <c r="C534" s="28">
        <f>C$15</f>
        <v>0</v>
      </c>
      <c r="D534" s="28" t="str">
        <f t="shared" si="481"/>
        <v/>
      </c>
      <c r="E534" s="28">
        <f>E$15</f>
        <v>0</v>
      </c>
      <c r="F534" s="28">
        <f>F$15</f>
        <v>0</v>
      </c>
      <c r="G534" s="28" t="str">
        <f t="shared" si="482"/>
        <v/>
      </c>
      <c r="H534" s="28">
        <f>H$15</f>
        <v>0</v>
      </c>
      <c r="I534" s="28">
        <f>I$15</f>
        <v>0</v>
      </c>
      <c r="J534" s="28" t="str">
        <f t="shared" si="483"/>
        <v/>
      </c>
      <c r="K534" s="28">
        <f>K$15</f>
        <v>0</v>
      </c>
      <c r="L534" s="28">
        <f>L$15</f>
        <v>0</v>
      </c>
      <c r="M534" s="28" t="str">
        <f t="shared" si="484"/>
        <v/>
      </c>
      <c r="N534" s="28">
        <f>N$15</f>
        <v>0</v>
      </c>
      <c r="O534" s="28">
        <f>O$15</f>
        <v>0</v>
      </c>
      <c r="P534" s="28" t="str">
        <f t="shared" si="485"/>
        <v/>
      </c>
      <c r="Q534" s="28">
        <f>Q$15</f>
        <v>0</v>
      </c>
      <c r="R534" s="28">
        <f>R$15</f>
        <v>0</v>
      </c>
      <c r="S534" s="28" t="str">
        <f t="shared" si="486"/>
        <v/>
      </c>
      <c r="T534" s="28">
        <f>T$15</f>
        <v>0</v>
      </c>
      <c r="U534" s="28">
        <f>U$15</f>
        <v>0</v>
      </c>
      <c r="V534" s="28" t="str">
        <f t="shared" si="487"/>
        <v/>
      </c>
      <c r="W534" s="28">
        <f>W$15</f>
        <v>0</v>
      </c>
      <c r="X534" s="28">
        <f>X$15</f>
        <v>0</v>
      </c>
      <c r="Y534" s="28" t="str">
        <f t="shared" si="488"/>
        <v/>
      </c>
      <c r="Z534" s="28">
        <f>Z$15</f>
        <v>0</v>
      </c>
      <c r="AA534" s="28">
        <f>AA$15</f>
        <v>0</v>
      </c>
      <c r="AB534" s="28" t="str">
        <f t="shared" si="489"/>
        <v/>
      </c>
      <c r="AC534" s="28">
        <f>AC$15</f>
        <v>0</v>
      </c>
      <c r="AD534" s="28">
        <f>AD$15</f>
        <v>0</v>
      </c>
      <c r="AE534" s="28" t="str">
        <f t="shared" si="490"/>
        <v/>
      </c>
      <c r="AF534" s="28">
        <f>AF$15</f>
        <v>0</v>
      </c>
      <c r="AG534" s="28">
        <f>AG$15</f>
        <v>0</v>
      </c>
      <c r="AH534" s="28" t="str">
        <f t="shared" si="491"/>
        <v/>
      </c>
      <c r="AI534" s="28">
        <f>AI$15</f>
        <v>0</v>
      </c>
      <c r="AJ534" s="28">
        <f>AJ$15</f>
        <v>0</v>
      </c>
      <c r="AK534" s="28" t="str">
        <f t="shared" si="492"/>
        <v/>
      </c>
      <c r="AL534" s="28">
        <f>AL$15</f>
        <v>0</v>
      </c>
      <c r="AM534" s="28">
        <f>AM$15</f>
        <v>0</v>
      </c>
      <c r="AN534" s="28" t="str">
        <f t="shared" si="493"/>
        <v/>
      </c>
      <c r="AO534" s="28">
        <f>AO$15</f>
        <v>0</v>
      </c>
      <c r="AP534" s="28">
        <f>AP$15</f>
        <v>0</v>
      </c>
      <c r="AQ534" s="28" t="str">
        <f t="shared" si="494"/>
        <v/>
      </c>
      <c r="AR534" s="28">
        <f>AR$15</f>
        <v>0</v>
      </c>
      <c r="AS534" s="28">
        <f>AS$15</f>
        <v>0</v>
      </c>
      <c r="AT534" s="28" t="str">
        <f t="shared" si="495"/>
        <v/>
      </c>
      <c r="AU534" s="28">
        <f>AU$15</f>
        <v>0</v>
      </c>
      <c r="AV534" s="28">
        <f>AV$15</f>
        <v>0</v>
      </c>
      <c r="AW534" s="28" t="str">
        <f t="shared" si="496"/>
        <v/>
      </c>
      <c r="AX534" s="28">
        <f>AX$15</f>
        <v>0</v>
      </c>
      <c r="AY534" s="28">
        <f>AY$15</f>
        <v>0</v>
      </c>
      <c r="AZ534" s="28" t="str">
        <f t="shared" si="497"/>
        <v/>
      </c>
      <c r="BA534" s="28">
        <f>BA$15</f>
        <v>0</v>
      </c>
      <c r="BB534" s="28">
        <f>BB$15</f>
        <v>0</v>
      </c>
      <c r="BC534" s="28" t="str">
        <f t="shared" si="498"/>
        <v/>
      </c>
      <c r="BD534" s="28">
        <f>BD$15</f>
        <v>0</v>
      </c>
      <c r="BE534" s="28">
        <f>BE$15</f>
        <v>0</v>
      </c>
      <c r="BF534" s="28" t="str">
        <f t="shared" si="499"/>
        <v/>
      </c>
      <c r="BG534" s="28">
        <f>BG$15</f>
        <v>0</v>
      </c>
      <c r="BH534" s="28">
        <f>BH$15</f>
        <v>0</v>
      </c>
      <c r="BI534" s="28" t="str">
        <f t="shared" si="500"/>
        <v/>
      </c>
      <c r="BJ534" s="28">
        <f>BJ$15</f>
        <v>0</v>
      </c>
      <c r="BK534" s="28">
        <f>BK$15</f>
        <v>0</v>
      </c>
      <c r="BL534" s="28" t="str">
        <f t="shared" si="501"/>
        <v/>
      </c>
      <c r="BM534" s="28">
        <f>BM$15</f>
        <v>0</v>
      </c>
      <c r="BN534" s="28">
        <f>BN$15</f>
        <v>0</v>
      </c>
      <c r="BO534" s="28" t="str">
        <f t="shared" si="502"/>
        <v/>
      </c>
      <c r="BP534" s="28" t="str">
        <f>BP$15</f>
        <v>object</v>
      </c>
      <c r="BQ534" s="28" t="str">
        <f>BQ$15</f>
        <v>Notification object denotes the item the notification was created against.</v>
      </c>
      <c r="BR534" s="28" t="str">
        <f t="shared" si="503"/>
        <v>"key":"object","value":"","description":"Notification object denotes the item the notification was created against."},{</v>
      </c>
      <c r="BS534" s="28">
        <f>BS$15</f>
        <v>0</v>
      </c>
      <c r="BT534" s="28">
        <f>BT$15</f>
        <v>0</v>
      </c>
      <c r="BU534" s="28" t="str">
        <f t="shared" si="504"/>
        <v/>
      </c>
      <c r="BV534" s="28">
        <f>BV$15</f>
        <v>0</v>
      </c>
      <c r="BW534" s="28">
        <f>BW$15</f>
        <v>0</v>
      </c>
      <c r="BX534" s="28" t="str">
        <f t="shared" si="505"/>
        <v/>
      </c>
      <c r="BY534" s="28">
        <f>BY$15</f>
        <v>0</v>
      </c>
      <c r="BZ534" s="28">
        <f>BZ$15</f>
        <v>0</v>
      </c>
      <c r="CA534" s="28" t="str">
        <f t="shared" si="506"/>
        <v/>
      </c>
      <c r="CB534" s="28">
        <f>CB$15</f>
        <v>0</v>
      </c>
      <c r="CC534" s="28">
        <f>CC$15</f>
        <v>0</v>
      </c>
      <c r="CD534" s="28" t="str">
        <f t="shared" si="507"/>
        <v/>
      </c>
      <c r="CE534" s="28">
        <f>CE$15</f>
        <v>0</v>
      </c>
      <c r="CF534" s="28">
        <f>CF$15</f>
        <v>0</v>
      </c>
      <c r="CG534" s="28" t="str">
        <f t="shared" si="508"/>
        <v/>
      </c>
      <c r="CH534" s="28"/>
      <c r="CI534" s="28"/>
      <c r="CJ534" s="28"/>
      <c r="CK534" s="28"/>
      <c r="CL534" s="28"/>
      <c r="CM534" s="28"/>
    </row>
    <row r="535" spans="2:91" x14ac:dyDescent="0.2">
      <c r="B535" s="28">
        <f>B$16</f>
        <v>0</v>
      </c>
      <c r="C535" s="28">
        <f>C$16</f>
        <v>0</v>
      </c>
      <c r="D535" s="28" t="str">
        <f t="shared" si="481"/>
        <v/>
      </c>
      <c r="E535" s="28">
        <f>E$16</f>
        <v>0</v>
      </c>
      <c r="F535" s="28">
        <f>F$16</f>
        <v>0</v>
      </c>
      <c r="G535" s="28" t="str">
        <f t="shared" si="482"/>
        <v/>
      </c>
      <c r="H535" s="28">
        <f>H$16</f>
        <v>0</v>
      </c>
      <c r="I535" s="28">
        <f>I$16</f>
        <v>0</v>
      </c>
      <c r="J535" s="28" t="str">
        <f t="shared" si="483"/>
        <v/>
      </c>
      <c r="K535" s="28">
        <f>K$16</f>
        <v>0</v>
      </c>
      <c r="L535" s="28">
        <f>L$16</f>
        <v>0</v>
      </c>
      <c r="M535" s="28" t="str">
        <f t="shared" si="484"/>
        <v/>
      </c>
      <c r="N535" s="28">
        <f>N$16</f>
        <v>0</v>
      </c>
      <c r="O535" s="28">
        <f>O$16</f>
        <v>0</v>
      </c>
      <c r="P535" s="28" t="str">
        <f t="shared" si="485"/>
        <v/>
      </c>
      <c r="Q535" s="28">
        <f>Q$16</f>
        <v>0</v>
      </c>
      <c r="R535" s="28">
        <f>R$16</f>
        <v>0</v>
      </c>
      <c r="S535" s="28" t="str">
        <f t="shared" si="486"/>
        <v/>
      </c>
      <c r="T535" s="28">
        <f>T$16</f>
        <v>0</v>
      </c>
      <c r="U535" s="28">
        <f>U$16</f>
        <v>0</v>
      </c>
      <c r="V535" s="28" t="str">
        <f t="shared" si="487"/>
        <v/>
      </c>
      <c r="W535" s="28">
        <f>W$16</f>
        <v>0</v>
      </c>
      <c r="X535" s="28">
        <f>X$16</f>
        <v>0</v>
      </c>
      <c r="Y535" s="28" t="str">
        <f t="shared" si="488"/>
        <v/>
      </c>
      <c r="Z535" s="28">
        <f>Z$16</f>
        <v>0</v>
      </c>
      <c r="AA535" s="28">
        <f>AA$16</f>
        <v>0</v>
      </c>
      <c r="AB535" s="28" t="str">
        <f t="shared" si="489"/>
        <v/>
      </c>
      <c r="AC535" s="28">
        <f>AC$16</f>
        <v>0</v>
      </c>
      <c r="AD535" s="28">
        <f>AD$16</f>
        <v>0</v>
      </c>
      <c r="AE535" s="28" t="str">
        <f t="shared" si="490"/>
        <v/>
      </c>
      <c r="AF535" s="28">
        <f>AF$16</f>
        <v>0</v>
      </c>
      <c r="AG535" s="28">
        <f>AG$16</f>
        <v>0</v>
      </c>
      <c r="AH535" s="28" t="str">
        <f t="shared" si="491"/>
        <v/>
      </c>
      <c r="AI535" s="28">
        <f>AI$16</f>
        <v>0</v>
      </c>
      <c r="AJ535" s="28">
        <f>AJ$16</f>
        <v>0</v>
      </c>
      <c r="AK535" s="28" t="str">
        <f t="shared" si="492"/>
        <v/>
      </c>
      <c r="AL535" s="28">
        <f>AL$16</f>
        <v>0</v>
      </c>
      <c r="AM535" s="28">
        <f>AM$16</f>
        <v>0</v>
      </c>
      <c r="AN535" s="28" t="str">
        <f t="shared" si="493"/>
        <v/>
      </c>
      <c r="AO535" s="28">
        <f>AO$16</f>
        <v>0</v>
      </c>
      <c r="AP535" s="28">
        <f>AP$16</f>
        <v>0</v>
      </c>
      <c r="AQ535" s="28" t="str">
        <f t="shared" si="494"/>
        <v/>
      </c>
      <c r="AR535" s="28">
        <f>AR$16</f>
        <v>0</v>
      </c>
      <c r="AS535" s="28">
        <f>AS$16</f>
        <v>0</v>
      </c>
      <c r="AT535" s="28" t="str">
        <f t="shared" si="495"/>
        <v/>
      </c>
      <c r="AU535" s="28">
        <f>AU$16</f>
        <v>0</v>
      </c>
      <c r="AV535" s="28">
        <f>AV$16</f>
        <v>0</v>
      </c>
      <c r="AW535" s="28" t="str">
        <f t="shared" si="496"/>
        <v/>
      </c>
      <c r="AX535" s="28">
        <f>AX$16</f>
        <v>0</v>
      </c>
      <c r="AY535" s="28">
        <f>AY$16</f>
        <v>0</v>
      </c>
      <c r="AZ535" s="28" t="str">
        <f t="shared" si="497"/>
        <v/>
      </c>
      <c r="BA535" s="28">
        <f>BA$16</f>
        <v>0</v>
      </c>
      <c r="BB535" s="28">
        <f>BB$16</f>
        <v>0</v>
      </c>
      <c r="BC535" s="28" t="str">
        <f t="shared" si="498"/>
        <v/>
      </c>
      <c r="BD535" s="28">
        <f>BD$16</f>
        <v>0</v>
      </c>
      <c r="BE535" s="28">
        <f>BE$16</f>
        <v>0</v>
      </c>
      <c r="BF535" s="28" t="str">
        <f t="shared" si="499"/>
        <v/>
      </c>
      <c r="BG535" s="28">
        <f>BG$16</f>
        <v>0</v>
      </c>
      <c r="BH535" s="28">
        <f>BH$16</f>
        <v>0</v>
      </c>
      <c r="BI535" s="28" t="str">
        <f t="shared" si="500"/>
        <v/>
      </c>
      <c r="BJ535" s="28">
        <f>BJ$16</f>
        <v>0</v>
      </c>
      <c r="BK535" s="28">
        <f>BK$16</f>
        <v>0</v>
      </c>
      <c r="BL535" s="28" t="str">
        <f t="shared" si="501"/>
        <v/>
      </c>
      <c r="BM535" s="28">
        <f>BM$16</f>
        <v>0</v>
      </c>
      <c r="BN535" s="28">
        <f>BN$16</f>
        <v>0</v>
      </c>
      <c r="BO535" s="28" t="str">
        <f t="shared" si="502"/>
        <v/>
      </c>
      <c r="BP535" s="28">
        <f>BP$16</f>
        <v>0</v>
      </c>
      <c r="BQ535" s="28">
        <f>BQ$16</f>
        <v>0</v>
      </c>
      <c r="BR535" s="28" t="str">
        <f t="shared" si="503"/>
        <v/>
      </c>
      <c r="BS535" s="28">
        <f>BS$16</f>
        <v>0</v>
      </c>
      <c r="BT535" s="28">
        <f>BT$16</f>
        <v>0</v>
      </c>
      <c r="BU535" s="28" t="str">
        <f t="shared" si="504"/>
        <v/>
      </c>
      <c r="BV535" s="28">
        <f>BV$16</f>
        <v>0</v>
      </c>
      <c r="BW535" s="28">
        <f>BW$16</f>
        <v>0</v>
      </c>
      <c r="BX535" s="28" t="str">
        <f t="shared" si="505"/>
        <v/>
      </c>
      <c r="BY535" s="28">
        <f>BY$16</f>
        <v>0</v>
      </c>
      <c r="BZ535" s="28">
        <f>BZ$16</f>
        <v>0</v>
      </c>
      <c r="CA535" s="28" t="str">
        <f t="shared" si="506"/>
        <v/>
      </c>
      <c r="CB535" s="28">
        <f>CB$16</f>
        <v>0</v>
      </c>
      <c r="CC535" s="28">
        <f>CC$16</f>
        <v>0</v>
      </c>
      <c r="CD535" s="28" t="str">
        <f t="shared" si="507"/>
        <v/>
      </c>
      <c r="CE535" s="28">
        <f>CE$16</f>
        <v>0</v>
      </c>
      <c r="CF535" s="28">
        <f>CF$16</f>
        <v>0</v>
      </c>
      <c r="CG535" s="28" t="str">
        <f t="shared" si="508"/>
        <v/>
      </c>
      <c r="CH535" s="28"/>
      <c r="CI535" s="28"/>
      <c r="CJ535" s="28"/>
      <c r="CK535" s="28"/>
      <c r="CL535" s="28"/>
      <c r="CM535" s="28"/>
    </row>
    <row r="536" spans="2:91" x14ac:dyDescent="0.2">
      <c r="B536" s="28">
        <f>B$17</f>
        <v>0</v>
      </c>
      <c r="C536" s="28">
        <f>C$17</f>
        <v>0</v>
      </c>
      <c r="D536" s="28" t="str">
        <f t="shared" si="481"/>
        <v/>
      </c>
      <c r="E536" s="28">
        <f>E$17</f>
        <v>0</v>
      </c>
      <c r="F536" s="28">
        <f>F$17</f>
        <v>0</v>
      </c>
      <c r="G536" s="28" t="str">
        <f t="shared" si="482"/>
        <v/>
      </c>
      <c r="H536" s="28">
        <f>H$17</f>
        <v>0</v>
      </c>
      <c r="I536" s="28">
        <f>I$17</f>
        <v>0</v>
      </c>
      <c r="J536" s="28" t="str">
        <f t="shared" si="483"/>
        <v/>
      </c>
      <c r="K536" s="28">
        <f>K$17</f>
        <v>0</v>
      </c>
      <c r="L536" s="28">
        <f>L$17</f>
        <v>0</v>
      </c>
      <c r="M536" s="28" t="str">
        <f t="shared" si="484"/>
        <v/>
      </c>
      <c r="N536" s="28">
        <f>N$17</f>
        <v>0</v>
      </c>
      <c r="O536" s="28">
        <f>O$17</f>
        <v>0</v>
      </c>
      <c r="P536" s="28" t="str">
        <f t="shared" si="485"/>
        <v/>
      </c>
      <c r="Q536" s="28">
        <f>Q$17</f>
        <v>0</v>
      </c>
      <c r="R536" s="28">
        <f>R$17</f>
        <v>0</v>
      </c>
      <c r="S536" s="28" t="str">
        <f t="shared" si="486"/>
        <v/>
      </c>
      <c r="T536" s="28">
        <f>T$17</f>
        <v>0</v>
      </c>
      <c r="U536" s="28">
        <f>U$17</f>
        <v>0</v>
      </c>
      <c r="V536" s="28" t="str">
        <f t="shared" si="487"/>
        <v/>
      </c>
      <c r="W536" s="28">
        <f>W$17</f>
        <v>0</v>
      </c>
      <c r="X536" s="28">
        <f>X$17</f>
        <v>0</v>
      </c>
      <c r="Y536" s="28" t="str">
        <f t="shared" si="488"/>
        <v/>
      </c>
      <c r="Z536" s="28">
        <f>Z$17</f>
        <v>0</v>
      </c>
      <c r="AA536" s="28">
        <f>AA$17</f>
        <v>0</v>
      </c>
      <c r="AB536" s="28" t="str">
        <f t="shared" si="489"/>
        <v/>
      </c>
      <c r="AC536" s="28">
        <f>AC$17</f>
        <v>0</v>
      </c>
      <c r="AD536" s="28">
        <f>AD$17</f>
        <v>0</v>
      </c>
      <c r="AE536" s="28" t="str">
        <f t="shared" si="490"/>
        <v/>
      </c>
      <c r="AF536" s="28">
        <f>AF$17</f>
        <v>0</v>
      </c>
      <c r="AG536" s="28">
        <f>AG$17</f>
        <v>0</v>
      </c>
      <c r="AH536" s="28" t="str">
        <f t="shared" si="491"/>
        <v/>
      </c>
      <c r="AI536" s="28">
        <f>AI$17</f>
        <v>0</v>
      </c>
      <c r="AJ536" s="28">
        <f>AJ$17</f>
        <v>0</v>
      </c>
      <c r="AK536" s="28" t="str">
        <f t="shared" si="492"/>
        <v/>
      </c>
      <c r="AL536" s="28">
        <f>AL$17</f>
        <v>0</v>
      </c>
      <c r="AM536" s="28">
        <f>AM$17</f>
        <v>0</v>
      </c>
      <c r="AN536" s="28" t="str">
        <f t="shared" si="493"/>
        <v/>
      </c>
      <c r="AO536" s="28">
        <f>AO$17</f>
        <v>0</v>
      </c>
      <c r="AP536" s="28">
        <f>AP$17</f>
        <v>0</v>
      </c>
      <c r="AQ536" s="28" t="str">
        <f t="shared" si="494"/>
        <v/>
      </c>
      <c r="AR536" s="28">
        <f>AR$17</f>
        <v>0</v>
      </c>
      <c r="AS536" s="28">
        <f>AS$17</f>
        <v>0</v>
      </c>
      <c r="AT536" s="28" t="str">
        <f t="shared" si="495"/>
        <v/>
      </c>
      <c r="AU536" s="28">
        <f>AU$17</f>
        <v>0</v>
      </c>
      <c r="AV536" s="28">
        <f>AV$17</f>
        <v>0</v>
      </c>
      <c r="AW536" s="28" t="str">
        <f t="shared" si="496"/>
        <v/>
      </c>
      <c r="AX536" s="28">
        <f>AX$17</f>
        <v>0</v>
      </c>
      <c r="AY536" s="28">
        <f>AY$17</f>
        <v>0</v>
      </c>
      <c r="AZ536" s="28" t="str">
        <f t="shared" si="497"/>
        <v/>
      </c>
      <c r="BA536" s="28">
        <f>BA$17</f>
        <v>0</v>
      </c>
      <c r="BB536" s="28">
        <f>BB$17</f>
        <v>0</v>
      </c>
      <c r="BC536" s="28" t="str">
        <f t="shared" si="498"/>
        <v/>
      </c>
      <c r="BD536" s="28">
        <f>BD$17</f>
        <v>0</v>
      </c>
      <c r="BE536" s="28">
        <f>BE$17</f>
        <v>0</v>
      </c>
      <c r="BF536" s="28" t="str">
        <f t="shared" si="499"/>
        <v/>
      </c>
      <c r="BG536" s="28">
        <f>BG$17</f>
        <v>0</v>
      </c>
      <c r="BH536" s="28">
        <f>BH$17</f>
        <v>0</v>
      </c>
      <c r="BI536" s="28" t="str">
        <f t="shared" si="500"/>
        <v/>
      </c>
      <c r="BJ536" s="28">
        <f>BJ$17</f>
        <v>0</v>
      </c>
      <c r="BK536" s="28">
        <f>BK$17</f>
        <v>0</v>
      </c>
      <c r="BL536" s="28" t="str">
        <f t="shared" si="501"/>
        <v/>
      </c>
      <c r="BM536" s="28">
        <f>BM$17</f>
        <v>0</v>
      </c>
      <c r="BN536" s="28">
        <f>BN$17</f>
        <v>0</v>
      </c>
      <c r="BO536" s="28" t="str">
        <f t="shared" si="502"/>
        <v/>
      </c>
      <c r="BP536" s="28">
        <f>BP$17</f>
        <v>0</v>
      </c>
      <c r="BQ536" s="28">
        <f>BQ$17</f>
        <v>0</v>
      </c>
      <c r="BR536" s="28" t="str">
        <f t="shared" si="503"/>
        <v/>
      </c>
      <c r="BS536" s="28">
        <f>BS$17</f>
        <v>0</v>
      </c>
      <c r="BT536" s="28">
        <f>BT$17</f>
        <v>0</v>
      </c>
      <c r="BU536" s="28" t="str">
        <f t="shared" si="504"/>
        <v/>
      </c>
      <c r="BV536" s="28">
        <f>BV$17</f>
        <v>0</v>
      </c>
      <c r="BW536" s="28">
        <f>BW$17</f>
        <v>0</v>
      </c>
      <c r="BX536" s="28" t="str">
        <f t="shared" si="505"/>
        <v/>
      </c>
      <c r="BY536" s="28">
        <f>BY$17</f>
        <v>0</v>
      </c>
      <c r="BZ536" s="28">
        <f>BZ$17</f>
        <v>0</v>
      </c>
      <c r="CA536" s="28" t="str">
        <f t="shared" si="506"/>
        <v/>
      </c>
      <c r="CB536" s="28">
        <f>CB$17</f>
        <v>0</v>
      </c>
      <c r="CC536" s="28">
        <f>CC$17</f>
        <v>0</v>
      </c>
      <c r="CD536" s="28" t="str">
        <f t="shared" si="507"/>
        <v/>
      </c>
      <c r="CE536" s="28" t="str">
        <f>CE$17</f>
        <v>excerpt_ID</v>
      </c>
      <c r="CF536" s="28" t="str">
        <f>CF$17</f>
        <v>Excerpt identifier in app</v>
      </c>
      <c r="CG536" s="28" t="str">
        <f t="shared" si="508"/>
        <v>"key":"excerpt_ID","value":"","description":"Excerpt identifier in app"},{</v>
      </c>
      <c r="CH536" s="28"/>
      <c r="CI536" s="28"/>
      <c r="CJ536" s="28"/>
      <c r="CK536" s="28"/>
      <c r="CL536" s="28"/>
      <c r="CM536" s="28"/>
    </row>
    <row r="537" spans="2:91" x14ac:dyDescent="0.2">
      <c r="B537" s="28">
        <f>B$18</f>
        <v>0</v>
      </c>
      <c r="C537" s="28">
        <f>C$18</f>
        <v>0</v>
      </c>
      <c r="D537" s="28" t="str">
        <f t="shared" si="481"/>
        <v/>
      </c>
      <c r="E537" s="28">
        <f>E$18</f>
        <v>0</v>
      </c>
      <c r="F537" s="28">
        <f>F$18</f>
        <v>0</v>
      </c>
      <c r="G537" s="28" t="str">
        <f t="shared" si="482"/>
        <v/>
      </c>
      <c r="H537" s="28">
        <f>H$18</f>
        <v>0</v>
      </c>
      <c r="I537" s="28">
        <f>I$18</f>
        <v>0</v>
      </c>
      <c r="J537" s="28" t="str">
        <f t="shared" si="483"/>
        <v/>
      </c>
      <c r="K537" s="28">
        <f>K$18</f>
        <v>0</v>
      </c>
      <c r="L537" s="28">
        <f>L$18</f>
        <v>0</v>
      </c>
      <c r="M537" s="28" t="str">
        <f t="shared" si="484"/>
        <v/>
      </c>
      <c r="N537" s="28">
        <f>N$18</f>
        <v>0</v>
      </c>
      <c r="O537" s="28">
        <f>O$18</f>
        <v>0</v>
      </c>
      <c r="P537" s="28" t="str">
        <f t="shared" si="485"/>
        <v/>
      </c>
      <c r="Q537" s="28">
        <f>Q$18</f>
        <v>0</v>
      </c>
      <c r="R537" s="28">
        <f>R$18</f>
        <v>0</v>
      </c>
      <c r="S537" s="28" t="str">
        <f t="shared" si="486"/>
        <v/>
      </c>
      <c r="T537" s="28">
        <f>T$18</f>
        <v>0</v>
      </c>
      <c r="U537" s="28">
        <f>U$18</f>
        <v>0</v>
      </c>
      <c r="V537" s="28" t="str">
        <f t="shared" si="487"/>
        <v/>
      </c>
      <c r="W537" s="28">
        <f>W$18</f>
        <v>0</v>
      </c>
      <c r="X537" s="28">
        <f>X$18</f>
        <v>0</v>
      </c>
      <c r="Y537" s="28" t="str">
        <f t="shared" si="488"/>
        <v/>
      </c>
      <c r="Z537" s="28">
        <f>Z$18</f>
        <v>0</v>
      </c>
      <c r="AA537" s="28">
        <f>AA$18</f>
        <v>0</v>
      </c>
      <c r="AB537" s="28" t="str">
        <f t="shared" si="489"/>
        <v/>
      </c>
      <c r="AC537" s="28">
        <f>AC$18</f>
        <v>0</v>
      </c>
      <c r="AD537" s="28">
        <f>AD$18</f>
        <v>0</v>
      </c>
      <c r="AE537" s="28" t="str">
        <f t="shared" si="490"/>
        <v/>
      </c>
      <c r="AF537" s="28">
        <f>AF$18</f>
        <v>0</v>
      </c>
      <c r="AG537" s="28">
        <f>AG$18</f>
        <v>0</v>
      </c>
      <c r="AH537" s="28" t="str">
        <f t="shared" si="491"/>
        <v/>
      </c>
      <c r="AI537" s="28">
        <f>AI$18</f>
        <v>0</v>
      </c>
      <c r="AJ537" s="28">
        <f>AJ$18</f>
        <v>0</v>
      </c>
      <c r="AK537" s="28" t="str">
        <f t="shared" si="492"/>
        <v/>
      </c>
      <c r="AL537" s="28">
        <f>AL$18</f>
        <v>0</v>
      </c>
      <c r="AM537" s="28">
        <f>AM$18</f>
        <v>0</v>
      </c>
      <c r="AN537" s="28" t="str">
        <f t="shared" si="493"/>
        <v/>
      </c>
      <c r="AO537" s="28">
        <f>AO$18</f>
        <v>0</v>
      </c>
      <c r="AP537" s="28">
        <f>AP$18</f>
        <v>0</v>
      </c>
      <c r="AQ537" s="28" t="str">
        <f t="shared" si="494"/>
        <v/>
      </c>
      <c r="AR537" s="28">
        <f>AR$18</f>
        <v>0</v>
      </c>
      <c r="AS537" s="28">
        <f>AS$18</f>
        <v>0</v>
      </c>
      <c r="AT537" s="28" t="str">
        <f t="shared" si="495"/>
        <v/>
      </c>
      <c r="AU537" s="28">
        <f>AU$18</f>
        <v>0</v>
      </c>
      <c r="AV537" s="28">
        <f>AV$18</f>
        <v>0</v>
      </c>
      <c r="AW537" s="28" t="str">
        <f t="shared" si="496"/>
        <v/>
      </c>
      <c r="AX537" s="28">
        <f>AX$18</f>
        <v>0</v>
      </c>
      <c r="AY537" s="28">
        <f>AY$18</f>
        <v>0</v>
      </c>
      <c r="AZ537" s="28" t="str">
        <f t="shared" si="497"/>
        <v/>
      </c>
      <c r="BA537" s="28">
        <f>BA$18</f>
        <v>0</v>
      </c>
      <c r="BB537" s="28">
        <f>BB$18</f>
        <v>0</v>
      </c>
      <c r="BC537" s="28" t="str">
        <f t="shared" si="498"/>
        <v/>
      </c>
      <c r="BD537" s="28">
        <f>BD$18</f>
        <v>0</v>
      </c>
      <c r="BE537" s="28">
        <f>BE$18</f>
        <v>0</v>
      </c>
      <c r="BF537" s="28" t="str">
        <f t="shared" si="499"/>
        <v/>
      </c>
      <c r="BG537" s="28">
        <f>BG$18</f>
        <v>0</v>
      </c>
      <c r="BH537" s="28">
        <f>BH$18</f>
        <v>0</v>
      </c>
      <c r="BI537" s="28" t="str">
        <f t="shared" si="500"/>
        <v/>
      </c>
      <c r="BJ537" s="28">
        <f>BJ$18</f>
        <v>0</v>
      </c>
      <c r="BK537" s="28">
        <f>BK$18</f>
        <v>0</v>
      </c>
      <c r="BL537" s="28" t="str">
        <f t="shared" si="501"/>
        <v/>
      </c>
      <c r="BM537" s="28">
        <f>BM$18</f>
        <v>0</v>
      </c>
      <c r="BN537" s="28">
        <f>BN$18</f>
        <v>0</v>
      </c>
      <c r="BO537" s="28" t="str">
        <f t="shared" si="502"/>
        <v/>
      </c>
      <c r="BP537" s="28">
        <f>BP$18</f>
        <v>0</v>
      </c>
      <c r="BQ537" s="28">
        <f>BQ$18</f>
        <v>0</v>
      </c>
      <c r="BR537" s="28" t="str">
        <f t="shared" si="503"/>
        <v/>
      </c>
      <c r="BS537" s="28">
        <f>BS$18</f>
        <v>0</v>
      </c>
      <c r="BT537" s="28">
        <f>BT$18</f>
        <v>0</v>
      </c>
      <c r="BU537" s="28" t="str">
        <f t="shared" si="504"/>
        <v/>
      </c>
      <c r="BV537" s="28" t="e">
        <f>#REF!</f>
        <v>#REF!</v>
      </c>
      <c r="BW537" s="28" t="e">
        <f>#REF!</f>
        <v>#REF!</v>
      </c>
      <c r="BX537" s="28" t="e">
        <f t="shared" si="505"/>
        <v>#REF!</v>
      </c>
      <c r="BY537" s="28" t="e">
        <f>#REF!</f>
        <v>#REF!</v>
      </c>
      <c r="BZ537" s="28" t="e">
        <f>#REF!</f>
        <v>#REF!</v>
      </c>
      <c r="CA537" s="28" t="e">
        <f t="shared" si="506"/>
        <v>#REF!</v>
      </c>
      <c r="CB537" s="28" t="e">
        <f>#REF!</f>
        <v>#REF!</v>
      </c>
      <c r="CC537" s="28" t="e">
        <f>#REF!</f>
        <v>#REF!</v>
      </c>
      <c r="CD537" s="28" t="e">
        <f t="shared" si="507"/>
        <v>#REF!</v>
      </c>
      <c r="CE537" s="28" t="e">
        <f>#REF!</f>
        <v>#REF!</v>
      </c>
      <c r="CF537" s="28" t="e">
        <f>#REF!</f>
        <v>#REF!</v>
      </c>
      <c r="CG537" s="28" t="e">
        <f t="shared" si="508"/>
        <v>#REF!</v>
      </c>
      <c r="CH537" s="28"/>
      <c r="CI537" s="28"/>
      <c r="CJ537" s="28"/>
      <c r="CK537" s="28"/>
      <c r="CL537" s="28"/>
      <c r="CM537" s="28"/>
    </row>
    <row r="538" spans="2:91" x14ac:dyDescent="0.2">
      <c r="B538" s="28">
        <f>B$19</f>
        <v>0</v>
      </c>
      <c r="C538" s="28">
        <f>C$19</f>
        <v>0</v>
      </c>
      <c r="D538" s="28" t="str">
        <f t="shared" si="481"/>
        <v/>
      </c>
      <c r="E538" s="28">
        <f>E$19</f>
        <v>0</v>
      </c>
      <c r="F538" s="28">
        <f>F$19</f>
        <v>0</v>
      </c>
      <c r="G538" s="28" t="str">
        <f t="shared" si="482"/>
        <v/>
      </c>
      <c r="H538" s="28">
        <f>H$19</f>
        <v>0</v>
      </c>
      <c r="I538" s="28">
        <f>I$19</f>
        <v>0</v>
      </c>
      <c r="J538" s="28" t="str">
        <f t="shared" si="483"/>
        <v/>
      </c>
      <c r="K538" s="28">
        <f>K$19</f>
        <v>0</v>
      </c>
      <c r="L538" s="28">
        <f>L$19</f>
        <v>0</v>
      </c>
      <c r="M538" s="28" t="str">
        <f t="shared" si="484"/>
        <v/>
      </c>
      <c r="N538" s="28">
        <f>N$19</f>
        <v>0</v>
      </c>
      <c r="O538" s="28">
        <f>O$19</f>
        <v>0</v>
      </c>
      <c r="P538" s="28" t="str">
        <f t="shared" si="485"/>
        <v/>
      </c>
      <c r="Q538" s="28">
        <f>Q$19</f>
        <v>0</v>
      </c>
      <c r="R538" s="28">
        <f>R$19</f>
        <v>0</v>
      </c>
      <c r="S538" s="28" t="str">
        <f t="shared" si="486"/>
        <v/>
      </c>
      <c r="T538" s="28">
        <f>T$19</f>
        <v>0</v>
      </c>
      <c r="U538" s="28">
        <f>U$19</f>
        <v>0</v>
      </c>
      <c r="V538" s="28" t="str">
        <f t="shared" si="487"/>
        <v/>
      </c>
      <c r="W538" s="28">
        <f>W$19</f>
        <v>0</v>
      </c>
      <c r="X538" s="28">
        <f>X$19</f>
        <v>0</v>
      </c>
      <c r="Y538" s="28" t="str">
        <f t="shared" si="488"/>
        <v/>
      </c>
      <c r="Z538" s="28">
        <f>Z$19</f>
        <v>0</v>
      </c>
      <c r="AA538" s="28">
        <f>AA$19</f>
        <v>0</v>
      </c>
      <c r="AB538" s="28" t="str">
        <f t="shared" si="489"/>
        <v/>
      </c>
      <c r="AC538" s="28">
        <f>AC$19</f>
        <v>0</v>
      </c>
      <c r="AD538" s="28">
        <f>AD$19</f>
        <v>0</v>
      </c>
      <c r="AE538" s="28" t="str">
        <f t="shared" si="490"/>
        <v/>
      </c>
      <c r="AF538" s="28">
        <f>AF$19</f>
        <v>0</v>
      </c>
      <c r="AG538" s="28">
        <f>AG$19</f>
        <v>0</v>
      </c>
      <c r="AH538" s="28" t="str">
        <f t="shared" si="491"/>
        <v/>
      </c>
      <c r="AI538" s="28">
        <f>AI$19</f>
        <v>0</v>
      </c>
      <c r="AJ538" s="28">
        <f>AJ$19</f>
        <v>0</v>
      </c>
      <c r="AK538" s="28" t="str">
        <f t="shared" si="492"/>
        <v/>
      </c>
      <c r="AL538" s="28">
        <f>AL$19</f>
        <v>0</v>
      </c>
      <c r="AM538" s="28">
        <f>AM$19</f>
        <v>0</v>
      </c>
      <c r="AN538" s="28" t="str">
        <f t="shared" si="493"/>
        <v/>
      </c>
      <c r="AO538" s="28">
        <f>AO$19</f>
        <v>0</v>
      </c>
      <c r="AP538" s="28">
        <f>AP$19</f>
        <v>0</v>
      </c>
      <c r="AQ538" s="28" t="str">
        <f t="shared" si="494"/>
        <v/>
      </c>
      <c r="AR538" s="28">
        <f>AR$19</f>
        <v>0</v>
      </c>
      <c r="AS538" s="28">
        <f>AS$19</f>
        <v>0</v>
      </c>
      <c r="AT538" s="28" t="str">
        <f t="shared" si="495"/>
        <v/>
      </c>
      <c r="AU538" s="28">
        <f>AU$19</f>
        <v>0</v>
      </c>
      <c r="AV538" s="28">
        <f>AV$19</f>
        <v>0</v>
      </c>
      <c r="AW538" s="28" t="str">
        <f t="shared" si="496"/>
        <v/>
      </c>
      <c r="AX538" s="28">
        <f>AX$19</f>
        <v>0</v>
      </c>
      <c r="AY538" s="28">
        <f>AY$19</f>
        <v>0</v>
      </c>
      <c r="AZ538" s="28" t="str">
        <f t="shared" si="497"/>
        <v/>
      </c>
      <c r="BA538" s="28">
        <f>BA$19</f>
        <v>0</v>
      </c>
      <c r="BB538" s="28">
        <f>BB$19</f>
        <v>0</v>
      </c>
      <c r="BC538" s="28" t="str">
        <f t="shared" si="498"/>
        <v/>
      </c>
      <c r="BD538" s="28">
        <f>BD$19</f>
        <v>0</v>
      </c>
      <c r="BE538" s="28">
        <f>BE$19</f>
        <v>0</v>
      </c>
      <c r="BF538" s="28" t="str">
        <f t="shared" si="499"/>
        <v/>
      </c>
      <c r="BG538" s="28">
        <f>BG$19</f>
        <v>0</v>
      </c>
      <c r="BH538" s="28">
        <f>BH$19</f>
        <v>0</v>
      </c>
      <c r="BI538" s="28" t="str">
        <f t="shared" si="500"/>
        <v/>
      </c>
      <c r="BJ538" s="28">
        <f>BJ$19</f>
        <v>0</v>
      </c>
      <c r="BK538" s="28">
        <f>BK$19</f>
        <v>0</v>
      </c>
      <c r="BL538" s="28" t="str">
        <f t="shared" si="501"/>
        <v/>
      </c>
      <c r="BM538" s="28">
        <f>BM$19</f>
        <v>0</v>
      </c>
      <c r="BN538" s="28">
        <f>BN$19</f>
        <v>0</v>
      </c>
      <c r="BO538" s="28" t="str">
        <f t="shared" si="502"/>
        <v/>
      </c>
      <c r="BP538" s="28">
        <f>BP$19</f>
        <v>0</v>
      </c>
      <c r="BQ538" s="28">
        <f>BQ$19</f>
        <v>0</v>
      </c>
      <c r="BR538" s="28" t="str">
        <f t="shared" si="503"/>
        <v/>
      </c>
      <c r="BS538" s="28">
        <f>BS$19</f>
        <v>0</v>
      </c>
      <c r="BT538" s="28">
        <f>BT$19</f>
        <v>0</v>
      </c>
      <c r="BU538" s="28" t="str">
        <f t="shared" si="504"/>
        <v/>
      </c>
      <c r="BV538" s="28" t="e">
        <f>#REF!</f>
        <v>#REF!</v>
      </c>
      <c r="BW538" s="28" t="e">
        <f>#REF!</f>
        <v>#REF!</v>
      </c>
      <c r="BX538" s="28" t="e">
        <f t="shared" si="505"/>
        <v>#REF!</v>
      </c>
      <c r="BY538" s="28">
        <f>BY$19</f>
        <v>0</v>
      </c>
      <c r="BZ538" s="28">
        <f>BZ$19</f>
        <v>0</v>
      </c>
      <c r="CA538" s="28" t="str">
        <f t="shared" si="506"/>
        <v/>
      </c>
      <c r="CB538" s="28">
        <f>CB$19</f>
        <v>0</v>
      </c>
      <c r="CC538" s="28">
        <f>CC$19</f>
        <v>0</v>
      </c>
      <c r="CD538" s="28" t="str">
        <f t="shared" si="507"/>
        <v/>
      </c>
      <c r="CE538" s="28">
        <f>CE$19</f>
        <v>0</v>
      </c>
      <c r="CF538" s="28">
        <f>CF$19</f>
        <v>0</v>
      </c>
      <c r="CG538" s="28" t="str">
        <f t="shared" si="508"/>
        <v/>
      </c>
      <c r="CH538" s="28"/>
      <c r="CI538" s="28"/>
      <c r="CJ538" s="28"/>
      <c r="CK538" s="28"/>
      <c r="CL538" s="28"/>
      <c r="CM538" s="28"/>
    </row>
    <row r="539" spans="2:91" x14ac:dyDescent="0.2">
      <c r="B539" s="28">
        <f>B$20</f>
        <v>0</v>
      </c>
      <c r="C539" s="28">
        <f>C$20</f>
        <v>0</v>
      </c>
      <c r="D539" s="28" t="str">
        <f t="shared" si="481"/>
        <v/>
      </c>
      <c r="E539" s="28">
        <f>E$20</f>
        <v>0</v>
      </c>
      <c r="F539" s="28">
        <f>F$20</f>
        <v>0</v>
      </c>
      <c r="G539" s="28" t="str">
        <f t="shared" si="482"/>
        <v/>
      </c>
      <c r="H539" s="28">
        <f>H$20</f>
        <v>0</v>
      </c>
      <c r="I539" s="28">
        <f>I$20</f>
        <v>0</v>
      </c>
      <c r="J539" s="28" t="str">
        <f t="shared" si="483"/>
        <v/>
      </c>
      <c r="K539" s="28">
        <f>K$20</f>
        <v>0</v>
      </c>
      <c r="L539" s="28">
        <f>L$20</f>
        <v>0</v>
      </c>
      <c r="M539" s="28" t="str">
        <f t="shared" si="484"/>
        <v/>
      </c>
      <c r="N539" s="28">
        <f>N$20</f>
        <v>0</v>
      </c>
      <c r="O539" s="28">
        <f>O$20</f>
        <v>0</v>
      </c>
      <c r="P539" s="28" t="str">
        <f t="shared" si="485"/>
        <v/>
      </c>
      <c r="Q539" s="28">
        <f>Q$20</f>
        <v>0</v>
      </c>
      <c r="R539" s="28">
        <f>R$20</f>
        <v>0</v>
      </c>
      <c r="S539" s="28" t="str">
        <f t="shared" si="486"/>
        <v/>
      </c>
      <c r="T539" s="28">
        <f>T$20</f>
        <v>0</v>
      </c>
      <c r="U539" s="28">
        <f>U$20</f>
        <v>0</v>
      </c>
      <c r="V539" s="28" t="str">
        <f t="shared" si="487"/>
        <v/>
      </c>
      <c r="W539" s="28">
        <f>W$20</f>
        <v>0</v>
      </c>
      <c r="X539" s="28">
        <f>X$20</f>
        <v>0</v>
      </c>
      <c r="Y539" s="28" t="str">
        <f t="shared" si="488"/>
        <v/>
      </c>
      <c r="Z539" s="28">
        <f>Z$20</f>
        <v>0</v>
      </c>
      <c r="AA539" s="28">
        <f>AA$20</f>
        <v>0</v>
      </c>
      <c r="AB539" s="28" t="str">
        <f t="shared" si="489"/>
        <v/>
      </c>
      <c r="AC539" s="28">
        <f>AC$20</f>
        <v>0</v>
      </c>
      <c r="AD539" s="28">
        <f>AD$20</f>
        <v>0</v>
      </c>
      <c r="AE539" s="28" t="str">
        <f t="shared" si="490"/>
        <v/>
      </c>
      <c r="AF539" s="28">
        <f>AF$20</f>
        <v>0</v>
      </c>
      <c r="AG539" s="28">
        <f>AG$20</f>
        <v>0</v>
      </c>
      <c r="AH539" s="28" t="str">
        <f t="shared" si="491"/>
        <v/>
      </c>
      <c r="AI539" s="28">
        <f>AI$20</f>
        <v>0</v>
      </c>
      <c r="AJ539" s="28">
        <f>AJ$20</f>
        <v>0</v>
      </c>
      <c r="AK539" s="28" t="str">
        <f t="shared" si="492"/>
        <v/>
      </c>
      <c r="AL539" s="28">
        <f>AL$20</f>
        <v>0</v>
      </c>
      <c r="AM539" s="28">
        <f>AM$20</f>
        <v>0</v>
      </c>
      <c r="AN539" s="28" t="str">
        <f t="shared" si="493"/>
        <v/>
      </c>
      <c r="AO539" s="28">
        <f>AO$20</f>
        <v>0</v>
      </c>
      <c r="AP539" s="28">
        <f>AP$20</f>
        <v>0</v>
      </c>
      <c r="AQ539" s="28" t="str">
        <f t="shared" si="494"/>
        <v/>
      </c>
      <c r="AR539" s="28">
        <f>AR$20</f>
        <v>0</v>
      </c>
      <c r="AS539" s="28">
        <f>AS$20</f>
        <v>0</v>
      </c>
      <c r="AT539" s="28" t="str">
        <f t="shared" si="495"/>
        <v/>
      </c>
      <c r="AU539" s="28">
        <f>AU$20</f>
        <v>0</v>
      </c>
      <c r="AV539" s="28">
        <f>AV$20</f>
        <v>0</v>
      </c>
      <c r="AW539" s="28" t="str">
        <f t="shared" si="496"/>
        <v/>
      </c>
      <c r="AX539" s="28">
        <f>AX$20</f>
        <v>0</v>
      </c>
      <c r="AY539" s="28">
        <f>AY$20</f>
        <v>0</v>
      </c>
      <c r="AZ539" s="28" t="str">
        <f t="shared" si="497"/>
        <v/>
      </c>
      <c r="BA539" s="28">
        <f>BA$20</f>
        <v>0</v>
      </c>
      <c r="BB539" s="28">
        <f>BB$20</f>
        <v>0</v>
      </c>
      <c r="BC539" s="28" t="str">
        <f t="shared" si="498"/>
        <v/>
      </c>
      <c r="BD539" s="28" t="e">
        <f>#REF!</f>
        <v>#REF!</v>
      </c>
      <c r="BE539" s="28" t="e">
        <f>#REF!</f>
        <v>#REF!</v>
      </c>
      <c r="BF539" s="28" t="e">
        <f t="shared" si="499"/>
        <v>#REF!</v>
      </c>
      <c r="BG539" s="28">
        <f>BG$20</f>
        <v>0</v>
      </c>
      <c r="BH539" s="28">
        <f>BH$20</f>
        <v>0</v>
      </c>
      <c r="BI539" s="28" t="str">
        <f t="shared" si="500"/>
        <v/>
      </c>
      <c r="BJ539" s="28">
        <f>BJ$20</f>
        <v>0</v>
      </c>
      <c r="BK539" s="28">
        <f>BK$20</f>
        <v>0</v>
      </c>
      <c r="BL539" s="28" t="str">
        <f t="shared" si="501"/>
        <v/>
      </c>
      <c r="BM539" s="28">
        <f>BM$20</f>
        <v>0</v>
      </c>
      <c r="BN539" s="28">
        <f>BN$20</f>
        <v>0</v>
      </c>
      <c r="BO539" s="28" t="str">
        <f t="shared" si="502"/>
        <v/>
      </c>
      <c r="BP539" s="28">
        <f>BP$20</f>
        <v>0</v>
      </c>
      <c r="BQ539" s="28">
        <f>BQ$20</f>
        <v>0</v>
      </c>
      <c r="BR539" s="28" t="str">
        <f t="shared" si="503"/>
        <v/>
      </c>
      <c r="BS539" s="28">
        <f>BS$20</f>
        <v>0</v>
      </c>
      <c r="BT539" s="28">
        <f>BT$20</f>
        <v>0</v>
      </c>
      <c r="BU539" s="28" t="str">
        <f t="shared" si="504"/>
        <v/>
      </c>
      <c r="BV539" s="28" t="e">
        <f>#REF!</f>
        <v>#REF!</v>
      </c>
      <c r="BW539" s="28" t="e">
        <f>#REF!</f>
        <v>#REF!</v>
      </c>
      <c r="BX539" s="28" t="e">
        <f t="shared" si="505"/>
        <v>#REF!</v>
      </c>
      <c r="BY539" s="28" t="e">
        <f>#REF!</f>
        <v>#REF!</v>
      </c>
      <c r="BZ539" s="28" t="e">
        <f>#REF!</f>
        <v>#REF!</v>
      </c>
      <c r="CA539" s="28" t="e">
        <f t="shared" si="506"/>
        <v>#REF!</v>
      </c>
      <c r="CB539" s="28" t="e">
        <f>#REF!</f>
        <v>#REF!</v>
      </c>
      <c r="CC539" s="28" t="e">
        <f>#REF!</f>
        <v>#REF!</v>
      </c>
      <c r="CD539" s="28" t="e">
        <f t="shared" si="507"/>
        <v>#REF!</v>
      </c>
      <c r="CE539" s="28" t="e">
        <f>#REF!</f>
        <v>#REF!</v>
      </c>
      <c r="CF539" s="28" t="e">
        <f>#REF!</f>
        <v>#REF!</v>
      </c>
      <c r="CG539" s="28" t="e">
        <f t="shared" si="508"/>
        <v>#REF!</v>
      </c>
      <c r="CH539" s="28"/>
      <c r="CI539" s="28"/>
      <c r="CJ539" s="28"/>
      <c r="CK539" s="28"/>
      <c r="CL539" s="28"/>
      <c r="CM539" s="28"/>
    </row>
    <row r="540" spans="2:91" x14ac:dyDescent="0.2">
      <c r="B540" s="28">
        <f>B$21</f>
        <v>0</v>
      </c>
      <c r="C540" s="28">
        <f>C$21</f>
        <v>0</v>
      </c>
      <c r="D540" s="28" t="str">
        <f t="shared" si="481"/>
        <v/>
      </c>
      <c r="E540" s="28">
        <f>E$21</f>
        <v>0</v>
      </c>
      <c r="F540" s="28">
        <f>F$21</f>
        <v>0</v>
      </c>
      <c r="G540" s="28" t="str">
        <f t="shared" si="482"/>
        <v/>
      </c>
      <c r="H540" s="28">
        <f>H$21</f>
        <v>0</v>
      </c>
      <c r="I540" s="28">
        <f>I$21</f>
        <v>0</v>
      </c>
      <c r="J540" s="28" t="str">
        <f t="shared" si="483"/>
        <v/>
      </c>
      <c r="K540" s="28">
        <f>K$21</f>
        <v>0</v>
      </c>
      <c r="L540" s="28">
        <f>L$21</f>
        <v>0</v>
      </c>
      <c r="M540" s="28" t="str">
        <f t="shared" si="484"/>
        <v/>
      </c>
      <c r="N540" s="28">
        <f>N$21</f>
        <v>0</v>
      </c>
      <c r="O540" s="28">
        <f>O$21</f>
        <v>0</v>
      </c>
      <c r="P540" s="28" t="str">
        <f t="shared" si="485"/>
        <v/>
      </c>
      <c r="Q540" s="28">
        <f>Q$21</f>
        <v>0</v>
      </c>
      <c r="R540" s="28">
        <f>R$21</f>
        <v>0</v>
      </c>
      <c r="S540" s="28" t="str">
        <f t="shared" si="486"/>
        <v/>
      </c>
      <c r="T540" s="28">
        <f>T$21</f>
        <v>0</v>
      </c>
      <c r="U540" s="28">
        <f>U$21</f>
        <v>0</v>
      </c>
      <c r="V540" s="28" t="str">
        <f t="shared" si="487"/>
        <v/>
      </c>
      <c r="W540" s="28">
        <f>W$21</f>
        <v>0</v>
      </c>
      <c r="X540" s="28">
        <f>X$21</f>
        <v>0</v>
      </c>
      <c r="Y540" s="28" t="str">
        <f t="shared" si="488"/>
        <v/>
      </c>
      <c r="Z540" s="28">
        <f>Z$21</f>
        <v>0</v>
      </c>
      <c r="AA540" s="28">
        <f>AA$21</f>
        <v>0</v>
      </c>
      <c r="AB540" s="28" t="str">
        <f t="shared" si="489"/>
        <v/>
      </c>
      <c r="AC540" s="28">
        <f>AC$21</f>
        <v>0</v>
      </c>
      <c r="AD540" s="28">
        <f>AD$21</f>
        <v>0</v>
      </c>
      <c r="AE540" s="28" t="str">
        <f t="shared" si="490"/>
        <v/>
      </c>
      <c r="AF540" s="28">
        <f>AF$21</f>
        <v>0</v>
      </c>
      <c r="AG540" s="28">
        <f>AG$21</f>
        <v>0</v>
      </c>
      <c r="AH540" s="28" t="str">
        <f t="shared" si="491"/>
        <v/>
      </c>
      <c r="AI540" s="28">
        <f>AI$21</f>
        <v>0</v>
      </c>
      <c r="AJ540" s="28">
        <f>AJ$21</f>
        <v>0</v>
      </c>
      <c r="AK540" s="28" t="str">
        <f t="shared" si="492"/>
        <v/>
      </c>
      <c r="AL540" s="28">
        <f>AL$21</f>
        <v>0</v>
      </c>
      <c r="AM540" s="28">
        <f>AM$21</f>
        <v>0</v>
      </c>
      <c r="AN540" s="28" t="str">
        <f t="shared" si="493"/>
        <v/>
      </c>
      <c r="AO540" s="28">
        <f>AO$21</f>
        <v>0</v>
      </c>
      <c r="AP540" s="28">
        <f>AP$21</f>
        <v>0</v>
      </c>
      <c r="AQ540" s="28" t="str">
        <f t="shared" si="494"/>
        <v/>
      </c>
      <c r="AR540" s="28">
        <f>AR$21</f>
        <v>0</v>
      </c>
      <c r="AS540" s="28">
        <f>AS$21</f>
        <v>0</v>
      </c>
      <c r="AT540" s="28" t="str">
        <f t="shared" si="495"/>
        <v/>
      </c>
      <c r="AU540" s="28">
        <f>AU$21</f>
        <v>0</v>
      </c>
      <c r="AV540" s="28">
        <f>AV$21</f>
        <v>0</v>
      </c>
      <c r="AW540" s="28" t="str">
        <f t="shared" si="496"/>
        <v/>
      </c>
      <c r="AX540" s="28">
        <f>AX$21</f>
        <v>0</v>
      </c>
      <c r="AY540" s="28">
        <f>AY$21</f>
        <v>0</v>
      </c>
      <c r="AZ540" s="28" t="str">
        <f t="shared" si="497"/>
        <v/>
      </c>
      <c r="BA540" s="28">
        <f>BA$21</f>
        <v>0</v>
      </c>
      <c r="BB540" s="28">
        <f>BB$21</f>
        <v>0</v>
      </c>
      <c r="BC540" s="28" t="str">
        <f t="shared" si="498"/>
        <v/>
      </c>
      <c r="BD540" s="28">
        <f>BD$21</f>
        <v>0</v>
      </c>
      <c r="BE540" s="28">
        <f>BE$21</f>
        <v>0</v>
      </c>
      <c r="BF540" s="28" t="str">
        <f t="shared" si="499"/>
        <v/>
      </c>
      <c r="BG540" s="28">
        <f>BG$21</f>
        <v>0</v>
      </c>
      <c r="BH540" s="28">
        <f>BH$21</f>
        <v>0</v>
      </c>
      <c r="BI540" s="28" t="str">
        <f t="shared" si="500"/>
        <v/>
      </c>
      <c r="BJ540" s="28">
        <f>BJ$21</f>
        <v>0</v>
      </c>
      <c r="BK540" s="28">
        <f>BK$21</f>
        <v>0</v>
      </c>
      <c r="BL540" s="28" t="str">
        <f t="shared" si="501"/>
        <v/>
      </c>
      <c r="BM540" s="28">
        <f>BM$21</f>
        <v>0</v>
      </c>
      <c r="BN540" s="28">
        <f>BN$21</f>
        <v>0</v>
      </c>
      <c r="BO540" s="28" t="str">
        <f t="shared" si="502"/>
        <v/>
      </c>
      <c r="BP540" s="28">
        <f>BP$21</f>
        <v>0</v>
      </c>
      <c r="BQ540" s="28">
        <f>BQ$21</f>
        <v>0</v>
      </c>
      <c r="BR540" s="28" t="str">
        <f t="shared" si="503"/>
        <v/>
      </c>
      <c r="BS540" s="28">
        <f>BS$21</f>
        <v>0</v>
      </c>
      <c r="BT540" s="28">
        <f>BT$21</f>
        <v>0</v>
      </c>
      <c r="BU540" s="28" t="str">
        <f t="shared" si="504"/>
        <v/>
      </c>
      <c r="BV540" s="28">
        <f>BV$21</f>
        <v>0</v>
      </c>
      <c r="BW540" s="28">
        <f>BW$21</f>
        <v>0</v>
      </c>
      <c r="BX540" s="28" t="str">
        <f t="shared" si="505"/>
        <v/>
      </c>
      <c r="BY540" s="28" t="e">
        <f>#REF!</f>
        <v>#REF!</v>
      </c>
      <c r="BZ540" s="28" t="e">
        <f>#REF!</f>
        <v>#REF!</v>
      </c>
      <c r="CA540" s="28" t="e">
        <f t="shared" si="506"/>
        <v>#REF!</v>
      </c>
      <c r="CB540" s="28" t="e">
        <f>#REF!</f>
        <v>#REF!</v>
      </c>
      <c r="CC540" s="28" t="e">
        <f>#REF!</f>
        <v>#REF!</v>
      </c>
      <c r="CD540" s="28" t="e">
        <f t="shared" si="507"/>
        <v>#REF!</v>
      </c>
      <c r="CE540" s="28" t="e">
        <f>#REF!</f>
        <v>#REF!</v>
      </c>
      <c r="CF540" s="28" t="e">
        <f>#REF!</f>
        <v>#REF!</v>
      </c>
      <c r="CG540" s="28" t="e">
        <f t="shared" si="508"/>
        <v>#REF!</v>
      </c>
      <c r="CH540" s="28"/>
      <c r="CI540" s="28"/>
      <c r="CJ540" s="28"/>
      <c r="CK540" s="28"/>
      <c r="CL540" s="28"/>
      <c r="CM540" s="28"/>
    </row>
    <row r="541" spans="2:91" x14ac:dyDescent="0.2">
      <c r="B541" s="28">
        <f>B$22</f>
        <v>0</v>
      </c>
      <c r="C541" s="28">
        <f>C$22</f>
        <v>0</v>
      </c>
      <c r="D541" s="28" t="str">
        <f t="shared" si="481"/>
        <v/>
      </c>
      <c r="E541" s="28">
        <f>E$22</f>
        <v>0</v>
      </c>
      <c r="F541" s="28">
        <f>F$22</f>
        <v>0</v>
      </c>
      <c r="G541" s="28" t="str">
        <f t="shared" si="482"/>
        <v/>
      </c>
      <c r="H541" s="28">
        <f>H$22</f>
        <v>0</v>
      </c>
      <c r="I541" s="28">
        <f>I$22</f>
        <v>0</v>
      </c>
      <c r="J541" s="28" t="str">
        <f t="shared" si="483"/>
        <v/>
      </c>
      <c r="K541" s="28" t="str">
        <f>K$22</f>
        <v>partner_id</v>
      </c>
      <c r="L541" s="28" t="str">
        <f>L$22</f>
        <v>Partner identifier in app</v>
      </c>
      <c r="M541" s="28" t="str">
        <f t="shared" si="484"/>
        <v>"key":"partner_id","value":"","description":"Partner identifier in app"},{</v>
      </c>
      <c r="N541" s="28">
        <f>N$22</f>
        <v>0</v>
      </c>
      <c r="O541" s="28">
        <f>O$22</f>
        <v>0</v>
      </c>
      <c r="P541" s="28" t="str">
        <f t="shared" si="485"/>
        <v/>
      </c>
      <c r="Q541" s="28">
        <f>Q$22</f>
        <v>0</v>
      </c>
      <c r="R541" s="28">
        <f>R$22</f>
        <v>0</v>
      </c>
      <c r="S541" s="28" t="str">
        <f t="shared" si="486"/>
        <v/>
      </c>
      <c r="T541" s="28">
        <f>T$22</f>
        <v>0</v>
      </c>
      <c r="U541" s="28">
        <f>U$22</f>
        <v>0</v>
      </c>
      <c r="V541" s="28" t="str">
        <f t="shared" si="487"/>
        <v/>
      </c>
      <c r="W541" s="28">
        <f>W$22</f>
        <v>0</v>
      </c>
      <c r="X541" s="28">
        <f>X$22</f>
        <v>0</v>
      </c>
      <c r="Y541" s="28" t="str">
        <f t="shared" si="488"/>
        <v/>
      </c>
      <c r="Z541" s="28">
        <f>Z$22</f>
        <v>0</v>
      </c>
      <c r="AA541" s="28">
        <f>AA$22</f>
        <v>0</v>
      </c>
      <c r="AB541" s="28" t="str">
        <f t="shared" si="489"/>
        <v/>
      </c>
      <c r="AC541" s="28">
        <f>AC$22</f>
        <v>0</v>
      </c>
      <c r="AD541" s="28">
        <f>AD$22</f>
        <v>0</v>
      </c>
      <c r="AE541" s="28" t="str">
        <f t="shared" si="490"/>
        <v/>
      </c>
      <c r="AF541" s="28">
        <f>AF$22</f>
        <v>0</v>
      </c>
      <c r="AG541" s="28">
        <f>AG$22</f>
        <v>0</v>
      </c>
      <c r="AH541" s="28" t="str">
        <f t="shared" si="491"/>
        <v/>
      </c>
      <c r="AI541" s="28">
        <f>AI$22</f>
        <v>0</v>
      </c>
      <c r="AJ541" s="28">
        <f>AJ$22</f>
        <v>0</v>
      </c>
      <c r="AK541" s="28" t="str">
        <f t="shared" si="492"/>
        <v/>
      </c>
      <c r="AL541" s="28">
        <f>AL$22</f>
        <v>0</v>
      </c>
      <c r="AM541" s="28">
        <f>AM$22</f>
        <v>0</v>
      </c>
      <c r="AN541" s="28" t="str">
        <f t="shared" si="493"/>
        <v/>
      </c>
      <c r="AO541" s="28">
        <f>AO$22</f>
        <v>0</v>
      </c>
      <c r="AP541" s="28">
        <f>AP$22</f>
        <v>0</v>
      </c>
      <c r="AQ541" s="28" t="str">
        <f t="shared" si="494"/>
        <v/>
      </c>
      <c r="AR541" s="28">
        <f>AR$22</f>
        <v>0</v>
      </c>
      <c r="AS541" s="28">
        <f>AS$22</f>
        <v>0</v>
      </c>
      <c r="AT541" s="28" t="str">
        <f t="shared" si="495"/>
        <v/>
      </c>
      <c r="AU541" s="28">
        <f>AU$22</f>
        <v>0</v>
      </c>
      <c r="AV541" s="28">
        <f>AV$22</f>
        <v>0</v>
      </c>
      <c r="AW541" s="28" t="str">
        <f t="shared" si="496"/>
        <v/>
      </c>
      <c r="AX541" s="28">
        <f>AX$22</f>
        <v>0</v>
      </c>
      <c r="AY541" s="28">
        <f>AY$22</f>
        <v>0</v>
      </c>
      <c r="AZ541" s="28" t="str">
        <f t="shared" si="497"/>
        <v/>
      </c>
      <c r="BA541" s="28">
        <f>BA$22</f>
        <v>0</v>
      </c>
      <c r="BB541" s="28">
        <f>BB$22</f>
        <v>0</v>
      </c>
      <c r="BC541" s="28" t="str">
        <f t="shared" si="498"/>
        <v/>
      </c>
      <c r="BD541" s="28">
        <f>BD$22</f>
        <v>0</v>
      </c>
      <c r="BE541" s="28">
        <f>BE$22</f>
        <v>0</v>
      </c>
      <c r="BF541" s="28" t="str">
        <f t="shared" si="499"/>
        <v/>
      </c>
      <c r="BG541" s="28">
        <f>BG$22</f>
        <v>0</v>
      </c>
      <c r="BH541" s="28">
        <f>BH$22</f>
        <v>0</v>
      </c>
      <c r="BI541" s="28" t="str">
        <f t="shared" si="500"/>
        <v/>
      </c>
      <c r="BJ541" s="28">
        <f>BJ$22</f>
        <v>0</v>
      </c>
      <c r="BK541" s="28">
        <f>BK$22</f>
        <v>0</v>
      </c>
      <c r="BL541" s="28" t="str">
        <f t="shared" si="501"/>
        <v/>
      </c>
      <c r="BM541" s="28" t="e">
        <f>#REF!</f>
        <v>#REF!</v>
      </c>
      <c r="BN541" s="28" t="e">
        <f>#REF!</f>
        <v>#REF!</v>
      </c>
      <c r="BO541" s="28" t="e">
        <f t="shared" si="502"/>
        <v>#REF!</v>
      </c>
      <c r="BP541" s="28">
        <f>BP$22</f>
        <v>0</v>
      </c>
      <c r="BQ541" s="28">
        <f>BQ$22</f>
        <v>0</v>
      </c>
      <c r="BR541" s="28" t="str">
        <f t="shared" si="503"/>
        <v/>
      </c>
      <c r="BS541" s="28">
        <f>BS$22</f>
        <v>0</v>
      </c>
      <c r="BT541" s="28">
        <f>BT$22</f>
        <v>0</v>
      </c>
      <c r="BU541" s="28" t="str">
        <f t="shared" si="504"/>
        <v/>
      </c>
      <c r="BV541" s="28">
        <f>BV$22</f>
        <v>0</v>
      </c>
      <c r="BW541" s="28">
        <f>BW$22</f>
        <v>0</v>
      </c>
      <c r="BX541" s="28" t="str">
        <f t="shared" si="505"/>
        <v/>
      </c>
      <c r="BY541" s="28">
        <f>BY$22</f>
        <v>0</v>
      </c>
      <c r="BZ541" s="28">
        <f>BZ$22</f>
        <v>0</v>
      </c>
      <c r="CA541" s="28" t="str">
        <f t="shared" si="506"/>
        <v/>
      </c>
      <c r="CB541" s="28">
        <f>CB$22</f>
        <v>0</v>
      </c>
      <c r="CC541" s="28">
        <f>CC$22</f>
        <v>0</v>
      </c>
      <c r="CD541" s="28" t="str">
        <f t="shared" si="507"/>
        <v/>
      </c>
      <c r="CE541" s="28" t="e">
        <f>#REF!</f>
        <v>#REF!</v>
      </c>
      <c r="CF541" s="28" t="e">
        <f>#REF!</f>
        <v>#REF!</v>
      </c>
      <c r="CG541" s="28" t="e">
        <f t="shared" si="508"/>
        <v>#REF!</v>
      </c>
      <c r="CH541" s="28"/>
      <c r="CI541" s="28"/>
      <c r="CJ541" s="28"/>
      <c r="CK541" s="28"/>
      <c r="CL541" s="28"/>
      <c r="CM541" s="28"/>
    </row>
    <row r="542" spans="2:91" x14ac:dyDescent="0.2">
      <c r="B542" s="28">
        <f>B$23</f>
        <v>0</v>
      </c>
      <c r="C542" s="28">
        <f>C$23</f>
        <v>0</v>
      </c>
      <c r="D542" s="28" t="str">
        <f t="shared" si="481"/>
        <v/>
      </c>
      <c r="E542" s="28" t="e">
        <f>#REF!</f>
        <v>#REF!</v>
      </c>
      <c r="F542" s="28" t="e">
        <f>#REF!</f>
        <v>#REF!</v>
      </c>
      <c r="G542" s="28" t="e">
        <f t="shared" si="482"/>
        <v>#REF!</v>
      </c>
      <c r="H542" s="28">
        <f>H$23</f>
        <v>0</v>
      </c>
      <c r="I542" s="28">
        <f>I$23</f>
        <v>0</v>
      </c>
      <c r="J542" s="28" t="str">
        <f t="shared" si="483"/>
        <v/>
      </c>
      <c r="K542" s="28">
        <f>K$23</f>
        <v>0</v>
      </c>
      <c r="L542" s="28">
        <f>L$23</f>
        <v>0</v>
      </c>
      <c r="M542" s="28" t="str">
        <f t="shared" si="484"/>
        <v/>
      </c>
      <c r="N542" s="28">
        <f>N$23</f>
        <v>0</v>
      </c>
      <c r="O542" s="28">
        <f>O$23</f>
        <v>0</v>
      </c>
      <c r="P542" s="28" t="str">
        <f t="shared" si="485"/>
        <v/>
      </c>
      <c r="Q542" s="28">
        <f>Q$23</f>
        <v>0</v>
      </c>
      <c r="R542" s="28">
        <f>R$23</f>
        <v>0</v>
      </c>
      <c r="S542" s="28" t="str">
        <f t="shared" si="486"/>
        <v/>
      </c>
      <c r="T542" s="28">
        <f>T$23</f>
        <v>0</v>
      </c>
      <c r="U542" s="28">
        <f>U$23</f>
        <v>0</v>
      </c>
      <c r="V542" s="28" t="str">
        <f t="shared" si="487"/>
        <v/>
      </c>
      <c r="W542" s="28">
        <f>W$23</f>
        <v>0</v>
      </c>
      <c r="X542" s="28">
        <f>X$23</f>
        <v>0</v>
      </c>
      <c r="Y542" s="28" t="str">
        <f t="shared" si="488"/>
        <v/>
      </c>
      <c r="Z542" s="28">
        <f>Z$23</f>
        <v>0</v>
      </c>
      <c r="AA542" s="28">
        <f>AA$23</f>
        <v>0</v>
      </c>
      <c r="AB542" s="28" t="str">
        <f t="shared" si="489"/>
        <v/>
      </c>
      <c r="AC542" s="28" t="str">
        <f>AC$23</f>
        <v>profile_id</v>
      </c>
      <c r="AD542" s="28" t="str">
        <f>AD$23</f>
        <v>Profile identifier in app</v>
      </c>
      <c r="AE542" s="28" t="str">
        <f t="shared" si="490"/>
        <v>"key":"profile_id","value":"","description":"Profile identifier in app"},{</v>
      </c>
      <c r="AF542" s="28" t="e">
        <f>#REF!</f>
        <v>#REF!</v>
      </c>
      <c r="AG542" s="28" t="e">
        <f>#REF!</f>
        <v>#REF!</v>
      </c>
      <c r="AH542" s="28" t="e">
        <f t="shared" si="491"/>
        <v>#REF!</v>
      </c>
      <c r="AI542" s="28" t="e">
        <f>#REF!</f>
        <v>#REF!</v>
      </c>
      <c r="AJ542" s="28" t="e">
        <f>#REF!</f>
        <v>#REF!</v>
      </c>
      <c r="AK542" s="28" t="e">
        <f t="shared" si="492"/>
        <v>#REF!</v>
      </c>
      <c r="AL542" s="28" t="e">
        <f>#REF!</f>
        <v>#REF!</v>
      </c>
      <c r="AM542" s="28" t="e">
        <f>#REF!</f>
        <v>#REF!</v>
      </c>
      <c r="AN542" s="28" t="e">
        <f t="shared" si="493"/>
        <v>#REF!</v>
      </c>
      <c r="AO542" s="28" t="e">
        <f>#REF!</f>
        <v>#REF!</v>
      </c>
      <c r="AP542" s="28" t="e">
        <f>#REF!</f>
        <v>#REF!</v>
      </c>
      <c r="AQ542" s="28" t="e">
        <f t="shared" si="494"/>
        <v>#REF!</v>
      </c>
      <c r="AR542" s="28" t="str">
        <f>AR$23</f>
        <v>profile_ID</v>
      </c>
      <c r="AS542" s="28" t="str">
        <f>AS$23</f>
        <v>Profile identifier in app</v>
      </c>
      <c r="AT542" s="28" t="str">
        <f t="shared" si="495"/>
        <v>"key":"profile_ID","value":"","description":"Profile identifier in app"},{</v>
      </c>
      <c r="AU542" s="28" t="e">
        <f>#REF!</f>
        <v>#REF!</v>
      </c>
      <c r="AV542" s="28" t="e">
        <f>#REF!</f>
        <v>#REF!</v>
      </c>
      <c r="AW542" s="28" t="e">
        <f t="shared" si="496"/>
        <v>#REF!</v>
      </c>
      <c r="AX542" s="28" t="e">
        <f>#REF!</f>
        <v>#REF!</v>
      </c>
      <c r="AY542" s="28" t="e">
        <f>#REF!</f>
        <v>#REF!</v>
      </c>
      <c r="AZ542" s="28" t="e">
        <f t="shared" si="497"/>
        <v>#REF!</v>
      </c>
      <c r="BA542" s="28" t="e">
        <f>#REF!</f>
        <v>#REF!</v>
      </c>
      <c r="BB542" s="28" t="e">
        <f>#REF!</f>
        <v>#REF!</v>
      </c>
      <c r="BC542" s="28" t="e">
        <f t="shared" si="498"/>
        <v>#REF!</v>
      </c>
      <c r="BD542" s="28">
        <f>BD$23</f>
        <v>0</v>
      </c>
      <c r="BE542" s="28">
        <f>BE$23</f>
        <v>0</v>
      </c>
      <c r="BF542" s="28" t="str">
        <f t="shared" si="499"/>
        <v/>
      </c>
      <c r="BG542" s="28" t="e">
        <f>#REF!</f>
        <v>#REF!</v>
      </c>
      <c r="BH542" s="28" t="e">
        <f>#REF!</f>
        <v>#REF!</v>
      </c>
      <c r="BI542" s="28" t="e">
        <f t="shared" si="500"/>
        <v>#REF!</v>
      </c>
      <c r="BJ542" s="28" t="e">
        <f>#REF!</f>
        <v>#REF!</v>
      </c>
      <c r="BK542" s="28" t="e">
        <f>#REF!</f>
        <v>#REF!</v>
      </c>
      <c r="BL542" s="28" t="e">
        <f t="shared" si="501"/>
        <v>#REF!</v>
      </c>
      <c r="BM542" s="28" t="str">
        <f>BM$22</f>
        <v>thread_ID</v>
      </c>
      <c r="BN542" s="28" t="str">
        <f>BN$22</f>
        <v>Thread identifier in app</v>
      </c>
      <c r="BO542" s="28" t="str">
        <f t="shared" si="502"/>
        <v>"key":"thread_ID","value":"","description":"Thread identifier in app"},{</v>
      </c>
      <c r="BP542" s="28" t="e">
        <f>#REF!</f>
        <v>#REF!</v>
      </c>
      <c r="BQ542" s="28" t="e">
        <f>#REF!</f>
        <v>#REF!</v>
      </c>
      <c r="BR542" s="28" t="e">
        <f t="shared" si="503"/>
        <v>#REF!</v>
      </c>
      <c r="BS542" s="28">
        <f>BS$23</f>
        <v>0</v>
      </c>
      <c r="BT542" s="28">
        <f>BT$23</f>
        <v>0</v>
      </c>
      <c r="BU542" s="28" t="str">
        <f t="shared" si="504"/>
        <v/>
      </c>
      <c r="BV542" s="28" t="str">
        <f>BV$18</f>
        <v>stage_ID</v>
      </c>
      <c r="BW542" s="28" t="str">
        <f>BW$18</f>
        <v>Stage identifier in app</v>
      </c>
      <c r="BX542" s="28" t="str">
        <f t="shared" si="505"/>
        <v>"key":"stage_ID","value":"","description":"Stage identifier in app"},{</v>
      </c>
      <c r="BY542" s="28">
        <f>BY$23</f>
        <v>0</v>
      </c>
      <c r="BZ542" s="28">
        <f>BZ$23</f>
        <v>0</v>
      </c>
      <c r="CA542" s="28" t="str">
        <f t="shared" si="506"/>
        <v/>
      </c>
      <c r="CB542" s="28">
        <f>CB$23</f>
        <v>0</v>
      </c>
      <c r="CC542" s="28">
        <f>CC$23</f>
        <v>0</v>
      </c>
      <c r="CD542" s="28" t="str">
        <f t="shared" si="507"/>
        <v/>
      </c>
      <c r="CE542" s="28" t="str">
        <f>CE$18</f>
        <v>stage_ID</v>
      </c>
      <c r="CF542" s="28" t="str">
        <f>CF$18</f>
        <v>Stage identifier in app</v>
      </c>
      <c r="CG542" s="28" t="str">
        <f t="shared" si="508"/>
        <v>"key":"stage_ID","value":"","description":"Stage identifier in app"},{</v>
      </c>
      <c r="CH542" s="28"/>
      <c r="CI542" s="28"/>
      <c r="CJ542" s="28"/>
      <c r="CK542" s="28"/>
      <c r="CL542" s="28"/>
      <c r="CM542" s="28"/>
    </row>
    <row r="543" spans="2:91" x14ac:dyDescent="0.2">
      <c r="B543" s="28">
        <f>B$24</f>
        <v>0</v>
      </c>
      <c r="C543" s="28">
        <f>C$24</f>
        <v>0</v>
      </c>
      <c r="D543" s="28" t="str">
        <f t="shared" si="481"/>
        <v/>
      </c>
      <c r="E543" s="28" t="str">
        <f>E$23</f>
        <v>profile_id</v>
      </c>
      <c r="F543" s="28" t="str">
        <f>F$23</f>
        <v>Profile identifier in app</v>
      </c>
      <c r="G543" s="28" t="str">
        <f t="shared" si="482"/>
        <v>"key":"profile_id","value":"","description":"Profile identifier in app"},{</v>
      </c>
      <c r="H543" s="28">
        <f>H$24</f>
        <v>0</v>
      </c>
      <c r="I543" s="28">
        <f>I$24</f>
        <v>0</v>
      </c>
      <c r="J543" s="28" t="str">
        <f t="shared" si="483"/>
        <v/>
      </c>
      <c r="K543" s="28">
        <f>K$24</f>
        <v>0</v>
      </c>
      <c r="L543" s="28">
        <f>L$24</f>
        <v>0</v>
      </c>
      <c r="M543" s="28" t="str">
        <f t="shared" si="484"/>
        <v/>
      </c>
      <c r="N543" s="28">
        <f>N$24</f>
        <v>0</v>
      </c>
      <c r="O543" s="28">
        <f>O$24</f>
        <v>0</v>
      </c>
      <c r="P543" s="28" t="str">
        <f t="shared" si="485"/>
        <v/>
      </c>
      <c r="Q543" s="28">
        <f>Q$24</f>
        <v>0</v>
      </c>
      <c r="R543" s="28">
        <f>R$24</f>
        <v>0</v>
      </c>
      <c r="S543" s="28" t="str">
        <f t="shared" si="486"/>
        <v/>
      </c>
      <c r="T543" s="28">
        <f>T$24</f>
        <v>0</v>
      </c>
      <c r="U543" s="28">
        <f>U$24</f>
        <v>0</v>
      </c>
      <c r="V543" s="28" t="str">
        <f t="shared" si="487"/>
        <v/>
      </c>
      <c r="W543" s="28" t="str">
        <f>W$24</f>
        <v>user_id</v>
      </c>
      <c r="X543" s="28" t="str">
        <f>X$24</f>
        <v>User identifier in app</v>
      </c>
      <c r="Y543" s="28" t="str">
        <f t="shared" si="488"/>
        <v>"key":"user_id","value":"","description":"User identifier in app"},{</v>
      </c>
      <c r="Z543" s="28" t="str">
        <f>Z$24</f>
        <v>user_id</v>
      </c>
      <c r="AA543" s="28" t="str">
        <f>AA$24</f>
        <v>User identifier in app</v>
      </c>
      <c r="AB543" s="28" t="str">
        <f t="shared" si="489"/>
        <v>"key":"user_id","value":"","description":"User identifier in app"},{</v>
      </c>
      <c r="AC543" s="28">
        <f>AC$24</f>
        <v>0</v>
      </c>
      <c r="AD543" s="28">
        <f>AD$24</f>
        <v>0</v>
      </c>
      <c r="AE543" s="28" t="str">
        <f t="shared" si="490"/>
        <v/>
      </c>
      <c r="AF543" s="28" t="str">
        <f>AF$23</f>
        <v>profile_id</v>
      </c>
      <c r="AG543" s="28" t="str">
        <f>AG$23</f>
        <v>Profile identifier in app</v>
      </c>
      <c r="AH543" s="28" t="str">
        <f t="shared" si="491"/>
        <v>"key":"profile_id","value":"","description":"Profile identifier in app"},{</v>
      </c>
      <c r="AI543" s="28" t="str">
        <f>AI$23</f>
        <v>profile_ID</v>
      </c>
      <c r="AJ543" s="28" t="str">
        <f>AJ$23</f>
        <v>Profile identifier in app</v>
      </c>
      <c r="AK543" s="28" t="str">
        <f t="shared" si="492"/>
        <v>"key":"profile_ID","value":"","description":"Profile identifier in app"},{</v>
      </c>
      <c r="AL543" s="28" t="str">
        <f>AL$23</f>
        <v>profile_ID</v>
      </c>
      <c r="AM543" s="28" t="str">
        <f>AM$23</f>
        <v>Profile identifier in app</v>
      </c>
      <c r="AN543" s="28" t="str">
        <f t="shared" si="493"/>
        <v>"key":"profile_ID","value":"","description":"Profile identifier in app"},{</v>
      </c>
      <c r="AO543" s="28" t="str">
        <f>AO$23</f>
        <v>profile_ID</v>
      </c>
      <c r="AP543" s="28" t="str">
        <f>AP$23</f>
        <v>Profile identifier in app</v>
      </c>
      <c r="AQ543" s="28" t="str">
        <f t="shared" si="494"/>
        <v>"key":"profile_ID","value":"","description":"Profile identifier in app"},{</v>
      </c>
      <c r="AR543" s="28">
        <f>AR$24</f>
        <v>0</v>
      </c>
      <c r="AS543" s="28">
        <f>AS$24</f>
        <v>0</v>
      </c>
      <c r="AT543" s="28" t="str">
        <f t="shared" si="495"/>
        <v/>
      </c>
      <c r="AU543" s="28" t="str">
        <f>AU$23</f>
        <v>profile_ID</v>
      </c>
      <c r="AV543" s="28" t="str">
        <f>AV$23</f>
        <v>Profile identifier in app</v>
      </c>
      <c r="AW543" s="28" t="str">
        <f t="shared" si="496"/>
        <v>"key":"profile_ID","value":"","description":"Profile identifier in app"},{</v>
      </c>
      <c r="AX543" s="28" t="str">
        <f>AX$23</f>
        <v>profile_ID</v>
      </c>
      <c r="AY543" s="28" t="str">
        <f>AY$23</f>
        <v>Profile identifier in app</v>
      </c>
      <c r="AZ543" s="28" t="str">
        <f t="shared" si="497"/>
        <v>"key":"profile_ID","value":"","description":"Profile identifier in app"},{</v>
      </c>
      <c r="BA543" s="28" t="str">
        <f>BA$23</f>
        <v>profile_ID</v>
      </c>
      <c r="BB543" s="28" t="str">
        <f>BB$23</f>
        <v>Profile identifier in app</v>
      </c>
      <c r="BC543" s="28" t="str">
        <f t="shared" si="498"/>
        <v>"key":"profile_ID","value":"","description":"Profile identifier in app"},{</v>
      </c>
      <c r="BD543" s="28">
        <f>BD$24</f>
        <v>0</v>
      </c>
      <c r="BE543" s="28">
        <f>BE$24</f>
        <v>0</v>
      </c>
      <c r="BF543" s="28" t="str">
        <f t="shared" si="499"/>
        <v/>
      </c>
      <c r="BG543" s="28" t="str">
        <f>BG$23</f>
        <v>profile_ID</v>
      </c>
      <c r="BH543" s="28" t="str">
        <f>BH$23</f>
        <v>Profile identifier in app</v>
      </c>
      <c r="BI543" s="28" t="str">
        <f t="shared" si="500"/>
        <v>"key":"profile_ID","value":"","description":"Profile identifier in app"},{</v>
      </c>
      <c r="BJ543" s="28" t="str">
        <f>BJ$23</f>
        <v>profile_ID</v>
      </c>
      <c r="BK543" s="28" t="str">
        <f>BK$23</f>
        <v>Profile identifier in app</v>
      </c>
      <c r="BL543" s="28" t="str">
        <f t="shared" si="501"/>
        <v>"key":"profile_ID","value":"","description":"Profile identifier in app"},{</v>
      </c>
      <c r="BM543" s="28" t="str">
        <f>BM$23</f>
        <v>profile_ID</v>
      </c>
      <c r="BN543" s="28" t="str">
        <f>BN$23</f>
        <v>Profile identifier in app</v>
      </c>
      <c r="BO543" s="28" t="str">
        <f t="shared" si="502"/>
        <v>"key":"profile_ID","value":"","description":"Profile identifier in app"},{</v>
      </c>
      <c r="BP543" s="28" t="str">
        <f>BP$23</f>
        <v>profile_ID</v>
      </c>
      <c r="BQ543" s="28" t="str">
        <f>BQ$23</f>
        <v>Profile identifier in app</v>
      </c>
      <c r="BR543" s="28" t="str">
        <f t="shared" si="503"/>
        <v>"key":"profile_ID","value":"","description":"Profile identifier in app"},{</v>
      </c>
      <c r="BS543" s="28">
        <f>BS$24</f>
        <v>0</v>
      </c>
      <c r="BT543" s="28">
        <f>BT$24</f>
        <v>0</v>
      </c>
      <c r="BU543" s="28" t="str">
        <f t="shared" si="504"/>
        <v/>
      </c>
      <c r="BV543" s="28" t="str">
        <f>BV$19</f>
        <v>attachment_ID</v>
      </c>
      <c r="BW543" s="28" t="str">
        <f>BW$19</f>
        <v>Attachment identifier in app</v>
      </c>
      <c r="BX543" s="28" t="str">
        <f t="shared" si="505"/>
        <v>"key":"attachment_ID","value":"","description":"Attachment identifier in app"},{</v>
      </c>
      <c r="BY543" s="28" t="str">
        <f>BY$20</f>
        <v>post_ID</v>
      </c>
      <c r="BZ543" s="28" t="str">
        <f>BZ$20</f>
        <v>Post identifier in app</v>
      </c>
      <c r="CA543" s="28" t="str">
        <f t="shared" si="506"/>
        <v>"key":"post_ID","value":"","description":"Post identifier in app"},{</v>
      </c>
      <c r="CB543" s="28" t="str">
        <f>CB$20</f>
        <v>post_ID</v>
      </c>
      <c r="CC543" s="28" t="str">
        <f>CC$20</f>
        <v>Post identifier in app</v>
      </c>
      <c r="CD543" s="28" t="str">
        <f t="shared" si="507"/>
        <v>"key":"post_ID","value":"","description":"Post identifier in app"},{</v>
      </c>
      <c r="CE543" s="28" t="str">
        <f>CE$20</f>
        <v>post_ID</v>
      </c>
      <c r="CF543" s="28" t="str">
        <f>CF$20</f>
        <v>Post identifier in app</v>
      </c>
      <c r="CG543" s="28" t="str">
        <f t="shared" si="508"/>
        <v>"key":"post_ID","value":"","description":"Post identifier in app"},{</v>
      </c>
      <c r="CH543" s="28"/>
      <c r="CI543" s="28"/>
      <c r="CJ543" s="28"/>
      <c r="CK543" s="28"/>
      <c r="CL543" s="28"/>
      <c r="CM543" s="28"/>
    </row>
    <row r="544" spans="2:91" x14ac:dyDescent="0.2">
      <c r="B544" s="28">
        <f>B$25</f>
        <v>0</v>
      </c>
      <c r="C544" s="28">
        <f>C$25</f>
        <v>0</v>
      </c>
      <c r="D544" s="28" t="str">
        <f t="shared" si="481"/>
        <v/>
      </c>
      <c r="E544" s="28">
        <f>E$25</f>
        <v>0</v>
      </c>
      <c r="F544" s="28">
        <f>F$25</f>
        <v>0</v>
      </c>
      <c r="G544" s="28" t="str">
        <f t="shared" si="482"/>
        <v/>
      </c>
      <c r="H544" s="28">
        <f>H$25</f>
        <v>0</v>
      </c>
      <c r="I544" s="28">
        <f>I$25</f>
        <v>0</v>
      </c>
      <c r="J544" s="28" t="str">
        <f t="shared" si="483"/>
        <v/>
      </c>
      <c r="K544" s="28">
        <f>K$25</f>
        <v>0</v>
      </c>
      <c r="L544" s="28">
        <f>L$25</f>
        <v>0</v>
      </c>
      <c r="M544" s="28" t="str">
        <f t="shared" si="484"/>
        <v/>
      </c>
      <c r="N544" s="28">
        <f>N$25</f>
        <v>0</v>
      </c>
      <c r="O544" s="28">
        <f>O$25</f>
        <v>0</v>
      </c>
      <c r="P544" s="28" t="str">
        <f t="shared" si="485"/>
        <v/>
      </c>
      <c r="Q544" s="28">
        <f>Q$25</f>
        <v>0</v>
      </c>
      <c r="R544" s="28">
        <f>R$25</f>
        <v>0</v>
      </c>
      <c r="S544" s="28" t="str">
        <f t="shared" si="486"/>
        <v/>
      </c>
      <c r="T544" s="28" t="str">
        <f>T$25</f>
        <v>person_id</v>
      </c>
      <c r="U544" s="28" t="str">
        <f>U$25</f>
        <v>Person identifier in app</v>
      </c>
      <c r="V544" s="28" t="str">
        <f t="shared" si="487"/>
        <v>"key":"person_id","value":"","description":"Person identifier in app"},{</v>
      </c>
      <c r="W544" s="28">
        <f>W$25</f>
        <v>0</v>
      </c>
      <c r="X544" s="28">
        <f>X$25</f>
        <v>0</v>
      </c>
      <c r="Y544" s="28" t="str">
        <f t="shared" si="488"/>
        <v/>
      </c>
      <c r="Z544" s="28">
        <f>Z$25</f>
        <v>0</v>
      </c>
      <c r="AA544" s="28">
        <f>AA$25</f>
        <v>0</v>
      </c>
      <c r="AB544" s="28" t="str">
        <f t="shared" si="489"/>
        <v/>
      </c>
      <c r="AC544" s="28">
        <f>AC$25</f>
        <v>0</v>
      </c>
      <c r="AD544" s="28">
        <f>AD$25</f>
        <v>0</v>
      </c>
      <c r="AE544" s="28" t="str">
        <f t="shared" si="490"/>
        <v/>
      </c>
      <c r="AF544" s="28">
        <f>AF$25</f>
        <v>0</v>
      </c>
      <c r="AG544" s="28">
        <f>AG$25</f>
        <v>0</v>
      </c>
      <c r="AH544" s="28" t="str">
        <f t="shared" si="491"/>
        <v/>
      </c>
      <c r="AI544" s="28">
        <f>AI$25</f>
        <v>0</v>
      </c>
      <c r="AJ544" s="28">
        <f>AJ$25</f>
        <v>0</v>
      </c>
      <c r="AK544" s="28" t="str">
        <f t="shared" si="492"/>
        <v/>
      </c>
      <c r="AL544" s="28">
        <f>AL$25</f>
        <v>0</v>
      </c>
      <c r="AM544" s="28">
        <f>AM$25</f>
        <v>0</v>
      </c>
      <c r="AN544" s="28" t="str">
        <f t="shared" si="493"/>
        <v/>
      </c>
      <c r="AO544" s="28">
        <f>AO$25</f>
        <v>0</v>
      </c>
      <c r="AP544" s="28">
        <f>AP$25</f>
        <v>0</v>
      </c>
      <c r="AQ544" s="28" t="str">
        <f t="shared" si="494"/>
        <v/>
      </c>
      <c r="AR544" s="28">
        <f>AR$25</f>
        <v>0</v>
      </c>
      <c r="AS544" s="28">
        <f>AS$25</f>
        <v>0</v>
      </c>
      <c r="AT544" s="28" t="str">
        <f t="shared" si="495"/>
        <v/>
      </c>
      <c r="AU544" s="28">
        <f>AU$25</f>
        <v>0</v>
      </c>
      <c r="AV544" s="28">
        <f>AV$25</f>
        <v>0</v>
      </c>
      <c r="AW544" s="28" t="str">
        <f t="shared" si="496"/>
        <v/>
      </c>
      <c r="AX544" s="28">
        <f>AX$25</f>
        <v>0</v>
      </c>
      <c r="AY544" s="28">
        <f>AY$25</f>
        <v>0</v>
      </c>
      <c r="AZ544" s="28" t="str">
        <f t="shared" si="497"/>
        <v/>
      </c>
      <c r="BA544" s="28">
        <f>BA$25</f>
        <v>0</v>
      </c>
      <c r="BB544" s="28">
        <f>BB$25</f>
        <v>0</v>
      </c>
      <c r="BC544" s="28" t="str">
        <f t="shared" si="498"/>
        <v/>
      </c>
      <c r="BD544" s="28" t="str">
        <f>BD$20</f>
        <v>post_ID</v>
      </c>
      <c r="BE544" s="28" t="str">
        <f>BE$20</f>
        <v>Post identifier in app</v>
      </c>
      <c r="BF544" s="28" t="str">
        <f t="shared" si="499"/>
        <v>"key":"post_ID","value":"","description":"Post identifier in app"},{</v>
      </c>
      <c r="BG544" s="28">
        <f>BG$25</f>
        <v>0</v>
      </c>
      <c r="BH544" s="28">
        <f>BH$25</f>
        <v>0</v>
      </c>
      <c r="BI544" s="28" t="str">
        <f t="shared" si="500"/>
        <v/>
      </c>
      <c r="BJ544" s="28">
        <f>BJ$25</f>
        <v>0</v>
      </c>
      <c r="BK544" s="28">
        <f>BK$25</f>
        <v>0</v>
      </c>
      <c r="BL544" s="28" t="str">
        <f t="shared" si="501"/>
        <v/>
      </c>
      <c r="BM544" s="28">
        <f>BM$25</f>
        <v>0</v>
      </c>
      <c r="BN544" s="28">
        <f>BN$25</f>
        <v>0</v>
      </c>
      <c r="BO544" s="28" t="str">
        <f t="shared" si="502"/>
        <v/>
      </c>
      <c r="BP544" s="28">
        <f>BP$25</f>
        <v>0</v>
      </c>
      <c r="BQ544" s="28">
        <f>BQ$25</f>
        <v>0</v>
      </c>
      <c r="BR544" s="28" t="str">
        <f t="shared" si="503"/>
        <v/>
      </c>
      <c r="BS544" s="28">
        <f>BS$25</f>
        <v>0</v>
      </c>
      <c r="BT544" s="28">
        <f>BT$25</f>
        <v>0</v>
      </c>
      <c r="BU544" s="28" t="str">
        <f t="shared" si="504"/>
        <v/>
      </c>
      <c r="BV544" s="28" t="str">
        <f>BV$20</f>
        <v>post_ID</v>
      </c>
      <c r="BW544" s="28" t="str">
        <f>BW$20</f>
        <v>Post identifier in app</v>
      </c>
      <c r="BX544" s="28" t="str">
        <f t="shared" si="505"/>
        <v>"key":"post_ID","value":"","description":"Post identifier in app"},{</v>
      </c>
      <c r="BY544" s="28" t="str">
        <f>BY$18</f>
        <v>stage_ID</v>
      </c>
      <c r="BZ544" s="28" t="str">
        <f>BZ$18</f>
        <v>Stage identifier in app</v>
      </c>
      <c r="CA544" s="28" t="str">
        <f t="shared" si="506"/>
        <v>"key":"stage_ID","value":"","description":"Stage identifier in app"},{</v>
      </c>
      <c r="CB544" s="28" t="str">
        <f>CB$18</f>
        <v>stage_ID</v>
      </c>
      <c r="CC544" s="28" t="str">
        <f>CC$18</f>
        <v>Stage identifier in app</v>
      </c>
      <c r="CD544" s="28" t="str">
        <f t="shared" si="507"/>
        <v>"key":"stage_ID","value":"","description":"Stage identifier in app"},{</v>
      </c>
      <c r="CE544" s="28">
        <f>CE$25</f>
        <v>0</v>
      </c>
      <c r="CF544" s="28">
        <f>CF$25</f>
        <v>0</v>
      </c>
      <c r="CG544" s="28" t="str">
        <f t="shared" si="508"/>
        <v/>
      </c>
      <c r="CH544" s="28"/>
      <c r="CI544" s="28"/>
      <c r="CJ544" s="28"/>
      <c r="CK544" s="28"/>
      <c r="CL544" s="28"/>
      <c r="CM544" s="28"/>
    </row>
    <row r="545" spans="1:97" x14ac:dyDescent="0.2">
      <c r="B545" s="28" t="str">
        <f>B$26</f>
        <v>app_id</v>
      </c>
      <c r="C545" s="28" t="str">
        <f>C$26</f>
        <v>App identifier in app</v>
      </c>
      <c r="D545" s="28" t="str">
        <f t="shared" si="481"/>
        <v>"key":"app_id","value":"","description":"App identifier in app"},{</v>
      </c>
      <c r="E545" s="28" t="str">
        <f>E$26</f>
        <v>app_id</v>
      </c>
      <c r="F545" s="28" t="str">
        <f>F$26</f>
        <v>App identifier in app</v>
      </c>
      <c r="G545" s="28" t="str">
        <f t="shared" si="482"/>
        <v>"key":"app_id","value":"","description":"App identifier in app"},{</v>
      </c>
      <c r="H545" s="28" t="str">
        <f>H$26</f>
        <v>app_id</v>
      </c>
      <c r="I545" s="28" t="str">
        <f>I$26</f>
        <v>App identifier in app</v>
      </c>
      <c r="J545" s="28" t="str">
        <f t="shared" si="483"/>
        <v>"key":"app_id","value":"","description":"App identifier in app"},{</v>
      </c>
      <c r="K545" s="28" t="str">
        <f>K$26</f>
        <v>app_id</v>
      </c>
      <c r="L545" s="28" t="str">
        <f>L$26</f>
        <v>App identifier in app</v>
      </c>
      <c r="M545" s="28" t="str">
        <f t="shared" si="484"/>
        <v>"key":"app_id","value":"","description":"App identifier in app"},{</v>
      </c>
      <c r="N545" s="28" t="str">
        <f>N$26</f>
        <v>app_id</v>
      </c>
      <c r="O545" s="28" t="str">
        <f>O$26</f>
        <v>App identifier in app</v>
      </c>
      <c r="P545" s="28" t="str">
        <f t="shared" si="485"/>
        <v>"key":"app_id","value":"","description":"App identifier in app"},{</v>
      </c>
      <c r="Q545" s="28" t="str">
        <f>Q$26</f>
        <v>app_id</v>
      </c>
      <c r="R545" s="28" t="str">
        <f>R$26</f>
        <v>App identifier in app</v>
      </c>
      <c r="S545" s="28" t="str">
        <f t="shared" si="486"/>
        <v>"key":"app_id","value":"","description":"App identifier in app"},{</v>
      </c>
      <c r="T545" s="28" t="str">
        <f>T$26</f>
        <v>app_id</v>
      </c>
      <c r="U545" s="28" t="str">
        <f>U$26</f>
        <v>App identifier in app</v>
      </c>
      <c r="V545" s="28" t="str">
        <f t="shared" si="487"/>
        <v>"key":"app_id","value":"","description":"App identifier in app"},{</v>
      </c>
      <c r="W545" s="28" t="str">
        <f>W$26</f>
        <v>app_id</v>
      </c>
      <c r="X545" s="28" t="str">
        <f>X$26</f>
        <v>App identifier in app</v>
      </c>
      <c r="Y545" s="28" t="str">
        <f t="shared" si="488"/>
        <v>"key":"app_id","value":"","description":"App identifier in app"},{</v>
      </c>
      <c r="Z545" s="28" t="str">
        <f>Z$26</f>
        <v>app_id</v>
      </c>
      <c r="AA545" s="28" t="str">
        <f>AA$26</f>
        <v>App identifier in app</v>
      </c>
      <c r="AB545" s="28" t="str">
        <f t="shared" si="489"/>
        <v>"key":"app_id","value":"","description":"App identifier in app"},{</v>
      </c>
      <c r="AC545" s="28" t="str">
        <f>AC$26</f>
        <v>app_id</v>
      </c>
      <c r="AD545" s="28" t="str">
        <f>AD$26</f>
        <v>App identifier in app</v>
      </c>
      <c r="AE545" s="28" t="str">
        <f t="shared" si="490"/>
        <v>"key":"app_id","value":"","description":"App identifier in app"},{</v>
      </c>
      <c r="AF545" s="28" t="str">
        <f>AF$26</f>
        <v>app_id</v>
      </c>
      <c r="AG545" s="28" t="str">
        <f>AG$26</f>
        <v>App identifier in app</v>
      </c>
      <c r="AH545" s="28" t="str">
        <f t="shared" si="491"/>
        <v>"key":"app_id","value":"","description":"App identifier in app"},{</v>
      </c>
      <c r="AI545" s="28" t="str">
        <f>AI$26</f>
        <v>app_ID</v>
      </c>
      <c r="AJ545" s="28" t="str">
        <f>AJ$26</f>
        <v>App identifier in app</v>
      </c>
      <c r="AK545" s="28" t="str">
        <f t="shared" si="492"/>
        <v>"key":"app_ID","value":"","description":"App identifier in app"},{</v>
      </c>
      <c r="AL545" s="28" t="str">
        <f>AL$26</f>
        <v>app_ID</v>
      </c>
      <c r="AM545" s="28" t="str">
        <f>AM$26</f>
        <v>App identifier in app</v>
      </c>
      <c r="AN545" s="28" t="str">
        <f t="shared" si="493"/>
        <v>"key":"app_ID","value":"","description":"App identifier in app"},{</v>
      </c>
      <c r="AO545" s="28" t="str">
        <f>AO$26</f>
        <v>app_ID</v>
      </c>
      <c r="AP545" s="28" t="str">
        <f>AP$26</f>
        <v>App identifier in app</v>
      </c>
      <c r="AQ545" s="28" t="str">
        <f t="shared" si="494"/>
        <v>"key":"app_ID","value":"","description":"App identifier in app"},{</v>
      </c>
      <c r="AR545" s="28" t="str">
        <f>AR$26</f>
        <v>app_ID</v>
      </c>
      <c r="AS545" s="28" t="str">
        <f>AS$26</f>
        <v>App identifier in app</v>
      </c>
      <c r="AT545" s="28" t="str">
        <f t="shared" si="495"/>
        <v>"key":"app_ID","value":"","description":"App identifier in app"},{</v>
      </c>
      <c r="AU545" s="28" t="str">
        <f>AU$26</f>
        <v>app_ID</v>
      </c>
      <c r="AV545" s="28" t="str">
        <f>AV$26</f>
        <v>App identifier in app</v>
      </c>
      <c r="AW545" s="28" t="str">
        <f t="shared" si="496"/>
        <v>"key":"app_ID","value":"","description":"App identifier in app"},{</v>
      </c>
      <c r="AX545" s="28" t="str">
        <f>AX$26</f>
        <v>app_ID</v>
      </c>
      <c r="AY545" s="28" t="str">
        <f>AY$26</f>
        <v>App identifier in app</v>
      </c>
      <c r="AZ545" s="28" t="str">
        <f t="shared" si="497"/>
        <v>"key":"app_ID","value":"","description":"App identifier in app"},{</v>
      </c>
      <c r="BA545" s="28" t="str">
        <f>BA$26</f>
        <v>app_ID</v>
      </c>
      <c r="BB545" s="28" t="str">
        <f>BB$26</f>
        <v>App identifier in app</v>
      </c>
      <c r="BC545" s="28" t="str">
        <f t="shared" si="498"/>
        <v>"key":"app_ID","value":"","description":"App identifier in app"},{</v>
      </c>
      <c r="BD545" s="28" t="str">
        <f>BD$26</f>
        <v>app_ID</v>
      </c>
      <c r="BE545" s="28" t="str">
        <f>BE$26</f>
        <v>App identifier in app</v>
      </c>
      <c r="BF545" s="28" t="str">
        <f t="shared" si="499"/>
        <v>"key":"app_ID","value":"","description":"App identifier in app"},{</v>
      </c>
      <c r="BG545" s="28" t="str">
        <f>BG$26</f>
        <v>app_ID</v>
      </c>
      <c r="BH545" s="28" t="str">
        <f>BH$26</f>
        <v>App identifier in app</v>
      </c>
      <c r="BI545" s="28" t="str">
        <f t="shared" si="500"/>
        <v>"key":"app_ID","value":"","description":"App identifier in app"},{</v>
      </c>
      <c r="BJ545" s="28" t="str">
        <f>BJ$26</f>
        <v>app_ID</v>
      </c>
      <c r="BK545" s="28" t="str">
        <f>BK$26</f>
        <v>App identifier in app</v>
      </c>
      <c r="BL545" s="28" t="str">
        <f t="shared" si="501"/>
        <v>"key":"app_ID","value":"","description":"App identifier in app"},{</v>
      </c>
      <c r="BM545" s="28" t="str">
        <f>BM$26</f>
        <v>app_ID</v>
      </c>
      <c r="BN545" s="28" t="str">
        <f>BN$26</f>
        <v>App identifier in app</v>
      </c>
      <c r="BO545" s="28" t="str">
        <f t="shared" si="502"/>
        <v>"key":"app_ID","value":"","description":"App identifier in app"},{</v>
      </c>
      <c r="BP545" s="28" t="str">
        <f>BP$26</f>
        <v>app_ID</v>
      </c>
      <c r="BQ545" s="28" t="str">
        <f>BQ$26</f>
        <v>App identifier in app</v>
      </c>
      <c r="BR545" s="28" t="str">
        <f t="shared" si="503"/>
        <v>"key":"app_ID","value":"","description":"App identifier in app"},{</v>
      </c>
      <c r="BS545" s="28" t="str">
        <f>BS$26</f>
        <v>app_ID</v>
      </c>
      <c r="BT545" s="28" t="str">
        <f>BT$26</f>
        <v>App identifier in app</v>
      </c>
      <c r="BU545" s="28" t="str">
        <f t="shared" si="504"/>
        <v>"key":"app_ID","value":"","description":"App identifier in app"},{</v>
      </c>
      <c r="BV545" s="28" t="str">
        <f>BV$26</f>
        <v>app_ID</v>
      </c>
      <c r="BW545" s="28" t="str">
        <f>BW$26</f>
        <v>App identifier in app</v>
      </c>
      <c r="BX545" s="28" t="str">
        <f t="shared" si="505"/>
        <v>"key":"app_ID","value":"","description":"App identifier in app"},{</v>
      </c>
      <c r="BY545" s="28" t="str">
        <f>BY$26</f>
        <v>app_ID</v>
      </c>
      <c r="BZ545" s="28" t="str">
        <f>BZ$26</f>
        <v>App identifier in app</v>
      </c>
      <c r="CA545" s="28" t="str">
        <f t="shared" si="506"/>
        <v>"key":"app_ID","value":"","description":"App identifier in app"},{</v>
      </c>
      <c r="CB545" s="28" t="str">
        <f>CB$26</f>
        <v>app_ID</v>
      </c>
      <c r="CC545" s="28" t="str">
        <f>CC$26</f>
        <v>App identifier in app</v>
      </c>
      <c r="CD545" s="28" t="str">
        <f t="shared" si="507"/>
        <v>"key":"app_ID","value":"","description":"App identifier in app"},{</v>
      </c>
      <c r="CE545" s="28" t="str">
        <f>CE$26</f>
        <v>app_ID</v>
      </c>
      <c r="CF545" s="28" t="str">
        <f>CF$26</f>
        <v>App identifier in app</v>
      </c>
      <c r="CG545" s="28" t="str">
        <f t="shared" si="508"/>
        <v>"key":"app_ID","value":"","description":"App identifier in app"},{</v>
      </c>
      <c r="CH545" s="28"/>
      <c r="CI545" s="28"/>
      <c r="CJ545" s="28"/>
      <c r="CK545" s="28"/>
      <c r="CL545" s="28"/>
      <c r="CM545" s="28"/>
    </row>
    <row r="546" spans="1:97" x14ac:dyDescent="0.2">
      <c r="B546" s="28">
        <f>B$27</f>
        <v>0</v>
      </c>
      <c r="C546" s="28">
        <f>C$27</f>
        <v>0</v>
      </c>
      <c r="D546" s="28" t="str">
        <f t="shared" si="481"/>
        <v/>
      </c>
      <c r="E546" s="28">
        <f>E$27</f>
        <v>0</v>
      </c>
      <c r="F546" s="28">
        <f>F$27</f>
        <v>0</v>
      </c>
      <c r="G546" s="28" t="str">
        <f t="shared" si="482"/>
        <v/>
      </c>
      <c r="H546" s="28">
        <f>H$27</f>
        <v>0</v>
      </c>
      <c r="I546" s="28">
        <f>I$27</f>
        <v>0</v>
      </c>
      <c r="J546" s="28" t="str">
        <f t="shared" si="483"/>
        <v/>
      </c>
      <c r="K546" s="28">
        <f>K$27</f>
        <v>0</v>
      </c>
      <c r="L546" s="28">
        <f>L$27</f>
        <v>0</v>
      </c>
      <c r="M546" s="28" t="str">
        <f t="shared" si="484"/>
        <v/>
      </c>
      <c r="N546" s="28">
        <f>N$27</f>
        <v>0</v>
      </c>
      <c r="O546" s="28">
        <f>O$27</f>
        <v>0</v>
      </c>
      <c r="P546" s="28" t="str">
        <f t="shared" si="485"/>
        <v/>
      </c>
      <c r="Q546" s="28">
        <f>Q$27</f>
        <v>0</v>
      </c>
      <c r="R546" s="28">
        <f>R$27</f>
        <v>0</v>
      </c>
      <c r="S546" s="28" t="str">
        <f t="shared" si="486"/>
        <v/>
      </c>
      <c r="T546" s="28">
        <f>T$27</f>
        <v>0</v>
      </c>
      <c r="U546" s="28">
        <f>U$27</f>
        <v>0</v>
      </c>
      <c r="V546" s="28" t="str">
        <f t="shared" si="487"/>
        <v/>
      </c>
      <c r="W546" s="28">
        <f>W$27</f>
        <v>0</v>
      </c>
      <c r="X546" s="28">
        <f>X$27</f>
        <v>0</v>
      </c>
      <c r="Y546" s="28" t="str">
        <f t="shared" si="488"/>
        <v/>
      </c>
      <c r="Z546" s="28">
        <f>Z$27</f>
        <v>0</v>
      </c>
      <c r="AA546" s="28">
        <f>AA$27</f>
        <v>0</v>
      </c>
      <c r="AB546" s="28" t="str">
        <f t="shared" si="489"/>
        <v/>
      </c>
      <c r="AC546" s="28">
        <f>AC$27</f>
        <v>0</v>
      </c>
      <c r="AD546" s="28">
        <f>AD$27</f>
        <v>0</v>
      </c>
      <c r="AE546" s="28" t="str">
        <f t="shared" si="490"/>
        <v/>
      </c>
      <c r="AF546" s="28">
        <f>AF$27</f>
        <v>0</v>
      </c>
      <c r="AG546" s="28">
        <f>AG$27</f>
        <v>0</v>
      </c>
      <c r="AH546" s="28" t="str">
        <f t="shared" si="491"/>
        <v/>
      </c>
      <c r="AI546" s="28">
        <f>AI$27</f>
        <v>0</v>
      </c>
      <c r="AJ546" s="28">
        <f>AJ$27</f>
        <v>0</v>
      </c>
      <c r="AK546" s="28" t="str">
        <f t="shared" si="492"/>
        <v/>
      </c>
      <c r="AL546" s="28">
        <f>AL$27</f>
        <v>0</v>
      </c>
      <c r="AM546" s="28">
        <f>AM$27</f>
        <v>0</v>
      </c>
      <c r="AN546" s="28" t="str">
        <f t="shared" si="493"/>
        <v/>
      </c>
      <c r="AO546" s="28">
        <f>AO$27</f>
        <v>0</v>
      </c>
      <c r="AP546" s="28">
        <f>AP$27</f>
        <v>0</v>
      </c>
      <c r="AQ546" s="28" t="str">
        <f t="shared" si="494"/>
        <v/>
      </c>
      <c r="AR546" s="28">
        <f>AR$27</f>
        <v>0</v>
      </c>
      <c r="AS546" s="28">
        <f>AS$27</f>
        <v>0</v>
      </c>
      <c r="AT546" s="28" t="str">
        <f t="shared" si="495"/>
        <v/>
      </c>
      <c r="AU546" s="28">
        <f>AU$27</f>
        <v>0</v>
      </c>
      <c r="AV546" s="28">
        <f>AV$27</f>
        <v>0</v>
      </c>
      <c r="AW546" s="28" t="str">
        <f t="shared" si="496"/>
        <v/>
      </c>
      <c r="AX546" s="28">
        <f>AX$27</f>
        <v>0</v>
      </c>
      <c r="AY546" s="28">
        <f>AY$27</f>
        <v>0</v>
      </c>
      <c r="AZ546" s="28" t="str">
        <f t="shared" si="497"/>
        <v/>
      </c>
      <c r="BA546" s="28">
        <f>BA$27</f>
        <v>0</v>
      </c>
      <c r="BB546" s="28">
        <f>BB$27</f>
        <v>0</v>
      </c>
      <c r="BC546" s="28" t="str">
        <f t="shared" si="498"/>
        <v/>
      </c>
      <c r="BD546" s="28">
        <f>BD$27</f>
        <v>0</v>
      </c>
      <c r="BE546" s="28">
        <f>BE$27</f>
        <v>0</v>
      </c>
      <c r="BF546" s="28" t="str">
        <f t="shared" si="499"/>
        <v/>
      </c>
      <c r="BG546" s="28">
        <f>BG$27</f>
        <v>0</v>
      </c>
      <c r="BH546" s="28">
        <f>BH$27</f>
        <v>0</v>
      </c>
      <c r="BI546" s="28" t="str">
        <f t="shared" si="500"/>
        <v/>
      </c>
      <c r="BJ546" s="28">
        <f>BJ$27</f>
        <v>0</v>
      </c>
      <c r="BK546" s="28">
        <f>BK$27</f>
        <v>0</v>
      </c>
      <c r="BL546" s="28" t="str">
        <f t="shared" si="501"/>
        <v/>
      </c>
      <c r="BM546" s="28">
        <f>BM$27</f>
        <v>0</v>
      </c>
      <c r="BN546" s="28">
        <f>BN$27</f>
        <v>0</v>
      </c>
      <c r="BO546" s="28" t="str">
        <f t="shared" si="502"/>
        <v/>
      </c>
      <c r="BP546" s="28">
        <f>BP$27</f>
        <v>0</v>
      </c>
      <c r="BQ546" s="28">
        <f>BQ$27</f>
        <v>0</v>
      </c>
      <c r="BR546" s="28" t="str">
        <f t="shared" si="503"/>
        <v/>
      </c>
      <c r="BS546" s="28">
        <f>BS$27</f>
        <v>0</v>
      </c>
      <c r="BT546" s="28">
        <f>BT$27</f>
        <v>0</v>
      </c>
      <c r="BU546" s="28" t="str">
        <f t="shared" si="504"/>
        <v/>
      </c>
      <c r="BV546" s="28">
        <f>BV$27</f>
        <v>0</v>
      </c>
      <c r="BW546" s="28">
        <f>BW$27</f>
        <v>0</v>
      </c>
      <c r="BX546" s="28" t="str">
        <f t="shared" si="505"/>
        <v/>
      </c>
      <c r="BY546" s="28">
        <f>BY$27</f>
        <v>0</v>
      </c>
      <c r="BZ546" s="28">
        <f>BZ$27</f>
        <v>0</v>
      </c>
      <c r="CA546" s="28" t="str">
        <f t="shared" si="506"/>
        <v/>
      </c>
      <c r="CB546" s="28">
        <f>CB$27</f>
        <v>0</v>
      </c>
      <c r="CC546" s="28">
        <f>CC$27</f>
        <v>0</v>
      </c>
      <c r="CD546" s="28" t="str">
        <f t="shared" si="507"/>
        <v/>
      </c>
      <c r="CE546" s="28">
        <f>CE$27</f>
        <v>0</v>
      </c>
      <c r="CF546" s="28">
        <f>CF$27</f>
        <v>0</v>
      </c>
      <c r="CG546" s="28" t="str">
        <f t="shared" si="508"/>
        <v/>
      </c>
      <c r="CH546" s="28"/>
      <c r="CI546" s="28"/>
      <c r="CJ546" s="28"/>
      <c r="CK546" s="28"/>
      <c r="CL546" s="28"/>
      <c r="CM546" s="28"/>
    </row>
    <row r="547" spans="1:97" x14ac:dyDescent="0.2">
      <c r="B547" s="28" t="str">
        <f>B$28</f>
        <v>event_id</v>
      </c>
      <c r="C547" s="28" t="str">
        <f>C$28</f>
        <v>Event identifier in app</v>
      </c>
      <c r="D547" s="28" t="str">
        <f t="shared" si="481"/>
        <v>"key":"event_id","value":"","description":"Event identifier in app"},{</v>
      </c>
      <c r="E547" s="28" t="str">
        <f>E$28</f>
        <v>event_id</v>
      </c>
      <c r="F547" s="28" t="str">
        <f>F$28</f>
        <v>Event identifier in app</v>
      </c>
      <c r="G547" s="28" t="str">
        <f t="shared" si="482"/>
        <v>"key":"event_id","value":"","description":"Event identifier in app"},{</v>
      </c>
      <c r="H547" s="28" t="str">
        <f>H$28</f>
        <v>event_id</v>
      </c>
      <c r="I547" s="28" t="str">
        <f>I$28</f>
        <v>Event identifier in app</v>
      </c>
      <c r="J547" s="28" t="str">
        <f t="shared" si="483"/>
        <v>"key":"event_id","value":"","description":"Event identifier in app"},{</v>
      </c>
      <c r="K547" s="28" t="str">
        <f>K$28</f>
        <v>event_id</v>
      </c>
      <c r="L547" s="28" t="str">
        <f>L$28</f>
        <v>Event identifier in app</v>
      </c>
      <c r="M547" s="28" t="str">
        <f t="shared" si="484"/>
        <v>"key":"event_id","value":"","description":"Event identifier in app"},{</v>
      </c>
      <c r="N547" s="28" t="str">
        <f>N$28</f>
        <v>event_id</v>
      </c>
      <c r="O547" s="28" t="str">
        <f>O$28</f>
        <v>Event identifier in app</v>
      </c>
      <c r="P547" s="28" t="str">
        <f t="shared" si="485"/>
        <v>"key":"event_id","value":"","description":"Event identifier in app"},{</v>
      </c>
      <c r="Q547" s="28" t="str">
        <f>Q$28</f>
        <v>event_id</v>
      </c>
      <c r="R547" s="28" t="str">
        <f>R$28</f>
        <v>Event identifier in app</v>
      </c>
      <c r="S547" s="28" t="str">
        <f t="shared" si="486"/>
        <v>"key":"event_id","value":"","description":"Event identifier in app"},{</v>
      </c>
      <c r="T547" s="28" t="str">
        <f>T$28</f>
        <v>event_id</v>
      </c>
      <c r="U547" s="28" t="str">
        <f>U$28</f>
        <v>Event identifier in app</v>
      </c>
      <c r="V547" s="28" t="str">
        <f t="shared" si="487"/>
        <v>"key":"event_id","value":"","description":"Event identifier in app"},{</v>
      </c>
      <c r="W547" s="28" t="str">
        <f>W$28</f>
        <v>event_id</v>
      </c>
      <c r="X547" s="28" t="str">
        <f>X$28</f>
        <v>Event identifier in app</v>
      </c>
      <c r="Y547" s="28" t="str">
        <f t="shared" si="488"/>
        <v>"key":"event_id","value":"","description":"Event identifier in app"},{</v>
      </c>
      <c r="Z547" s="28" t="str">
        <f>Z$28</f>
        <v>event_id</v>
      </c>
      <c r="AA547" s="28" t="str">
        <f>AA$28</f>
        <v>Event identifier in app</v>
      </c>
      <c r="AB547" s="28" t="str">
        <f t="shared" si="489"/>
        <v>"key":"event_id","value":"","description":"Event identifier in app"},{</v>
      </c>
      <c r="AC547" s="28" t="str">
        <f>AC$28</f>
        <v>event_id</v>
      </c>
      <c r="AD547" s="28" t="str">
        <f>AD$28</f>
        <v>Event identifier in app</v>
      </c>
      <c r="AE547" s="28" t="str">
        <f t="shared" si="490"/>
        <v>"key":"event_id","value":"","description":"Event identifier in app"},{</v>
      </c>
      <c r="AF547" s="28" t="str">
        <f>AF$28</f>
        <v>event_id</v>
      </c>
      <c r="AG547" s="28" t="str">
        <f>AG$28</f>
        <v>Event identifier in app</v>
      </c>
      <c r="AH547" s="28" t="str">
        <f t="shared" si="491"/>
        <v>"key":"event_id","value":"","description":"Event identifier in app"},{</v>
      </c>
      <c r="AI547" s="28" t="str">
        <f>AI$28</f>
        <v>event_ID</v>
      </c>
      <c r="AJ547" s="28" t="str">
        <f>AJ$28</f>
        <v>Event identifier in app</v>
      </c>
      <c r="AK547" s="28" t="str">
        <f t="shared" si="492"/>
        <v>"key":"event_ID","value":"","description":"Event identifier in app"},{</v>
      </c>
      <c r="AL547" s="28" t="str">
        <f>AL$28</f>
        <v>event_ID</v>
      </c>
      <c r="AM547" s="28" t="str">
        <f>AM$28</f>
        <v>Event identifier in app</v>
      </c>
      <c r="AN547" s="28" t="str">
        <f t="shared" si="493"/>
        <v>"key":"event_ID","value":"","description":"Event identifier in app"},{</v>
      </c>
      <c r="AO547" s="28" t="str">
        <f>AO$28</f>
        <v>event_ID</v>
      </c>
      <c r="AP547" s="28" t="str">
        <f>AP$28</f>
        <v>Event identifier in app</v>
      </c>
      <c r="AQ547" s="28" t="str">
        <f t="shared" si="494"/>
        <v>"key":"event_ID","value":"","description":"Event identifier in app"},{</v>
      </c>
      <c r="AR547" s="28" t="str">
        <f>AR$28</f>
        <v>event_ID</v>
      </c>
      <c r="AS547" s="28" t="str">
        <f>AS$28</f>
        <v>Event identifier in app</v>
      </c>
      <c r="AT547" s="28" t="str">
        <f t="shared" si="495"/>
        <v>"key":"event_ID","value":"","description":"Event identifier in app"},{</v>
      </c>
      <c r="AU547" s="28" t="str">
        <f>AU$28</f>
        <v>event_ID</v>
      </c>
      <c r="AV547" s="28" t="str">
        <f>AV$28</f>
        <v>Event identifier in app</v>
      </c>
      <c r="AW547" s="28" t="str">
        <f t="shared" si="496"/>
        <v>"key":"event_ID","value":"","description":"Event identifier in app"},{</v>
      </c>
      <c r="AX547" s="28" t="str">
        <f>AX$28</f>
        <v>event_ID</v>
      </c>
      <c r="AY547" s="28" t="str">
        <f>AY$28</f>
        <v>Event identifier in app</v>
      </c>
      <c r="AZ547" s="28" t="str">
        <f t="shared" si="497"/>
        <v>"key":"event_ID","value":"","description":"Event identifier in app"},{</v>
      </c>
      <c r="BA547" s="28" t="str">
        <f>BA$28</f>
        <v>event_ID</v>
      </c>
      <c r="BB547" s="28" t="str">
        <f>BB$28</f>
        <v>Event identifier in app</v>
      </c>
      <c r="BC547" s="28" t="str">
        <f t="shared" si="498"/>
        <v>"key":"event_ID","value":"","description":"Event identifier in app"},{</v>
      </c>
      <c r="BD547" s="28" t="str">
        <f>BD$28</f>
        <v>event_ID</v>
      </c>
      <c r="BE547" s="28" t="str">
        <f>BE$28</f>
        <v>Event identifier in app</v>
      </c>
      <c r="BF547" s="28" t="str">
        <f t="shared" si="499"/>
        <v>"key":"event_ID","value":"","description":"Event identifier in app"},{</v>
      </c>
      <c r="BG547" s="28" t="str">
        <f>BG$28</f>
        <v>event_ID</v>
      </c>
      <c r="BH547" s="28" t="str">
        <f>BH$28</f>
        <v>Event identifier in app</v>
      </c>
      <c r="BI547" s="28" t="str">
        <f t="shared" si="500"/>
        <v>"key":"event_ID","value":"","description":"Event identifier in app"},{</v>
      </c>
      <c r="BJ547" s="28" t="str">
        <f>BJ$28</f>
        <v>event_ID</v>
      </c>
      <c r="BK547" s="28" t="str">
        <f>BK$28</f>
        <v>Event identifier in app</v>
      </c>
      <c r="BL547" s="28" t="str">
        <f t="shared" si="501"/>
        <v>"key":"event_ID","value":"","description":"Event identifier in app"},{</v>
      </c>
      <c r="BM547" s="28" t="str">
        <f>BM$28</f>
        <v>event_ID</v>
      </c>
      <c r="BN547" s="28" t="str">
        <f>BN$28</f>
        <v>Event identifier in app</v>
      </c>
      <c r="BO547" s="28" t="str">
        <f t="shared" si="502"/>
        <v>"key":"event_ID","value":"","description":"Event identifier in app"},{</v>
      </c>
      <c r="BP547" s="28" t="str">
        <f>BP$28</f>
        <v>event_ID</v>
      </c>
      <c r="BQ547" s="28" t="str">
        <f>BQ$28</f>
        <v>Event identifier in app</v>
      </c>
      <c r="BR547" s="28" t="str">
        <f t="shared" si="503"/>
        <v>"key":"event_ID","value":"","description":"Event identifier in app"},{</v>
      </c>
      <c r="BS547" s="28" t="str">
        <f>BS$28</f>
        <v>event_ID</v>
      </c>
      <c r="BT547" s="28" t="str">
        <f>BT$28</f>
        <v>Event identifier in app</v>
      </c>
      <c r="BU547" s="28" t="str">
        <f t="shared" si="504"/>
        <v>"key":"event_ID","value":"","description":"Event identifier in app"},{</v>
      </c>
      <c r="BV547" s="28" t="str">
        <f>BV$28</f>
        <v>event_ID</v>
      </c>
      <c r="BW547" s="28" t="str">
        <f>BW$28</f>
        <v>Event identifier in app</v>
      </c>
      <c r="BX547" s="28" t="str">
        <f t="shared" si="505"/>
        <v>"key":"event_ID","value":"","description":"Event identifier in app"},{</v>
      </c>
      <c r="BY547" s="28" t="str">
        <f>BY$28</f>
        <v>event_ID</v>
      </c>
      <c r="BZ547" s="28" t="str">
        <f>BZ$28</f>
        <v>Event identifier in app</v>
      </c>
      <c r="CA547" s="28" t="str">
        <f t="shared" si="506"/>
        <v>"key":"event_ID","value":"","description":"Event identifier in app"},{</v>
      </c>
      <c r="CB547" s="28" t="str">
        <f>CB$28</f>
        <v>event_ID</v>
      </c>
      <c r="CC547" s="28" t="str">
        <f>CC$28</f>
        <v>Event identifier in app</v>
      </c>
      <c r="CD547" s="28" t="str">
        <f t="shared" si="507"/>
        <v>"key":"event_ID","value":"","description":"Event identifier in app"},{</v>
      </c>
      <c r="CE547" s="28" t="str">
        <f>CE$28</f>
        <v>event_ID</v>
      </c>
      <c r="CF547" s="28" t="str">
        <f>CF$28</f>
        <v>Event identifier in app</v>
      </c>
      <c r="CG547" s="28" t="str">
        <f t="shared" si="508"/>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81"/>
        <v>"key":"process_id","value":"","description":"Process identifier in app"},{</v>
      </c>
      <c r="E548" s="28" t="str">
        <f>E$29</f>
        <v>process_id</v>
      </c>
      <c r="F548" s="28" t="str">
        <f>F$29</f>
        <v>Process identifier in app</v>
      </c>
      <c r="G548" s="28" t="str">
        <f t="shared" si="482"/>
        <v>"key":"process_id","value":"","description":"Process identifier in app"},{</v>
      </c>
      <c r="H548" s="28" t="str">
        <f>H$29</f>
        <v>process_id</v>
      </c>
      <c r="I548" s="28" t="str">
        <f>I$29</f>
        <v>Process identifier in app</v>
      </c>
      <c r="J548" s="28" t="str">
        <f t="shared" si="483"/>
        <v>"key":"process_id","value":"","description":"Process identifier in app"},{</v>
      </c>
      <c r="K548" s="28" t="str">
        <f>K$29</f>
        <v>process_id</v>
      </c>
      <c r="L548" s="28" t="str">
        <f>L$29</f>
        <v>Process identifier in app</v>
      </c>
      <c r="M548" s="28" t="str">
        <f t="shared" si="484"/>
        <v>"key":"process_id","value":"","description":"Process identifier in app"},{</v>
      </c>
      <c r="N548" s="28" t="str">
        <f>N$29</f>
        <v>process_id</v>
      </c>
      <c r="O548" s="28" t="str">
        <f>O$29</f>
        <v>Process identifier in app</v>
      </c>
      <c r="P548" s="28" t="str">
        <f t="shared" si="485"/>
        <v>"key":"process_id","value":"","description":"Process identifier in app"},{</v>
      </c>
      <c r="Q548" s="28" t="str">
        <f>Q$29</f>
        <v>process_id</v>
      </c>
      <c r="R548" s="28" t="str">
        <f>R$29</f>
        <v>Process identifier in app</v>
      </c>
      <c r="S548" s="28" t="str">
        <f t="shared" si="486"/>
        <v>"key":"process_id","value":"","description":"Process identifier in app"},{</v>
      </c>
      <c r="T548" s="28" t="str">
        <f>T$29</f>
        <v>process_id</v>
      </c>
      <c r="U548" s="28" t="str">
        <f>U$29</f>
        <v>Process identifier in app</v>
      </c>
      <c r="V548" s="28" t="str">
        <f t="shared" si="487"/>
        <v>"key":"process_id","value":"","description":"Process identifier in app"},{</v>
      </c>
      <c r="W548" s="28" t="str">
        <f>W$29</f>
        <v>process_id</v>
      </c>
      <c r="X548" s="28" t="str">
        <f>X$29</f>
        <v>Process identifier in app</v>
      </c>
      <c r="Y548" s="28" t="str">
        <f t="shared" si="488"/>
        <v>"key":"process_id","value":"","description":"Process identifier in app"},{</v>
      </c>
      <c r="Z548" s="28" t="str">
        <f>Z$29</f>
        <v>process_id</v>
      </c>
      <c r="AA548" s="28" t="str">
        <f>AA$29</f>
        <v>Process identifier in app</v>
      </c>
      <c r="AB548" s="28" t="str">
        <f t="shared" si="489"/>
        <v>"key":"process_id","value":"","description":"Process identifier in app"},{</v>
      </c>
      <c r="AC548" s="28" t="str">
        <f>AC$29</f>
        <v>process_id</v>
      </c>
      <c r="AD548" s="28" t="str">
        <f>AD$29</f>
        <v>Process identifier in app</v>
      </c>
      <c r="AE548" s="28" t="str">
        <f t="shared" si="490"/>
        <v>"key":"process_id","value":"","description":"Process identifier in app"},{</v>
      </c>
      <c r="AF548" s="28" t="str">
        <f>AF$29</f>
        <v>process_id</v>
      </c>
      <c r="AG548" s="28" t="str">
        <f>AG$29</f>
        <v>Process identifier in app</v>
      </c>
      <c r="AH548" s="28" t="str">
        <f t="shared" si="491"/>
        <v>"key":"process_id","value":"","description":"Process identifier in app"},{</v>
      </c>
      <c r="AI548" s="28" t="str">
        <f>AI$29</f>
        <v>process_ID</v>
      </c>
      <c r="AJ548" s="28" t="str">
        <f>AJ$29</f>
        <v>Process identifier in app</v>
      </c>
      <c r="AK548" s="28" t="str">
        <f t="shared" si="492"/>
        <v>"key":"process_ID","value":"","description":"Process identifier in app"},{</v>
      </c>
      <c r="AL548" s="28" t="str">
        <f>AL$29</f>
        <v>process_ID</v>
      </c>
      <c r="AM548" s="28" t="str">
        <f>AM$29</f>
        <v>Process identifier in app</v>
      </c>
      <c r="AN548" s="28" t="str">
        <f t="shared" si="493"/>
        <v>"key":"process_ID","value":"","description":"Process identifier in app"},{</v>
      </c>
      <c r="AO548" s="28" t="str">
        <f>AO$29</f>
        <v>process_ID</v>
      </c>
      <c r="AP548" s="28" t="str">
        <f>AP$29</f>
        <v>Process identifier in app</v>
      </c>
      <c r="AQ548" s="28" t="str">
        <f t="shared" si="494"/>
        <v>"key":"process_ID","value":"","description":"Process identifier in app"},{</v>
      </c>
      <c r="AR548" s="28" t="str">
        <f>AR$29</f>
        <v>process_ID</v>
      </c>
      <c r="AS548" s="28" t="str">
        <f>AS$29</f>
        <v>Process identifier in app</v>
      </c>
      <c r="AT548" s="28" t="str">
        <f t="shared" si="495"/>
        <v>"key":"process_ID","value":"","description":"Process identifier in app"},{</v>
      </c>
      <c r="AU548" s="28" t="str">
        <f>AU$29</f>
        <v>process_ID</v>
      </c>
      <c r="AV548" s="28" t="str">
        <f>AV$29</f>
        <v>Process identifier in app</v>
      </c>
      <c r="AW548" s="28" t="str">
        <f t="shared" si="496"/>
        <v>"key":"process_ID","value":"","description":"Process identifier in app"},{</v>
      </c>
      <c r="AX548" s="28" t="str">
        <f>AX$29</f>
        <v>process_ID</v>
      </c>
      <c r="AY548" s="28" t="str">
        <f>AY$29</f>
        <v>Process identifier in app</v>
      </c>
      <c r="AZ548" s="28" t="str">
        <f t="shared" si="497"/>
        <v>"key":"process_ID","value":"","description":"Process identifier in app"},{</v>
      </c>
      <c r="BA548" s="28" t="str">
        <f>BA$29</f>
        <v>process_ID</v>
      </c>
      <c r="BB548" s="28" t="str">
        <f>BB$29</f>
        <v>Process identifier in app</v>
      </c>
      <c r="BC548" s="28" t="str">
        <f t="shared" si="498"/>
        <v>"key":"process_ID","value":"","description":"Process identifier in app"},{</v>
      </c>
      <c r="BD548" s="28" t="str">
        <f>BD$29</f>
        <v>process_ID</v>
      </c>
      <c r="BE548" s="28" t="str">
        <f>BE$29</f>
        <v>Process identifier in app</v>
      </c>
      <c r="BF548" s="28" t="str">
        <f t="shared" si="499"/>
        <v>"key":"process_ID","value":"","description":"Process identifier in app"},{</v>
      </c>
      <c r="BG548" s="28" t="str">
        <f>BG$29</f>
        <v>process_ID</v>
      </c>
      <c r="BH548" s="28" t="str">
        <f>BH$29</f>
        <v>Process identifier in app</v>
      </c>
      <c r="BI548" s="28" t="str">
        <f t="shared" si="500"/>
        <v>"key":"process_ID","value":"","description":"Process identifier in app"},{</v>
      </c>
      <c r="BJ548" s="28" t="str">
        <f>BJ$29</f>
        <v>process_ID</v>
      </c>
      <c r="BK548" s="28" t="str">
        <f>BK$29</f>
        <v>Process identifier in app</v>
      </c>
      <c r="BL548" s="28" t="str">
        <f t="shared" si="501"/>
        <v>"key":"process_ID","value":"","description":"Process identifier in app"},{</v>
      </c>
      <c r="BM548" s="28" t="str">
        <f>BM$29</f>
        <v>process_ID</v>
      </c>
      <c r="BN548" s="28" t="str">
        <f>BN$29</f>
        <v>Process identifier in app</v>
      </c>
      <c r="BO548" s="28" t="str">
        <f t="shared" si="502"/>
        <v>"key":"process_ID","value":"","description":"Process identifier in app"},{</v>
      </c>
      <c r="BP548" s="28" t="str">
        <f>BP$29</f>
        <v>process_ID</v>
      </c>
      <c r="BQ548" s="28" t="str">
        <f>BQ$29</f>
        <v>Process identifier in app</v>
      </c>
      <c r="BR548" s="28" t="str">
        <f t="shared" si="503"/>
        <v>"key":"process_ID","value":"","description":"Process identifier in app"},{</v>
      </c>
      <c r="BS548" s="28" t="str">
        <f>BS$29</f>
        <v>process_ID</v>
      </c>
      <c r="BT548" s="28" t="str">
        <f>BT$29</f>
        <v>Process identifier in app</v>
      </c>
      <c r="BU548" s="28" t="str">
        <f t="shared" si="504"/>
        <v>"key":"process_ID","value":"","description":"Process identifier in app"},{</v>
      </c>
      <c r="BV548" s="28" t="str">
        <f>BV$29</f>
        <v>process_ID</v>
      </c>
      <c r="BW548" s="28" t="str">
        <f>BW$29</f>
        <v>Process identifier in app</v>
      </c>
      <c r="BX548" s="28" t="str">
        <f t="shared" si="505"/>
        <v>"key":"process_ID","value":"","description":"Process identifier in app"},{</v>
      </c>
      <c r="BY548" s="28" t="str">
        <f>BY$29</f>
        <v>process_ID</v>
      </c>
      <c r="BZ548" s="28" t="str">
        <f>BZ$29</f>
        <v>Process identifier in app</v>
      </c>
      <c r="CA548" s="28" t="str">
        <f t="shared" si="506"/>
        <v>"key":"process_ID","value":"","description":"Process identifier in app"},{</v>
      </c>
      <c r="CB548" s="28" t="str">
        <f>CB$29</f>
        <v>process_ID</v>
      </c>
      <c r="CC548" s="28" t="str">
        <f>CC$29</f>
        <v>Process identifier in app</v>
      </c>
      <c r="CD548" s="28" t="str">
        <f t="shared" si="507"/>
        <v>"key":"process_ID","value":"","description":"Process identifier in app"},{</v>
      </c>
      <c r="CE548" s="28" t="str">
        <f>CE$29</f>
        <v>process_ID</v>
      </c>
      <c r="CF548" s="28" t="str">
        <f>CF$29</f>
        <v>Process identifier in app</v>
      </c>
      <c r="CG548" s="28" t="str">
        <f t="shared" si="508"/>
        <v>"key":"process_ID","value":"","description":"Process identifier in app"},{</v>
      </c>
      <c r="CH548" s="28"/>
      <c r="CI548" s="28"/>
      <c r="CJ548" s="28"/>
      <c r="CK548" s="28"/>
      <c r="CL548" s="28"/>
      <c r="CM548" s="28"/>
    </row>
    <row r="549" spans="1:97" x14ac:dyDescent="0.2">
      <c r="D549" s="61" t="s">
        <v>179</v>
      </c>
      <c r="G549" s="61" t="s">
        <v>179</v>
      </c>
      <c r="J549" s="61" t="s">
        <v>179</v>
      </c>
      <c r="M549" s="61" t="s">
        <v>179</v>
      </c>
      <c r="P549" s="61" t="s">
        <v>179</v>
      </c>
      <c r="S549" s="61" t="s">
        <v>179</v>
      </c>
      <c r="V549" s="61" t="s">
        <v>179</v>
      </c>
      <c r="Y549" s="61" t="s">
        <v>179</v>
      </c>
      <c r="AB549" s="61" t="s">
        <v>179</v>
      </c>
      <c r="AE549" s="61" t="s">
        <v>179</v>
      </c>
      <c r="AH549" s="61" t="s">
        <v>179</v>
      </c>
      <c r="AK549" s="61" t="s">
        <v>179</v>
      </c>
      <c r="AN549" s="61" t="s">
        <v>179</v>
      </c>
      <c r="AQ549" s="61" t="s">
        <v>179</v>
      </c>
      <c r="AT549" s="61" t="s">
        <v>179</v>
      </c>
      <c r="AW549" s="61" t="s">
        <v>179</v>
      </c>
      <c r="AZ549" s="61" t="s">
        <v>179</v>
      </c>
      <c r="BC549" s="61" t="s">
        <v>179</v>
      </c>
      <c r="BF549" s="61" t="s">
        <v>179</v>
      </c>
      <c r="BI549" s="61" t="s">
        <v>179</v>
      </c>
      <c r="BL549" s="61" t="s">
        <v>179</v>
      </c>
      <c r="BO549" s="61" t="s">
        <v>179</v>
      </c>
      <c r="BR549" s="61" t="s">
        <v>179</v>
      </c>
      <c r="BU549" s="61" t="s">
        <v>179</v>
      </c>
      <c r="BX549" s="61" t="s">
        <v>179</v>
      </c>
      <c r="CA549" s="61" t="s">
        <v>179</v>
      </c>
      <c r="CD549" s="61" t="s">
        <v>179</v>
      </c>
      <c r="CG549" s="61" t="s">
        <v>179</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190</v>
      </c>
      <c r="G552" s="61" t="s">
        <v>190</v>
      </c>
      <c r="J552" s="61" t="s">
        <v>190</v>
      </c>
      <c r="M552" s="61" t="s">
        <v>190</v>
      </c>
      <c r="P552" s="61" t="s">
        <v>190</v>
      </c>
      <c r="S552" s="61" t="s">
        <v>190</v>
      </c>
      <c r="V552" s="61" t="s">
        <v>190</v>
      </c>
      <c r="Y552" s="61" t="s">
        <v>190</v>
      </c>
      <c r="AB552" s="61" t="s">
        <v>190</v>
      </c>
      <c r="AE552" s="61" t="s">
        <v>190</v>
      </c>
      <c r="AH552" s="61" t="s">
        <v>190</v>
      </c>
      <c r="AK552" s="61" t="s">
        <v>190</v>
      </c>
      <c r="AN552" s="61" t="s">
        <v>190</v>
      </c>
      <c r="AQ552" s="61" t="s">
        <v>190</v>
      </c>
      <c r="AT552" s="61" t="s">
        <v>190</v>
      </c>
      <c r="AW552" s="61" t="s">
        <v>190</v>
      </c>
      <c r="AZ552" s="61" t="s">
        <v>190</v>
      </c>
      <c r="BC552" s="61" t="s">
        <v>190</v>
      </c>
      <c r="BF552" s="61" t="s">
        <v>190</v>
      </c>
      <c r="BI552" s="61" t="s">
        <v>190</v>
      </c>
      <c r="BL552" s="61" t="s">
        <v>190</v>
      </c>
      <c r="BO552" s="61" t="s">
        <v>190</v>
      </c>
      <c r="BR552" s="61" t="s">
        <v>190</v>
      </c>
      <c r="BU552" s="61" t="s">
        <v>190</v>
      </c>
      <c r="BX552" s="61" t="s">
        <v>190</v>
      </c>
      <c r="CA552" s="61" t="s">
        <v>190</v>
      </c>
      <c r="CD552" s="61" t="s">
        <v>190</v>
      </c>
      <c r="CG552" s="61" t="s">
        <v>190</v>
      </c>
      <c r="CJ552" s="61"/>
      <c r="CM552" s="61"/>
    </row>
    <row r="554" spans="1:97" x14ac:dyDescent="0.2">
      <c r="D554" t="s">
        <v>191</v>
      </c>
      <c r="G554" t="s">
        <v>191</v>
      </c>
      <c r="J554" t="s">
        <v>191</v>
      </c>
      <c r="M554" t="s">
        <v>191</v>
      </c>
      <c r="P554" t="s">
        <v>191</v>
      </c>
      <c r="S554" t="s">
        <v>191</v>
      </c>
      <c r="V554" t="s">
        <v>191</v>
      </c>
      <c r="Y554" t="s">
        <v>191</v>
      </c>
      <c r="AB554" t="s">
        <v>191</v>
      </c>
      <c r="AE554" t="s">
        <v>191</v>
      </c>
      <c r="AH554" t="s">
        <v>191</v>
      </c>
      <c r="AK554" t="s">
        <v>191</v>
      </c>
      <c r="AN554" t="s">
        <v>191</v>
      </c>
      <c r="AQ554" t="s">
        <v>191</v>
      </c>
      <c r="AT554" t="s">
        <v>191</v>
      </c>
      <c r="AW554" t="s">
        <v>191</v>
      </c>
      <c r="AZ554" t="s">
        <v>191</v>
      </c>
      <c r="BC554" t="s">
        <v>191</v>
      </c>
      <c r="BF554" t="s">
        <v>191</v>
      </c>
      <c r="BI554" t="s">
        <v>191</v>
      </c>
      <c r="BL554" t="s">
        <v>191</v>
      </c>
      <c r="BO554" t="s">
        <v>191</v>
      </c>
      <c r="BR554" t="s">
        <v>191</v>
      </c>
      <c r="BU554" t="s">
        <v>191</v>
      </c>
      <c r="BX554" t="s">
        <v>191</v>
      </c>
      <c r="CA554" t="s">
        <v>191</v>
      </c>
      <c r="CD554" t="s">
        <v>191</v>
      </c>
      <c r="CG554" t="s">
        <v>191</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192</v>
      </c>
      <c r="G557" t="s">
        <v>192</v>
      </c>
      <c r="J557" t="s">
        <v>192</v>
      </c>
      <c r="M557" t="s">
        <v>192</v>
      </c>
      <c r="P557" t="s">
        <v>192</v>
      </c>
      <c r="S557" t="s">
        <v>192</v>
      </c>
      <c r="V557" t="s">
        <v>192</v>
      </c>
      <c r="Y557" t="s">
        <v>192</v>
      </c>
      <c r="AB557" t="s">
        <v>192</v>
      </c>
      <c r="AE557" t="s">
        <v>192</v>
      </c>
      <c r="AH557" t="s">
        <v>192</v>
      </c>
      <c r="AK557" t="s">
        <v>192</v>
      </c>
      <c r="AN557" t="s">
        <v>192</v>
      </c>
      <c r="AQ557" t="s">
        <v>192</v>
      </c>
      <c r="AT557" t="s">
        <v>192</v>
      </c>
      <c r="AW557" t="s">
        <v>192</v>
      </c>
      <c r="AZ557" t="s">
        <v>192</v>
      </c>
      <c r="BC557" t="s">
        <v>192</v>
      </c>
      <c r="BF557" t="s">
        <v>192</v>
      </c>
      <c r="BI557" t="s">
        <v>192</v>
      </c>
      <c r="BL557" t="s">
        <v>192</v>
      </c>
      <c r="BO557" t="s">
        <v>192</v>
      </c>
      <c r="BR557" t="s">
        <v>192</v>
      </c>
      <c r="BU557" t="s">
        <v>192</v>
      </c>
      <c r="BX557" t="s">
        <v>192</v>
      </c>
      <c r="CA557" t="s">
        <v>192</v>
      </c>
      <c r="CD557" t="s">
        <v>192</v>
      </c>
      <c r="CG557" t="s">
        <v>192</v>
      </c>
      <c r="CS557" t="s">
        <v>192</v>
      </c>
    </row>
    <row r="560" spans="1:97" s="67" customFormat="1" x14ac:dyDescent="0.2">
      <c r="A560" s="71"/>
      <c r="M560" s="72" t="s">
        <v>189</v>
      </c>
    </row>
    <row r="561" spans="1:13" s="72" customFormat="1" x14ac:dyDescent="0.2">
      <c r="A561" s="73"/>
      <c r="M561" s="72" t="s">
        <v>188</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216</v>
      </c>
      <c r="B1" s="95" t="s">
        <v>217</v>
      </c>
      <c r="C1" s="95" t="s">
        <v>218</v>
      </c>
      <c r="D1" s="95"/>
      <c r="E1" s="95"/>
      <c r="F1" s="96" t="s">
        <v>217</v>
      </c>
      <c r="G1" s="97" t="s">
        <v>219</v>
      </c>
    </row>
    <row r="2" spans="1:7" x14ac:dyDescent="0.2">
      <c r="A2" s="28" t="s">
        <v>220</v>
      </c>
      <c r="B2" s="89">
        <v>150</v>
      </c>
      <c r="C2" s="90">
        <f>VLOOKUP(B2,$F$2:$G$5,2,TRUE)</f>
        <v>0.1</v>
      </c>
      <c r="D2" s="28"/>
      <c r="E2" s="28"/>
      <c r="F2" s="91">
        <v>1</v>
      </c>
      <c r="G2" s="92">
        <v>0.03</v>
      </c>
    </row>
    <row r="3" spans="1:7" x14ac:dyDescent="0.2">
      <c r="A3" s="28" t="s">
        <v>221</v>
      </c>
      <c r="B3" s="89">
        <v>95</v>
      </c>
      <c r="C3" s="90">
        <f t="shared" ref="C3:C8" si="0">VLOOKUP(B3,$F$2:$G$5,2,TRUE)</f>
        <v>0.05</v>
      </c>
      <c r="D3" s="28"/>
      <c r="E3" s="28"/>
      <c r="F3" s="91">
        <v>50</v>
      </c>
      <c r="G3" s="92">
        <v>0.05</v>
      </c>
    </row>
    <row r="4" spans="1:7" x14ac:dyDescent="0.2">
      <c r="A4" s="28" t="s">
        <v>222</v>
      </c>
      <c r="B4" s="89">
        <v>180</v>
      </c>
      <c r="C4" s="90">
        <f t="shared" si="0"/>
        <v>0.1</v>
      </c>
      <c r="D4" s="28"/>
      <c r="E4" s="28"/>
      <c r="F4" s="91">
        <v>100</v>
      </c>
      <c r="G4" s="92">
        <v>7.0000000000000007E-2</v>
      </c>
    </row>
    <row r="5" spans="1:7" x14ac:dyDescent="0.2">
      <c r="A5" s="28" t="s">
        <v>223</v>
      </c>
      <c r="B5" s="89">
        <v>45</v>
      </c>
      <c r="C5" s="90">
        <f t="shared" si="0"/>
        <v>0.03</v>
      </c>
      <c r="D5" s="28"/>
      <c r="E5" s="28"/>
      <c r="F5" s="93">
        <v>150</v>
      </c>
      <c r="G5" s="94">
        <v>0.1</v>
      </c>
    </row>
    <row r="6" spans="1:7" x14ac:dyDescent="0.2">
      <c r="A6" s="28" t="s">
        <v>224</v>
      </c>
      <c r="B6" s="89">
        <v>80</v>
      </c>
      <c r="C6" s="90">
        <f t="shared" si="0"/>
        <v>0.05</v>
      </c>
      <c r="D6" s="28"/>
      <c r="E6" s="28"/>
      <c r="F6" s="28"/>
      <c r="G6" s="28"/>
    </row>
    <row r="7" spans="1:7" x14ac:dyDescent="0.2">
      <c r="A7" s="28" t="s">
        <v>225</v>
      </c>
      <c r="B7" s="89">
        <v>45</v>
      </c>
      <c r="C7" s="90">
        <f t="shared" si="0"/>
        <v>0.03</v>
      </c>
      <c r="D7" s="28"/>
      <c r="E7" s="28"/>
      <c r="F7" s="28"/>
      <c r="G7" s="28"/>
    </row>
    <row r="8" spans="1:7" x14ac:dyDescent="0.2">
      <c r="A8" s="28" t="s">
        <v>226</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row>
    <row r="2" spans="1:28" x14ac:dyDescent="0.2">
      <c r="A2" t="s">
        <v>248</v>
      </c>
      <c r="B2" t="s">
        <v>240</v>
      </c>
      <c r="C2" t="s">
        <v>8</v>
      </c>
      <c r="D2" s="103" t="s">
        <v>250</v>
      </c>
    </row>
    <row r="3" spans="1:28" x14ac:dyDescent="0.2">
      <c r="A3" t="s">
        <v>249</v>
      </c>
      <c r="B3" t="s">
        <v>241</v>
      </c>
      <c r="C3" t="s">
        <v>7</v>
      </c>
      <c r="D3" s="103" t="s">
        <v>250</v>
      </c>
    </row>
    <row r="4" spans="1:28" x14ac:dyDescent="0.2">
      <c r="A4" t="s">
        <v>249</v>
      </c>
      <c r="B4" t="s">
        <v>241</v>
      </c>
      <c r="C4" t="s">
        <v>10</v>
      </c>
      <c r="E4" s="103" t="s">
        <v>250</v>
      </c>
    </row>
    <row r="5" spans="1:28" x14ac:dyDescent="0.2">
      <c r="A5" t="s">
        <v>249</v>
      </c>
      <c r="B5" t="s">
        <v>241</v>
      </c>
      <c r="C5" t="s">
        <v>11</v>
      </c>
      <c r="E5" s="103" t="s">
        <v>250</v>
      </c>
    </row>
    <row r="6" spans="1:28" x14ac:dyDescent="0.2">
      <c r="A6" t="s">
        <v>249</v>
      </c>
      <c r="B6" t="s">
        <v>241</v>
      </c>
      <c r="C6" t="s">
        <v>9</v>
      </c>
      <c r="E6" s="103"/>
      <c r="M6" s="103" t="s">
        <v>250</v>
      </c>
    </row>
    <row r="7" spans="1:28" x14ac:dyDescent="0.2">
      <c r="A7" t="s">
        <v>249</v>
      </c>
      <c r="B7" t="s">
        <v>4</v>
      </c>
      <c r="C7" t="s">
        <v>4</v>
      </c>
      <c r="F7" s="103" t="s">
        <v>250</v>
      </c>
    </row>
    <row r="8" spans="1:28" x14ac:dyDescent="0.2">
      <c r="A8" t="s">
        <v>249</v>
      </c>
      <c r="B8" t="s">
        <v>4</v>
      </c>
      <c r="C8" t="s">
        <v>12</v>
      </c>
      <c r="F8" s="103"/>
      <c r="L8" s="103" t="s">
        <v>250</v>
      </c>
      <c r="N8" s="103"/>
    </row>
    <row r="9" spans="1:28" x14ac:dyDescent="0.2">
      <c r="A9" t="s">
        <v>249</v>
      </c>
      <c r="B9" t="s">
        <v>4</v>
      </c>
      <c r="C9" t="s">
        <v>82</v>
      </c>
      <c r="F9" s="103"/>
      <c r="L9" s="103" t="s">
        <v>250</v>
      </c>
      <c r="N9" s="103"/>
    </row>
    <row r="10" spans="1:28" x14ac:dyDescent="0.2">
      <c r="A10" t="s">
        <v>249</v>
      </c>
      <c r="B10" t="s">
        <v>4</v>
      </c>
      <c r="C10" t="s">
        <v>6</v>
      </c>
      <c r="L10" s="103" t="s">
        <v>250</v>
      </c>
      <c r="N10" s="103"/>
    </row>
    <row r="11" spans="1:28" x14ac:dyDescent="0.2">
      <c r="A11" t="s">
        <v>249</v>
      </c>
      <c r="B11" t="s">
        <v>244</v>
      </c>
      <c r="C11" t="s">
        <v>245</v>
      </c>
      <c r="G11" s="103" t="s">
        <v>250</v>
      </c>
    </row>
    <row r="12" spans="1:28" x14ac:dyDescent="0.2">
      <c r="A12" t="s">
        <v>249</v>
      </c>
      <c r="B12" t="s">
        <v>244</v>
      </c>
      <c r="C12" t="s">
        <v>0</v>
      </c>
      <c r="G12" s="103" t="s">
        <v>250</v>
      </c>
    </row>
    <row r="13" spans="1:28" x14ac:dyDescent="0.2">
      <c r="A13" t="s">
        <v>249</v>
      </c>
      <c r="B13" t="s">
        <v>247</v>
      </c>
      <c r="C13" t="s">
        <v>77</v>
      </c>
      <c r="H13" s="103" t="s">
        <v>250</v>
      </c>
    </row>
    <row r="14" spans="1:28" x14ac:dyDescent="0.2">
      <c r="A14" t="s">
        <v>249</v>
      </c>
      <c r="B14" t="s">
        <v>247</v>
      </c>
      <c r="C14" t="s">
        <v>3</v>
      </c>
      <c r="H14" s="103" t="s">
        <v>250</v>
      </c>
    </row>
    <row r="15" spans="1:28" x14ac:dyDescent="0.2">
      <c r="A15" t="s">
        <v>249</v>
      </c>
      <c r="B15" t="s">
        <v>246</v>
      </c>
      <c r="C15" t="s">
        <v>94</v>
      </c>
      <c r="I15" s="103" t="s">
        <v>250</v>
      </c>
    </row>
    <row r="16" spans="1:28" x14ac:dyDescent="0.2">
      <c r="A16" t="s">
        <v>249</v>
      </c>
      <c r="B16" t="s">
        <v>246</v>
      </c>
      <c r="C16" t="s">
        <v>202</v>
      </c>
      <c r="J16" s="103" t="s">
        <v>250</v>
      </c>
    </row>
    <row r="17" spans="1:17" x14ac:dyDescent="0.2">
      <c r="A17" t="s">
        <v>249</v>
      </c>
      <c r="B17" t="s">
        <v>132</v>
      </c>
      <c r="C17" t="s">
        <v>132</v>
      </c>
      <c r="N17" s="103" t="s">
        <v>250</v>
      </c>
    </row>
    <row r="18" spans="1:17" x14ac:dyDescent="0.2">
      <c r="A18" t="s">
        <v>248</v>
      </c>
      <c r="B18" t="s">
        <v>243</v>
      </c>
      <c r="C18" t="s">
        <v>237</v>
      </c>
      <c r="K18" s="103" t="s">
        <v>250</v>
      </c>
    </row>
    <row r="19" spans="1:17" x14ac:dyDescent="0.2">
      <c r="A19" t="s">
        <v>248</v>
      </c>
      <c r="B19" t="s">
        <v>240</v>
      </c>
      <c r="C19" t="s">
        <v>67</v>
      </c>
      <c r="N19" s="103" t="s">
        <v>250</v>
      </c>
    </row>
    <row r="20" spans="1:17" x14ac:dyDescent="0.2">
      <c r="A20" t="s">
        <v>248</v>
      </c>
      <c r="B20" t="s">
        <v>240</v>
      </c>
      <c r="C20" t="s">
        <v>83</v>
      </c>
      <c r="O20" s="103" t="s">
        <v>250</v>
      </c>
    </row>
    <row r="21" spans="1:17" x14ac:dyDescent="0.2">
      <c r="A21" t="s">
        <v>248</v>
      </c>
      <c r="B21" t="s">
        <v>240</v>
      </c>
      <c r="C21" t="s">
        <v>1</v>
      </c>
      <c r="O21" s="103" t="s">
        <v>250</v>
      </c>
    </row>
    <row r="22" spans="1:17" x14ac:dyDescent="0.2">
      <c r="A22" t="s">
        <v>248</v>
      </c>
      <c r="B22" t="s">
        <v>240</v>
      </c>
      <c r="C22" t="s">
        <v>5</v>
      </c>
      <c r="P22" s="103" t="s">
        <v>250</v>
      </c>
    </row>
    <row r="23" spans="1:17" x14ac:dyDescent="0.2">
      <c r="A23" t="s">
        <v>248</v>
      </c>
      <c r="B23" t="s">
        <v>242</v>
      </c>
      <c r="C23" t="s">
        <v>22</v>
      </c>
      <c r="Q23" s="103" t="s">
        <v>250</v>
      </c>
    </row>
    <row r="24" spans="1:17" x14ac:dyDescent="0.2">
      <c r="A24" t="s">
        <v>248</v>
      </c>
      <c r="B24" t="s">
        <v>242</v>
      </c>
      <c r="C24" t="s">
        <v>53</v>
      </c>
      <c r="Q24" s="103" t="s">
        <v>250</v>
      </c>
    </row>
    <row r="26" spans="1:17" x14ac:dyDescent="0.2">
      <c r="F26" s="62" t="s">
        <v>263</v>
      </c>
    </row>
    <row r="28" spans="1:17" x14ac:dyDescent="0.2">
      <c r="B28" t="s">
        <v>264</v>
      </c>
      <c r="D28" s="103" t="s">
        <v>252</v>
      </c>
      <c r="I28" t="s">
        <v>303</v>
      </c>
      <c r="K28" t="s">
        <v>302</v>
      </c>
      <c r="M28" t="s">
        <v>304</v>
      </c>
      <c r="O28" t="s">
        <v>305</v>
      </c>
    </row>
    <row r="29" spans="1:17" x14ac:dyDescent="0.2">
      <c r="B29" t="s">
        <v>265</v>
      </c>
      <c r="D29" s="103" t="s">
        <v>251</v>
      </c>
      <c r="I29" t="s">
        <v>300</v>
      </c>
      <c r="K29" t="s">
        <v>298</v>
      </c>
      <c r="M29" t="s">
        <v>299</v>
      </c>
      <c r="O29" t="s">
        <v>301</v>
      </c>
    </row>
    <row r="30" spans="1:17" x14ac:dyDescent="0.2">
      <c r="B30" t="s">
        <v>266</v>
      </c>
      <c r="D30" s="103" t="s">
        <v>255</v>
      </c>
      <c r="H30" s="104" t="s">
        <v>289</v>
      </c>
      <c r="I30" s="103"/>
      <c r="K30" s="103" t="s">
        <v>250</v>
      </c>
      <c r="M30" s="103" t="s">
        <v>250</v>
      </c>
      <c r="O30" s="103" t="s">
        <v>250</v>
      </c>
    </row>
    <row r="31" spans="1:17" x14ac:dyDescent="0.2">
      <c r="B31" t="s">
        <v>267</v>
      </c>
      <c r="D31" s="103" t="s">
        <v>253</v>
      </c>
      <c r="H31" s="104" t="s">
        <v>290</v>
      </c>
      <c r="I31" s="103" t="s">
        <v>250</v>
      </c>
      <c r="K31" s="103" t="s">
        <v>250</v>
      </c>
      <c r="M31" s="103" t="s">
        <v>250</v>
      </c>
      <c r="O31" s="103" t="s">
        <v>250</v>
      </c>
    </row>
    <row r="32" spans="1:17" x14ac:dyDescent="0.2">
      <c r="B32" t="s">
        <v>268</v>
      </c>
      <c r="D32" s="103" t="s">
        <v>254</v>
      </c>
      <c r="H32" s="104" t="s">
        <v>291</v>
      </c>
      <c r="K32" s="103" t="s">
        <v>250</v>
      </c>
      <c r="O32" s="103" t="s">
        <v>250</v>
      </c>
    </row>
    <row r="33" spans="2:15" x14ac:dyDescent="0.2">
      <c r="B33" t="s">
        <v>269</v>
      </c>
      <c r="D33" s="103" t="s">
        <v>256</v>
      </c>
      <c r="H33" s="104" t="s">
        <v>292</v>
      </c>
      <c r="K33" s="103" t="s">
        <v>250</v>
      </c>
      <c r="O33" s="103" t="s">
        <v>250</v>
      </c>
    </row>
    <row r="34" spans="2:15" x14ac:dyDescent="0.2">
      <c r="B34" t="s">
        <v>270</v>
      </c>
      <c r="D34" s="103" t="s">
        <v>258</v>
      </c>
      <c r="H34" s="104" t="s">
        <v>293</v>
      </c>
      <c r="M34" s="103" t="s">
        <v>250</v>
      </c>
      <c r="O34" s="103" t="s">
        <v>250</v>
      </c>
    </row>
    <row r="35" spans="2:15" x14ac:dyDescent="0.2">
      <c r="B35" t="s">
        <v>271</v>
      </c>
      <c r="D35" s="103" t="s">
        <v>257</v>
      </c>
      <c r="H35" s="104" t="s">
        <v>294</v>
      </c>
      <c r="M35" s="103" t="s">
        <v>250</v>
      </c>
      <c r="O35" s="103" t="s">
        <v>250</v>
      </c>
    </row>
    <row r="36" spans="2:15" x14ac:dyDescent="0.2">
      <c r="B36" t="s">
        <v>272</v>
      </c>
      <c r="D36" s="103" t="s">
        <v>259</v>
      </c>
      <c r="H36" s="104" t="s">
        <v>295</v>
      </c>
      <c r="M36" s="103" t="s">
        <v>250</v>
      </c>
      <c r="O36" s="103" t="s">
        <v>250</v>
      </c>
    </row>
    <row r="37" spans="2:15" x14ac:dyDescent="0.2">
      <c r="B37" t="s">
        <v>273</v>
      </c>
      <c r="D37" s="103" t="s">
        <v>260</v>
      </c>
      <c r="H37" s="104" t="s">
        <v>296</v>
      </c>
      <c r="M37" s="103" t="s">
        <v>250</v>
      </c>
      <c r="O37" s="103" t="s">
        <v>250</v>
      </c>
    </row>
    <row r="38" spans="2:15" x14ac:dyDescent="0.2">
      <c r="B38" t="s">
        <v>274</v>
      </c>
      <c r="D38" s="103" t="s">
        <v>261</v>
      </c>
      <c r="H38" s="104" t="s">
        <v>297</v>
      </c>
      <c r="O38" s="103" t="s">
        <v>250</v>
      </c>
    </row>
    <row r="39" spans="2:15" x14ac:dyDescent="0.2">
      <c r="B39" t="s">
        <v>275</v>
      </c>
      <c r="D39" s="103" t="s">
        <v>262</v>
      </c>
    </row>
    <row r="40" spans="2:15" x14ac:dyDescent="0.2">
      <c r="B40" t="s">
        <v>276</v>
      </c>
    </row>
    <row r="41" spans="2:15" x14ac:dyDescent="0.2">
      <c r="B41" t="s">
        <v>277</v>
      </c>
    </row>
    <row r="42" spans="2:15" x14ac:dyDescent="0.2">
      <c r="B42" t="s">
        <v>278</v>
      </c>
    </row>
    <row r="43" spans="2:15" x14ac:dyDescent="0.2">
      <c r="B43" t="s">
        <v>279</v>
      </c>
    </row>
    <row r="44" spans="2:15" x14ac:dyDescent="0.2">
      <c r="B44" t="s">
        <v>280</v>
      </c>
    </row>
    <row r="45" spans="2:15" x14ac:dyDescent="0.2">
      <c r="B45" t="s">
        <v>281</v>
      </c>
    </row>
    <row r="46" spans="2:15" x14ac:dyDescent="0.2">
      <c r="B46" t="s">
        <v>282</v>
      </c>
    </row>
    <row r="47" spans="2:15" x14ac:dyDescent="0.2">
      <c r="B47" t="s">
        <v>283</v>
      </c>
    </row>
    <row r="48" spans="2:15" x14ac:dyDescent="0.2">
      <c r="B48" t="s">
        <v>284</v>
      </c>
    </row>
    <row r="49" spans="2:2" x14ac:dyDescent="0.2">
      <c r="B49" t="s">
        <v>285</v>
      </c>
    </row>
    <row r="50" spans="2:2" x14ac:dyDescent="0.2">
      <c r="B50" t="s">
        <v>286</v>
      </c>
    </row>
    <row r="51" spans="2:2" x14ac:dyDescent="0.2">
      <c r="B51" t="s">
        <v>287</v>
      </c>
    </row>
    <row r="52" spans="2:2" x14ac:dyDescent="0.2">
      <c r="B52" t="s">
        <v>288</v>
      </c>
    </row>
    <row r="53" spans="2:2" x14ac:dyDescent="0.2">
      <c r="B53" t="s">
        <v>181</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182</v>
      </c>
      <c r="B1" s="28" t="s">
        <v>183</v>
      </c>
      <c r="C1">
        <v>7</v>
      </c>
      <c r="D1" t="str">
        <f>"="&amp;A1&amp;"$"&amp;C1</f>
        <v>=B$7</v>
      </c>
      <c r="E1" t="str">
        <f>"="&amp;B1&amp;"$"&amp;C1</f>
        <v>=C$7</v>
      </c>
      <c r="I1" t="s">
        <v>209</v>
      </c>
    </row>
    <row r="2" spans="1:9" x14ac:dyDescent="0.2">
      <c r="A2" s="28" t="s">
        <v>182</v>
      </c>
      <c r="B2" s="28" t="s">
        <v>183</v>
      </c>
      <c r="C2">
        <v>8</v>
      </c>
      <c r="D2" t="str">
        <f t="shared" ref="D2:D21" si="0">"="&amp;A2&amp;"$"&amp;C2</f>
        <v>=B$8</v>
      </c>
      <c r="E2" t="str">
        <f t="shared" ref="E2:E22" si="1">"="&amp;B2&amp;"$"&amp;C2</f>
        <v>=C$8</v>
      </c>
      <c r="I2" t="s">
        <v>209</v>
      </c>
    </row>
    <row r="3" spans="1:9" x14ac:dyDescent="0.2">
      <c r="A3" s="28" t="s">
        <v>182</v>
      </c>
      <c r="B3" s="28" t="s">
        <v>183</v>
      </c>
      <c r="C3">
        <v>9</v>
      </c>
      <c r="D3" t="str">
        <f t="shared" si="0"/>
        <v>=B$9</v>
      </c>
      <c r="E3" t="str">
        <f t="shared" si="1"/>
        <v>=C$9</v>
      </c>
      <c r="I3" t="s">
        <v>209</v>
      </c>
    </row>
    <row r="4" spans="1:9" x14ac:dyDescent="0.2">
      <c r="A4" s="28" t="s">
        <v>182</v>
      </c>
      <c r="B4" s="28" t="s">
        <v>183</v>
      </c>
      <c r="C4">
        <v>10</v>
      </c>
      <c r="D4" t="str">
        <f t="shared" si="0"/>
        <v>=B$10</v>
      </c>
      <c r="E4" t="str">
        <f t="shared" si="1"/>
        <v>=C$10</v>
      </c>
      <c r="I4" t="s">
        <v>209</v>
      </c>
    </row>
    <row r="5" spans="1:9" x14ac:dyDescent="0.2">
      <c r="A5" s="28" t="s">
        <v>182</v>
      </c>
      <c r="B5" s="28" t="s">
        <v>183</v>
      </c>
      <c r="C5">
        <v>11</v>
      </c>
      <c r="D5" t="str">
        <f t="shared" si="0"/>
        <v>=B$11</v>
      </c>
      <c r="E5" t="str">
        <f t="shared" si="1"/>
        <v>=C$11</v>
      </c>
      <c r="I5" t="s">
        <v>209</v>
      </c>
    </row>
    <row r="6" spans="1:9" x14ac:dyDescent="0.2">
      <c r="A6" s="28" t="s">
        <v>182</v>
      </c>
      <c r="B6" s="28" t="s">
        <v>183</v>
      </c>
      <c r="C6">
        <v>12</v>
      </c>
      <c r="D6" t="str">
        <f t="shared" si="0"/>
        <v>=B$12</v>
      </c>
      <c r="E6" t="str">
        <f t="shared" si="1"/>
        <v>=C$12</v>
      </c>
      <c r="I6" t="s">
        <v>209</v>
      </c>
    </row>
    <row r="7" spans="1:9" x14ac:dyDescent="0.2">
      <c r="A7" s="28" t="s">
        <v>182</v>
      </c>
      <c r="B7" s="28" t="s">
        <v>183</v>
      </c>
      <c r="C7">
        <v>13</v>
      </c>
      <c r="D7" t="str">
        <f t="shared" si="0"/>
        <v>=B$13</v>
      </c>
      <c r="E7" t="str">
        <f t="shared" si="1"/>
        <v>=C$13</v>
      </c>
      <c r="I7" t="s">
        <v>209</v>
      </c>
    </row>
    <row r="8" spans="1:9" x14ac:dyDescent="0.2">
      <c r="A8" s="28" t="s">
        <v>182</v>
      </c>
      <c r="B8" s="28" t="s">
        <v>183</v>
      </c>
      <c r="C8">
        <v>14</v>
      </c>
      <c r="D8" t="str">
        <f t="shared" si="0"/>
        <v>=B$14</v>
      </c>
      <c r="E8" t="str">
        <f t="shared" si="1"/>
        <v>=C$14</v>
      </c>
      <c r="I8" t="s">
        <v>209</v>
      </c>
    </row>
    <row r="9" spans="1:9" x14ac:dyDescent="0.2">
      <c r="A9" s="28" t="s">
        <v>182</v>
      </c>
      <c r="B9" s="28" t="s">
        <v>183</v>
      </c>
      <c r="C9">
        <v>15</v>
      </c>
      <c r="D9" t="str">
        <f t="shared" si="0"/>
        <v>=B$15</v>
      </c>
      <c r="E9" t="str">
        <f t="shared" si="1"/>
        <v>=C$15</v>
      </c>
      <c r="I9" t="s">
        <v>209</v>
      </c>
    </row>
    <row r="10" spans="1:9" x14ac:dyDescent="0.2">
      <c r="A10" s="28" t="s">
        <v>182</v>
      </c>
      <c r="B10" s="28" t="s">
        <v>183</v>
      </c>
      <c r="C10">
        <v>16</v>
      </c>
      <c r="D10" t="str">
        <f t="shared" si="0"/>
        <v>=B$16</v>
      </c>
      <c r="E10" t="str">
        <f t="shared" si="1"/>
        <v>=C$16</v>
      </c>
      <c r="I10" t="s">
        <v>209</v>
      </c>
    </row>
    <row r="11" spans="1:9" x14ac:dyDescent="0.2">
      <c r="A11" s="28" t="s">
        <v>182</v>
      </c>
      <c r="B11" s="28" t="s">
        <v>183</v>
      </c>
      <c r="C11">
        <v>17</v>
      </c>
      <c r="D11" t="str">
        <f t="shared" si="0"/>
        <v>=B$17</v>
      </c>
      <c r="E11" t="str">
        <f t="shared" si="1"/>
        <v>=C$17</v>
      </c>
      <c r="I11" t="s">
        <v>209</v>
      </c>
    </row>
    <row r="12" spans="1:9" x14ac:dyDescent="0.2">
      <c r="A12" s="28" t="s">
        <v>182</v>
      </c>
      <c r="B12" s="28" t="s">
        <v>183</v>
      </c>
      <c r="C12">
        <v>18</v>
      </c>
      <c r="D12" t="str">
        <f t="shared" si="0"/>
        <v>=B$18</v>
      </c>
      <c r="E12" t="str">
        <f t="shared" si="1"/>
        <v>=C$18</v>
      </c>
      <c r="I12" t="s">
        <v>209</v>
      </c>
    </row>
    <row r="13" spans="1:9" x14ac:dyDescent="0.2">
      <c r="A13" s="28" t="s">
        <v>182</v>
      </c>
      <c r="B13" s="28" t="s">
        <v>183</v>
      </c>
      <c r="C13">
        <v>19</v>
      </c>
      <c r="D13" t="str">
        <f t="shared" si="0"/>
        <v>=B$19</v>
      </c>
      <c r="E13" t="str">
        <f t="shared" si="1"/>
        <v>=C$19</v>
      </c>
      <c r="I13" t="s">
        <v>209</v>
      </c>
    </row>
    <row r="14" spans="1:9" x14ac:dyDescent="0.2">
      <c r="A14" s="28" t="s">
        <v>182</v>
      </c>
      <c r="B14" s="28" t="s">
        <v>183</v>
      </c>
      <c r="C14">
        <v>20</v>
      </c>
      <c r="D14" t="str">
        <f t="shared" si="0"/>
        <v>=B$20</v>
      </c>
      <c r="E14" t="str">
        <f t="shared" si="1"/>
        <v>=C$20</v>
      </c>
      <c r="I14" t="s">
        <v>209</v>
      </c>
    </row>
    <row r="15" spans="1:9" x14ac:dyDescent="0.2">
      <c r="A15" s="28" t="s">
        <v>182</v>
      </c>
      <c r="B15" s="28" t="s">
        <v>183</v>
      </c>
      <c r="C15">
        <v>21</v>
      </c>
      <c r="D15" t="str">
        <f t="shared" si="0"/>
        <v>=B$21</v>
      </c>
      <c r="E15" t="str">
        <f t="shared" si="1"/>
        <v>=C$21</v>
      </c>
      <c r="I15" t="s">
        <v>209</v>
      </c>
    </row>
    <row r="16" spans="1:9" x14ac:dyDescent="0.2">
      <c r="A16" s="28" t="s">
        <v>182</v>
      </c>
      <c r="B16" s="28" t="s">
        <v>183</v>
      </c>
      <c r="C16">
        <v>22</v>
      </c>
      <c r="D16" t="str">
        <f t="shared" si="0"/>
        <v>=B$22</v>
      </c>
      <c r="E16" t="str">
        <f t="shared" si="1"/>
        <v>=C$22</v>
      </c>
      <c r="I16" t="s">
        <v>209</v>
      </c>
    </row>
    <row r="17" spans="1:9" x14ac:dyDescent="0.2">
      <c r="A17" s="28" t="s">
        <v>182</v>
      </c>
      <c r="B17" s="28" t="s">
        <v>183</v>
      </c>
      <c r="C17">
        <v>23</v>
      </c>
      <c r="D17" t="str">
        <f t="shared" si="0"/>
        <v>=B$23</v>
      </c>
      <c r="E17" t="str">
        <f t="shared" si="1"/>
        <v>=C$23</v>
      </c>
      <c r="I17" t="s">
        <v>209</v>
      </c>
    </row>
    <row r="18" spans="1:9" x14ac:dyDescent="0.2">
      <c r="A18" s="28" t="s">
        <v>182</v>
      </c>
      <c r="B18" s="28" t="s">
        <v>183</v>
      </c>
      <c r="C18">
        <v>24</v>
      </c>
      <c r="D18" t="str">
        <f t="shared" si="0"/>
        <v>=B$24</v>
      </c>
      <c r="E18" t="str">
        <f t="shared" si="1"/>
        <v>=C$24</v>
      </c>
      <c r="I18" t="s">
        <v>209</v>
      </c>
    </row>
    <row r="19" spans="1:9" x14ac:dyDescent="0.2">
      <c r="A19" s="28" t="s">
        <v>182</v>
      </c>
      <c r="B19" s="28" t="s">
        <v>183</v>
      </c>
      <c r="C19">
        <v>25</v>
      </c>
      <c r="D19" t="str">
        <f t="shared" si="0"/>
        <v>=B$25</v>
      </c>
      <c r="E19" t="str">
        <f t="shared" si="1"/>
        <v>=C$25</v>
      </c>
      <c r="I19" t="s">
        <v>209</v>
      </c>
    </row>
    <row r="20" spans="1:9" x14ac:dyDescent="0.2">
      <c r="A20" s="28" t="s">
        <v>182</v>
      </c>
      <c r="B20" s="28" t="s">
        <v>183</v>
      </c>
      <c r="C20">
        <v>26</v>
      </c>
      <c r="D20" t="str">
        <f t="shared" si="0"/>
        <v>=B$26</v>
      </c>
      <c r="E20" t="str">
        <f t="shared" si="1"/>
        <v>=C$26</v>
      </c>
      <c r="I20" t="s">
        <v>209</v>
      </c>
    </row>
    <row r="21" spans="1:9" x14ac:dyDescent="0.2">
      <c r="A21" s="28" t="s">
        <v>182</v>
      </c>
      <c r="B21" s="28" t="s">
        <v>183</v>
      </c>
      <c r="C21">
        <v>27</v>
      </c>
      <c r="D21" t="str">
        <f t="shared" si="0"/>
        <v>=B$27</v>
      </c>
      <c r="E21" t="str">
        <f t="shared" si="1"/>
        <v>=C$27</v>
      </c>
      <c r="I21" t="s">
        <v>209</v>
      </c>
    </row>
    <row r="22" spans="1:9" x14ac:dyDescent="0.2">
      <c r="A22" s="28" t="s">
        <v>182</v>
      </c>
      <c r="B22" s="28" t="s">
        <v>183</v>
      </c>
      <c r="C22">
        <v>28</v>
      </c>
      <c r="D22" t="str">
        <f>"="&amp;A22&amp;"$"&amp;C22</f>
        <v>=B$28</v>
      </c>
      <c r="E22" t="str">
        <f t="shared" si="1"/>
        <v>=C$28</v>
      </c>
      <c r="I22" t="s">
        <v>209</v>
      </c>
    </row>
    <row r="23" spans="1:9" x14ac:dyDescent="0.2">
      <c r="I23" t="s">
        <v>209</v>
      </c>
    </row>
    <row r="24" spans="1:9" x14ac:dyDescent="0.2">
      <c r="I24" t="s">
        <v>209</v>
      </c>
    </row>
    <row r="25" spans="1:9" x14ac:dyDescent="0.2">
      <c r="I25" t="s">
        <v>209</v>
      </c>
    </row>
    <row r="26" spans="1:9" x14ac:dyDescent="0.2">
      <c r="I26" t="s">
        <v>209</v>
      </c>
    </row>
    <row r="27" spans="1:9" x14ac:dyDescent="0.2">
      <c r="I27" t="s">
        <v>209</v>
      </c>
    </row>
    <row r="28" spans="1:9" x14ac:dyDescent="0.2">
      <c r="I28" t="s">
        <v>209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2020-02-26T11:53:40Z</dcterms:modified>
</cp:coreProperties>
</file>