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2emeAnnee\4trimestre(en cours)\i183(secu)\PROJET\P_APP_183-Secured-WebShop-William\documentation\"/>
    </mc:Choice>
  </mc:AlternateContent>
  <xr:revisionPtr revIDLastSave="0" documentId="13_ncr:1_{5728068F-7E1E-41B6-885F-8FFA5EE93B7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<sst xmlns="http://schemas.openxmlformats.org/spreadsheetml/2006/main" count="56" uniqueCount="41">
  <si>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</si>
  <si>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</si>
  <si>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</si>
  <si>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</si>
  <si>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</si>
  <si>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</si>
  <si>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</si>
  <si>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</si>
  <si>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</si>
  <si>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</si>
  <si>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</si>
  <si>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</si>
  <si>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</si>
  <si>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</si>
  <si>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</si>
  <si>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</si>
  <si>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</si>
  <si>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</si>
  <si>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</si>
  <si>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</si>
  <si>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</si>
  <si>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</si>
  <si>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</si>
  <si>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</si>
  <si>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</si>
  <si>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</si>
  <si>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Trelles William</t>
  </si>
  <si>
    <t>P_APP_183-Secured-WebShop</t>
  </si>
  <si>
    <t>27.03.2024  au 31.05.2024</t>
  </si>
  <si>
    <t xml:space="preserve">Installation des containers et outils necessaires </t>
  </si>
  <si>
    <t>Mise en place du repo Git et de la structure du projet / .ignore</t>
  </si>
  <si>
    <t>Explication du projet/lecture du cahier de charge</t>
  </si>
  <si>
    <t>Créer un journal de travail</t>
  </si>
  <si>
    <t>Créer un rapport et le structurer</t>
  </si>
  <si>
    <t>Création des models: USERS, PRODUCTS</t>
  </si>
  <si>
    <t>Config de la DB</t>
  </si>
  <si>
    <t>Lecture de la doc sequelize</t>
  </si>
  <si>
    <t>Conexion base de données</t>
  </si>
  <si>
    <t>Authentification</t>
  </si>
  <si>
    <t>Route login</t>
  </si>
  <si>
    <t>Gestion des rôles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</si>
</sst>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0.64236111111111116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6.9444444444444441E-3</c:v>
                </c:pt>
                <c:pt idx="6">
                  <c:v>0</c:v>
                </c:pt>
                <c:pt idx="7">
                  <c:v>4.8611111111111112E-2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0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17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540</v>
      </c>
      <c r="D4" s="23">
        <f>SUBTOTAL(9,$D$7:$D$531)</f>
        <v>495</v>
      </c>
      <c r="E4" s="41">
        <f>SUM(C4:D4)</f>
        <v>1035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/>
      <c r="D7" s="45">
        <v>20</v>
      </c>
      <c r="E7" s="46" t="s">
        <v>22</v>
      </c>
      <c r="F7" s="37" t="s">
        <v>31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/>
      <c r="D8" s="49">
        <v>45</v>
      </c>
      <c r="E8" s="50" t="s">
        <v>4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5</v>
      </c>
      <c r="E10" s="50" t="s">
        <v>6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13</v>
      </c>
      <c r="B11" s="51">
        <v>45378</v>
      </c>
      <c r="C11" s="52"/>
      <c r="D11" s="53">
        <v>10</v>
      </c>
      <c r="E11" s="54" t="s">
        <v>6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45399</v>
      </c>
      <c r="C12" s="48"/>
      <c r="D12" s="49">
        <v>40</v>
      </c>
      <c r="E12" s="50" t="s">
        <v>4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45399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45399</v>
      </c>
      <c r="C14" s="48"/>
      <c r="D14" s="49">
        <v>50</v>
      </c>
      <c r="E14" s="50" t="s">
        <v>4</v>
      </c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45406</v>
      </c>
      <c r="C15" s="52"/>
      <c r="D15" s="53">
        <v>50</v>
      </c>
      <c r="E15" s="54" t="s">
        <v>22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45406</v>
      </c>
      <c r="C16" s="48">
        <v>2</v>
      </c>
      <c r="D16" s="49">
        <v>50</v>
      </c>
      <c r="E16" s="50" t="s">
        <v>4</v>
      </c>
      <c r="F16" s="37" t="s">
        <v>37</v>
      </c>
      <c r="G16" s="16"/>
      <c r="O16">
        <v>40</v>
      </c>
    </row>
    <row r="17" spans="1:15" x14ac:dyDescent="0.25">
      <c r="A17" s="17">
        <f>IF(ISBLANK(B17),"",_xlfn.ISOWEEKNUM('Journal de travail'!$B17))</f>
        <v>19</v>
      </c>
      <c r="B17" s="51">
        <v>45420</v>
      </c>
      <c r="C17" s="52">
        <v>2</v>
      </c>
      <c r="D17" s="53">
        <v>50</v>
      </c>
      <c r="E17" s="54" t="s">
        <v>4</v>
      </c>
      <c r="F17" s="37" t="s">
        <v>38</v>
      </c>
      <c r="G17" s="18"/>
      <c r="O17">
        <v>45</v>
      </c>
    </row>
    <row r="18" spans="1:15" x14ac:dyDescent="0.25">
      <c r="A18" s="8">
        <f>IF(ISBLANK(B18),"",_xlfn.ISOWEEKNUM('Journal de travail'!$B18))</f>
        <v>20</v>
      </c>
      <c r="B18" s="47">
        <v>45427</v>
      </c>
      <c r="C18" s="48">
        <v>2</v>
      </c>
      <c r="D18" s="49">
        <v>50</v>
      </c>
      <c r="E18" s="50" t="s">
        <v>4</v>
      </c>
      <c r="F18" s="37" t="s">
        <v>39</v>
      </c>
      <c r="G18" s="16"/>
      <c r="O18">
        <v>50</v>
      </c>
    </row>
    <row r="19" spans="1:15" x14ac:dyDescent="0.25">
      <c r="A19" s="17">
        <f>IF(ISBLANK(B19),"",_xlfn.ISOWEEKNUM('Journal de travail'!$B19))</f>
        <v>21</v>
      </c>
      <c r="B19" s="51">
        <v>45434</v>
      </c>
      <c r="C19" s="52">
        <v>2</v>
      </c>
      <c r="D19" s="53">
        <v>50</v>
      </c>
      <c r="E19" s="54" t="s">
        <v>4</v>
      </c>
      <c r="F19" s="37" t="s">
        <v>40</v>
      </c>
      <c r="G19" s="18"/>
      <c r="O19">
        <v>55</v>
      </c>
    </row>
    <row r="20" spans="1:15" x14ac:dyDescent="0.25">
      <c r="A20" s="8">
        <f>IF(ISBLANK(B20),"",_xlfn.ISOWEEKNUM('Journal de travail'!$B20))</f>
        <v>22</v>
      </c>
      <c r="B20" s="47">
        <v>45441</v>
      </c>
      <c r="C20" s="48">
        <v>1</v>
      </c>
      <c r="D20" s="49"/>
      <c r="E20" s="50" t="s">
        <v>4</v>
      </c>
      <c r="F20" s="37"/>
      <c r="G20" s="16"/>
    </row>
    <row r="21" spans="1:15" x14ac:dyDescent="0.25">
      <c r="A21" s="17">
        <f>IF(ISBLANK(B21),"",_xlfn.ISOWEEKNUM('Journal de travail'!$B21))</f>
        <v>22</v>
      </c>
      <c r="B21" s="51">
        <v>45441</v>
      </c>
      <c r="C21" s="52"/>
      <c r="D21" s="53">
        <v>10</v>
      </c>
      <c r="E21" s="54" t="s">
        <v>8</v>
      </c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540</v>
      </c>
      <c r="B5">
        <f>SUMIF('Journal de travail'!$E$7:$E$532,Analyse!C5,'Journal de travail'!$D$7:$D$532)</f>
        <v>385</v>
      </c>
      <c r="C5" s="42" t="str">
        <f>'Journal de travail'!M9</f>
        <v>Développement</v>
      </c>
      <c r="D5" s="34">
        <f t="shared" ref="D5:D11" si="0">(A5+B5)/1440</f>
        <v>0.64236111111111116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10</v>
      </c>
      <c r="C9" s="32" t="str">
        <f>'Journal de travail'!M13</f>
        <v>Présentation</v>
      </c>
      <c r="D9" s="34">
        <f t="shared" si="0"/>
        <v>6.9444444444444441E-3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70</v>
      </c>
      <c r="C11" s="40" t="str">
        <f>'Journal de travail'!M15</f>
        <v>Autre</v>
      </c>
      <c r="D11" s="34">
        <f t="shared" si="0"/>
        <v>4.8611111111111112E-2</v>
      </c>
    </row>
    <row r="12" spans="1:4" x14ac:dyDescent="0.3">
      <c r="C12" s="24" t="s">
        <v>20</v>
      </c>
      <c r="D12" s="35">
        <f>SUM(D4:D11)</f>
        <v>0.71875000000000011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William Andres Trelles Pashmay</cp:lastModifiedBy>
  <cp:revision/>
  <dcterms:created xsi:type="dcterms:W3CDTF">2023-11-21T20:00:34Z</dcterms:created>
  <dcterms:modified xsi:type="dcterms:W3CDTF">2024-05-29T08:14:10Z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