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2emeAnnee\4trimestre(en cours)\p_mobile\"/>
    </mc:Choice>
  </mc:AlternateContent>
  <xr:revisionPtr revIDLastSave="0" documentId="13_ncr:1_{F038012C-36C1-4902-B862-2F81360C9A3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<sst xmlns="http://schemas.openxmlformats.org/spreadsheetml/2006/main" count="41" uniqueCount="35">
  <si>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</si>
  <si>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</si>
  <si>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</si>
  <si>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</si>
  <si>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</si>
  <si>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</si>
  <si>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</si>
  <si>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</si>
  <si>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</si>
  <si>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</si>
  <si>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</si>
  <si>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</si>
  <si>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</si>
  <si>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</si>
  <si>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</si>
  <si>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</si>
  <si>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</si>
  <si>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</si>
  <si>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</si>
  <si>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</si>
  <si>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</si>
  <si>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</si>
  <si>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</si>
  <si>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</si>
  <si>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</si>
  <si>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</si>
  <si>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</si>
  <si>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</si>
  <si>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repo Git et de la structure du projet</t>
  </si>
  <si>
    <t>Réalisation des maquettes de toutes les écrans</t>
  </si>
  <si>
    <t>Absent-maladie</t>
  </si>
  <si>
    <t>Recherche d'icons</t>
  </si>
  <si>
    <t>Finalisation des maquettes</t>
  </si>
  <si>
    <t>Réalisation de l'application</t>
  </si>
  <si>
    <t>Trelles 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</si>
</sst>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6.9444444444444448E-2</c:v>
                </c:pt>
                <c:pt idx="2">
                  <c:v>0</c:v>
                </c:pt>
                <c:pt idx="3">
                  <c:v>3.472222222222222E-3</c:v>
                </c:pt>
                <c:pt idx="4">
                  <c:v>0</c:v>
                </c:pt>
                <c:pt idx="5">
                  <c:v>0</c:v>
                </c:pt>
                <c:pt idx="6">
                  <c:v>7.9861111111111105E-2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2" sqref="C2:E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34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6 heurs 9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180</v>
      </c>
      <c r="D4" s="23">
        <f>SUBTOTAL(9,$D$7:$D$531)</f>
        <v>190</v>
      </c>
      <c r="E4" s="41">
        <f>SUM(C4:D4)</f>
        <v>370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/>
      <c r="D7" s="45">
        <v>30</v>
      </c>
      <c r="E7" s="46" t="s">
        <v>22</v>
      </c>
      <c r="F7" s="37" t="s">
        <v>30</v>
      </c>
      <c r="G7" s="15"/>
    </row>
    <row r="8" spans="1:15" x14ac:dyDescent="0.25">
      <c r="A8" s="8">
        <f>IF(ISBLANK(B8),"",_xlfn.ISOWEEKNUM('Journal de travail'!$B8))</f>
        <v>13</v>
      </c>
      <c r="B8" s="47">
        <v>45376</v>
      </c>
      <c r="C8" s="48">
        <v>2</v>
      </c>
      <c r="D8" s="49">
        <v>50</v>
      </c>
      <c r="E8" s="50" t="s">
        <v>21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45376</v>
      </c>
      <c r="C9" s="52"/>
      <c r="D9" s="53">
        <v>5</v>
      </c>
      <c r="E9" s="54" t="s">
        <v>6</v>
      </c>
      <c r="F9" s="37" t="s">
        <v>28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45376</v>
      </c>
      <c r="C10" s="48"/>
      <c r="D10" s="49">
        <v>25</v>
      </c>
      <c r="E10" s="50" t="s">
        <v>21</v>
      </c>
      <c r="F10" s="37" t="s">
        <v>31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45397</v>
      </c>
      <c r="C11" s="52"/>
      <c r="D11" s="53">
        <v>40</v>
      </c>
      <c r="E11" s="54" t="s">
        <v>21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45397</v>
      </c>
      <c r="C12" s="48">
        <v>1</v>
      </c>
      <c r="D12" s="49">
        <v>40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40</v>
      </c>
      <c r="C5" s="42" t="str">
        <f>'Journal de travail'!M9</f>
        <v>Développement</v>
      </c>
      <c r="D5" s="34">
        <f t="shared" ref="D5:D11" si="0">(A5+B5)/1440</f>
        <v>6.9444444444444448E-2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5</v>
      </c>
      <c r="C7" s="28" t="str">
        <f>'Journal de travail'!M11</f>
        <v>Documentation</v>
      </c>
      <c r="D7" s="34">
        <f t="shared" si="0"/>
        <v>3.472222222222222E-3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115</v>
      </c>
      <c r="C10" s="38" t="str">
        <f>'Journal de travail'!M14</f>
        <v>Design</v>
      </c>
      <c r="D10" s="34">
        <f t="shared" si="0"/>
        <v>7.9861111111111105E-2</v>
      </c>
    </row>
    <row r="11" spans="1:4" x14ac:dyDescent="0.3">
      <c r="B11">
        <f>SUMIF('Journal de travail'!$E$7:$E$532,Analyse!C11,'Journal de travail'!$D$7:$D$532)</f>
        <v>30</v>
      </c>
      <c r="C11" s="40" t="str">
        <f>'Journal de travail'!M15</f>
        <v>Autre</v>
      </c>
      <c r="D11" s="34">
        <f t="shared" si="0"/>
        <v>2.0833333333333332E-2</v>
      </c>
    </row>
    <row r="12" spans="1:4" x14ac:dyDescent="0.3">
      <c r="C12" s="24" t="s">
        <v>20</v>
      </c>
      <c r="D12" s="35">
        <f>SUM(D4:D11)</f>
        <v>0.17361111111111113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William Andres Trelles Pashmay</cp:lastModifiedBy>
  <cp:revision/>
  <dcterms:created xsi:type="dcterms:W3CDTF">2023-11-21T20:00:34Z</dcterms:created>
  <dcterms:modified xsi:type="dcterms:W3CDTF">2024-04-15T13:10:34Z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