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130991_SysteemanalyseWaterveiligheid\scripts\KPZSS\overslag\"/>
    </mc:Choice>
  </mc:AlternateContent>
  <xr:revisionPtr revIDLastSave="0" documentId="8_{553820D8-DA77-4C88-AAD8-965D5A02F9D6}" xr6:coauthVersionLast="47" xr6:coauthVersionMax="47" xr10:uidLastSave="{00000000-0000-0000-0000-000000000000}"/>
  <bookViews>
    <workbookView xWindow="2595" yWindow="2250" windowWidth="20910" windowHeight="11835" xr2:uid="{43189F35-0A8D-42E5-B1EF-9DEC09FA1C48}"/>
  </bookViews>
  <sheets>
    <sheet name="Blad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4" i="1"/>
  <c r="E19" i="1" s="1"/>
  <c r="E15" i="1"/>
  <c r="E16" i="1" s="1"/>
  <c r="E18" i="1" s="1"/>
  <c r="D18" i="1"/>
  <c r="D19" i="1"/>
  <c r="D16" i="1"/>
  <c r="D15" i="1"/>
  <c r="D14" i="1"/>
  <c r="D11" i="1"/>
  <c r="E20" i="1" l="1"/>
  <c r="D20" i="1"/>
</calcChain>
</file>

<file path=xl/sharedStrings.xml><?xml version="1.0" encoding="utf-8"?>
<sst xmlns="http://schemas.openxmlformats.org/spreadsheetml/2006/main" count="52" uniqueCount="38">
  <si>
    <t>Overslag toegestaan</t>
  </si>
  <si>
    <t>overslagdebiet</t>
  </si>
  <si>
    <t>q</t>
  </si>
  <si>
    <t>[l/s/m]</t>
  </si>
  <si>
    <t>gravitatie constante</t>
  </si>
  <si>
    <t>g</t>
  </si>
  <si>
    <t>[m/s^2]</t>
  </si>
  <si>
    <t>Overslag - Geen maatregel</t>
  </si>
  <si>
    <t>Significante golfhoogte</t>
  </si>
  <si>
    <t>Hm0</t>
  </si>
  <si>
    <t>[m]</t>
  </si>
  <si>
    <t xml:space="preserve">Spectrale golfperiode </t>
  </si>
  <si>
    <t>Tm-1,0</t>
  </si>
  <si>
    <t>[s]</t>
  </si>
  <si>
    <t>waterstand</t>
  </si>
  <si>
    <t xml:space="preserve">SWL </t>
  </si>
  <si>
    <t>[m+NAP]</t>
  </si>
  <si>
    <t>reductiefactor ruwheid bekleding</t>
  </si>
  <si>
    <t>gamma f</t>
  </si>
  <si>
    <t>[-]</t>
  </si>
  <si>
    <t>reductiefactor kruinmuur</t>
  </si>
  <si>
    <t>gamma v</t>
  </si>
  <si>
    <t>reductiefactor berm</t>
  </si>
  <si>
    <t>gamma b</t>
  </si>
  <si>
    <t>vermenigvuldiging van reductiefactoren</t>
  </si>
  <si>
    <t>gamma totaal</t>
  </si>
  <si>
    <t>taludhelling</t>
  </si>
  <si>
    <t>tan(a)</t>
  </si>
  <si>
    <t>Kruinhoogte</t>
  </si>
  <si>
    <t>Vrije kruinhoogte</t>
  </si>
  <si>
    <t>hk</t>
  </si>
  <si>
    <t>golfsteilheid</t>
  </si>
  <si>
    <t>s0</t>
  </si>
  <si>
    <t>brekerparameter</t>
  </si>
  <si>
    <t>E0</t>
  </si>
  <si>
    <t>Golfoverslagdebiet</t>
  </si>
  <si>
    <t>Golfoverslagdebiet max</t>
  </si>
  <si>
    <t>Te hanteren golfoverslagdebiet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</si>
</sst>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6CED-0282-4B40-B991-D50EC9DC15F4}">
  <dimension ref="A1:E20"/>
  <sheetViews>
    <sheetView tabSelected="1" workbookViewId="0">
      <selection activeCell="E8" sqref="E8"/>
    </sheetView>
  </sheetViews>
  <sheetFormatPr defaultRowHeight="12" x14ac:dyDescent="0.2"/>
  <cols>
    <col min="1" max="1" width="35.1640625" bestFit="1" customWidth="1"/>
  </cols>
  <sheetData>
    <row r="1" spans="1:5" x14ac:dyDescent="0.2">
      <c r="A1" s="1" t="s">
        <v>0</v>
      </c>
    </row>
    <row r="2" spans="1:5" x14ac:dyDescent="0.2">
      <c r="A2" t="s">
        <v>1</v>
      </c>
      <c r="B2" t="s">
        <v>2</v>
      </c>
      <c r="C2" t="s">
        <v>3</v>
      </c>
      <c r="D2">
        <v>10</v>
      </c>
      <c r="E2">
        <v>10</v>
      </c>
    </row>
    <row r="3" spans="1:5" x14ac:dyDescent="0.2">
      <c r="A3" t="s">
        <v>4</v>
      </c>
      <c r="B3" t="s">
        <v>5</v>
      </c>
      <c r="C3" t="s">
        <v>6</v>
      </c>
      <c r="D3">
        <v>9.81</v>
      </c>
      <c r="E3">
        <v>9.81</v>
      </c>
    </row>
    <row r="4" spans="1:5" x14ac:dyDescent="0.2">
      <c r="A4" s="1" t="s">
        <v>7</v>
      </c>
    </row>
    <row r="5" spans="1:5" x14ac:dyDescent="0.2">
      <c r="A5" t="s">
        <v>8</v>
      </c>
      <c r="B5" t="s">
        <v>9</v>
      </c>
      <c r="C5" t="s">
        <v>10</v>
      </c>
      <c r="D5">
        <v>4.07</v>
      </c>
      <c r="E5">
        <v>1</v>
      </c>
    </row>
    <row r="6" spans="1:5" x14ac:dyDescent="0.2">
      <c r="A6" t="s">
        <v>11</v>
      </c>
      <c r="B6" t="s">
        <v>12</v>
      </c>
      <c r="C6" t="s">
        <v>13</v>
      </c>
      <c r="D6">
        <v>8.11</v>
      </c>
      <c r="E6">
        <v>4</v>
      </c>
    </row>
    <row r="7" spans="1:5" x14ac:dyDescent="0.2">
      <c r="A7" t="s">
        <v>14</v>
      </c>
      <c r="B7" t="s">
        <v>15</v>
      </c>
      <c r="C7" t="s">
        <v>16</v>
      </c>
      <c r="D7">
        <v>6.41</v>
      </c>
      <c r="E7">
        <v>6.5</v>
      </c>
    </row>
    <row r="8" spans="1:5" x14ac:dyDescent="0.2">
      <c r="A8" t="s">
        <v>17</v>
      </c>
      <c r="B8" t="s">
        <v>18</v>
      </c>
      <c r="C8" t="s">
        <v>19</v>
      </c>
      <c r="D8">
        <v>0.9</v>
      </c>
      <c r="E8">
        <v>1</v>
      </c>
    </row>
    <row r="9" spans="1:5" x14ac:dyDescent="0.2">
      <c r="A9" t="s">
        <v>20</v>
      </c>
      <c r="B9" t="s">
        <v>21</v>
      </c>
      <c r="C9" t="s">
        <v>19</v>
      </c>
      <c r="D9">
        <v>0.7</v>
      </c>
      <c r="E9">
        <v>1</v>
      </c>
    </row>
    <row r="10" spans="1:5" x14ac:dyDescent="0.2">
      <c r="A10" t="s">
        <v>22</v>
      </c>
      <c r="B10" t="s">
        <v>23</v>
      </c>
      <c r="C10" t="s">
        <v>19</v>
      </c>
      <c r="D10">
        <v>0.8</v>
      </c>
      <c r="E10">
        <v>1</v>
      </c>
    </row>
    <row r="11" spans="1:5" x14ac:dyDescent="0.2">
      <c r="A11" t="s">
        <v>24</v>
      </c>
      <c r="B11" t="s">
        <v>25</v>
      </c>
      <c r="C11" t="s">
        <v>19</v>
      </c>
      <c r="D11">
        <f>D8*D9*D10</f>
        <v>0.504</v>
      </c>
      <c r="E11">
        <f>E8*E9*E10</f>
        <v>1</v>
      </c>
    </row>
    <row r="12" spans="1:5" x14ac:dyDescent="0.2">
      <c r="A12" t="s">
        <v>26</v>
      </c>
      <c r="B12" t="s">
        <v>27</v>
      </c>
      <c r="C12" t="s">
        <v>19</v>
      </c>
      <c r="D12">
        <v>0.25</v>
      </c>
      <c r="E12">
        <v>0.25</v>
      </c>
    </row>
    <row r="13" spans="1:5" x14ac:dyDescent="0.2">
      <c r="A13" t="s">
        <v>28</v>
      </c>
      <c r="C13" t="s">
        <v>16</v>
      </c>
      <c r="D13">
        <v>7.5</v>
      </c>
      <c r="E13">
        <v>7.5</v>
      </c>
    </row>
    <row r="14" spans="1:5" x14ac:dyDescent="0.2">
      <c r="A14" t="s">
        <v>29</v>
      </c>
      <c r="B14" t="s">
        <v>30</v>
      </c>
      <c r="C14" t="s">
        <v>10</v>
      </c>
      <c r="D14">
        <f>D13-D7</f>
        <v>1.0899999999999999</v>
      </c>
      <c r="E14">
        <f>E13-E7</f>
        <v>1</v>
      </c>
    </row>
    <row r="15" spans="1:5" x14ac:dyDescent="0.2">
      <c r="A15" t="s">
        <v>31</v>
      </c>
      <c r="B15" t="s">
        <v>32</v>
      </c>
      <c r="C15" t="s">
        <v>19</v>
      </c>
      <c r="D15">
        <f>(2*PI()*D5)/(D3*D6^2)</f>
        <v>3.9633603633011522E-2</v>
      </c>
      <c r="E15">
        <f>(2*PI()*E5)/(E3*E6^2)</f>
        <v>4.0030487431062599E-2</v>
      </c>
    </row>
    <row r="16" spans="1:5" x14ac:dyDescent="0.2">
      <c r="A16" t="s">
        <v>33</v>
      </c>
      <c r="B16" t="s">
        <v>34</v>
      </c>
      <c r="C16" t="s">
        <v>19</v>
      </c>
      <c r="D16">
        <f>D12/SQRT(D15)</f>
        <v>1.2557645758462415</v>
      </c>
      <c r="E16">
        <f>E12/SQRT(E15)</f>
        <v>1.2495239060264087</v>
      </c>
    </row>
    <row r="18" spans="1:5" x14ac:dyDescent="0.2">
      <c r="A18" t="s">
        <v>35</v>
      </c>
      <c r="B18" t="s">
        <v>2</v>
      </c>
      <c r="C18" t="s">
        <v>3</v>
      </c>
      <c r="D18" s="2">
        <f>(0.067/SQRT(D12))*D10*D16*EXP(-4.3*(D14/D5)*(1/(D16*D10*D8*D9)))*SQRT(D3*D5^3)*1000</f>
        <v>561.19350342701068</v>
      </c>
      <c r="E18" s="2">
        <f>(0.067/SQRT(E12))*E10*E16*EXP(-4.3*(E14/E5)*(1/(E16*E10*E8*E9)))*SQRT(E3*E5^3)*1000</f>
        <v>16.793515512347785</v>
      </c>
    </row>
    <row r="19" spans="1:5" x14ac:dyDescent="0.2">
      <c r="A19" t="s">
        <v>36</v>
      </c>
      <c r="B19" t="s">
        <v>2</v>
      </c>
      <c r="C19" t="s">
        <v>3</v>
      </c>
      <c r="D19" s="2">
        <f>0.2*EXP(-2.3*(D14/D5)*(1/(D8*D10)))*SQRT(D3*D5^3)*1000</f>
        <v>2186.3054673331171</v>
      </c>
      <c r="E19" s="2">
        <f>0.2*EXP(-2.3*(E14/E5)*(1/(E8*E10)))*SQRT(E3*E5^3)*1000</f>
        <v>62.803983521702023</v>
      </c>
    </row>
    <row r="20" spans="1:5" x14ac:dyDescent="0.2">
      <c r="A20" t="s">
        <v>37</v>
      </c>
      <c r="B20" t="s">
        <v>2</v>
      </c>
      <c r="C20" t="s">
        <v>3</v>
      </c>
      <c r="D20" s="2">
        <f>MIN(D18,D19)</f>
        <v>561.19350342701068</v>
      </c>
      <c r="E20" s="2">
        <f>MIN(E18,E19)</f>
        <v>16.793515512347785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Jordans</dc:creator>
  <cp:lastModifiedBy>Cas van Bemmelen</cp:lastModifiedBy>
  <dcterms:created xsi:type="dcterms:W3CDTF">2022-08-10T14:33:10Z</dcterms:created>
  <dcterms:modified xsi:type="dcterms:W3CDTF">2022-08-10T14:46:30Z</dcterms:modified>
</cp:coreProperties>
</file>