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queryTables/queryTable5.xml" ContentType="application/vnd.openxmlformats-officedocument.spreadsheetml.queryTable+xml"/>
  <Override PartName="/xl/tables/table6.xml" ContentType="application/vnd.openxmlformats-officedocument.spreadsheetml.table+xml"/>
  <Override PartName="/xl/queryTables/queryTable6.xml" ContentType="application/vnd.openxmlformats-officedocument.spreadsheetml.queryTable+xml"/>
  <Override PartName="/xl/tables/table7.xml" ContentType="application/vnd.openxmlformats-officedocument.spreadsheetml.table+xml"/>
  <Override PartName="/xl/queryTables/queryTable7.xml" ContentType="application/vnd.openxmlformats-officedocument.spreadsheetml.queryTable+xml"/>
  <Override PartName="/xl/tables/table8.xml" ContentType="application/vnd.openxmlformats-officedocument.spreadsheetml.table+xml"/>
  <Override PartName="/xl/queryTables/queryTable8.xml" ContentType="application/vnd.openxmlformats-officedocument.spreadsheetml.queryTable+xml"/>
  <Override PartName="/xl/tables/table9.xml" ContentType="application/vnd.openxmlformats-officedocument.spreadsheetml.table+xml"/>
  <Override PartName="/xl/queryTables/queryTable9.xml" ContentType="application/vnd.openxmlformats-officedocument.spreadsheetml.queryTable+xml"/>
  <Override PartName="/xl/tables/table10.xml" ContentType="application/vnd.openxmlformats-officedocument.spreadsheetml.table+xml"/>
  <Override PartName="/xl/queryTables/queryTable10.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1"/>
  <workbookPr codeName="ThisWorkbook" defaultThemeVersion="166925"/>
  <mc:AlternateContent xmlns:mc="http://schemas.openxmlformats.org/markup-compatibility/2006">
    <mc:Choice Requires="x15">
      <x15ac:absPath xmlns:x15ac="http://schemas.microsoft.com/office/spreadsheetml/2010/11/ac" url="/Users/thibautwittevrongel/Documents/School/S6/BAP/Performance/Combined/"/>
    </mc:Choice>
  </mc:AlternateContent>
  <xr:revisionPtr revIDLastSave="0" documentId="13_ncr:1_{AE8A7AE6-16A9-EB47-A8AA-8220A1BF578C}" xr6:coauthVersionLast="47" xr6:coauthVersionMax="47" xr10:uidLastSave="{00000000-0000-0000-0000-000000000000}"/>
  <bookViews>
    <workbookView xWindow="0" yWindow="500" windowWidth="51200" windowHeight="27280" activeTab="11" xr2:uid="{7CAB19FA-A7EA-6347-9C72-E0D821499EE1}"/>
  </bookViews>
  <sheets>
    <sheet name="MPA_INDEX_Page" sheetId="2" r:id="rId1"/>
    <sheet name="MPA_INGREDIENTS_Page" sheetId="3" r:id="rId2"/>
    <sheet name="MPA_LOGIN_Page" sheetId="4" r:id="rId3"/>
    <sheet name="MPA_MENUCREATOR_Page" sheetId="5" r:id="rId4"/>
    <sheet name="MPA_OPENMENU_Page" sheetId="6" r:id="rId5"/>
    <sheet name="MPA_PROFILE_Page" sheetId="7" r:id="rId6"/>
    <sheet name="MPA_RECIPE_Page" sheetId="8" r:id="rId7"/>
    <sheet name="MPA_REGISTER_Page" sheetId="9" r:id="rId8"/>
    <sheet name="MPA_SAVEDMENUS_Page" sheetId="10" r:id="rId9"/>
    <sheet name="SPA_NORMAL" sheetId="11" r:id="rId10"/>
    <sheet name="MPA_SUMMARY" sheetId="1" r:id="rId11"/>
    <sheet name="SPA_SUMMARY" sheetId="12" r:id="rId12"/>
  </sheets>
  <definedNames>
    <definedName name="ExternalData_1" localSheetId="0" hidden="1">MPA_INDEX_Page!$A$1:$FU$6</definedName>
    <definedName name="ExternalData_1" localSheetId="1" hidden="1">MPA_INGREDIENTS_Page!$A$1:$FV$6</definedName>
    <definedName name="ExternalData_1" localSheetId="2" hidden="1">MPA_LOGIN_Page!$A$1:$FU$6</definedName>
    <definedName name="ExternalData_1" localSheetId="3" hidden="1">MPA_MENUCREATOR_Page!$A$1:$GE$6</definedName>
    <definedName name="ExternalData_1" localSheetId="4" hidden="1">MPA_OPENMENU_Page!$A$1:$FZ$6</definedName>
    <definedName name="ExternalData_1" localSheetId="5" hidden="1">MPA_PROFILE_Page!$A$1:$FU$6</definedName>
    <definedName name="ExternalData_1" localSheetId="6" hidden="1">MPA_RECIPE_Page!$A$1:$GA$6</definedName>
    <definedName name="ExternalData_1" localSheetId="7" hidden="1">MPA_REGISTER_Page!$A$1:$FU$6</definedName>
    <definedName name="ExternalData_1" localSheetId="8" hidden="1">MPA_SAVEDMENUS_Page!$A$1:$FV$6</definedName>
    <definedName name="ExternalData_1" localSheetId="9" hidden="1">SPA_NORMAL!$A$1:$FU$6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3" i="12" l="1"/>
  <c r="F3" i="12"/>
  <c r="E3" i="12"/>
  <c r="D3" i="12"/>
  <c r="C3" i="12"/>
  <c r="B3" i="12"/>
  <c r="A3" i="12"/>
  <c r="E41" i="1"/>
  <c r="G41" i="1"/>
  <c r="F41" i="1"/>
  <c r="D41" i="1"/>
  <c r="C41" i="1"/>
  <c r="B41" i="1"/>
  <c r="A41" i="1"/>
  <c r="G35" i="1"/>
  <c r="F35" i="1"/>
  <c r="E35" i="1"/>
  <c r="D35" i="1"/>
  <c r="C35" i="1"/>
  <c r="B35" i="1"/>
  <c r="A35" i="1"/>
  <c r="A31" i="1"/>
  <c r="G31" i="1"/>
  <c r="F31" i="1"/>
  <c r="E31" i="1"/>
  <c r="D31" i="1"/>
  <c r="C31" i="1"/>
  <c r="B31" i="1"/>
  <c r="G27" i="1"/>
  <c r="F27" i="1"/>
  <c r="E27" i="1"/>
  <c r="D27" i="1"/>
  <c r="C27" i="1"/>
  <c r="B27" i="1"/>
  <c r="A27" i="1"/>
  <c r="G23" i="1"/>
  <c r="F23" i="1"/>
  <c r="E23" i="1"/>
  <c r="D23" i="1"/>
  <c r="C23" i="1"/>
  <c r="B23" i="1"/>
  <c r="A23" i="1"/>
  <c r="G19" i="1"/>
  <c r="F19" i="1"/>
  <c r="E19" i="1"/>
  <c r="D19" i="1"/>
  <c r="C19" i="1"/>
  <c r="B19" i="1"/>
  <c r="A19" i="1"/>
  <c r="G15" i="1"/>
  <c r="F15" i="1"/>
  <c r="E15" i="1"/>
  <c r="D15" i="1"/>
  <c r="C15" i="1"/>
  <c r="B15" i="1"/>
  <c r="B11" i="1"/>
  <c r="B7" i="1"/>
  <c r="B3" i="1"/>
  <c r="A15" i="1"/>
  <c r="G11" i="1"/>
  <c r="F11" i="1"/>
  <c r="E11" i="1"/>
  <c r="D11" i="1"/>
  <c r="C11" i="1"/>
  <c r="A11" i="1"/>
  <c r="G7" i="1"/>
  <c r="F7" i="1"/>
  <c r="E7" i="1"/>
  <c r="D7" i="1"/>
  <c r="C7" i="1"/>
  <c r="C3" i="1"/>
  <c r="A7" i="1"/>
  <c r="G3" i="1"/>
  <c r="F3" i="1"/>
  <c r="E3" i="1"/>
  <c r="D3" i="1"/>
  <c r="A3"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D934791-1A11-7D4E-91A0-C7D82E5D0C36}" keepAlive="1" name="Query - Werkblad 1 - Results_MPA_Index_" description="Verbinding maken met de query Werkblad 1 - Results_MPA_Index_ in de werkmap." type="5" refreshedVersion="8" background="1" saveData="1">
    <dbPr connection="Provider=Microsoft.Mashup.OleDb.1;Data Source=$Workbook$;Location=&quot;Werkblad 1 - Results_MPA_Index_&quot;;Extended Properties=&quot;&quot;" command="SELECT * FROM [Werkblad 1 - Results_MPA_Index_]"/>
  </connection>
  <connection id="2" xr16:uid="{D0635CE1-0102-6145-982A-376A921A2892}" keepAlive="1" name="Query - Werkblad 1 - Results_MPA_Ingred" description="Verbinding maken met de query Werkblad 1 - Results_MPA_Ingred in de werkmap." type="5" refreshedVersion="8" background="1" saveData="1">
    <dbPr connection="Provider=Microsoft.Mashup.OleDb.1;Data Source=$Workbook$;Location=&quot;Werkblad 1 - Results_MPA_Ingred&quot;;Extended Properties=&quot;&quot;" command="SELECT * FROM [Werkblad 1 - Results_MPA_Ingred]"/>
  </connection>
  <connection id="3" xr16:uid="{F6D5C87A-F1E9-A24E-B8A0-35F58BD5AD75}" keepAlive="1" name="Query - Werkblad 1 - Results_MPA_Login_" description="Verbinding maken met de query Werkblad 1 - Results_MPA_Login_ in de werkmap." type="5" refreshedVersion="8" background="1" saveData="1">
    <dbPr connection="Provider=Microsoft.Mashup.OleDb.1;Data Source=$Workbook$;Location=&quot;Werkblad 1 - Results_MPA_Login_&quot;;Extended Properties=&quot;&quot;" command="SELECT * FROM [Werkblad 1 - Results_MPA_Login_]"/>
  </connection>
  <connection id="4" xr16:uid="{401AD3CB-EC17-0949-AA2F-3F30F4CD2052}" keepAlive="1" name="Query - Werkblad 1 - Results_MPA_MenuCr" description="Verbinding maken met de query Werkblad 1 - Results_MPA_MenuCr in de werkmap." type="5" refreshedVersion="8" background="1" saveData="1">
    <dbPr connection="Provider=Microsoft.Mashup.OleDb.1;Data Source=$Workbook$;Location=&quot;Werkblad 1 - Results_MPA_MenuCr&quot;;Extended Properties=&quot;&quot;" command="SELECT * FROM [Werkblad 1 - Results_MPA_MenuCr]"/>
  </connection>
  <connection id="5" xr16:uid="{D26395CB-BC2D-614D-AAFD-44B1034815A6}" keepAlive="1" name="Query - Werkblad 1 - Results_MPA_OpenMe" description="Verbinding maken met de query Werkblad 1 - Results_MPA_OpenMe in de werkmap." type="5" refreshedVersion="8" background="1" saveData="1">
    <dbPr connection="Provider=Microsoft.Mashup.OleDb.1;Data Source=$Workbook$;Location=&quot;Werkblad 1 - Results_MPA_OpenMe&quot;;Extended Properties=&quot;&quot;" command="SELECT * FROM [Werkblad 1 - Results_MPA_OpenMe]"/>
  </connection>
  <connection id="6" xr16:uid="{BF642EFF-8682-A44E-998B-3D9EB22C81EC}" keepAlive="1" name="Query - Werkblad 1 - Results_MPA_Profil" description="Verbinding maken met de query Werkblad 1 - Results_MPA_Profil in de werkmap." type="5" refreshedVersion="8" background="1" saveData="1">
    <dbPr connection="Provider=Microsoft.Mashup.OleDb.1;Data Source=$Workbook$;Location=&quot;Werkblad 1 - Results_MPA_Profil&quot;;Extended Properties=&quot;&quot;" command="SELECT * FROM [Werkblad 1 - Results_MPA_Profil]"/>
  </connection>
  <connection id="7" xr16:uid="{294FF7AD-DD0C-5747-A0D8-596329B6184C}" keepAlive="1" name="Query - Werkblad 1 - Results_MPA_Recipe" description="Verbinding maken met de query Werkblad 1 - Results_MPA_Recipe in de werkmap." type="5" refreshedVersion="8" background="1" saveData="1">
    <dbPr connection="Provider=Microsoft.Mashup.OleDb.1;Data Source=$Workbook$;Location=&quot;Werkblad 1 - Results_MPA_Recipe&quot;;Extended Properties=&quot;&quot;" command="SELECT * FROM [Werkblad 1 - Results_MPA_Recipe]"/>
  </connection>
  <connection id="8" xr16:uid="{0D5C55F3-6092-7840-A405-31905F5B1B90}" keepAlive="1" name="Query - Werkblad 1 - Results_MPA_Regist" description="Verbinding maken met de query Werkblad 1 - Results_MPA_Regist in de werkmap." type="5" refreshedVersion="8" background="1" saveData="1">
    <dbPr connection="Provider=Microsoft.Mashup.OleDb.1;Data Source=$Workbook$;Location=&quot;Werkblad 1 - Results_MPA_Regist&quot;;Extended Properties=&quot;&quot;" command="SELECT * FROM [Werkblad 1 - Results_MPA_Regist]"/>
  </connection>
  <connection id="9" xr16:uid="{8F270491-495B-2840-B543-45A447886EEE}" keepAlive="1" name="Query - Werkblad 1 - Results_MPA_SavedM" description="Verbinding maken met de query Werkblad 1 - Results_MPA_SavedM in de werkmap." type="5" refreshedVersion="8" background="1" saveData="1">
    <dbPr connection="Provider=Microsoft.Mashup.OleDb.1;Data Source=$Workbook$;Location=&quot;Werkblad 1 - Results_MPA_SavedM&quot;;Extended Properties=&quot;&quot;" command="SELECT * FROM [Werkblad 1 - Results_MPA_SavedM]"/>
  </connection>
  <connection id="10" xr16:uid="{0B3958F7-75A5-4942-9919-C7F4742D02C4}" keepAlive="1" name="Query - Werkblad 1 - Results_SPA_normal" description="Verbinding maken met de query Werkblad 1 - Results_SPA_normal in de werkmap." type="5" refreshedVersion="8" background="1" saveData="1">
    <dbPr connection="Provider=Microsoft.Mashup.OleDb.1;Data Source=$Workbook$;Location=&quot;Werkblad 1 - Results_SPA_normal&quot;;Extended Properties=&quot;&quot;" command="SELECT * FROM [Werkblad 1 - Results_SPA_normal]"/>
  </connection>
</connections>
</file>

<file path=xl/sharedStrings.xml><?xml version="1.0" encoding="utf-8"?>
<sst xmlns="http://schemas.openxmlformats.org/spreadsheetml/2006/main" count="3139" uniqueCount="370">
  <si>
    <t>loadTime</t>
  </si>
  <si>
    <t>docTime</t>
  </si>
  <si>
    <t>fullyLoaded</t>
  </si>
  <si>
    <t>bytesOut</t>
  </si>
  <si>
    <t>bytesOutDoc</t>
  </si>
  <si>
    <t>bytesIn</t>
  </si>
  <si>
    <t>bytesInDoc</t>
  </si>
  <si>
    <t>requests</t>
  </si>
  <si>
    <t>requestsFull</t>
  </si>
  <si>
    <t>requestsDoc</t>
  </si>
  <si>
    <t>responses_200</t>
  </si>
  <si>
    <t>responses_404</t>
  </si>
  <si>
    <t>responses_other</t>
  </si>
  <si>
    <t>result</t>
  </si>
  <si>
    <t>testStartOffset</t>
  </si>
  <si>
    <t>cached</t>
  </si>
  <si>
    <t>optimization_checked</t>
  </si>
  <si>
    <t>main_frame</t>
  </si>
  <si>
    <t>loadEventStart</t>
  </si>
  <si>
    <t>loadEventEnd</t>
  </si>
  <si>
    <t>domContentLoadedEventStart</t>
  </si>
  <si>
    <t>domContentLoadedEventEnd</t>
  </si>
  <si>
    <t>URL</t>
  </si>
  <si>
    <t>connections</t>
  </si>
  <si>
    <t>final_base_page_request</t>
  </si>
  <si>
    <t>final_base_page_request_id</t>
  </si>
  <si>
    <t>final_url</t>
  </si>
  <si>
    <t>domInteractive</t>
  </si>
  <si>
    <t>firstPaint</t>
  </si>
  <si>
    <t>firstContentfulPaint</t>
  </si>
  <si>
    <t>firstMeaningfulPaint</t>
  </si>
  <si>
    <t>renderBlockingCSS</t>
  </si>
  <si>
    <t>renderBlockingJS</t>
  </si>
  <si>
    <t>TTFB</t>
  </si>
  <si>
    <t>basePageSSLTime</t>
  </si>
  <si>
    <t>score_cache</t>
  </si>
  <si>
    <t>score_cdn</t>
  </si>
  <si>
    <t>score_gzip</t>
  </si>
  <si>
    <t>score_cookies</t>
  </si>
  <si>
    <t>score_keep-alive</t>
  </si>
  <si>
    <t>score_minify</t>
  </si>
  <si>
    <t>score_combine</t>
  </si>
  <si>
    <t>score_compress</t>
  </si>
  <si>
    <t>score_etags</t>
  </si>
  <si>
    <t>score_progressive_jpeg</t>
  </si>
  <si>
    <t>gzip_total</t>
  </si>
  <si>
    <t>gzip_savings</t>
  </si>
  <si>
    <t>minify_total</t>
  </si>
  <si>
    <t>minify_savings</t>
  </si>
  <si>
    <t>image_total</t>
  </si>
  <si>
    <t>image_savings</t>
  </si>
  <si>
    <t>base_page_cdn</t>
  </si>
  <si>
    <t>cpu.ParseHTML</t>
  </si>
  <si>
    <t>cpu.HTMLDocumentParser::FetchQueuedPreloads</t>
  </si>
  <si>
    <t>cpu.EventDispatch</t>
  </si>
  <si>
    <t>cpu.MarkDOMContent</t>
  </si>
  <si>
    <t>cpu.V8.GC_TIME_TO_SAFEPOINT</t>
  </si>
  <si>
    <t>cpu.CommitLoad</t>
  </si>
  <si>
    <t>cpu.ResourceFetcher::requestResource</t>
  </si>
  <si>
    <t>cpu.EvaluateScript</t>
  </si>
  <si>
    <t>cpu.v8.compile</t>
  </si>
  <si>
    <t>cpu.ParseAuthorStyleSheet</t>
  </si>
  <si>
    <t>cpu.UpdateLayoutTree</t>
  </si>
  <si>
    <t>cpu.Layout</t>
  </si>
  <si>
    <t>cpu.PrePaint</t>
  </si>
  <si>
    <t>cpu.Paint</t>
  </si>
  <si>
    <t>cpu.Layerize</t>
  </si>
  <si>
    <t>cpu.FunctionCall</t>
  </si>
  <si>
    <t>cpu.MarkLoad</t>
  </si>
  <si>
    <t>cpu.largestContentfulPaint::Candidate</t>
  </si>
  <si>
    <t>cpu.Idle</t>
  </si>
  <si>
    <t>tester</t>
  </si>
  <si>
    <t>start_epoch</t>
  </si>
  <si>
    <t>osVersion</t>
  </si>
  <si>
    <t>os_version</t>
  </si>
  <si>
    <t>osPlatform</t>
  </si>
  <si>
    <t>date</t>
  </si>
  <si>
    <t>browserVersion</t>
  </si>
  <si>
    <t>browser_version</t>
  </si>
  <si>
    <t>fullyLoadedCPUms</t>
  </si>
  <si>
    <t>fullyLoadedCPUpct</t>
  </si>
  <si>
    <t>document_URL</t>
  </si>
  <si>
    <t>document_hostname</t>
  </si>
  <si>
    <t>document_origin</t>
  </si>
  <si>
    <t>domElements</t>
  </si>
  <si>
    <t>domComplete</t>
  </si>
  <si>
    <t>PerformancePaintTiming.first-paint</t>
  </si>
  <si>
    <t>PerformancePaintTiming.first-contentful-paint</t>
  </si>
  <si>
    <t>base_page_ip_ptr</t>
  </si>
  <si>
    <t>base_page_cname</t>
  </si>
  <si>
    <t>base_page_dns_server</t>
  </si>
  <si>
    <t>browser_name</t>
  </si>
  <si>
    <t>eventName</t>
  </si>
  <si>
    <t>test_run_time_ms</t>
  </si>
  <si>
    <t>testUrl</t>
  </si>
  <si>
    <t>Colordepth</t>
  </si>
  <si>
    <t>Dpi</t>
  </si>
  <si>
    <t>Images</t>
  </si>
  <si>
    <t>Resolution</t>
  </si>
  <si>
    <t>generated-content-percent</t>
  </si>
  <si>
    <t>generated-content-size</t>
  </si>
  <si>
    <t>meta-viewport</t>
  </si>
  <si>
    <t>rendered-html</t>
  </si>
  <si>
    <t>lastVisualChange</t>
  </si>
  <si>
    <t>render</t>
  </si>
  <si>
    <t>visualComplete85</t>
  </si>
  <si>
    <t>visualComplete90</t>
  </si>
  <si>
    <t>visualComplete95</t>
  </si>
  <si>
    <t>visualComplete99</t>
  </si>
  <si>
    <t>visualComplete</t>
  </si>
  <si>
    <t>SpeedIndex</t>
  </si>
  <si>
    <t>LargestContentfulPaintType</t>
  </si>
  <si>
    <t>LargestContentfulPaintNodeType</t>
  </si>
  <si>
    <t>chromeUserTiming.navigationStart</t>
  </si>
  <si>
    <t>chromeUserTiming.fetchStart</t>
  </si>
  <si>
    <t>chromeUserTiming.domLoading</t>
  </si>
  <si>
    <t>chromeUserTiming.responseEnd</t>
  </si>
  <si>
    <t>chromeUserTiming.domInteractive</t>
  </si>
  <si>
    <t>chromeUserTiming.domContentLoadedEventStart</t>
  </si>
  <si>
    <t>chromeUserTiming.domContentLoadedEventEnd</t>
  </si>
  <si>
    <t>chromeUserTiming.domComplete</t>
  </si>
  <si>
    <t>chromeUserTiming.unloadEventStart</t>
  </si>
  <si>
    <t>chromeUserTiming.unloadEventEnd</t>
  </si>
  <si>
    <t>chromeUserTiming.markAsMainFrame</t>
  </si>
  <si>
    <t>chromeUserTiming.commitNavigationEnd</t>
  </si>
  <si>
    <t>chromeUserTiming.loadEventStart</t>
  </si>
  <si>
    <t>chromeUserTiming.loadEventEnd</t>
  </si>
  <si>
    <t>chromeUserTiming.LayoutShift</t>
  </si>
  <si>
    <t>chromeUserTiming.firstPaint</t>
  </si>
  <si>
    <t>chromeUserTiming.firstContentfulPaint</t>
  </si>
  <si>
    <t>chromeUserTiming.firstMeaningfulPaintCandidate</t>
  </si>
  <si>
    <t>chromeUserTiming.firstMeaningfulPaint</t>
  </si>
  <si>
    <t>chromeUserTiming.LargestTextPaint</t>
  </si>
  <si>
    <t>chromeUserTiming.LargestContentfulPaint</t>
  </si>
  <si>
    <t>chromeUserTiming.TotalLayoutShift</t>
  </si>
  <si>
    <t>chromeUserTiming.CumulativeLayoutShift</t>
  </si>
  <si>
    <t>TTIMeasurementEnd</t>
  </si>
  <si>
    <t>LastInteractive</t>
  </si>
  <si>
    <t>testID</t>
  </si>
  <si>
    <t>run</t>
  </si>
  <si>
    <t>step</t>
  </si>
  <si>
    <t>effectiveBps</t>
  </si>
  <si>
    <t>domTime</t>
  </si>
  <si>
    <t>aft</t>
  </si>
  <si>
    <t>titleTime</t>
  </si>
  <si>
    <t>domLoading</t>
  </si>
  <si>
    <t>server_rtt</t>
  </si>
  <si>
    <t>edge-processed</t>
  </si>
  <si>
    <t>maxFID</t>
  </si>
  <si>
    <t>TotalBlockingTime</t>
  </si>
  <si>
    <t>effectiveBpsDoc</t>
  </si>
  <si>
    <t>bytes.html</t>
  </si>
  <si>
    <t>requests.html</t>
  </si>
  <si>
    <t>bytesUncompressed.html</t>
  </si>
  <si>
    <t>bytes.js</t>
  </si>
  <si>
    <t>requests.js</t>
  </si>
  <si>
    <t>bytesUncompressed.js</t>
  </si>
  <si>
    <t>bytes.css</t>
  </si>
  <si>
    <t>requests.css</t>
  </si>
  <si>
    <t>bytesUncompressed.css</t>
  </si>
  <si>
    <t>bytes.image</t>
  </si>
  <si>
    <t>requests.image</t>
  </si>
  <si>
    <t>bytesUncompressed.image</t>
  </si>
  <si>
    <t>bytes.flash</t>
  </si>
  <si>
    <t>requests.flash</t>
  </si>
  <si>
    <t>bytesUncompressed.flash</t>
  </si>
  <si>
    <t>bytes.font</t>
  </si>
  <si>
    <t>requests.font</t>
  </si>
  <si>
    <t>bytesUncompressed.font</t>
  </si>
  <si>
    <t>bytes.video</t>
  </si>
  <si>
    <t>requests.video</t>
  </si>
  <si>
    <t>bytesUncompressed.video</t>
  </si>
  <si>
    <t>bytes.other</t>
  </si>
  <si>
    <t>requests.other</t>
  </si>
  <si>
    <t>bytesUncompressed.other</t>
  </si>
  <si>
    <t>id</t>
  </si>
  <si>
    <t>Column177</t>
  </si>
  <si>
    <t>BB1A4CDD5EF52732251DB79A1C88CB18</t>
  </si>
  <si>
    <t>https://mpa.thibautwittevrongel.com/</t>
  </si>
  <si>
    <t>1F898C5EE8F48BB248AC94D812F9CF2D</t>
  </si>
  <si>
    <t>Cloudflare</t>
  </si>
  <si>
    <t>nl-ams-gcp-a03-10.164.0.8</t>
  </si>
  <si>
    <t>Linux 5.4.0-1104-gcp</t>
  </si>
  <si>
    <t>x86_64 x86_64</t>
  </si>
  <si>
    <t>mpa.thibautwittevrongel.com</t>
  </si>
  <si>
    <t>https://mpa.thibautwittevrongel.com</t>
  </si>
  <si>
    <t>dora.ns.cloudflare.com</t>
  </si>
  <si>
    <t>Chrome</t>
  </si>
  <si>
    <t>Step_1</t>
  </si>
  <si>
    <t>{"dppx":1,"dpcm":37.79527559055118,"dpi":96}</t>
  </si>
  <si>
    <t>[]</t>
  </si>
  <si>
    <t>{"absolute":{"height":1200,"width":1920},"available":{"height":1200,"width":1920}}</t>
  </si>
  <si>
    <t>width=device-width, initial-scale=1.0</t>
  </si>
  <si>
    <t>&lt;html lang="en"&gt;&lt;head&gt;
&lt;meta charset="UTF-8"&gt;
&lt;meta http-equiv="X-UA-Compatible" content="IE=edge"&gt;
&lt;meta name="viewport" content="width=device-width, initial-scale=1.0"&gt;
&lt;link rel="stylesheet" href="assets/css/reset.css"&gt;
&lt;link rel="stylesheet" href="assets/css/screen.css"&gt;
&lt;script src="assets/js/api.js"&gt;&lt;/script&gt;
&lt;script src="assets/js/util.js"&gt;&lt;/script&gt;
&lt;script src="assets/js/script.js"&gt;&lt;/script&gt;
&lt;title&gt;Plan to Plate&lt;/title&gt;
&lt;/head&gt;
&lt;body&gt;
&lt;header&gt;
&lt;h1&gt;&lt;a href="index.html"&gt;Plan To Plate&lt;/a&gt;&lt;/h1&gt;
&lt;a href="login.html"&gt;login&lt;/a&gt;
&lt;/header&gt;
&lt;main&gt;
&lt;div id="mealGen"&gt;
&lt;h2&gt;Select the type of recipes you want to receive and how many per type.&lt;/h2&gt;
&lt;form action="index.html" method="post"&gt;
&lt;div id="checkboxList"&gt;
&lt;div&gt;
&lt;input type="checkbox" name="mealtime" value="breakfast" id="breakfast"&gt;
&lt;label for="breakfast"&gt;Breakfast&lt;/label&gt;
&lt;/div&gt;
&lt;div&gt;
&lt;input type="checkbox" name="mealtime" value="lunch" id="lunch"&gt;
&lt;label for="lunch"&gt;Lunch&lt;/label&gt;
&lt;/div&gt;
&lt;div&gt;
&lt;input type="checkbox" name="mealtime" value="dinner" id="dinner"&gt;
&lt;label for="dinner"&gt;Dinner&lt;/label&gt;
&lt;/div&gt;
&lt;/div&gt;
&lt;label for="amount"&gt;Number of recipes per type&lt;/label&gt;
&lt;input type="number" name="amount" min="1" max="10" value="1" id="amount"&gt;
&lt;input class="button" type="submit" value="Generate Menus"&gt;
&lt;/form&gt;
&lt;/div&gt;
&lt;/main&gt;
&lt;/body&gt;&lt;/html&gt;</t>
  </si>
  <si>
    <t>text</t>
  </si>
  <si>
    <t>H2</t>
  </si>
  <si>
    <t>230507_BiDcN8_58W</t>
  </si>
  <si>
    <t>B8EC1FF790978E6BCAE76CEE6889802F</t>
  </si>
  <si>
    <t>D573C8BC1927BFCC1631A78D854780AD</t>
  </si>
  <si>
    <t>nl-ams-gcp-a01-10.164.0.6</t>
  </si>
  <si>
    <t>B0B7EA6499FC5636EB9B4CF2AB8F43F5</t>
  </si>
  <si>
    <t>8330FBC3D1AE69AAF4FDC64C01D9EF96</t>
  </si>
  <si>
    <t>nl-ams-gcp-a04-10.164.0.9</t>
  </si>
  <si>
    <t>7A374B804FA2B544F3D63235A6518FA1</t>
  </si>
  <si>
    <t>A841B90449755377154399ABE66DDB92</t>
  </si>
  <si>
    <t>A00F1BF0FCBDCA763348083B156C5527</t>
  </si>
  <si>
    <t>8A7ADEAB3F357881444D7B44A9D8B9AD</t>
  </si>
  <si>
    <t>cpu.HitTest</t>
  </si>
  <si>
    <t>Column178</t>
  </si>
  <si>
    <t>C8F8567469003788B74F3592D7F20D73</t>
  </si>
  <si>
    <t>https://mpa.thibautwittevrongel.com/ingredients.html?menuid=81</t>
  </si>
  <si>
    <t>F1F003DB940374D6C540BADD61A9250C</t>
  </si>
  <si>
    <t>&lt;html lang="en"&gt;&lt;head&gt;
&lt;meta charset="UTF-8"&gt;
&lt;meta http-equiv="X-UA-Compatible" content="IE=edge"&gt;
&lt;meta name="viewport" content="width=device-width, initial-scale=1.0"&gt;
&lt;script src="assets/js/api.js"&gt;&lt;/script&gt;
&lt;script src="assets/js/util.js"&gt;&lt;/script&gt;
&lt;script src="assets/js/viewMenuIngredients.js"&gt;&lt;/script&gt;
&lt;link rel="stylesheet" href="assets/css/reset.css"&gt;
&lt;link rel="stylesheet" href="assets/css/screen.css"&gt;
&lt;link href="https://fonts.googleapis.com/css2?family=Material+Symbols+Outlined" rel="stylesheet"&gt;
&lt;title&gt;Plan To Plate&lt;/title&gt;
&lt;/head&gt;
&lt;body&gt;
&lt;header&gt;
&lt;h1&gt;&lt;a href="index.html"&gt;Plan To Plate&lt;/a&gt;&lt;/h1&gt;
&lt;a href="login.html"&gt;login&lt;/a&gt;
&lt;/header&gt;
&lt;main&gt;
&lt;div class="controls"&gt;
&lt;p id="backwards"&gt;&lt;span class="material-symbols-outlined"&gt;arrow_back_ios&lt;/span&gt;Back to menus&lt;/p&gt;
&lt;button class="button align-right"&gt;download&lt;/button&gt;
&lt;/div&gt;
&lt;article id="breakfast" class=""&gt;
&lt;h2&gt;Ingredients: Breakfast&lt;/h2&gt;
&lt;ul class="ingredientsList"&gt;&lt;li&gt;zelfrijzende bloem 250 gram&lt;/li&gt;&lt;li&gt;eieren 3&lt;/li&gt;&lt;li&gt;melk 5 dl&lt;/li&gt;&lt;li&gt;vanillesuiker 1 zakje&lt;/li&gt;&lt;/ul&gt;&lt;/article&gt;
&lt;article id="lunch" class=""&gt;
&lt;h2&gt;Ingredients: Lunch&lt;/h2&gt;
&lt;ul class="ingredientsList"&gt;&lt;li&gt;1 tablespoon olive oil&lt;/li&gt;&lt;li&gt;1 small onion, chopped&lt;/li&gt;&lt;li&gt;2 garlic cloves, minced&lt;/li&gt;&lt;li&gt;2 (14 oz.) cans diced tomatoes&lt;/li&gt;&lt;li&gt;2 cups vegetable broth&lt;/li&gt;&lt;li&gt;1/4 cup heavy cream&lt;/li&gt;&lt;li&gt;Salt and freshly ground black pepper&lt;/li&gt;&lt;li&gt;2 tablespoons chopped fresh basil&lt;/li&gt;&lt;/ul&gt;&lt;/article&gt;
&lt;article id="dinner" class=""&gt;
&lt;h2&gt;Ingredients: Dinner&lt;/h2&gt;
&lt;ul class="ingredientsList"&gt;&lt;li&gt;1/4 cup olive oil&lt;/li&gt;&lt;li&gt;3 tablespoons red wine vinegar&lt;/li&gt;&lt;li&gt;1 tablespoon honey&lt;/li&gt;&lt;li&gt;2 garlic cloves, minced&lt;/li&gt;&lt;li&gt;1/2 teaspoon dried oregano&lt;/li&gt;&lt;li&gt;1/2 teaspoon salt&lt;/li&gt;&lt;li&gt;1/4 teaspoon black pepper&lt;/li&gt;&lt;li&gt;1 pound boneless, skinless chicken breasts, cut into 1-inch pieces&lt;/li&gt;&lt;li&gt;1 red onion, cut into 1-inch pieces&lt;/li&gt;&lt;li&gt;1 red bell pepper, cut into 1-inch pieces&lt;/li&gt;&lt;li&gt;1 zucchini, cut into 1-inch pieces&lt;/li&gt;&lt;li&gt;8-10 wooden skewers, soaked in water for 30 minutes&lt;/li&gt;&lt;/ul&gt;&lt;/article&gt;
&lt;/main&gt;
&lt;/body&gt;&lt;/html&gt;</t>
  </si>
  <si>
    <t>H1</t>
  </si>
  <si>
    <t>230507_BiDc40_5FK</t>
  </si>
  <si>
    <t>13B029CEDB2E0AFE4D26C53EA382BB0E</t>
  </si>
  <si>
    <t>F0927700BEFBD8400D9724E4ABE0E14C</t>
  </si>
  <si>
    <t>5F17FF1A54B27F7FE5C7B90671C24383</t>
  </si>
  <si>
    <t>FCE20C9671EB7EBDE95B0B960DC762D7</t>
  </si>
  <si>
    <t>1DD7B2290C5D9B8A31994F7E32972DEF</t>
  </si>
  <si>
    <t>89C0C01411F16FB7376B956AEA649555</t>
  </si>
  <si>
    <t>2B255C9D96667589F7F761A1F0D62B8C</t>
  </si>
  <si>
    <t>FC31122907D7D4E8C237014AEB45D4B0</t>
  </si>
  <si>
    <t>7F00DFDDA84B575C9DBEF4F27CED72B1</t>
  </si>
  <si>
    <t>https://mpa.thibautwittevrongel.com/login.html</t>
  </si>
  <si>
    <t>9E4399B0DC9EC99DFB7B080215A72A08</t>
  </si>
  <si>
    <t>&lt;html lang="en"&gt;&lt;head&gt;
&lt;meta charset="UTF-8"&gt;
&lt;meta http-equiv="X-UA-Compatible" content="IE=edge"&gt;
&lt;meta name="viewport" content="width=device-width, initial-scale=1.0"&gt;
&lt;link rel="stylesheet" href="assets/css/reset.css"&gt;
&lt;link rel="stylesheet" href="assets/css/screen.css"&gt;
&lt;link rel="stylesheet" href="assets/css/auth.css"&gt;
&lt;script src="assets/js/api.js"&gt;&lt;/script&gt;
&lt;script src="assets/js/auth.js"&gt;&lt;/script&gt;
&lt;title&gt;Plan To Plate&lt;/title&gt;
&lt;/head&gt;
&lt;body&gt;
&lt;header&gt;
&lt;h1&gt;&lt;a href="index.html"&gt;Plan To Plate&lt;/a&gt;&lt;/h1&gt;
&lt;a href="login.html"&gt;login&lt;/a&gt;
&lt;/header&gt;
&lt;main&gt;
&lt;form action="index.html" method="post"&gt;
&lt;label for="email"&gt;Email&lt;/label&gt;
&lt;input type="text" name="email" id="email"&gt;
&lt;label for="password"&gt;Password&lt;/label&gt;
&lt;input type="password" name="password" id="password"&gt;
&lt;input type="submit" class="button" value="Login"&gt;
&lt;p&gt;Don’t have an account? &lt;a href="register.html"&gt;Register here!&lt;/a&gt;&lt;/p&gt;
&lt;/form&gt;
&lt;/main&gt;
&lt;/body&gt;&lt;/html&gt;</t>
  </si>
  <si>
    <t>230507_AiDcM9_5AV</t>
  </si>
  <si>
    <t>BA7D80800B270AC95EB07A6895A23A00</t>
  </si>
  <si>
    <t>98C9C74C66CCCE6DC150EB7F12ED8355</t>
  </si>
  <si>
    <t>F64E4227FA3070BB766BCF79A08478FB</t>
  </si>
  <si>
    <t>D36318758D7BDAF2B282B3B23AF5FAC8</t>
  </si>
  <si>
    <t>4A7A6A9A8FCC0F0AE608718A59D6FF80</t>
  </si>
  <si>
    <t>0D248C0A91F77003B7C92BE5BB44868D</t>
  </si>
  <si>
    <t>AE7A1663AE324ECA80C9FFB17F98D1C4</t>
  </si>
  <si>
    <t>E1600BB9E34E5E5A95C69838E1395B69</t>
  </si>
  <si>
    <t>firstImagePaint</t>
  </si>
  <si>
    <t>cpu.ResourceChangePriority</t>
  </si>
  <si>
    <t>LargestContentfulPaintImageURL</t>
  </si>
  <si>
    <t>chromeUserTiming.firstImagePaint</t>
  </si>
  <si>
    <t>chromeUserTiming.LargestImagePaint</t>
  </si>
  <si>
    <t>chromeUserTiming.InteractiveTime</t>
  </si>
  <si>
    <t>FirstInteractive</t>
  </si>
  <si>
    <t>TimeToInteractive</t>
  </si>
  <si>
    <t>FirstCPUIdle</t>
  </si>
  <si>
    <t>Column187</t>
  </si>
  <si>
    <t>4FBAF70CC15BEF00D557CF4E1AF8BC47</t>
  </si>
  <si>
    <t>https://mpa.thibautwittevrongel.com/menuCreator.html?mealtime=breakfast&amp;mealtime=lunch&amp;mealtime=dinner&amp;amount=1</t>
  </si>
  <si>
    <t>6806A81AB51F02F2C558B4BF740744F8</t>
  </si>
  <si>
    <t>[{"url":"https://via.placeholder.com/100","width":100,"height":100,"naturalWidth":100,"naturalHeight":100},{"url":"https://via.placeholder.com/100","width":100,"height":100,"naturalWidth":100,"naturalHeight":100},{"url":"https://via.placeholder.com/100","width":100,"height":100,"naturalWidth":100,"naturalHeight":100}]</t>
  </si>
  <si>
    <t>&lt;html lang="en"&gt;&lt;head&gt;
&lt;meta charset="UTF-8"&gt;
&lt;meta http-equiv="X-UA-Compatible" content="IE=edge"&gt;
&lt;meta name="viewport" content="width=device-width, initial-scale=1.0"&gt;
&lt;script src="assets/js/api.js"&gt;&lt;/script&gt;
&lt;script src="assets/js/util.js"&gt;&lt;/script&gt;
&lt;script src="assets/js/menuCreator.js"&gt;&lt;/script&gt;
&lt;link rel="stylesheet" href="assets/css/reset.css"&gt;
&lt;link rel="stylesheet" href="assets/css/screen.css"&gt;
&lt;link href="https://fonts.googleapis.com/css2?family=Material+Symbols+Outlined" rel="stylesheet"&gt;
&lt;title&gt;Plan To Plate&lt;/title&gt;
&lt;/head&gt;
&lt;body&gt;
&lt;div id="overlay" class="hidden"&gt;&lt;/div&gt;
&lt;header&gt;
&lt;h1&gt;&lt;a href="index.html"&gt;Plan To Plate&lt;/a&gt;&lt;/h1&gt;
&lt;a href="login.html"&gt;login&lt;/a&gt;
&lt;/header&gt;
&lt;main&gt;
&lt;article id="breakfast" class=""&gt;
&lt;h2&gt;Recipes: Breakfast&lt;/h2&gt;
&lt;article class="article" data-id="1"&gt;
&lt;img src="https://via.placeholder.com/100" alt="recipe image"&gt;
&lt;h3&gt;Pannenkoeken&lt;/h3&gt;
&lt;div&gt;
&lt;span class="material-symbols-outlined"&gt;refresh&lt;/span&gt;
&lt;span class="material-symbols-outlined"&gt;arrow_forward_ios&lt;/span&gt;
&lt;/div&gt;
&lt;/article&gt;
&lt;/article&gt;
&lt;article id="lunch" class=""&gt;
&lt;h2&gt;Recipes: Lunch&lt;/h2&gt;
&lt;article class="article" data-id="20"&gt;
&lt;img src="https://via.placeholder.com/100" alt="recipe image"&gt;
&lt;h3&gt;Tomato Soup and Grilled Cheese&lt;/h3&gt;
&lt;div&gt;
&lt;span class="material-symbols-outlined"&gt;refresh&lt;/span&gt;
&lt;span class="material-symbols-outlined"&gt;arrow_forward_ios&lt;/span&gt;
&lt;/div&gt;
&lt;/article&gt;
&lt;/article&gt;
&lt;article id="dinner" class=""&gt;
&lt;h2&gt;Recipes: Dinner&lt;/h2&gt;
&lt;article class="article" data-id="14"&gt;
&lt;img src="https://via.placeholder.com/100" alt="recipe image"&gt;
&lt;h3&gt;Spicy Beef Stir-Fry&lt;/h3&gt;
&lt;div&gt;
&lt;span class="material-symbols-outlined"&gt;refresh&lt;/span&gt;
&lt;span class="material-symbols-outlined"&gt;arrow_forward_ios&lt;/span&gt;
&lt;/div&gt;
&lt;/article&gt;
&lt;/article&gt;
&lt;button class="button"&gt;Save Menu&lt;/button&gt;
&lt;template id="recipeCardTemplate"&gt;
&lt;article class="article" data-id=""&gt;
&lt;img src="https://via.placeholder.com/100" alt="recipe image"&gt;
&lt;h3&gt;Recipe Name&lt;/h3&gt;
&lt;div&gt;
&lt;span class="material-symbols-outlined"&gt;refresh&lt;/span&gt;
&lt;span class="material-symbols-outlined"&gt;arrow_forward_ios&lt;/span&gt;
&lt;/div&gt;
&lt;/article&gt;
&lt;/template&gt;
&lt;template id="confirmation-div"&gt;
&lt;div id="final-confirmation"&gt;
&lt;form&gt;
&lt;h3&gt;Save menu&lt;/h3&gt;
&lt;label for="menu-name"&gt;Menu Name&lt;/label&gt;
&lt;input type="text" id="menu-name" name="menu-name"&gt;
&lt;input type="submit" class="button" value="Save"&gt;
&lt;button class="button"&gt;Cancel&lt;/button&gt;
&lt;/form&gt;
&lt;/div&gt;
&lt;/template&gt;
&lt;/main&gt;
&lt;/body&gt;&lt;/html&gt;</t>
  </si>
  <si>
    <t>image</t>
  </si>
  <si>
    <t>IMG</t>
  </si>
  <si>
    <t>https://via.placeholder.com/100</t>
  </si>
  <si>
    <t>230507_AiDcDJ_54P</t>
  </si>
  <si>
    <t>5BAB6AAD2792B6F210EE4BC68B3AB4CD</t>
  </si>
  <si>
    <t>0B90EB0137CE63AE2A57D156EB72B270</t>
  </si>
  <si>
    <t>&lt;html lang="en"&gt;&lt;head&gt;
&lt;meta charset="UTF-8"&gt;
&lt;meta http-equiv="X-UA-Compatible" content="IE=edge"&gt;
&lt;meta name="viewport" content="width=device-width, initial-scale=1.0"&gt;
&lt;script src="assets/js/api.js"&gt;&lt;/script&gt;
&lt;script src="assets/js/util.js"&gt;&lt;/script&gt;
&lt;script src="assets/js/menuCreator.js"&gt;&lt;/script&gt;
&lt;link rel="stylesheet" href="assets/css/reset.css"&gt;
&lt;link rel="stylesheet" href="assets/css/screen.css"&gt;
&lt;link href="https://fonts.googleapis.com/css2?family=Material+Symbols+Outlined" rel="stylesheet"&gt;
&lt;title&gt;Plan To Plate&lt;/title&gt;
&lt;/head&gt;
&lt;body&gt;
&lt;div id="overlay" class="hidden"&gt;&lt;/div&gt;
&lt;header&gt;
&lt;h1&gt;&lt;a href="index.html"&gt;Plan To Plate&lt;/a&gt;&lt;/h1&gt;
&lt;a href="login.html"&gt;login&lt;/a&gt;
&lt;/header&gt;
&lt;main&gt;
&lt;article id="breakfast" class=""&gt;
&lt;h2&gt;Recipes: Breakfast&lt;/h2&gt;
&lt;article class="article" data-id="6"&gt;
&lt;img src="https://via.placeholder.com/100" alt="recipe image"&gt;
&lt;h3&gt;Banana Nut Bread&lt;/h3&gt;
&lt;div&gt;
&lt;span class="material-symbols-outlined"&gt;refresh&lt;/span&gt;
&lt;span class="material-symbols-outlined"&gt;arrow_forward_ios&lt;/span&gt;
&lt;/div&gt;
&lt;/article&gt;
&lt;/article&gt;
&lt;article id="lunch" class=""&gt;
&lt;h2&gt;Recipes: Lunch&lt;/h2&gt;
&lt;article class="article" data-id="2"&gt;
&lt;img src="https://via.placeholder.com/100" alt="recipe image"&gt;
&lt;h3&gt;avocado toast&lt;/h3&gt;
&lt;div&gt;
&lt;span class="material-symbols-outlined"&gt;refresh&lt;/span&gt;
&lt;span class="material-symbols-outlined"&gt;arrow_forward_ios&lt;/span&gt;
&lt;/div&gt;
&lt;/article&gt;
&lt;/article&gt;
&lt;article id="dinner" class=""&gt;
&lt;h2&gt;Recipes: Dinner&lt;/h2&gt;
&lt;article class="article" data-id="13"&gt;
&lt;img src="https://via.placeholder.com/100" alt="recipe image"&gt;
&lt;h3&gt;Baked Salmon with Garlic and Herbs&lt;/h3&gt;
&lt;div&gt;
&lt;span class="material-symbols-outlined"&gt;refresh&lt;/span&gt;
&lt;span class="material-symbols-outlined"&gt;arrow_forward_ios&lt;/span&gt;
&lt;/div&gt;
&lt;/article&gt;
&lt;/article&gt;
&lt;button class="button"&gt;Save Menu&lt;/button&gt;
&lt;template id="recipeCardTemplate"&gt;
&lt;article class="article" data-id=""&gt;
&lt;img src="https://via.placeholder.com/100" alt="recipe image"&gt;
&lt;h3&gt;Recipe Name&lt;/h3&gt;
&lt;div&gt;
&lt;span class="material-symbols-outlined"&gt;refresh&lt;/span&gt;
&lt;span class="material-symbols-outlined"&gt;arrow_forward_ios&lt;/span&gt;
&lt;/div&gt;
&lt;/article&gt;
&lt;/template&gt;
&lt;template id="confirmation-div"&gt;
&lt;div id="final-confirmation"&gt;
&lt;form&gt;
&lt;h3&gt;Save menu&lt;/h3&gt;
&lt;label for="menu-name"&gt;Menu Name&lt;/label&gt;
&lt;input type="text" id="menu-name" name="menu-name"&gt;
&lt;input type="submit" class="button" value="Save"&gt;
&lt;button class="button"&gt;Cancel&lt;/button&gt;
&lt;/form&gt;
&lt;/div&gt;
&lt;/template&gt;
&lt;/main&gt;
&lt;/body&gt;&lt;/html&gt;</t>
  </si>
  <si>
    <t>H3</t>
  </si>
  <si>
    <t>1E4F8E28A884992633C4855D1CCEEA6E</t>
  </si>
  <si>
    <t>F98B4DFB275EDD7344BBED3FB30544EF</t>
  </si>
  <si>
    <t>&lt;html lang="en"&gt;&lt;head&gt;
&lt;meta charset="UTF-8"&gt;
&lt;meta http-equiv="X-UA-Compatible" content="IE=edge"&gt;
&lt;meta name="viewport" content="width=device-width, initial-scale=1.0"&gt;
&lt;script src="assets/js/api.js"&gt;&lt;/script&gt;
&lt;script src="assets/js/util.js"&gt;&lt;/script&gt;
&lt;script src="assets/js/menuCreator.js"&gt;&lt;/script&gt;
&lt;link rel="stylesheet" href="assets/css/reset.css"&gt;
&lt;link rel="stylesheet" href="assets/css/screen.css"&gt;
&lt;link href="https://fonts.googleapis.com/css2?family=Material+Symbols+Outlined" rel="stylesheet"&gt;
&lt;title&gt;Plan To Plate&lt;/title&gt;
&lt;/head&gt;
&lt;body&gt;
&lt;div id="overlay" class="hidden"&gt;&lt;/div&gt;
&lt;header&gt;
&lt;h1&gt;&lt;a href="index.html"&gt;Plan To Plate&lt;/a&gt;&lt;/h1&gt;
&lt;a href="login.html"&gt;login&lt;/a&gt;
&lt;/header&gt;
&lt;main&gt;
&lt;article id="breakfast" class=""&gt;
&lt;h2&gt;Recipes: Breakfast&lt;/h2&gt;
&lt;article class="article" data-id="6"&gt;
&lt;img src="https://via.placeholder.com/100" alt="recipe image"&gt;
&lt;h3&gt;Banana Nut Bread&lt;/h3&gt;
&lt;div&gt;
&lt;span class="material-symbols-outlined"&gt;refresh&lt;/span&gt;
&lt;span class="material-symbols-outlined"&gt;arrow_forward_ios&lt;/span&gt;
&lt;/div&gt;
&lt;/article&gt;
&lt;/article&gt;
&lt;article id="lunch" class=""&gt;
&lt;h2&gt;Recipes: Lunch&lt;/h2&gt;
&lt;article class="article" data-id="2"&gt;
&lt;img src="https://via.placeholder.com/100" alt="recipe image"&gt;
&lt;h3&gt;avocado toast&lt;/h3&gt;
&lt;div&gt;
&lt;span class="material-symbols-outlined"&gt;refresh&lt;/span&gt;
&lt;span class="material-symbols-outlined"&gt;arrow_forward_ios&lt;/span&gt;
&lt;/div&gt;
&lt;/article&gt;
&lt;/article&gt;
&lt;article id="dinner" class=""&gt;
&lt;h2&gt;Recipes: Dinner&lt;/h2&gt;
&lt;article class="article" data-id="8"&gt;
&lt;img src="https://via.placeholder.com/100" alt="recipe image"&gt;
&lt;h3&gt;Black Bean Tacos&lt;/h3&gt;
&lt;div&gt;
&lt;span class="material-symbols-outlined"&gt;refresh&lt;/span&gt;
&lt;span class="material-symbols-outlined"&gt;arrow_forward_ios&lt;/span&gt;
&lt;/div&gt;
&lt;/article&gt;
&lt;/article&gt;
&lt;button class="button"&gt;Save Menu&lt;/button&gt;
&lt;template id="recipeCardTemplate"&gt;
&lt;article class="article" data-id=""&gt;
&lt;img src="https://via.placeholder.com/100" alt="recipe image"&gt;
&lt;h3&gt;Recipe Name&lt;/h3&gt;
&lt;div&gt;
&lt;span class="material-symbols-outlined"&gt;refresh&lt;/span&gt;
&lt;span class="material-symbols-outlined"&gt;arrow_forward_ios&lt;/span&gt;
&lt;/div&gt;
&lt;/article&gt;
&lt;/template&gt;
&lt;template id="confirmation-div"&gt;
&lt;div id="final-confirmation"&gt;
&lt;form&gt;
&lt;h3&gt;Save menu&lt;/h3&gt;
&lt;label for="menu-name"&gt;Menu Name&lt;/label&gt;
&lt;input type="text" id="menu-name" name="menu-name"&gt;
&lt;input type="submit" class="button" value="Save"&gt;
&lt;button class="button"&gt;Cancel&lt;/button&gt;
&lt;/form&gt;
&lt;/div&gt;
&lt;/template&gt;
&lt;/main&gt;
&lt;/body&gt;&lt;/html&gt;</t>
  </si>
  <si>
    <t>934DC3C161AC55D0887CDA20BC38397F</t>
  </si>
  <si>
    <t>5815DF219770C722B807873A5A691F28</t>
  </si>
  <si>
    <t>&lt;html lang="en"&gt;&lt;head&gt;
&lt;meta charset="UTF-8"&gt;
&lt;meta http-equiv="X-UA-Compatible" content="IE=edge"&gt;
&lt;meta name="viewport" content="width=device-width, initial-scale=1.0"&gt;
&lt;script src="assets/js/api.js"&gt;&lt;/script&gt;
&lt;script src="assets/js/util.js"&gt;&lt;/script&gt;
&lt;script src="assets/js/menuCreator.js"&gt;&lt;/script&gt;
&lt;link rel="stylesheet" href="assets/css/reset.css"&gt;
&lt;link rel="stylesheet" href="assets/css/screen.css"&gt;
&lt;link href="https://fonts.googleapis.com/css2?family=Material+Symbols+Outlined" rel="stylesheet"&gt;
&lt;title&gt;Plan To Plate&lt;/title&gt;
&lt;/head&gt;
&lt;body&gt;
&lt;div id="overlay" class="hidden"&gt;&lt;/div&gt;
&lt;header&gt;
&lt;h1&gt;&lt;a href="index.html"&gt;Plan To Plate&lt;/a&gt;&lt;/h1&gt;
&lt;a href="login.html"&gt;login&lt;/a&gt;
&lt;/header&gt;
&lt;main&gt;
&lt;article id="breakfast" class=""&gt;
&lt;h2&gt;Recipes: Breakfast&lt;/h2&gt;
&lt;article class="article" data-id="17"&gt;
&lt;img src="https://via.placeholder.com/100" alt="recipe image"&gt;
&lt;h3&gt;Greek Yogurt Parfait&lt;/h3&gt;
&lt;div&gt;
&lt;span class="material-symbols-outlined"&gt;refresh&lt;/span&gt;
&lt;span class="material-symbols-outlined"&gt;arrow_forward_ios&lt;/span&gt;
&lt;/div&gt;
&lt;/article&gt;
&lt;/article&gt;
&lt;article id="lunch" class=""&gt;
&lt;h2&gt;Recipes: Lunch&lt;/h2&gt;
&lt;article class="article" data-id="2"&gt;
&lt;img src="https://via.placeholder.com/100" alt="recipe image"&gt;
&lt;h3&gt;avocado toast&lt;/h3&gt;
&lt;div&gt;
&lt;span class="material-symbols-outlined"&gt;refresh&lt;/span&gt;
&lt;span class="material-symbols-outlined"&gt;arrow_forward_ios&lt;/span&gt;
&lt;/div&gt;
&lt;/article&gt;
&lt;/article&gt;
&lt;article id="dinner" class=""&gt;
&lt;h2&gt;Recipes: Dinner&lt;/h2&gt;
&lt;article class="article" data-id="12"&gt;
&lt;img src="https://via.placeholder.com/100" alt="recipe image"&gt;
&lt;h3&gt;Spinach and Feta Stuffed Chicken Breasts&lt;/h3&gt;
&lt;div&gt;
&lt;span class="material-symbols-outlined"&gt;refresh&lt;/span&gt;
&lt;span class="material-symbols-outlined"&gt;arrow_forward_ios&lt;/span&gt;
&lt;/div&gt;
&lt;/article&gt;
&lt;/article&gt;
&lt;button class="button"&gt;Save Menu&lt;/button&gt;
&lt;template id="recipeCardTemplate"&gt;
&lt;article class="article" data-id=""&gt;
&lt;img src="https://via.placeholder.com/100" alt="recipe image"&gt;
&lt;h3&gt;Recipe Name&lt;/h3&gt;
&lt;div&gt;
&lt;span class="material-symbols-outlined"&gt;refresh&lt;/span&gt;
&lt;span class="material-symbols-outlined"&gt;arrow_forward_ios&lt;/span&gt;
&lt;/div&gt;
&lt;/article&gt;
&lt;/template&gt;
&lt;template id="confirmation-div"&gt;
&lt;div id="final-confirmation"&gt;
&lt;form&gt;
&lt;h3&gt;Save menu&lt;/h3&gt;
&lt;label for="menu-name"&gt;Menu Name&lt;/label&gt;
&lt;input type="text" id="menu-name" name="menu-name"&gt;
&lt;input type="submit" class="button" value="Save"&gt;
&lt;button class="button"&gt;Cancel&lt;/button&gt;
&lt;/form&gt;
&lt;/div&gt;
&lt;/template&gt;
&lt;/main&gt;
&lt;/body&gt;&lt;/html&gt;</t>
  </si>
  <si>
    <t>1B80C498BE81763E3E89420AC7834DE1</t>
  </si>
  <si>
    <t>90E7F6F33C6182A11DDA8744E72A7A9F</t>
  </si>
  <si>
    <t>&lt;html lang="en"&gt;&lt;head&gt;
&lt;meta charset="UTF-8"&gt;
&lt;meta http-equiv="X-UA-Compatible" content="IE=edge"&gt;
&lt;meta name="viewport" content="width=device-width, initial-scale=1.0"&gt;
&lt;script src="assets/js/api.js"&gt;&lt;/script&gt;
&lt;script src="assets/js/util.js"&gt;&lt;/script&gt;
&lt;script src="assets/js/menuCreator.js"&gt;&lt;/script&gt;
&lt;link rel="stylesheet" href="assets/css/reset.css"&gt;
&lt;link rel="stylesheet" href="assets/css/screen.css"&gt;
&lt;link href="https://fonts.googleapis.com/css2?family=Material+Symbols+Outlined" rel="stylesheet"&gt;
&lt;title&gt;Plan To Plate&lt;/title&gt;
&lt;/head&gt;
&lt;body&gt;
&lt;div id="overlay" class="hidden"&gt;&lt;/div&gt;
&lt;header&gt;
&lt;h1&gt;&lt;a href="index.html"&gt;Plan To Plate&lt;/a&gt;&lt;/h1&gt;
&lt;a href="login.html"&gt;login&lt;/a&gt;
&lt;/header&gt;
&lt;main&gt;
&lt;article id="breakfast" class=""&gt;
&lt;h2&gt;Recipes: Breakfast&lt;/h2&gt;
&lt;article class="article" data-id="6"&gt;
&lt;img src="https://via.placeholder.com/100" alt="recipe image"&gt;
&lt;h3&gt;Banana Nut Bread&lt;/h3&gt;
&lt;div&gt;
&lt;span class="material-symbols-outlined"&gt;refresh&lt;/span&gt;
&lt;span class="material-symbols-outlined"&gt;arrow_forward_ios&lt;/span&gt;
&lt;/div&gt;
&lt;/article&gt;
&lt;/article&gt;
&lt;article id="lunch" class=""&gt;
&lt;h2&gt;Recipes: Lunch&lt;/h2&gt;
&lt;article class="article" data-id="19"&gt;
&lt;img src="https://via.placeholder.com/100" alt="recipe image"&gt;
&lt;h3&gt;Mediterranean Wrap&lt;/h3&gt;
&lt;div&gt;
&lt;span class="material-symbols-outlined"&gt;refresh&lt;/span&gt;
&lt;span class="material-symbols-outlined"&gt;arrow_forward_ios&lt;/span&gt;
&lt;/div&gt;
&lt;/article&gt;
&lt;/article&gt;
&lt;article id="dinner" class=""&gt;
&lt;h2&gt;Recipes: Dinner&lt;/h2&gt;
&lt;article class="article" data-id="14"&gt;
&lt;img src="https://via.placeholder.com/100" alt="recipe image"&gt;
&lt;h3&gt;Spicy Beef Stir-Fry&lt;/h3&gt;
&lt;div&gt;
&lt;span class="material-symbols-outlined"&gt;refresh&lt;/span&gt;
&lt;span class="material-symbols-outlined"&gt;arrow_forward_ios&lt;/span&gt;
&lt;/div&gt;
&lt;/article&gt;
&lt;/article&gt;
&lt;button class="button"&gt;Save Menu&lt;/button&gt;
&lt;template id="recipeCardTemplate"&gt;
&lt;article class="article" data-id=""&gt;
&lt;img src="https://via.placeholder.com/100" alt="recipe image"&gt;
&lt;h3&gt;Recipe Name&lt;/h3&gt;
&lt;div&gt;
&lt;span class="material-symbols-outlined"&gt;refresh&lt;/span&gt;
&lt;span class="material-symbols-outlined"&gt;arrow_forward_ios&lt;/span&gt;
&lt;/div&gt;
&lt;/article&gt;
&lt;/template&gt;
&lt;template id="confirmation-div"&gt;
&lt;div id="final-confirmation"&gt;
&lt;form&gt;
&lt;h3&gt;Save menu&lt;/h3&gt;
&lt;label for="menu-name"&gt;Menu Name&lt;/label&gt;
&lt;input type="text" id="menu-name" name="menu-name"&gt;
&lt;input type="submit" class="button" value="Save"&gt;
&lt;button class="button"&gt;Cancel&lt;/button&gt;
&lt;/form&gt;
&lt;/div&gt;
&lt;/template&gt;
&lt;/main&gt;
&lt;/body&gt;&lt;/html&gt;</t>
  </si>
  <si>
    <t>Column182</t>
  </si>
  <si>
    <t>90321B0FBBBE156635863CF25CC406DA</t>
  </si>
  <si>
    <t>https://mpa.thibautwittevrongel.com/menu.html?id=81</t>
  </si>
  <si>
    <t>1B7F5F76BA9FC78BEDACF71EB714ABC6</t>
  </si>
  <si>
    <t>&lt;html lang="en"&gt;&lt;head&gt;
&lt;meta charset="UTF-8"&gt;
&lt;meta http-equiv="X-UA-Compatible" content="IE=edge"&gt;
&lt;meta name="viewport" content="width=device-width, initial-scale=1.0"&gt;
&lt;script src="assets/js/api.js"&gt;&lt;/script&gt;
&lt;script src="assets/js/util.js"&gt;&lt;/script&gt;
&lt;script src="assets/js/viewMenu.js"&gt;&lt;/script&gt;
&lt;link rel="stylesheet" href="assets/css/reset.css"&gt;
&lt;link rel="stylesheet" href="assets/css/screen.css"&gt;
&lt;link href="https://fonts.googleapis.com/css2?family=Material+Symbols+Outlined" rel="stylesheet"&gt;
&lt;title&gt;Plan To Plate&lt;/title&gt;
&lt;/head&gt;
&lt;body&gt;
&lt;header&gt;
&lt;h1&gt;&lt;a href="index.html"&gt;Plan To Plate&lt;/a&gt;&lt;/h1&gt;
&lt;a href="login.html"&gt;login&lt;/a&gt;
&lt;/header&gt;
&lt;main&gt;
&lt;div class="controls"&gt;
&lt;p id="backwards"&gt;&lt;span class="material-symbols-outlined"&gt;arrow_back_ios&lt;/span&gt;Back to menus&lt;/p&gt;
&lt;button class="button align-right"&gt;ingredients&lt;/button&gt;
&lt;/div&gt;
&lt;article id="breakfast" class=""&gt;
&lt;h2&gt;Recipes: Breakfast&lt;/h2&gt;
&lt;article class="article" data-id="1"&gt;
&lt;img src="https://via.placeholder.com/100" alt="recipe image"&gt;
&lt;h3&gt;Pannenkoeken&lt;/h3&gt;
&lt;div&gt;
&lt;span class="material-symbols-outlined"&gt;arrow_forward_ios&lt;/span&gt;
&lt;/div&gt;
&lt;/article&gt;
&lt;/article&gt;
&lt;article id="lunch" class=""&gt;
&lt;h2&gt;Recipes: Lunch&lt;/h2&gt;
&lt;article class="article" data-id="10"&gt;
&lt;img src="https://via.placeholder.com/100" alt="recipe image"&gt;
&lt;h3&gt;Creamy Tomato Soup&lt;/h3&gt;
&lt;div&gt;
&lt;span class="material-symbols-outlined"&gt;arrow_forward_ios&lt;/span&gt;
&lt;/div&gt;
&lt;/article&gt;
&lt;/article&gt;
&lt;article id="dinner" class=""&gt;
&lt;h2&gt;Recipes: Dinner&lt;/h2&gt;
&lt;article class="article" data-id="11"&gt;
&lt;img src="https://via.placeholder.com/100" alt="recipe image"&gt;
&lt;h3&gt;Grilled Chicken and Vegetable Skewers&lt;/h3&gt;
&lt;div&gt;
&lt;span class="material-symbols-outlined"&gt;arrow_forward_ios&lt;/span&gt;
&lt;/div&gt;
&lt;/article&gt;
&lt;/article&gt;
&lt;template id="recipeCardTemplate"&gt;
&lt;article class="article" data-id=""&gt;
&lt;img src="https://via.placeholder.com/100" alt="recipe image"&gt;
&lt;h3&gt;Recipe Name&lt;/h3&gt;
&lt;div&gt;
&lt;span class="material-symbols-outlined"&gt;arrow_forward_ios&lt;/span&gt;
&lt;/div&gt;
&lt;/article&gt;
&lt;/template&gt;
&lt;/main&gt;
&lt;/body&gt;&lt;/html&gt;</t>
  </si>
  <si>
    <t>230507_AiDc83_576</t>
  </si>
  <si>
    <t>FA17424867ED4E7788E2C9E626AD1DAB</t>
  </si>
  <si>
    <t>2684657BDF55998207396988E15D7E3A</t>
  </si>
  <si>
    <t>D48F07BC2100A36787EE81D328A0C9C9</t>
  </si>
  <si>
    <t>29A0B41847419438B0619681F1EA25B8</t>
  </si>
  <si>
    <t>58BDF90EE817A166AFBE8CAB66364F77</t>
  </si>
  <si>
    <t>2BD21B97AD88B2DF9E9C2F47A6F7B8D3</t>
  </si>
  <si>
    <t>F8A80EAA819828042483A1A57F8F0477</t>
  </si>
  <si>
    <t>7213DBCA1D59361D65BD6208E73E85A8</t>
  </si>
  <si>
    <t>C4C229467EF512D2B5A2052683E87F92</t>
  </si>
  <si>
    <t>https://mpa.thibautwittevrongel.com/profile.html</t>
  </si>
  <si>
    <t>259B293B16E8BD312C3468EF20934B60</t>
  </si>
  <si>
    <t>&lt;html lang="en"&gt;&lt;head&gt;
&lt;meta charset="UTF-8"&gt;
&lt;meta http-equiv="X-UA-Compatible" content="IE=edge"&gt;
&lt;meta name="viewport" content="width=device-width, initial-scale=1.0"&gt;
&lt;link rel="stylesheet" href="assets/css/reset.css"&gt;
&lt;link rel="stylesheet" href="assets/css/screen.css"&gt;
&lt;link rel="stylesheet" href="assets/css/profile.css"&gt;
&lt;script src="assets/js/api.js"&gt;&lt;/script&gt;
&lt;script src="assets/js/util.js"&gt;&lt;/script&gt;
&lt;script src="assets/js/profile.js"&gt;&lt;/script&gt;
&lt;title&gt;Plan to Plate&lt;/title&gt;
&lt;/head&gt;
&lt;body&gt;
&lt;header&gt;
&lt;h1&gt;&lt;a href="index.html"&gt;Plan To Plate&lt;/a&gt;&lt;/h1&gt;
&lt;a href="login.html"&gt;login&lt;/a&gt;
&lt;/header&gt;
&lt;main&gt;
&lt;a class="button" href="savedMenus.html"&gt;Saved Menus&lt;/a&gt;
&lt;a class="button" href="login.html"&gt;Logout&lt;/a&gt;
&lt;/main&gt;
&lt;/body&gt;&lt;/html&gt;</t>
  </si>
  <si>
    <t>230507_BiDcD6_5C7</t>
  </si>
  <si>
    <t>7881A78FE48D3D8FD9310D47926EE9CF</t>
  </si>
  <si>
    <t>3BC1FE6BD0AC62A1AB5677CA9B4FCD5B</t>
  </si>
  <si>
    <t>ABFEB96ACD855FA1F2855369BECB1AE7</t>
  </si>
  <si>
    <t>042186D76E5BD33F145BF8A8680DF41C</t>
  </si>
  <si>
    <t>DA62DF83F9E2857528E81043B7DEC59F</t>
  </si>
  <si>
    <t>F84D1F86DEDE31F050CF2BED2C8B0CAF</t>
  </si>
  <si>
    <t>0BF46A184922470587E8CA036BA89E7F</t>
  </si>
  <si>
    <t>952DCAC894AC38B07E0CDF58C8E5DF43</t>
  </si>
  <si>
    <t>Column183</t>
  </si>
  <si>
    <t>01C09D628ABF3F01124289486EFCD1FA</t>
  </si>
  <si>
    <t>https://mpa.thibautwittevrongel.com/recipe.html?id=1</t>
  </si>
  <si>
    <t>3FD05B407DE1D0E853E26D17A980A1D0</t>
  </si>
  <si>
    <t>[{"url":"https://via.placeholder.com/500","width":500,"height":500,"naturalWidth":500,"naturalHeight":500}]</t>
  </si>
  <si>
    <t>&lt;html lang="en"&gt;&lt;head&gt;
&lt;meta charset="UTF-8"&gt;
&lt;meta http-equiv="X-UA-Compatible" content="IE=edge"&gt;
&lt;meta name="viewport" content="width=device-width, initial-scale=1.0"&gt;
&lt;script src="assets/js/api.js"&gt;&lt;/script&gt;
&lt;script src="assets/js/util.js"&gt;&lt;/script&gt;
&lt;script src="assets/js/recipe.js"&gt;&lt;/script&gt;
&lt;link rel="stylesheet" href="assets/css/reset.css"&gt;
&lt;link rel="stylesheet" href="assets/css/screen.css"&gt;
&lt;link rel="stylesheet" href="assets/css/recipe.css"&gt;
&lt;link href="https://fonts.googleapis.com/css2?family=Material+Symbols+Outlined" rel="stylesheet"&gt;
&lt;title&gt;Plan To Plate&lt;/title&gt;
&lt;/head&gt;
&lt;body&gt;
&lt;header&gt;
&lt;h1&gt;&lt;a href="index.html"&gt;Plan To Plate&lt;/a&gt;&lt;/h1&gt;
&lt;a href="login.html"&gt;login&lt;/a&gt;
&lt;/header&gt;
&lt;main&gt;
&lt;p id="backwards"&gt;&lt;span class="material-symbols-outlined"&gt;arrow_back_ios&lt;/span&gt;Back to menu&lt;/p&gt;
&lt;h2&gt;Pannenkoeken&lt;/h2&gt;
&lt;img src="https://via.placeholder.com/500" alt="recipe image"&gt;
&lt;h3&gt;Ingredients list:&lt;/h3&gt;
&lt;ul&gt;
&lt;li&gt;zelfrijzende bloem 250 gram&lt;/li&gt;&lt;li&gt;eieren 3&lt;/li&gt;&lt;li&gt;melk 5 dl&lt;/li&gt;&lt;li&gt;vanillesuiker 1 zakje&lt;/li&gt;&lt;/ul&gt;
&lt;h3&gt;Instructions&lt;/h3&gt;
&lt;ol&gt;
&lt;li&gt;Zeef de bloem met de vanillesuiker. Maak in het midden een kuiltje, breek daarin de eieren. Roer alles door elkaar met een garde.&lt;/li&gt;&lt;li&gt;Schenk er in een straaltje 300 ml melk bij. Bewerk tot een glad mengsel.&lt;/li&gt;&lt;li&gt;Klop dan de rest van de melk door het beslag zodat het lichter wordt. Vind je het beslag nog te dik, voeg dan eventueel nog wat extra melk toe (in totaal heb je 500 à 600 ml melk nodig).&lt;/li&gt;&lt;li&gt;Bak de pannenkoeken in een grote koekenpan, in hete boter of olie.&lt;/li&gt;&lt;/ol&gt;
&lt;/main&gt;
&lt;/body&gt;&lt;/html&gt;</t>
  </si>
  <si>
    <t>https://via.placeholder.com/500</t>
  </si>
  <si>
    <t>230507_AiDc8J_57Y</t>
  </si>
  <si>
    <t>0C313E90DE28A1D1B4B6B16246C116FA</t>
  </si>
  <si>
    <t>F9DD41AA623B4CB01C8D65F1CA3DB49E</t>
  </si>
  <si>
    <t>F48D6A3F33FE3FA06DA11B37185C2C67</t>
  </si>
  <si>
    <t>2BD30D5B79D3A03D1BC3C2BE810E83A3</t>
  </si>
  <si>
    <t>8B54EE40206AEEE83A9F363634F3A96C</t>
  </si>
  <si>
    <t>F090B892D260DA1B28438D293DC5CEC5</t>
  </si>
  <si>
    <t>28890E99AE38F8D211C5A2F45BD113CA</t>
  </si>
  <si>
    <t>9204FC9FD1EF66528B896D44BDB0A2B1</t>
  </si>
  <si>
    <t>696043F3D5B0B72B02FA6971A9A44275</t>
  </si>
  <si>
    <t>https://mpa.thibautwittevrongel.com/register.html</t>
  </si>
  <si>
    <t>8861FA73414F815A7D1F94496C78BFA1</t>
  </si>
  <si>
    <t>&lt;html lang="en"&gt;&lt;head&gt;
&lt;meta charset="UTF-8"&gt;
&lt;meta http-equiv="X-UA-Compatible" content="IE=edge"&gt;
&lt;meta name="viewport" content="width=device-width, initial-scale=1.0"&gt;
&lt;link rel="stylesheet" href="assets/css/reset.css"&gt;
&lt;link rel="stylesheet" href="assets/css/screen.css"&gt;
&lt;link rel="stylesheet" href="assets/css/auth.css"&gt;
&lt;script src="assets/js/api.js"&gt;&lt;/script&gt;
&lt;script src="assets/js/auth.js"&gt;&lt;/script&gt;
&lt;title&gt;Plan To Plate&lt;/title&gt;
&lt;/head&gt;
&lt;body&gt;
&lt;header&gt;
&lt;h1&gt;&lt;a href="index.html"&gt;Plan To Plate&lt;/a&gt;&lt;/h1&gt;
&lt;a href="login.html"&gt;login&lt;/a&gt;
&lt;/header&gt;
&lt;main&gt;
&lt;form action="index.html" method="post"&gt;
&lt;label for="name"&gt;Username&lt;/label&gt;
&lt;input type="text" name="name" id="name"&gt;
&lt;label for="email"&gt;Email&lt;/label&gt;
&lt;input type="email" name="email" id="email"&gt;
&lt;label for="password"&gt;Password&lt;/label&gt;
&lt;input type="password" name="password" id="password"&gt;
&lt;input type="submit" class="button" value="Register"&gt;
&lt;/form&gt;
&lt;/main&gt;
&lt;/body&gt;&lt;/html&gt;</t>
  </si>
  <si>
    <t>230507_AiDc23_5AX</t>
  </si>
  <si>
    <t>E756DD90D62B3957A167D03241180231</t>
  </si>
  <si>
    <t>AB26D0087F5DCA8901ECE734639806F0</t>
  </si>
  <si>
    <t>84DA9AE19665C6FFAA26F92E810ADFB4</t>
  </si>
  <si>
    <t>CCC7EE13C87056406429362C43A10F86</t>
  </si>
  <si>
    <t>C8FD5A902C46ED2D2F490E6543E0D6A9</t>
  </si>
  <si>
    <t>DC32A9290BEAE4669AD80C95CB47D7EF</t>
  </si>
  <si>
    <t>CF8DDB3EB1DEB1972D1D2B215806C8E4</t>
  </si>
  <si>
    <t>AAA97BEEB2A28EAE8103895D017AA40B</t>
  </si>
  <si>
    <t>3DCA70E18FD083E037F50507E5EEE4A5</t>
  </si>
  <si>
    <t>https://mpa.thibautwittevrongel.com/savedMenus.html</t>
  </si>
  <si>
    <t>3A0845BBE4E3B57F38904633E23A3084</t>
  </si>
  <si>
    <t>&lt;html lang="en"&gt;&lt;head&gt;
&lt;meta charset="UTF-8"&gt;
&lt;meta http-equiv="X-UA-Compatible" content="IE=edge"&gt;
&lt;meta name="viewport" content="width=device-width, initial-scale=1.0"&gt;
&lt;script src="assets/js/api.js"&gt;&lt;/script&gt;
&lt;script src="assets/js/util.js"&gt;&lt;/script&gt;
&lt;script src="assets/js/savedMenus.js"&gt;&lt;/script&gt;
&lt;link rel="stylesheet" href="assets/css/reset.css"&gt;
&lt;link rel="stylesheet" href="assets/css/screen.css"&gt;
&lt;link href="https://fonts.googleapis.com/css2?family=Material+Symbols+Outlined" rel="stylesheet"&gt;
&lt;title&gt;Plan To Plate&lt;/title&gt;
&lt;/head&gt;
&lt;body&gt;
&lt;header&gt;
&lt;h1&gt;&lt;a href="index.html"&gt;Plan To Plate&lt;/a&gt;&lt;/h1&gt;
&lt;a href="login.html"&gt;login&lt;/a&gt;
&lt;/header&gt;
&lt;main&gt;
&lt;p id="backwards"&gt;&lt;span class="material-symbols-outlined"&gt;arrow_back_ios&lt;/span&gt;Back to profile&lt;/p&gt;
&lt;h2&gt;Saved Menus&lt;/h2&gt;
&lt;template id="savedMenuTemplate"&gt;
&lt;article class="article" data-id=""&gt;
&lt;p&gt;date&lt;/p&gt;
&lt;h3&gt;Recipe Name&lt;/h3&gt;
&lt;div&gt;
&lt;span class="material-symbols-outlined"&gt;arrow_forward_ios&lt;/span&gt;
&lt;/div&gt;
&lt;/article&gt;
&lt;/template&gt;
&lt;article class="article" data-id="81"&gt;
&lt;p&gt;2023-05-06T14:27:40.000000Z&lt;/p&gt;
&lt;h3&gt;test&lt;/h3&gt;
&lt;div&gt;
&lt;span class="material-symbols-outlined"&gt;arrow_forward_ios&lt;/span&gt;
&lt;/div&gt;
&lt;/article&gt;
&lt;article class="article" data-id="82"&gt;
&lt;p&gt;2023-05-06T19:47:46.000000Z&lt;/p&gt;
&lt;h3&gt;test&lt;/h3&gt;
&lt;div&gt;
&lt;span class="material-symbols-outlined"&gt;arrow_forward_ios&lt;/span&gt;
&lt;/div&gt;
&lt;/article&gt;
&lt;article class="article" data-id="83"&gt;
&lt;p&gt;2023-05-06T19:48:48.000000Z&lt;/p&gt;
&lt;h3&gt;test&lt;/h3&gt;
&lt;div&gt;
&lt;span class="material-symbols-outlined"&gt;arrow_forward_ios&lt;/span&gt;
&lt;/div&gt;
&lt;/article&gt;
&lt;article class="article" data-id="84"&gt;
&lt;p&gt;2023-05-06T19:51:17.000000Z&lt;/p&gt;
&lt;h3&gt;test&lt;/h3&gt;
&lt;div&gt;
&lt;span class="material-symbols-outlined"&gt;arrow_forward_ios&lt;/span&gt;
&lt;/div&gt;
&lt;/article&gt;
&lt;article class="article" data-id="85"&gt;
&lt;p&gt;2023-05-07T13:23:40.000000Z&lt;/p&gt;
&lt;h3&gt;performanceTest&lt;/h3&gt;
&lt;div&gt;
&lt;span class="material-symbols-outlined"&gt;arrow_forward_ios&lt;/span&gt;
&lt;/div&gt;
&lt;/article&gt;
&lt;/main&gt;
&lt;/body&gt;&lt;/html&gt;</t>
  </si>
  <si>
    <t>230507_AiDcV2_55E</t>
  </si>
  <si>
    <t>27806892A35102C3ED47DCFC21526958</t>
  </si>
  <si>
    <t>2C48ACA6136692847C381773DDF4F844</t>
  </si>
  <si>
    <t>C7F0A3AF63A212DD0290C0102C496874</t>
  </si>
  <si>
    <t>5C3AE3EB0D4AF2C24C0CCEB00FC369A0</t>
  </si>
  <si>
    <t>6DA334B74D744BA7032A7D48F3A2E32D</t>
  </si>
  <si>
    <t>65AAD3EA1FBDDA564488EF62F9058245</t>
  </si>
  <si>
    <t>7F16C4B98E864DB9222F5020F43CD60A</t>
  </si>
  <si>
    <t>C2BD6ADE57A95F1E427C0E57C35B7DBE</t>
  </si>
  <si>
    <t>0A73D87DEFEE045293E9D4819744E3AC</t>
  </si>
  <si>
    <t>https://spa.thibautwittevrongel.com/</t>
  </si>
  <si>
    <t>00CCE5EB70741C9747D4D2AE0DC01A43</t>
  </si>
  <si>
    <t>spa.thibautwittevrongel.com</t>
  </si>
  <si>
    <t>https://spa.thibautwittevrongel.com</t>
  </si>
  <si>
    <t>&lt;html lang="en"&gt;&lt;head&gt;
&lt;meta charset="UTF-8"&gt;
&lt;meta http-equiv="X-UA-Compatible" content="IE=edge"&gt;
&lt;meta name="viewport" content="width=device-width, initial-scale=1.0"&gt;
&lt;link rel="stylesheet" href="assets/css/reset.css"&gt;
&lt;link rel="stylesheet" href="assets/css/screen.css"&gt;
&lt;script src="assets/js/api.js"&gt;&lt;/script&gt;
&lt;script src="assets/js/navigationHandler.js"&gt;&lt;/script&gt;
&lt;script src="assets/js/util.js"&gt;&lt;/script&gt;
&lt;script src="assets/js/auth.js"&gt;&lt;/script&gt;
&lt;script src="assets/js/recipe.js"&gt;&lt;/script&gt;
&lt;script src="assets/js/menuCreator.js"&gt;&lt;/script&gt;
&lt;script src="assets/js/ingredients.js"&gt;&lt;/script&gt;
&lt;script src="assets/js/viewMenu.js"&gt;&lt;/script&gt;
&lt;script src="assets/js/savedMenus.js"&gt;&lt;/script&gt;
&lt;script src="assets/js/script.js"&gt;&lt;/script&gt;
&lt;link href="https://fonts.googleapis.com/css2?family=Material+Symbols+Outlined" rel="stylesheet"&gt;
&lt;title&gt;Plan to Plate&lt;/title&gt;
&lt;/head&gt;
&lt;body&gt;
&lt;div id="overlay" class="hidden"&gt;&lt;/div&gt;
&lt;header&gt;
&lt;h1&gt;&lt;a href="index.html"&gt;Plan To Plate&lt;/a&gt;&lt;/h1&gt;
&lt;a href="#login"&gt;login&lt;/a&gt;
&lt;/header&gt;
&lt;main&gt;
&lt;div id="mealGen"&gt;
&lt;h2&gt;Select the type of recipes you want to receive and how many per type.&lt;/h2&gt;
&lt;form action="index.html" method="post"&gt;
&lt;div id="checkboxList"&gt;
&lt;div&gt;
&lt;input type="checkbox" name="mealtime" value="breakfast" id="breakfast"&gt;
&lt;label for="breakfast"&gt;Breakfast&lt;/label&gt;
&lt;/div&gt;
&lt;div&gt;
&lt;input type="checkbox" name="mealtime" value="lunch" id="lunch"&gt;
&lt;label for="lunch"&gt;Lunch&lt;/label&gt;
&lt;/div&gt;
&lt;div&gt;
&lt;input type="checkbox" name="mealtime" value="dinner" id="dinner"&gt;
&lt;label for="dinner"&gt;Dinner&lt;/label&gt;
&lt;/div&gt;
&lt;/div&gt;
&lt;label for="amount"&gt;Number of recipes per type&lt;/label&gt;
&lt;input type="number" name="amount" min="1" max="10" value="1" id="amount"&gt;
&lt;input class="button" type="submit" value="Generate Menus"&gt;
&lt;/form&gt;
&lt;/div&gt;
&lt;/main&gt;
&lt;template id="mealGenTemplate"&gt;
&lt;div id="mealGen"&gt;
&lt;h2&gt;Select the type of recipes you want to receive and how many per type.&lt;/h2&gt;
&lt;form action="index.html" method="post"&gt;
&lt;div id="checkboxList"&gt;
&lt;div&gt;
&lt;input type="checkbox" name="mealtime" value="breakfast" id="breakfast"&gt;
&lt;label for="breakfast"&gt;Breakfast&lt;/label&gt;
&lt;/div&gt;
&lt;div&gt;
&lt;input type="checkbox" name="mealtime" value="lunch" id="lunch"&gt;
&lt;label for="lunch"&gt;Lunch&lt;/label&gt;
&lt;/div&gt;
&lt;div&gt;
&lt;input type="checkbox" name="mealtime" value="dinner" id="dinner"&gt;
&lt;label for="dinner"&gt;Dinner&lt;/label&gt;
&lt;/div&gt;
&lt;/div&gt;
&lt;label for="amount"&gt;Number of recipes per type&lt;/label&gt;
&lt;input type="number" name="amount" min="1" max="10" value="1" id="amount"&gt;
&lt;input class="button" type="submit" value="Generate Menus"&gt;
&lt;/form&gt;
&lt;/div&gt;
&lt;/template&gt;
&lt;template id="loginFormTemplate"&gt;
&lt;form action="index.html" method="post" class="auth-form"&gt;
&lt;label for="email"&gt;Email&lt;/label&gt;
&lt;input type="text" name="email" id="email"&gt;
&lt;label for="password"&gt;Password&lt;/label&gt;
&lt;input type="password" name="password" id="password"&gt;
&lt;input type="submit" class="button" value="Login"&gt;
&lt;p&gt;Don’t have an account? &lt;a href="#register"&gt;Register here!&lt;/a&gt;&lt;/p&gt;
&lt;/form&gt;
&lt;/template&gt;
&lt;template id="registerFormTemplate"&gt;
&lt;form action="index.html" method="post" class="auth-form"&gt;
&lt;label for="name"&gt;Username&lt;/label&gt;
&lt;input type="text" name="name" id="name"&gt;
&lt;label for="email"&gt;Email&lt;/label&gt;
&lt;input type="email" name="email" id="email"&gt;
&lt;label for="password"&gt;Password&lt;/label&gt;
&lt;input type="password" name="password" id="password"&gt;
&lt;input type="submit" class="button" value="Register"&gt;
&lt;/form&gt;
&lt;/template&gt;
&lt;template id="profileTemplate"&gt;
&lt;div id="profile"&gt;
&lt;a class="button" href="#savedMenus"&gt;Saved Menus&lt;/a&gt;
&lt;a class="button" href="#"&gt;Logout&lt;/a&gt;
&lt;/div&gt;
&lt;/template&gt;
&lt;template id="menuCreatorTemplate"&gt;
&lt;article id="breakfast" class="hidden"&gt;
&lt;h2&gt;Recipes: Breakfast&lt;/h2&gt;
&lt;/article&gt;
&lt;article id="lunch" class="hidden"&gt;
&lt;h2&gt;Recipes: Lunch&lt;/h2&gt;
&lt;/article&gt;
&lt;article id="dinner" class="hidden"&gt;
&lt;h2&gt;Recipes: Dinner&lt;/h2&gt;
&lt;/article&gt;
&lt;button class="button hidden"&gt;Save Menu&lt;/button&gt;
&lt;/template&gt;
&lt;template id="recipeCreatorCardTemplate"&gt;
&lt;article class="article" data-id=""&gt;
&lt;img src="https://via.placeholder.com/100" alt="recipe image"&gt;
&lt;h3&gt;Recipe Name&lt;/h3&gt;
&lt;div&gt;
&lt;span class="material-symbols-outlined"&gt;refresh&lt;/span&gt;
&lt;span class="material-symbols-outlined"&gt;arrow_forward_ios&lt;/span&gt;
&lt;/div&gt;
&lt;/article&gt;
&lt;/template&gt;
&lt;template id="recipeTemplate"&gt;
&lt;p id="backwards"&gt;&lt;span class="material-symbols-outlined"&gt;arrow_back_ios&lt;/span&gt;Back to menu&lt;/p&gt;
&lt;h2&gt;RecipeName&lt;/h2&gt;
&lt;img src="https://via.placeholder.com/500" alt="recipe image"&gt;
&lt;div id="recipe"&gt;
&lt;h3&gt;Ingredients list:&lt;/h3&gt;
&lt;ul&gt;
&lt;/ul&gt;
&lt;h3&gt;Instructions&lt;/h3&gt;
&lt;ol&gt;
&lt;/ol&gt;
&lt;/div&gt;
&lt;/template&gt;
&lt;template id="savedMenuScreenTemplate"&gt;
&lt;p id="backwards"&gt;&lt;span class="material-symbols-outlined"&gt;arrow_back_ios&lt;/span&gt;Back to profile&lt;/p&gt;
&lt;h2&gt;Saved Menus&lt;/h2&gt;
&lt;/template&gt;
&lt;template id="savedMenuTemplate"&gt;
&lt;article class="article" data-id=""&gt;
&lt;p&gt;date&lt;/p&gt;
&lt;h3&gt;Recipe Name&lt;/h3&gt;
&lt;div&gt;
&lt;span class="material-symbols-outlined"&gt;arrow_forward_ios&lt;/span&gt;
&lt;/div&gt;
&lt;/article&gt;
&lt;/template&gt;
&lt;template id="menuTemplate"&gt;
&lt;div class="controls"&gt;
&lt;p id="backwards"&gt;&lt;span class="material-symbols-outlined"&gt;arrow_back_ios&lt;/span&gt;Back to menus&lt;/p&gt;
&lt;button class="button align-right hidden"&gt;ingredients&lt;/button&gt;
&lt;/div&gt;
&lt;article id="breakfast" class="hidden"&gt;
&lt;h2&gt;Recipes: Breakfast&lt;/h2&gt;
&lt;/article&gt;
&lt;article id="lunch" class="hidden"&gt;
&lt;h2&gt;Recipes: Lunch&lt;/h2&gt;
&lt;/article&gt;
&lt;article id="dinner" class="hidden"&gt;
&lt;h2&gt;Recipes: Dinner&lt;/h2&gt;
&lt;/article&gt;
&lt;/template&gt;
&lt;template id="recipeCardTemplate"&gt;
&lt;article class="article" data-id=""&gt;
&lt;img src="https://via.placeholder.com/100" alt="recipe image"&gt;
&lt;h3&gt;Recipe Name&lt;/h3&gt;
&lt;div&gt;
&lt;span class="material-symbols-outlined"&gt;arrow_forward_ios&lt;/span&gt;
&lt;/div&gt;
&lt;/article&gt;
&lt;/template&gt;
&lt;template id="ingredientTemplate"&gt;
&lt;div class="controls"&gt;
&lt;p id="backwards"&gt;&lt;span class="material-symbols-outlined"&gt;arrow_back_ios&lt;/span&gt;Back to menus&lt;/p&gt;
&lt;button class="button align-right hidden"&gt;download&lt;/button&gt;
 &lt;/div&gt;
&lt;article id="breakfast" class="hidden"&gt;
&lt;h2&gt;Ingredients: Breakfast&lt;/h2&gt;
&lt;/article&gt;
&lt;article id="lunch" class="hidden"&gt;
&lt;h2&gt;Ingredients: Lunch&lt;/h2&gt;
&lt;/article&gt;
&lt;article id="dinner" class="hidden"&gt;
&lt;h2&gt;Ingredients: Dinner&lt;/h2&gt;
&lt;/article&gt;
&lt;/template&gt;
&lt;template id="confirmation-div"&gt;
&lt;div id="final-confirmation"&gt;
&lt;form&gt;
&lt;h3&gt;Save menu&lt;/h3&gt;
&lt;label for="menu-name"&gt;Menu Name&lt;/label&gt;
&lt;input type="text" id="menu-name" name="menu-name"&gt;
&lt;input type="submit" class="button" value="Save"&gt;
&lt;button class="button"&gt;Cancel&lt;/button&gt;
&lt;/form&gt;
&lt;/div&gt;
&lt;/template&gt;
&lt;/body&gt;&lt;/html&gt;</t>
  </si>
  <si>
    <t>230507_BiDcJZ_5HA</t>
  </si>
  <si>
    <t>2DAA45FB2D048EA09ADBF23A9108CDF9</t>
  </si>
  <si>
    <t>66FE9671DCEA466FE47091AC93ED2D16</t>
  </si>
  <si>
    <t>6BC723E5563A49C669344CDD9FF4366B</t>
  </si>
  <si>
    <t>7024E24D399734E39691168206B9D3F2</t>
  </si>
  <si>
    <t>1E1F6EBA5B05A0F617E5BA6A4D94EFF7</t>
  </si>
  <si>
    <t>F36B66FCD2C8A956CF0642D0CA4EB3DF</t>
  </si>
  <si>
    <t>966DCE4C55360235BD796A27B03BEB52</t>
  </si>
  <si>
    <t>BBF00294C7E69F8033775BC11CBBC49D</t>
  </si>
  <si>
    <t>AVERAGE_LOAD_TIME in ms</t>
  </si>
  <si>
    <t>AVERAGE_PAGE_SIZE in bytes</t>
  </si>
  <si>
    <t>AVERAGE_FIRST_CONTENTFUL_PAINT in ms</t>
  </si>
  <si>
    <t>AVARAGE_SPEED_INDEX in ms</t>
  </si>
  <si>
    <t>AVARAGE_LARGEST_CONTENTFUL_PAINT in ms</t>
  </si>
  <si>
    <t xml:space="preserve">AVARAGE_TOTAL_BLOCKING_TIME in ms </t>
  </si>
  <si>
    <t>MPA_INDEX_PAGE</t>
  </si>
  <si>
    <t>MPA_INGREDIENTS_PAGE</t>
  </si>
  <si>
    <t>AVARAGE_CUMULATIVE_LAYOUT_SHIFT</t>
  </si>
  <si>
    <t>MPA_LOGIN_PAGE</t>
  </si>
  <si>
    <t>MPA_MENUCREATOR_PAGE</t>
  </si>
  <si>
    <t>MPA_OPENMENU_PAGE</t>
  </si>
  <si>
    <t>MPA_PROFILE_PAGE</t>
  </si>
  <si>
    <t>MPA_RECIPE_PAGE</t>
  </si>
  <si>
    <t>MPA_REGISTER_PAGE</t>
  </si>
  <si>
    <t>MPA_SAVEDMENUS_PAGE</t>
  </si>
  <si>
    <t>TOTAL</t>
  </si>
  <si>
    <t>SPA_NORMAL_TOTAL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</si>
</sst>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theme="1"/>
      <name val="Calibri"/>
      <family val="2"/>
      <scheme val="minor"/>
    </font>
    <font>
      <sz val="12"/>
      <color theme="0"/>
      <name val="Calibri"/>
      <family val="2"/>
      <scheme val="minor"/>
    </font>
  </fonts>
  <fills count="4">
    <fill>
      <patternFill patternType="none"/>
    </fill>
    <fill>
      <patternFill patternType="gray125"/>
    </fill>
    <fill>
      <patternFill patternType="solid">
        <fgColor theme="4"/>
        <bgColor indexed="64"/>
      </patternFill>
    </fill>
    <fill>
      <patternFill patternType="solid">
        <fgColor theme="4" tint="0.39997558519241921"/>
        <bgColor indexed="64"/>
      </patternFill>
    </fill>
  </fills>
  <borders count="1">
    <border>
      <left/>
      <right/>
      <top/>
      <bottom/>
      <diagonal/>
    </border>
  </borders>
  <cellStyleXfs count="1">
    <xf numFmtId="0" fontId="0" fillId="0" borderId="0"/>
  </cellStyleXfs>
  <cellXfs count="3">
    <xf numFmtId="0" fontId="0" fillId="0" borderId="0" xfId="0"/>
    <xf numFmtId="0" fontId="1" fillId="3" borderId="0" xfId="0" applyFont="1" applyFill="1"/>
    <xf numFmtId="0" fontId="1" fillId="2" borderId="0" xfId="0" applyFont="1" applyFill="1" applyAlignment="1">
      <alignment horizontal="center"/>
    </xf>
  </cellXfs>
  <cellStyles count="1">
    <cellStyle name="Standaard" xfId="0" builtinId="0"/>
  </cellStyles>
  <dxfs count="252">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onnections" Target="connection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C8278CB1-F923-BE4B-8BDD-C1564B9E3045}" autoFormatId="16" applyNumberFormats="0" applyBorderFormats="0" applyFontFormats="0" applyPatternFormats="0" applyAlignmentFormats="0" applyWidthHeightFormats="0">
  <queryTableRefresh preserveSortFilterLayout="0" nextId="178">
    <queryTableFields count="177">
      <queryTableField id="1" name="loadTime" tableColumnId="1"/>
      <queryTableField id="2" name="docTime" tableColumnId="2"/>
      <queryTableField id="3" name="fullyLoaded" tableColumnId="3"/>
      <queryTableField id="4" name="bytesOut" tableColumnId="4"/>
      <queryTableField id="5" name="bytesOutDoc" tableColumnId="5"/>
      <queryTableField id="6" name="bytesIn" tableColumnId="6"/>
      <queryTableField id="7" name="bytesInDoc" tableColumnId="7"/>
      <queryTableField id="8" name="requests" tableColumnId="8"/>
      <queryTableField id="9" name="requestsFull" tableColumnId="9"/>
      <queryTableField id="10" name="requestsDoc" tableColumnId="10"/>
      <queryTableField id="11" name="responses_200" tableColumnId="11"/>
      <queryTableField id="12" name="responses_404" tableColumnId="12"/>
      <queryTableField id="13" name="responses_other" tableColumnId="13"/>
      <queryTableField id="14" name="result" tableColumnId="14"/>
      <queryTableField id="15" name="testStartOffset" tableColumnId="15"/>
      <queryTableField id="16" name="cached" tableColumnId="16"/>
      <queryTableField id="17" name="optimization_checked" tableColumnId="17"/>
      <queryTableField id="18" name="main_frame" tableColumnId="18"/>
      <queryTableField id="19" name="loadEventStart" tableColumnId="19"/>
      <queryTableField id="20" name="loadEventEnd" tableColumnId="20"/>
      <queryTableField id="21" name="domContentLoadedEventStart" tableColumnId="21"/>
      <queryTableField id="22" name="domContentLoadedEventEnd" tableColumnId="22"/>
      <queryTableField id="23" name="URL" tableColumnId="23"/>
      <queryTableField id="24" name="connections" tableColumnId="24"/>
      <queryTableField id="25" name="final_base_page_request" tableColumnId="25"/>
      <queryTableField id="26" name="final_base_page_request_id" tableColumnId="26"/>
      <queryTableField id="27" name="final_url" tableColumnId="27"/>
      <queryTableField id="28" name="domInteractive" tableColumnId="28"/>
      <queryTableField id="29" name="firstPaint" tableColumnId="29"/>
      <queryTableField id="30" name="firstContentfulPaint" tableColumnId="30"/>
      <queryTableField id="31" name="firstMeaningfulPaint" tableColumnId="31"/>
      <queryTableField id="32" name="renderBlockingCSS" tableColumnId="32"/>
      <queryTableField id="33" name="renderBlockingJS" tableColumnId="33"/>
      <queryTableField id="34" name="TTFB" tableColumnId="34"/>
      <queryTableField id="35" name="basePageSSLTime" tableColumnId="35"/>
      <queryTableField id="36" name="score_cache" tableColumnId="36"/>
      <queryTableField id="37" name="score_cdn" tableColumnId="37"/>
      <queryTableField id="38" name="score_gzip" tableColumnId="38"/>
      <queryTableField id="39" name="score_cookies" tableColumnId="39"/>
      <queryTableField id="40" name="score_keep-alive" tableColumnId="40"/>
      <queryTableField id="41" name="score_minify" tableColumnId="41"/>
      <queryTableField id="42" name="score_combine" tableColumnId="42"/>
      <queryTableField id="43" name="score_compress" tableColumnId="43"/>
      <queryTableField id="44" name="score_etags" tableColumnId="44"/>
      <queryTableField id="45" name="score_progressive_jpeg" tableColumnId="45"/>
      <queryTableField id="46" name="gzip_total" tableColumnId="46"/>
      <queryTableField id="47" name="gzip_savings" tableColumnId="47"/>
      <queryTableField id="48" name="minify_total" tableColumnId="48"/>
      <queryTableField id="49" name="minify_savings" tableColumnId="49"/>
      <queryTableField id="50" name="image_total" tableColumnId="50"/>
      <queryTableField id="51" name="image_savings" tableColumnId="51"/>
      <queryTableField id="52" name="base_page_cdn" tableColumnId="52"/>
      <queryTableField id="53" name="cpu.ParseHTML" tableColumnId="53"/>
      <queryTableField id="54" name="cpu.HTMLDocumentParser::FetchQueuedPreloads" tableColumnId="54"/>
      <queryTableField id="55" name="cpu.EventDispatch" tableColumnId="55"/>
      <queryTableField id="56" name="cpu.MarkDOMContent" tableColumnId="56"/>
      <queryTableField id="57" name="cpu.V8.GC_TIME_TO_SAFEPOINT" tableColumnId="57"/>
      <queryTableField id="58" name="cpu.CommitLoad" tableColumnId="58"/>
      <queryTableField id="59" name="cpu.ResourceFetcher::requestResource" tableColumnId="59"/>
      <queryTableField id="60" name="cpu.EvaluateScript" tableColumnId="60"/>
      <queryTableField id="61" name="cpu.v8.compile" tableColumnId="61"/>
      <queryTableField id="62" name="cpu.ParseAuthorStyleSheet" tableColumnId="62"/>
      <queryTableField id="63" name="cpu.UpdateLayoutTree" tableColumnId="63"/>
      <queryTableField id="64" name="cpu.Layout" tableColumnId="64"/>
      <queryTableField id="65" name="cpu.PrePaint" tableColumnId="65"/>
      <queryTableField id="66" name="cpu.Paint" tableColumnId="66"/>
      <queryTableField id="67" name="cpu.Layerize" tableColumnId="67"/>
      <queryTableField id="68" name="cpu.FunctionCall" tableColumnId="68"/>
      <queryTableField id="69" name="cpu.MarkLoad" tableColumnId="69"/>
      <queryTableField id="70" name="cpu.largestContentfulPaint::Candidate" tableColumnId="70"/>
      <queryTableField id="71" name="cpu.Idle" tableColumnId="71"/>
      <queryTableField id="72" name="tester" tableColumnId="72"/>
      <queryTableField id="73" name="start_epoch" tableColumnId="73"/>
      <queryTableField id="74" name="osVersion" tableColumnId="74"/>
      <queryTableField id="75" name="os_version" tableColumnId="75"/>
      <queryTableField id="76" name="osPlatform" tableColumnId="76"/>
      <queryTableField id="77" name="date" tableColumnId="77"/>
      <queryTableField id="78" name="browserVersion" tableColumnId="78"/>
      <queryTableField id="79" name="browser_version" tableColumnId="79"/>
      <queryTableField id="80" name="fullyLoadedCPUms" tableColumnId="80"/>
      <queryTableField id="81" name="fullyLoadedCPUpct" tableColumnId="81"/>
      <queryTableField id="82" name="document_URL" tableColumnId="82"/>
      <queryTableField id="83" name="document_hostname" tableColumnId="83"/>
      <queryTableField id="84" name="document_origin" tableColumnId="84"/>
      <queryTableField id="85" name="domElements" tableColumnId="85"/>
      <queryTableField id="86" name="domComplete" tableColumnId="86"/>
      <queryTableField id="87" name="PerformancePaintTiming.first-paint" tableColumnId="87"/>
      <queryTableField id="88" name="PerformancePaintTiming.first-contentful-paint" tableColumnId="88"/>
      <queryTableField id="89" name="base_page_ip_ptr" tableColumnId="89"/>
      <queryTableField id="90" name="base_page_cname" tableColumnId="90"/>
      <queryTableField id="91" name="base_page_dns_server" tableColumnId="91"/>
      <queryTableField id="92" name="browser_name" tableColumnId="92"/>
      <queryTableField id="93" name="eventName" tableColumnId="93"/>
      <queryTableField id="94" name="test_run_time_ms" tableColumnId="94"/>
      <queryTableField id="95" name="testUrl" tableColumnId="95"/>
      <queryTableField id="96" name="Colordepth" tableColumnId="96"/>
      <queryTableField id="97" name="Dpi" tableColumnId="97"/>
      <queryTableField id="98" name="Images" tableColumnId="98"/>
      <queryTableField id="99" name="Resolution" tableColumnId="99"/>
      <queryTableField id="100" name="generated-content-percent" tableColumnId="100"/>
      <queryTableField id="101" name="generated-content-size" tableColumnId="101"/>
      <queryTableField id="102" name="meta-viewport" tableColumnId="102"/>
      <queryTableField id="103" name="rendered-html" tableColumnId="103"/>
      <queryTableField id="104" name="lastVisualChange" tableColumnId="104"/>
      <queryTableField id="105" name="render" tableColumnId="105"/>
      <queryTableField id="106" name="visualComplete85" tableColumnId="106"/>
      <queryTableField id="107" name="visualComplete90" tableColumnId="107"/>
      <queryTableField id="108" name="visualComplete95" tableColumnId="108"/>
      <queryTableField id="109" name="visualComplete99" tableColumnId="109"/>
      <queryTableField id="110" name="visualComplete" tableColumnId="110"/>
      <queryTableField id="111" name="SpeedIndex" tableColumnId="111"/>
      <queryTableField id="112" name="LargestContentfulPaintType" tableColumnId="112"/>
      <queryTableField id="113" name="LargestContentfulPaintNodeType" tableColumnId="113"/>
      <queryTableField id="114" name="chromeUserTiming.navigationStart" tableColumnId="114"/>
      <queryTableField id="115" name="chromeUserTiming.fetchStart" tableColumnId="115"/>
      <queryTableField id="116" name="chromeUserTiming.domLoading" tableColumnId="116"/>
      <queryTableField id="117" name="chromeUserTiming.responseEnd" tableColumnId="117"/>
      <queryTableField id="118" name="chromeUserTiming.domInteractive" tableColumnId="118"/>
      <queryTableField id="119" name="chromeUserTiming.domContentLoadedEventStart" tableColumnId="119"/>
      <queryTableField id="120" name="chromeUserTiming.domContentLoadedEventEnd" tableColumnId="120"/>
      <queryTableField id="121" name="chromeUserTiming.domComplete" tableColumnId="121"/>
      <queryTableField id="122" name="chromeUserTiming.unloadEventStart" tableColumnId="122"/>
      <queryTableField id="123" name="chromeUserTiming.unloadEventEnd" tableColumnId="123"/>
      <queryTableField id="124" name="chromeUserTiming.markAsMainFrame" tableColumnId="124"/>
      <queryTableField id="125" name="chromeUserTiming.commitNavigationEnd" tableColumnId="125"/>
      <queryTableField id="126" name="chromeUserTiming.loadEventStart" tableColumnId="126"/>
      <queryTableField id="127" name="chromeUserTiming.loadEventEnd" tableColumnId="127"/>
      <queryTableField id="128" name="chromeUserTiming.LayoutShift" tableColumnId="128"/>
      <queryTableField id="129" name="chromeUserTiming.firstPaint" tableColumnId="129"/>
      <queryTableField id="130" name="chromeUserTiming.firstContentfulPaint" tableColumnId="130"/>
      <queryTableField id="131" name="chromeUserTiming.firstMeaningfulPaintCandidate" tableColumnId="131"/>
      <queryTableField id="132" name="chromeUserTiming.firstMeaningfulPaint" tableColumnId="132"/>
      <queryTableField id="133" name="chromeUserTiming.LargestTextPaint" tableColumnId="133"/>
      <queryTableField id="134" name="chromeUserTiming.LargestContentfulPaint" tableColumnId="134"/>
      <queryTableField id="135" name="chromeUserTiming.TotalLayoutShift" tableColumnId="135"/>
      <queryTableField id="136" name="chromeUserTiming.CumulativeLayoutShift" tableColumnId="136"/>
      <queryTableField id="137" name="TTIMeasurementEnd" tableColumnId="137"/>
      <queryTableField id="138" name="LastInteractive" tableColumnId="138"/>
      <queryTableField id="139" name="testID" tableColumnId="139"/>
      <queryTableField id="140" name="run" tableColumnId="140"/>
      <queryTableField id="141" name="step" tableColumnId="141"/>
      <queryTableField id="142" name="effectiveBps" tableColumnId="142"/>
      <queryTableField id="143" name="domTime" tableColumnId="143"/>
      <queryTableField id="144" name="aft" tableColumnId="144"/>
      <queryTableField id="145" name="titleTime" tableColumnId="145"/>
      <queryTableField id="146" name="domLoading" tableColumnId="146"/>
      <queryTableField id="147" name="server_rtt" tableColumnId="147"/>
      <queryTableField id="148" name="edge-processed" tableColumnId="148"/>
      <queryTableField id="149" name="maxFID" tableColumnId="149"/>
      <queryTableField id="150" name="TotalBlockingTime" tableColumnId="150"/>
      <queryTableField id="151" name="effectiveBpsDoc" tableColumnId="151"/>
      <queryTableField id="152" name="bytes.html" tableColumnId="152"/>
      <queryTableField id="153" name="requests.html" tableColumnId="153"/>
      <queryTableField id="154" name="bytesUncompressed.html" tableColumnId="154"/>
      <queryTableField id="155" name="bytes.js" tableColumnId="155"/>
      <queryTableField id="156" name="requests.js" tableColumnId="156"/>
      <queryTableField id="157" name="bytesUncompressed.js" tableColumnId="157"/>
      <queryTableField id="158" name="bytes.css" tableColumnId="158"/>
      <queryTableField id="159" name="requests.css" tableColumnId="159"/>
      <queryTableField id="160" name="bytesUncompressed.css" tableColumnId="160"/>
      <queryTableField id="161" name="bytes.image" tableColumnId="161"/>
      <queryTableField id="162" name="requests.image" tableColumnId="162"/>
      <queryTableField id="163" name="bytesUncompressed.image" tableColumnId="163"/>
      <queryTableField id="164" name="bytes.flash" tableColumnId="164"/>
      <queryTableField id="165" name="requests.flash" tableColumnId="165"/>
      <queryTableField id="166" name="bytesUncompressed.flash" tableColumnId="166"/>
      <queryTableField id="167" name="bytes.font" tableColumnId="167"/>
      <queryTableField id="168" name="requests.font" tableColumnId="168"/>
      <queryTableField id="169" name="bytesUncompressed.font" tableColumnId="169"/>
      <queryTableField id="170" name="bytes.video" tableColumnId="170"/>
      <queryTableField id="171" name="requests.video" tableColumnId="171"/>
      <queryTableField id="172" name="bytesUncompressed.video" tableColumnId="172"/>
      <queryTableField id="173" name="bytes.other" tableColumnId="173"/>
      <queryTableField id="174" name="requests.other" tableColumnId="174"/>
      <queryTableField id="175" name="bytesUncompressed.other" tableColumnId="175"/>
      <queryTableField id="176" name="id" tableColumnId="176"/>
      <queryTableField id="177" name="Column177" tableColumnId="177"/>
    </queryTableFields>
  </queryTableRefresh>
</queryTable>
</file>

<file path=xl/queryTables/queryTable10.xml><?xml version="1.0" encoding="utf-8"?>
<queryTable xmlns="http://schemas.openxmlformats.org/spreadsheetml/2006/main" xmlns:mc="http://schemas.openxmlformats.org/markup-compatibility/2006" xmlns:xr16="http://schemas.microsoft.com/office/spreadsheetml/2017/revision16" mc:Ignorable="xr16" name="ExternalData_1" connectionId="10" xr16:uid="{05946D74-B516-AE41-A4A1-EBED83D4ED3A}" autoFormatId="16" applyNumberFormats="0" applyBorderFormats="0" applyFontFormats="0" applyPatternFormats="0" applyAlignmentFormats="0" applyWidthHeightFormats="0">
  <queryTableRefresh preserveSortFilterLayout="0" nextId="178">
    <queryTableFields count="177">
      <queryTableField id="1" name="loadTime" tableColumnId="1"/>
      <queryTableField id="2" name="docTime" tableColumnId="2"/>
      <queryTableField id="3" name="fullyLoaded" tableColumnId="3"/>
      <queryTableField id="4" name="bytesOut" tableColumnId="4"/>
      <queryTableField id="5" name="bytesOutDoc" tableColumnId="5"/>
      <queryTableField id="6" name="bytesIn" tableColumnId="6"/>
      <queryTableField id="7" name="bytesInDoc" tableColumnId="7"/>
      <queryTableField id="8" name="requests" tableColumnId="8"/>
      <queryTableField id="9" name="requestsFull" tableColumnId="9"/>
      <queryTableField id="10" name="requestsDoc" tableColumnId="10"/>
      <queryTableField id="11" name="responses_200" tableColumnId="11"/>
      <queryTableField id="12" name="responses_404" tableColumnId="12"/>
      <queryTableField id="13" name="responses_other" tableColumnId="13"/>
      <queryTableField id="14" name="result" tableColumnId="14"/>
      <queryTableField id="15" name="testStartOffset" tableColumnId="15"/>
      <queryTableField id="16" name="cached" tableColumnId="16"/>
      <queryTableField id="17" name="optimization_checked" tableColumnId="17"/>
      <queryTableField id="18" name="main_frame" tableColumnId="18"/>
      <queryTableField id="19" name="loadEventStart" tableColumnId="19"/>
      <queryTableField id="20" name="loadEventEnd" tableColumnId="20"/>
      <queryTableField id="21" name="domContentLoadedEventStart" tableColumnId="21"/>
      <queryTableField id="22" name="domContentLoadedEventEnd" tableColumnId="22"/>
      <queryTableField id="23" name="URL" tableColumnId="23"/>
      <queryTableField id="24" name="connections" tableColumnId="24"/>
      <queryTableField id="25" name="final_base_page_request" tableColumnId="25"/>
      <queryTableField id="26" name="final_base_page_request_id" tableColumnId="26"/>
      <queryTableField id="27" name="final_url" tableColumnId="27"/>
      <queryTableField id="28" name="domInteractive" tableColumnId="28"/>
      <queryTableField id="29" name="firstPaint" tableColumnId="29"/>
      <queryTableField id="30" name="firstContentfulPaint" tableColumnId="30"/>
      <queryTableField id="31" name="firstMeaningfulPaint" tableColumnId="31"/>
      <queryTableField id="32" name="renderBlockingCSS" tableColumnId="32"/>
      <queryTableField id="33" name="renderBlockingJS" tableColumnId="33"/>
      <queryTableField id="34" name="TTFB" tableColumnId="34"/>
      <queryTableField id="35" name="basePageSSLTime" tableColumnId="35"/>
      <queryTableField id="36" name="score_cache" tableColumnId="36"/>
      <queryTableField id="37" name="score_cdn" tableColumnId="37"/>
      <queryTableField id="38" name="score_gzip" tableColumnId="38"/>
      <queryTableField id="39" name="score_cookies" tableColumnId="39"/>
      <queryTableField id="40" name="score_keep-alive" tableColumnId="40"/>
      <queryTableField id="41" name="score_minify" tableColumnId="41"/>
      <queryTableField id="42" name="score_combine" tableColumnId="42"/>
      <queryTableField id="43" name="score_compress" tableColumnId="43"/>
      <queryTableField id="44" name="score_etags" tableColumnId="44"/>
      <queryTableField id="45" name="score_progressive_jpeg" tableColumnId="45"/>
      <queryTableField id="46" name="gzip_total" tableColumnId="46"/>
      <queryTableField id="47" name="gzip_savings" tableColumnId="47"/>
      <queryTableField id="48" name="minify_total" tableColumnId="48"/>
      <queryTableField id="49" name="minify_savings" tableColumnId="49"/>
      <queryTableField id="50" name="image_total" tableColumnId="50"/>
      <queryTableField id="51" name="image_savings" tableColumnId="51"/>
      <queryTableField id="52" name="base_page_cdn" tableColumnId="52"/>
      <queryTableField id="53" name="cpu.ParseHTML" tableColumnId="53"/>
      <queryTableField id="54" name="cpu.HTMLDocumentParser::FetchQueuedPreloads" tableColumnId="54"/>
      <queryTableField id="55" name="cpu.EventDispatch" tableColumnId="55"/>
      <queryTableField id="56" name="cpu.MarkDOMContent" tableColumnId="56"/>
      <queryTableField id="57" name="cpu.V8.GC_TIME_TO_SAFEPOINT" tableColumnId="57"/>
      <queryTableField id="58" name="cpu.CommitLoad" tableColumnId="58"/>
      <queryTableField id="59" name="cpu.ResourceFetcher::requestResource" tableColumnId="59"/>
      <queryTableField id="60" name="cpu.EvaluateScript" tableColumnId="60"/>
      <queryTableField id="61" name="cpu.v8.compile" tableColumnId="61"/>
      <queryTableField id="62" name="cpu.ParseAuthorStyleSheet" tableColumnId="62"/>
      <queryTableField id="63" name="cpu.FunctionCall" tableColumnId="63"/>
      <queryTableField id="64" name="cpu.MarkLoad" tableColumnId="64"/>
      <queryTableField id="65" name="cpu.UpdateLayoutTree" tableColumnId="65"/>
      <queryTableField id="66" name="cpu.Layout" tableColumnId="66"/>
      <queryTableField id="67" name="cpu.PrePaint" tableColumnId="67"/>
      <queryTableField id="68" name="cpu.HitTest" tableColumnId="68"/>
      <queryTableField id="69" name="cpu.Paint" tableColumnId="69"/>
      <queryTableField id="70" name="cpu.Layerize" tableColumnId="70"/>
      <queryTableField id="71" name="cpu.largestContentfulPaint::Candidate" tableColumnId="71"/>
      <queryTableField id="72" name="cpu.Idle" tableColumnId="72"/>
      <queryTableField id="73" name="tester" tableColumnId="73"/>
      <queryTableField id="74" name="start_epoch" tableColumnId="74"/>
      <queryTableField id="75" name="osVersion" tableColumnId="75"/>
      <queryTableField id="76" name="os_version" tableColumnId="76"/>
      <queryTableField id="77" name="osPlatform" tableColumnId="77"/>
      <queryTableField id="78" name="date" tableColumnId="78"/>
      <queryTableField id="79" name="browserVersion" tableColumnId="79"/>
      <queryTableField id="80" name="browser_version" tableColumnId="80"/>
      <queryTableField id="81" name="fullyLoadedCPUms" tableColumnId="81"/>
      <queryTableField id="82" name="fullyLoadedCPUpct" tableColumnId="82"/>
      <queryTableField id="83" name="document_URL" tableColumnId="83"/>
      <queryTableField id="84" name="document_hostname" tableColumnId="84"/>
      <queryTableField id="85" name="document_origin" tableColumnId="85"/>
      <queryTableField id="86" name="domElements" tableColumnId="86"/>
      <queryTableField id="87" name="domComplete" tableColumnId="87"/>
      <queryTableField id="88" name="PerformancePaintTiming.first-paint" tableColumnId="88"/>
      <queryTableField id="89" name="PerformancePaintTiming.first-contentful-paint" tableColumnId="89"/>
      <queryTableField id="90" name="base_page_ip_ptr" tableColumnId="90"/>
      <queryTableField id="91" name="base_page_cname" tableColumnId="91"/>
      <queryTableField id="92" name="base_page_dns_server" tableColumnId="92"/>
      <queryTableField id="93" name="browser_name" tableColumnId="93"/>
      <queryTableField id="94" name="eventName" tableColumnId="94"/>
      <queryTableField id="95" name="test_run_time_ms" tableColumnId="95"/>
      <queryTableField id="96" name="testUrl" tableColumnId="96"/>
      <queryTableField id="97" name="Colordepth" tableColumnId="97"/>
      <queryTableField id="98" name="Dpi" tableColumnId="98"/>
      <queryTableField id="99" name="Images" tableColumnId="99"/>
      <queryTableField id="100" name="Resolution" tableColumnId="100"/>
      <queryTableField id="101" name="generated-content-percent" tableColumnId="101"/>
      <queryTableField id="102" name="generated-content-size" tableColumnId="102"/>
      <queryTableField id="103" name="meta-viewport" tableColumnId="103"/>
      <queryTableField id="104" name="rendered-html" tableColumnId="104"/>
      <queryTableField id="105" name="lastVisualChange" tableColumnId="105"/>
      <queryTableField id="106" name="render" tableColumnId="106"/>
      <queryTableField id="107" name="visualComplete85" tableColumnId="107"/>
      <queryTableField id="108" name="visualComplete90" tableColumnId="108"/>
      <queryTableField id="109" name="visualComplete95" tableColumnId="109"/>
      <queryTableField id="110" name="visualComplete99" tableColumnId="110"/>
      <queryTableField id="111" name="visualComplete" tableColumnId="111"/>
      <queryTableField id="112" name="SpeedIndex" tableColumnId="112"/>
      <queryTableField id="113" name="LargestContentfulPaintType" tableColumnId="113"/>
      <queryTableField id="114" name="LargestContentfulPaintNodeType" tableColumnId="114"/>
      <queryTableField id="115" name="chromeUserTiming.navigationStart" tableColumnId="115"/>
      <queryTableField id="116" name="chromeUserTiming.fetchStart" tableColumnId="116"/>
      <queryTableField id="117" name="chromeUserTiming.domLoading" tableColumnId="117"/>
      <queryTableField id="118" name="chromeUserTiming.responseEnd" tableColumnId="118"/>
      <queryTableField id="119" name="chromeUserTiming.domInteractive" tableColumnId="119"/>
      <queryTableField id="120" name="chromeUserTiming.domContentLoadedEventStart" tableColumnId="120"/>
      <queryTableField id="121" name="chromeUserTiming.domContentLoadedEventEnd" tableColumnId="121"/>
      <queryTableField id="122" name="chromeUserTiming.domComplete" tableColumnId="122"/>
      <queryTableField id="123" name="chromeUserTiming.unloadEventStart" tableColumnId="123"/>
      <queryTableField id="124" name="chromeUserTiming.unloadEventEnd" tableColumnId="124"/>
      <queryTableField id="125" name="chromeUserTiming.markAsMainFrame" tableColumnId="125"/>
      <queryTableField id="126" name="chromeUserTiming.commitNavigationEnd" tableColumnId="126"/>
      <queryTableField id="127" name="chromeUserTiming.loadEventStart" tableColumnId="127"/>
      <queryTableField id="128" name="chromeUserTiming.loadEventEnd" tableColumnId="128"/>
      <queryTableField id="129" name="chromeUserTiming.firstPaint" tableColumnId="129"/>
      <queryTableField id="130" name="chromeUserTiming.firstContentfulPaint" tableColumnId="130"/>
      <queryTableField id="131" name="chromeUserTiming.firstMeaningfulPaintCandidate" tableColumnId="131"/>
      <queryTableField id="132" name="chromeUserTiming.firstMeaningfulPaint" tableColumnId="132"/>
      <queryTableField id="133" name="chromeUserTiming.LargestTextPaint" tableColumnId="133"/>
      <queryTableField id="134" name="chromeUserTiming.LargestContentfulPaint" tableColumnId="134"/>
      <queryTableField id="135" name="chromeUserTiming.TotalLayoutShift" tableColumnId="135"/>
      <queryTableField id="136" name="chromeUserTiming.CumulativeLayoutShift" tableColumnId="136"/>
      <queryTableField id="137" name="TTIMeasurementEnd" tableColumnId="137"/>
      <queryTableField id="138" name="LastInteractive" tableColumnId="138"/>
      <queryTableField id="139" name="testID" tableColumnId="139"/>
      <queryTableField id="140" name="run" tableColumnId="140"/>
      <queryTableField id="141" name="step" tableColumnId="141"/>
      <queryTableField id="142" name="effectiveBps" tableColumnId="142"/>
      <queryTableField id="143" name="domTime" tableColumnId="143"/>
      <queryTableField id="144" name="aft" tableColumnId="144"/>
      <queryTableField id="145" name="titleTime" tableColumnId="145"/>
      <queryTableField id="146" name="domLoading" tableColumnId="146"/>
      <queryTableField id="147" name="server_rtt" tableColumnId="147"/>
      <queryTableField id="148" name="edge-processed" tableColumnId="148"/>
      <queryTableField id="149" name="maxFID" tableColumnId="149"/>
      <queryTableField id="150" name="TotalBlockingTime" tableColumnId="150"/>
      <queryTableField id="151" name="effectiveBpsDoc" tableColumnId="151"/>
      <queryTableField id="152" name="bytes.html" tableColumnId="152"/>
      <queryTableField id="153" name="requests.html" tableColumnId="153"/>
      <queryTableField id="154" name="bytesUncompressed.html" tableColumnId="154"/>
      <queryTableField id="155" name="bytes.js" tableColumnId="155"/>
      <queryTableField id="156" name="requests.js" tableColumnId="156"/>
      <queryTableField id="157" name="bytesUncompressed.js" tableColumnId="157"/>
      <queryTableField id="158" name="bytes.css" tableColumnId="158"/>
      <queryTableField id="159" name="requests.css" tableColumnId="159"/>
      <queryTableField id="160" name="bytesUncompressed.css" tableColumnId="160"/>
      <queryTableField id="161" name="bytes.image" tableColumnId="161"/>
      <queryTableField id="162" name="requests.image" tableColumnId="162"/>
      <queryTableField id="163" name="bytesUncompressed.image" tableColumnId="163"/>
      <queryTableField id="164" name="bytes.flash" tableColumnId="164"/>
      <queryTableField id="165" name="requests.flash" tableColumnId="165"/>
      <queryTableField id="166" name="bytesUncompressed.flash" tableColumnId="166"/>
      <queryTableField id="167" name="bytes.font" tableColumnId="167"/>
      <queryTableField id="168" name="requests.font" tableColumnId="168"/>
      <queryTableField id="169" name="bytesUncompressed.font" tableColumnId="169"/>
      <queryTableField id="170" name="bytes.video" tableColumnId="170"/>
      <queryTableField id="171" name="requests.video" tableColumnId="171"/>
      <queryTableField id="172" name="bytesUncompressed.video" tableColumnId="172"/>
      <queryTableField id="173" name="bytes.other" tableColumnId="173"/>
      <queryTableField id="174" name="requests.other" tableColumnId="174"/>
      <queryTableField id="175" name="bytesUncompressed.other" tableColumnId="175"/>
      <queryTableField id="176" name="id" tableColumnId="176"/>
      <queryTableField id="177" name="Column177" tableColumnId="177"/>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2" xr16:uid="{BB27AD18-DD97-8E44-895C-53D1CF16151E}" autoFormatId="16" applyNumberFormats="0" applyBorderFormats="0" applyFontFormats="0" applyPatternFormats="0" applyAlignmentFormats="0" applyWidthHeightFormats="0">
  <queryTableRefresh preserveSortFilterLayout="0" nextId="179">
    <queryTableFields count="178">
      <queryTableField id="1" name="loadTime" tableColumnId="1"/>
      <queryTableField id="2" name="docTime" tableColumnId="2"/>
      <queryTableField id="3" name="fullyLoaded" tableColumnId="3"/>
      <queryTableField id="4" name="bytesOut" tableColumnId="4"/>
      <queryTableField id="5" name="bytesOutDoc" tableColumnId="5"/>
      <queryTableField id="6" name="bytesIn" tableColumnId="6"/>
      <queryTableField id="7" name="bytesInDoc" tableColumnId="7"/>
      <queryTableField id="8" name="requests" tableColumnId="8"/>
      <queryTableField id="9" name="requestsFull" tableColumnId="9"/>
      <queryTableField id="10" name="requestsDoc" tableColumnId="10"/>
      <queryTableField id="11" name="responses_200" tableColumnId="11"/>
      <queryTableField id="12" name="responses_404" tableColumnId="12"/>
      <queryTableField id="13" name="responses_other" tableColumnId="13"/>
      <queryTableField id="14" name="result" tableColumnId="14"/>
      <queryTableField id="15" name="testStartOffset" tableColumnId="15"/>
      <queryTableField id="16" name="cached" tableColumnId="16"/>
      <queryTableField id="17" name="optimization_checked" tableColumnId="17"/>
      <queryTableField id="18" name="main_frame" tableColumnId="18"/>
      <queryTableField id="19" name="loadEventStart" tableColumnId="19"/>
      <queryTableField id="20" name="loadEventEnd" tableColumnId="20"/>
      <queryTableField id="21" name="domContentLoadedEventStart" tableColumnId="21"/>
      <queryTableField id="22" name="domContentLoadedEventEnd" tableColumnId="22"/>
      <queryTableField id="23" name="URL" tableColumnId="23"/>
      <queryTableField id="24" name="connections" tableColumnId="24"/>
      <queryTableField id="25" name="final_base_page_request" tableColumnId="25"/>
      <queryTableField id="26" name="final_base_page_request_id" tableColumnId="26"/>
      <queryTableField id="27" name="final_url" tableColumnId="27"/>
      <queryTableField id="28" name="domInteractive" tableColumnId="28"/>
      <queryTableField id="29" name="firstPaint" tableColumnId="29"/>
      <queryTableField id="30" name="firstContentfulPaint" tableColumnId="30"/>
      <queryTableField id="31" name="firstMeaningfulPaint" tableColumnId="31"/>
      <queryTableField id="32" name="renderBlockingCSS" tableColumnId="32"/>
      <queryTableField id="33" name="renderBlockingJS" tableColumnId="33"/>
      <queryTableField id="34" name="TTFB" tableColumnId="34"/>
      <queryTableField id="35" name="basePageSSLTime" tableColumnId="35"/>
      <queryTableField id="36" name="score_cache" tableColumnId="36"/>
      <queryTableField id="37" name="score_cdn" tableColumnId="37"/>
      <queryTableField id="38" name="score_gzip" tableColumnId="38"/>
      <queryTableField id="39" name="score_cookies" tableColumnId="39"/>
      <queryTableField id="40" name="score_keep-alive" tableColumnId="40"/>
      <queryTableField id="41" name="score_minify" tableColumnId="41"/>
      <queryTableField id="42" name="score_combine" tableColumnId="42"/>
      <queryTableField id="43" name="score_compress" tableColumnId="43"/>
      <queryTableField id="44" name="score_etags" tableColumnId="44"/>
      <queryTableField id="45" name="score_progressive_jpeg" tableColumnId="45"/>
      <queryTableField id="46" name="gzip_total" tableColumnId="46"/>
      <queryTableField id="47" name="gzip_savings" tableColumnId="47"/>
      <queryTableField id="48" name="minify_total" tableColumnId="48"/>
      <queryTableField id="49" name="minify_savings" tableColumnId="49"/>
      <queryTableField id="50" name="image_total" tableColumnId="50"/>
      <queryTableField id="51" name="image_savings" tableColumnId="51"/>
      <queryTableField id="52" name="base_page_cdn" tableColumnId="52"/>
      <queryTableField id="53" name="cpu.ParseHTML" tableColumnId="53"/>
      <queryTableField id="54" name="cpu.HTMLDocumentParser::FetchQueuedPreloads" tableColumnId="54"/>
      <queryTableField id="55" name="cpu.EventDispatch" tableColumnId="55"/>
      <queryTableField id="56" name="cpu.MarkDOMContent" tableColumnId="56"/>
      <queryTableField id="57" name="cpu.V8.GC_TIME_TO_SAFEPOINT" tableColumnId="57"/>
      <queryTableField id="58" name="cpu.CommitLoad" tableColumnId="58"/>
      <queryTableField id="59" name="cpu.ResourceFetcher::requestResource" tableColumnId="59"/>
      <queryTableField id="60" name="cpu.EvaluateScript" tableColumnId="60"/>
      <queryTableField id="61" name="cpu.v8.compile" tableColumnId="61"/>
      <queryTableField id="62" name="cpu.ParseAuthorStyleSheet" tableColumnId="62"/>
      <queryTableField id="63" name="cpu.FunctionCall" tableColumnId="63"/>
      <queryTableField id="64" name="cpu.MarkLoad" tableColumnId="64"/>
      <queryTableField id="65" name="cpu.UpdateLayoutTree" tableColumnId="65"/>
      <queryTableField id="66" name="cpu.Layout" tableColumnId="66"/>
      <queryTableField id="67" name="cpu.PrePaint" tableColumnId="67"/>
      <queryTableField id="68" name="cpu.HitTest" tableColumnId="68"/>
      <queryTableField id="69" name="cpu.Paint" tableColumnId="69"/>
      <queryTableField id="70" name="cpu.Layerize" tableColumnId="70"/>
      <queryTableField id="71" name="cpu.largestContentfulPaint::Candidate" tableColumnId="71"/>
      <queryTableField id="72" name="cpu.Idle" tableColumnId="72"/>
      <queryTableField id="73" name="tester" tableColumnId="73"/>
      <queryTableField id="74" name="start_epoch" tableColumnId="74"/>
      <queryTableField id="75" name="osVersion" tableColumnId="75"/>
      <queryTableField id="76" name="os_version" tableColumnId="76"/>
      <queryTableField id="77" name="osPlatform" tableColumnId="77"/>
      <queryTableField id="78" name="date" tableColumnId="78"/>
      <queryTableField id="79" name="browserVersion" tableColumnId="79"/>
      <queryTableField id="80" name="browser_version" tableColumnId="80"/>
      <queryTableField id="81" name="fullyLoadedCPUms" tableColumnId="81"/>
      <queryTableField id="82" name="fullyLoadedCPUpct" tableColumnId="82"/>
      <queryTableField id="83" name="document_URL" tableColumnId="83"/>
      <queryTableField id="84" name="document_hostname" tableColumnId="84"/>
      <queryTableField id="85" name="document_origin" tableColumnId="85"/>
      <queryTableField id="86" name="domElements" tableColumnId="86"/>
      <queryTableField id="87" name="domComplete" tableColumnId="87"/>
      <queryTableField id="88" name="PerformancePaintTiming.first-paint" tableColumnId="88"/>
      <queryTableField id="89" name="PerformancePaintTiming.first-contentful-paint" tableColumnId="89"/>
      <queryTableField id="90" name="base_page_ip_ptr" tableColumnId="90"/>
      <queryTableField id="91" name="base_page_cname" tableColumnId="91"/>
      <queryTableField id="92" name="base_page_dns_server" tableColumnId="92"/>
      <queryTableField id="93" name="browser_name" tableColumnId="93"/>
      <queryTableField id="94" name="eventName" tableColumnId="94"/>
      <queryTableField id="95" name="test_run_time_ms" tableColumnId="95"/>
      <queryTableField id="96" name="testUrl" tableColumnId="96"/>
      <queryTableField id="97" name="Colordepth" tableColumnId="97"/>
      <queryTableField id="98" name="Dpi" tableColumnId="98"/>
      <queryTableField id="99" name="Images" tableColumnId="99"/>
      <queryTableField id="100" name="Resolution" tableColumnId="100"/>
      <queryTableField id="101" name="generated-content-percent" tableColumnId="101"/>
      <queryTableField id="102" name="generated-content-size" tableColumnId="102"/>
      <queryTableField id="103" name="meta-viewport" tableColumnId="103"/>
      <queryTableField id="104" name="rendered-html" tableColumnId="104"/>
      <queryTableField id="105" name="lastVisualChange" tableColumnId="105"/>
      <queryTableField id="106" name="render" tableColumnId="106"/>
      <queryTableField id="107" name="visualComplete85" tableColumnId="107"/>
      <queryTableField id="108" name="visualComplete90" tableColumnId="108"/>
      <queryTableField id="109" name="visualComplete95" tableColumnId="109"/>
      <queryTableField id="110" name="visualComplete99" tableColumnId="110"/>
      <queryTableField id="111" name="visualComplete" tableColumnId="111"/>
      <queryTableField id="112" name="SpeedIndex" tableColumnId="112"/>
      <queryTableField id="113" name="LargestContentfulPaintType" tableColumnId="113"/>
      <queryTableField id="114" name="LargestContentfulPaintNodeType" tableColumnId="114"/>
      <queryTableField id="115" name="chromeUserTiming.navigationStart" tableColumnId="115"/>
      <queryTableField id="116" name="chromeUserTiming.fetchStart" tableColumnId="116"/>
      <queryTableField id="117" name="chromeUserTiming.domLoading" tableColumnId="117"/>
      <queryTableField id="118" name="chromeUserTiming.responseEnd" tableColumnId="118"/>
      <queryTableField id="119" name="chromeUserTiming.domInteractive" tableColumnId="119"/>
      <queryTableField id="120" name="chromeUserTiming.domContentLoadedEventStart" tableColumnId="120"/>
      <queryTableField id="121" name="chromeUserTiming.domContentLoadedEventEnd" tableColumnId="121"/>
      <queryTableField id="122" name="chromeUserTiming.domComplete" tableColumnId="122"/>
      <queryTableField id="123" name="chromeUserTiming.unloadEventStart" tableColumnId="123"/>
      <queryTableField id="124" name="chromeUserTiming.unloadEventEnd" tableColumnId="124"/>
      <queryTableField id="125" name="chromeUserTiming.markAsMainFrame" tableColumnId="125"/>
      <queryTableField id="126" name="chromeUserTiming.commitNavigationEnd" tableColumnId="126"/>
      <queryTableField id="127" name="chromeUserTiming.loadEventStart" tableColumnId="127"/>
      <queryTableField id="128" name="chromeUserTiming.loadEventEnd" tableColumnId="128"/>
      <queryTableField id="129" name="chromeUserTiming.firstPaint" tableColumnId="129"/>
      <queryTableField id="130" name="chromeUserTiming.firstContentfulPaint" tableColumnId="130"/>
      <queryTableField id="131" name="chromeUserTiming.firstMeaningfulPaintCandidate" tableColumnId="131"/>
      <queryTableField id="132" name="chromeUserTiming.LayoutShift" tableColumnId="132"/>
      <queryTableField id="133" name="chromeUserTiming.firstMeaningfulPaint" tableColumnId="133"/>
      <queryTableField id="134" name="chromeUserTiming.LargestTextPaint" tableColumnId="134"/>
      <queryTableField id="135" name="chromeUserTiming.LargestContentfulPaint" tableColumnId="135"/>
      <queryTableField id="136" name="chromeUserTiming.TotalLayoutShift" tableColumnId="136"/>
      <queryTableField id="137" name="chromeUserTiming.CumulativeLayoutShift" tableColumnId="137"/>
      <queryTableField id="138" name="TTIMeasurementEnd" tableColumnId="138"/>
      <queryTableField id="139" name="LastInteractive" tableColumnId="139"/>
      <queryTableField id="140" name="testID" tableColumnId="140"/>
      <queryTableField id="141" name="run" tableColumnId="141"/>
      <queryTableField id="142" name="step" tableColumnId="142"/>
      <queryTableField id="143" name="effectiveBps" tableColumnId="143"/>
      <queryTableField id="144" name="domTime" tableColumnId="144"/>
      <queryTableField id="145" name="aft" tableColumnId="145"/>
      <queryTableField id="146" name="titleTime" tableColumnId="146"/>
      <queryTableField id="147" name="domLoading" tableColumnId="147"/>
      <queryTableField id="148" name="server_rtt" tableColumnId="148"/>
      <queryTableField id="149" name="edge-processed" tableColumnId="149"/>
      <queryTableField id="150" name="maxFID" tableColumnId="150"/>
      <queryTableField id="151" name="TotalBlockingTime" tableColumnId="151"/>
      <queryTableField id="152" name="effectiveBpsDoc" tableColumnId="152"/>
      <queryTableField id="153" name="bytes.html" tableColumnId="153"/>
      <queryTableField id="154" name="requests.html" tableColumnId="154"/>
      <queryTableField id="155" name="bytesUncompressed.html" tableColumnId="155"/>
      <queryTableField id="156" name="bytes.js" tableColumnId="156"/>
      <queryTableField id="157" name="requests.js" tableColumnId="157"/>
      <queryTableField id="158" name="bytesUncompressed.js" tableColumnId="158"/>
      <queryTableField id="159" name="bytes.css" tableColumnId="159"/>
      <queryTableField id="160" name="requests.css" tableColumnId="160"/>
      <queryTableField id="161" name="bytesUncompressed.css" tableColumnId="161"/>
      <queryTableField id="162" name="bytes.image" tableColumnId="162"/>
      <queryTableField id="163" name="requests.image" tableColumnId="163"/>
      <queryTableField id="164" name="bytesUncompressed.image" tableColumnId="164"/>
      <queryTableField id="165" name="bytes.flash" tableColumnId="165"/>
      <queryTableField id="166" name="requests.flash" tableColumnId="166"/>
      <queryTableField id="167" name="bytesUncompressed.flash" tableColumnId="167"/>
      <queryTableField id="168" name="bytes.font" tableColumnId="168"/>
      <queryTableField id="169" name="requests.font" tableColumnId="169"/>
      <queryTableField id="170" name="bytesUncompressed.font" tableColumnId="170"/>
      <queryTableField id="171" name="bytes.video" tableColumnId="171"/>
      <queryTableField id="172" name="requests.video" tableColumnId="172"/>
      <queryTableField id="173" name="bytesUncompressed.video" tableColumnId="173"/>
      <queryTableField id="174" name="bytes.other" tableColumnId="174"/>
      <queryTableField id="175" name="requests.other" tableColumnId="175"/>
      <queryTableField id="176" name="bytesUncompressed.other" tableColumnId="176"/>
      <queryTableField id="177" name="id" tableColumnId="177"/>
      <queryTableField id="178" name="Column178" tableColumnId="178"/>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3" xr16:uid="{C7C57863-AC39-524C-ABAF-465646DEF2B0}" autoFormatId="16" applyNumberFormats="0" applyBorderFormats="0" applyFontFormats="0" applyPatternFormats="0" applyAlignmentFormats="0" applyWidthHeightFormats="0">
  <queryTableRefresh preserveSortFilterLayout="0" nextId="178">
    <queryTableFields count="177">
      <queryTableField id="1" name="loadTime" tableColumnId="1"/>
      <queryTableField id="2" name="docTime" tableColumnId="2"/>
      <queryTableField id="3" name="fullyLoaded" tableColumnId="3"/>
      <queryTableField id="4" name="bytesOut" tableColumnId="4"/>
      <queryTableField id="5" name="bytesOutDoc" tableColumnId="5"/>
      <queryTableField id="6" name="bytesIn" tableColumnId="6"/>
      <queryTableField id="7" name="bytesInDoc" tableColumnId="7"/>
      <queryTableField id="8" name="requests" tableColumnId="8"/>
      <queryTableField id="9" name="requestsFull" tableColumnId="9"/>
      <queryTableField id="10" name="requestsDoc" tableColumnId="10"/>
      <queryTableField id="11" name="responses_200" tableColumnId="11"/>
      <queryTableField id="12" name="responses_404" tableColumnId="12"/>
      <queryTableField id="13" name="responses_other" tableColumnId="13"/>
      <queryTableField id="14" name="result" tableColumnId="14"/>
      <queryTableField id="15" name="testStartOffset" tableColumnId="15"/>
      <queryTableField id="16" name="cached" tableColumnId="16"/>
      <queryTableField id="17" name="optimization_checked" tableColumnId="17"/>
      <queryTableField id="18" name="main_frame" tableColumnId="18"/>
      <queryTableField id="19" name="loadEventStart" tableColumnId="19"/>
      <queryTableField id="20" name="loadEventEnd" tableColumnId="20"/>
      <queryTableField id="21" name="domContentLoadedEventStart" tableColumnId="21"/>
      <queryTableField id="22" name="domContentLoadedEventEnd" tableColumnId="22"/>
      <queryTableField id="23" name="URL" tableColumnId="23"/>
      <queryTableField id="24" name="connections" tableColumnId="24"/>
      <queryTableField id="25" name="final_base_page_request" tableColumnId="25"/>
      <queryTableField id="26" name="final_base_page_request_id" tableColumnId="26"/>
      <queryTableField id="27" name="final_url" tableColumnId="27"/>
      <queryTableField id="28" name="domInteractive" tableColumnId="28"/>
      <queryTableField id="29" name="firstPaint" tableColumnId="29"/>
      <queryTableField id="30" name="firstContentfulPaint" tableColumnId="30"/>
      <queryTableField id="31" name="firstMeaningfulPaint" tableColumnId="31"/>
      <queryTableField id="32" name="renderBlockingCSS" tableColumnId="32"/>
      <queryTableField id="33" name="renderBlockingJS" tableColumnId="33"/>
      <queryTableField id="34" name="TTFB" tableColumnId="34"/>
      <queryTableField id="35" name="basePageSSLTime" tableColumnId="35"/>
      <queryTableField id="36" name="score_cache" tableColumnId="36"/>
      <queryTableField id="37" name="score_cdn" tableColumnId="37"/>
      <queryTableField id="38" name="score_gzip" tableColumnId="38"/>
      <queryTableField id="39" name="score_cookies" tableColumnId="39"/>
      <queryTableField id="40" name="score_keep-alive" tableColumnId="40"/>
      <queryTableField id="41" name="score_minify" tableColumnId="41"/>
      <queryTableField id="42" name="score_combine" tableColumnId="42"/>
      <queryTableField id="43" name="score_compress" tableColumnId="43"/>
      <queryTableField id="44" name="score_etags" tableColumnId="44"/>
      <queryTableField id="45" name="score_progressive_jpeg" tableColumnId="45"/>
      <queryTableField id="46" name="gzip_total" tableColumnId="46"/>
      <queryTableField id="47" name="gzip_savings" tableColumnId="47"/>
      <queryTableField id="48" name="minify_total" tableColumnId="48"/>
      <queryTableField id="49" name="minify_savings" tableColumnId="49"/>
      <queryTableField id="50" name="image_total" tableColumnId="50"/>
      <queryTableField id="51" name="image_savings" tableColumnId="51"/>
      <queryTableField id="52" name="base_page_cdn" tableColumnId="52"/>
      <queryTableField id="53" name="cpu.ParseHTML" tableColumnId="53"/>
      <queryTableField id="54" name="cpu.HTMLDocumentParser::FetchQueuedPreloads" tableColumnId="54"/>
      <queryTableField id="55" name="cpu.EventDispatch" tableColumnId="55"/>
      <queryTableField id="56" name="cpu.MarkDOMContent" tableColumnId="56"/>
      <queryTableField id="57" name="cpu.V8.GC_TIME_TO_SAFEPOINT" tableColumnId="57"/>
      <queryTableField id="58" name="cpu.CommitLoad" tableColumnId="58"/>
      <queryTableField id="59" name="cpu.ResourceFetcher::requestResource" tableColumnId="59"/>
      <queryTableField id="60" name="cpu.EvaluateScript" tableColumnId="60"/>
      <queryTableField id="61" name="cpu.v8.compile" tableColumnId="61"/>
      <queryTableField id="62" name="cpu.ParseAuthorStyleSheet" tableColumnId="62"/>
      <queryTableField id="63" name="cpu.UpdateLayoutTree" tableColumnId="63"/>
      <queryTableField id="64" name="cpu.Layout" tableColumnId="64"/>
      <queryTableField id="65" name="cpu.PrePaint" tableColumnId="65"/>
      <queryTableField id="66" name="cpu.Paint" tableColumnId="66"/>
      <queryTableField id="67" name="cpu.Layerize" tableColumnId="67"/>
      <queryTableField id="68" name="cpu.FunctionCall" tableColumnId="68"/>
      <queryTableField id="69" name="cpu.MarkLoad" tableColumnId="69"/>
      <queryTableField id="70" name="cpu.largestContentfulPaint::Candidate" tableColumnId="70"/>
      <queryTableField id="71" name="cpu.Idle" tableColumnId="71"/>
      <queryTableField id="72" name="tester" tableColumnId="72"/>
      <queryTableField id="73" name="start_epoch" tableColumnId="73"/>
      <queryTableField id="74" name="osVersion" tableColumnId="74"/>
      <queryTableField id="75" name="os_version" tableColumnId="75"/>
      <queryTableField id="76" name="osPlatform" tableColumnId="76"/>
      <queryTableField id="77" name="date" tableColumnId="77"/>
      <queryTableField id="78" name="browserVersion" tableColumnId="78"/>
      <queryTableField id="79" name="browser_version" tableColumnId="79"/>
      <queryTableField id="80" name="fullyLoadedCPUms" tableColumnId="80"/>
      <queryTableField id="81" name="fullyLoadedCPUpct" tableColumnId="81"/>
      <queryTableField id="82" name="document_URL" tableColumnId="82"/>
      <queryTableField id="83" name="document_hostname" tableColumnId="83"/>
      <queryTableField id="84" name="document_origin" tableColumnId="84"/>
      <queryTableField id="85" name="domElements" tableColumnId="85"/>
      <queryTableField id="86" name="domComplete" tableColumnId="86"/>
      <queryTableField id="87" name="PerformancePaintTiming.first-paint" tableColumnId="87"/>
      <queryTableField id="88" name="PerformancePaintTiming.first-contentful-paint" tableColumnId="88"/>
      <queryTableField id="89" name="base_page_ip_ptr" tableColumnId="89"/>
      <queryTableField id="90" name="base_page_cname" tableColumnId="90"/>
      <queryTableField id="91" name="base_page_dns_server" tableColumnId="91"/>
      <queryTableField id="92" name="browser_name" tableColumnId="92"/>
      <queryTableField id="93" name="eventName" tableColumnId="93"/>
      <queryTableField id="94" name="test_run_time_ms" tableColumnId="94"/>
      <queryTableField id="95" name="testUrl" tableColumnId="95"/>
      <queryTableField id="96" name="Colordepth" tableColumnId="96"/>
      <queryTableField id="97" name="Dpi" tableColumnId="97"/>
      <queryTableField id="98" name="Images" tableColumnId="98"/>
      <queryTableField id="99" name="Resolution" tableColumnId="99"/>
      <queryTableField id="100" name="generated-content-percent" tableColumnId="100"/>
      <queryTableField id="101" name="generated-content-size" tableColumnId="101"/>
      <queryTableField id="102" name="meta-viewport" tableColumnId="102"/>
      <queryTableField id="103" name="rendered-html" tableColumnId="103"/>
      <queryTableField id="104" name="lastVisualChange" tableColumnId="104"/>
      <queryTableField id="105" name="render" tableColumnId="105"/>
      <queryTableField id="106" name="visualComplete85" tableColumnId="106"/>
      <queryTableField id="107" name="visualComplete90" tableColumnId="107"/>
      <queryTableField id="108" name="visualComplete95" tableColumnId="108"/>
      <queryTableField id="109" name="visualComplete99" tableColumnId="109"/>
      <queryTableField id="110" name="visualComplete" tableColumnId="110"/>
      <queryTableField id="111" name="SpeedIndex" tableColumnId="111"/>
      <queryTableField id="112" name="LargestContentfulPaintType" tableColumnId="112"/>
      <queryTableField id="113" name="LargestContentfulPaintNodeType" tableColumnId="113"/>
      <queryTableField id="114" name="chromeUserTiming.navigationStart" tableColumnId="114"/>
      <queryTableField id="115" name="chromeUserTiming.fetchStart" tableColumnId="115"/>
      <queryTableField id="116" name="chromeUserTiming.domLoading" tableColumnId="116"/>
      <queryTableField id="117" name="chromeUserTiming.responseEnd" tableColumnId="117"/>
      <queryTableField id="118" name="chromeUserTiming.domInteractive" tableColumnId="118"/>
      <queryTableField id="119" name="chromeUserTiming.domContentLoadedEventStart" tableColumnId="119"/>
      <queryTableField id="120" name="chromeUserTiming.domContentLoadedEventEnd" tableColumnId="120"/>
      <queryTableField id="121" name="chromeUserTiming.domComplete" tableColumnId="121"/>
      <queryTableField id="122" name="chromeUserTiming.unloadEventStart" tableColumnId="122"/>
      <queryTableField id="123" name="chromeUserTiming.unloadEventEnd" tableColumnId="123"/>
      <queryTableField id="124" name="chromeUserTiming.markAsMainFrame" tableColumnId="124"/>
      <queryTableField id="125" name="chromeUserTiming.commitNavigationEnd" tableColumnId="125"/>
      <queryTableField id="126" name="chromeUserTiming.loadEventStart" tableColumnId="126"/>
      <queryTableField id="127" name="chromeUserTiming.loadEventEnd" tableColumnId="127"/>
      <queryTableField id="128" name="chromeUserTiming.firstPaint" tableColumnId="128"/>
      <queryTableField id="129" name="chromeUserTiming.firstContentfulPaint" tableColumnId="129"/>
      <queryTableField id="130" name="chromeUserTiming.firstMeaningfulPaintCandidate" tableColumnId="130"/>
      <queryTableField id="131" name="chromeUserTiming.firstMeaningfulPaint" tableColumnId="131"/>
      <queryTableField id="132" name="chromeUserTiming.LargestTextPaint" tableColumnId="132"/>
      <queryTableField id="133" name="chromeUserTiming.LargestContentfulPaint" tableColumnId="133"/>
      <queryTableField id="134" name="chromeUserTiming.TotalLayoutShift" tableColumnId="134"/>
      <queryTableField id="135" name="chromeUserTiming.CumulativeLayoutShift" tableColumnId="135"/>
      <queryTableField id="136" name="TTIMeasurementEnd" tableColumnId="136"/>
      <queryTableField id="137" name="LastInteractive" tableColumnId="137"/>
      <queryTableField id="138" name="testID" tableColumnId="138"/>
      <queryTableField id="139" name="run" tableColumnId="139"/>
      <queryTableField id="140" name="step" tableColumnId="140"/>
      <queryTableField id="141" name="effectiveBps" tableColumnId="141"/>
      <queryTableField id="142" name="domTime" tableColumnId="142"/>
      <queryTableField id="143" name="aft" tableColumnId="143"/>
      <queryTableField id="144" name="titleTime" tableColumnId="144"/>
      <queryTableField id="145" name="domLoading" tableColumnId="145"/>
      <queryTableField id="146" name="server_rtt" tableColumnId="146"/>
      <queryTableField id="147" name="edge-processed" tableColumnId="147"/>
      <queryTableField id="148" name="maxFID" tableColumnId="148"/>
      <queryTableField id="149" name="TotalBlockingTime" tableColumnId="149"/>
      <queryTableField id="150" name="effectiveBpsDoc" tableColumnId="150"/>
      <queryTableField id="151" name="bytes.html" tableColumnId="151"/>
      <queryTableField id="152" name="requests.html" tableColumnId="152"/>
      <queryTableField id="153" name="bytesUncompressed.html" tableColumnId="153"/>
      <queryTableField id="154" name="bytes.js" tableColumnId="154"/>
      <queryTableField id="155" name="requests.js" tableColumnId="155"/>
      <queryTableField id="156" name="bytesUncompressed.js" tableColumnId="156"/>
      <queryTableField id="157" name="bytes.css" tableColumnId="157"/>
      <queryTableField id="158" name="requests.css" tableColumnId="158"/>
      <queryTableField id="159" name="bytesUncompressed.css" tableColumnId="159"/>
      <queryTableField id="160" name="bytes.image" tableColumnId="160"/>
      <queryTableField id="161" name="requests.image" tableColumnId="161"/>
      <queryTableField id="162" name="bytesUncompressed.image" tableColumnId="162"/>
      <queryTableField id="163" name="bytes.flash" tableColumnId="163"/>
      <queryTableField id="164" name="requests.flash" tableColumnId="164"/>
      <queryTableField id="165" name="bytesUncompressed.flash" tableColumnId="165"/>
      <queryTableField id="166" name="bytes.font" tableColumnId="166"/>
      <queryTableField id="167" name="requests.font" tableColumnId="167"/>
      <queryTableField id="168" name="bytesUncompressed.font" tableColumnId="168"/>
      <queryTableField id="169" name="bytes.video" tableColumnId="169"/>
      <queryTableField id="170" name="requests.video" tableColumnId="170"/>
      <queryTableField id="171" name="bytesUncompressed.video" tableColumnId="171"/>
      <queryTableField id="172" name="bytes.other" tableColumnId="172"/>
      <queryTableField id="173" name="requests.other" tableColumnId="173"/>
      <queryTableField id="174" name="bytesUncompressed.other" tableColumnId="174"/>
      <queryTableField id="175" name="id" tableColumnId="175"/>
      <queryTableField id="176" name="cpu.HitTest" tableColumnId="176"/>
      <queryTableField id="177" name="Column177" tableColumnId="177"/>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1" connectionId="4" xr16:uid="{688B5F9A-AA21-3140-9AC6-751757B57476}" autoFormatId="16" applyNumberFormats="0" applyBorderFormats="0" applyFontFormats="0" applyPatternFormats="0" applyAlignmentFormats="0" applyWidthHeightFormats="0">
  <queryTableRefresh preserveSortFilterLayout="0" nextId="188">
    <queryTableFields count="187">
      <queryTableField id="1" name="loadTime" tableColumnId="1"/>
      <queryTableField id="2" name="docTime" tableColumnId="2"/>
      <queryTableField id="3" name="fullyLoaded" tableColumnId="3"/>
      <queryTableField id="4" name="bytesOut" tableColumnId="4"/>
      <queryTableField id="5" name="bytesOutDoc" tableColumnId="5"/>
      <queryTableField id="6" name="bytesIn" tableColumnId="6"/>
      <queryTableField id="7" name="bytesInDoc" tableColumnId="7"/>
      <queryTableField id="8" name="requests" tableColumnId="8"/>
      <queryTableField id="9" name="requestsFull" tableColumnId="9"/>
      <queryTableField id="10" name="requestsDoc" tableColumnId="10"/>
      <queryTableField id="11" name="responses_200" tableColumnId="11"/>
      <queryTableField id="12" name="responses_404" tableColumnId="12"/>
      <queryTableField id="13" name="responses_other" tableColumnId="13"/>
      <queryTableField id="14" name="result" tableColumnId="14"/>
      <queryTableField id="15" name="testStartOffset" tableColumnId="15"/>
      <queryTableField id="16" name="cached" tableColumnId="16"/>
      <queryTableField id="17" name="optimization_checked" tableColumnId="17"/>
      <queryTableField id="18" name="main_frame" tableColumnId="18"/>
      <queryTableField id="19" name="loadEventStart" tableColumnId="19"/>
      <queryTableField id="20" name="loadEventEnd" tableColumnId="20"/>
      <queryTableField id="21" name="domContentLoadedEventStart" tableColumnId="21"/>
      <queryTableField id="22" name="domContentLoadedEventEnd" tableColumnId="22"/>
      <queryTableField id="23" name="URL" tableColumnId="23"/>
      <queryTableField id="24" name="connections" tableColumnId="24"/>
      <queryTableField id="25" name="final_base_page_request" tableColumnId="25"/>
      <queryTableField id="26" name="final_base_page_request_id" tableColumnId="26"/>
      <queryTableField id="27" name="final_url" tableColumnId="27"/>
      <queryTableField id="28" name="domInteractive" tableColumnId="28"/>
      <queryTableField id="29" name="firstPaint" tableColumnId="29"/>
      <queryTableField id="30" name="firstContentfulPaint" tableColumnId="30"/>
      <queryTableField id="31" name="firstMeaningfulPaint" tableColumnId="31"/>
      <queryTableField id="32" name="firstImagePaint" tableColumnId="32"/>
      <queryTableField id="33" name="renderBlockingCSS" tableColumnId="33"/>
      <queryTableField id="34" name="renderBlockingJS" tableColumnId="34"/>
      <queryTableField id="35" name="TTFB" tableColumnId="35"/>
      <queryTableField id="36" name="basePageSSLTime" tableColumnId="36"/>
      <queryTableField id="37" name="score_cache" tableColumnId="37"/>
      <queryTableField id="38" name="score_cdn" tableColumnId="38"/>
      <queryTableField id="39" name="score_gzip" tableColumnId="39"/>
      <queryTableField id="40" name="score_cookies" tableColumnId="40"/>
      <queryTableField id="41" name="score_keep-alive" tableColumnId="41"/>
      <queryTableField id="42" name="score_minify" tableColumnId="42"/>
      <queryTableField id="43" name="score_combine" tableColumnId="43"/>
      <queryTableField id="44" name="score_compress" tableColumnId="44"/>
      <queryTableField id="45" name="score_etags" tableColumnId="45"/>
      <queryTableField id="46" name="score_progressive_jpeg" tableColumnId="46"/>
      <queryTableField id="47" name="gzip_total" tableColumnId="47"/>
      <queryTableField id="48" name="gzip_savings" tableColumnId="48"/>
      <queryTableField id="49" name="minify_total" tableColumnId="49"/>
      <queryTableField id="50" name="minify_savings" tableColumnId="50"/>
      <queryTableField id="51" name="image_total" tableColumnId="51"/>
      <queryTableField id="52" name="image_savings" tableColumnId="52"/>
      <queryTableField id="53" name="base_page_cdn" tableColumnId="53"/>
      <queryTableField id="54" name="cpu.ParseHTML" tableColumnId="54"/>
      <queryTableField id="55" name="cpu.HTMLDocumentParser::FetchQueuedPreloads" tableColumnId="55"/>
      <queryTableField id="56" name="cpu.EventDispatch" tableColumnId="56"/>
      <queryTableField id="57" name="cpu.MarkDOMContent" tableColumnId="57"/>
      <queryTableField id="58" name="cpu.V8.GC_TIME_TO_SAFEPOINT" tableColumnId="58"/>
      <queryTableField id="59" name="cpu.CommitLoad" tableColumnId="59"/>
      <queryTableField id="60" name="cpu.ResourceFetcher::requestResource" tableColumnId="60"/>
      <queryTableField id="61" name="cpu.EvaluateScript" tableColumnId="61"/>
      <queryTableField id="62" name="cpu.v8.compile" tableColumnId="62"/>
      <queryTableField id="63" name="cpu.ParseAuthorStyleSheet" tableColumnId="63"/>
      <queryTableField id="64" name="cpu.FunctionCall" tableColumnId="64"/>
      <queryTableField id="65" name="cpu.MarkLoad" tableColumnId="65"/>
      <queryTableField id="66" name="cpu.UpdateLayoutTree" tableColumnId="66"/>
      <queryTableField id="67" name="cpu.Layout" tableColumnId="67"/>
      <queryTableField id="68" name="cpu.PrePaint" tableColumnId="68"/>
      <queryTableField id="69" name="cpu.HitTest" tableColumnId="69"/>
      <queryTableField id="70" name="cpu.Paint" tableColumnId="70"/>
      <queryTableField id="71" name="cpu.Layerize" tableColumnId="71"/>
      <queryTableField id="72" name="cpu.largestContentfulPaint::Candidate" tableColumnId="72"/>
      <queryTableField id="73" name="cpu.ResourceChangePriority" tableColumnId="73"/>
      <queryTableField id="74" name="cpu.Idle" tableColumnId="74"/>
      <queryTableField id="75" name="tester" tableColumnId="75"/>
      <queryTableField id="76" name="start_epoch" tableColumnId="76"/>
      <queryTableField id="77" name="osVersion" tableColumnId="77"/>
      <queryTableField id="78" name="os_version" tableColumnId="78"/>
      <queryTableField id="79" name="osPlatform" tableColumnId="79"/>
      <queryTableField id="80" name="date" tableColumnId="80"/>
      <queryTableField id="81" name="browserVersion" tableColumnId="81"/>
      <queryTableField id="82" name="browser_version" tableColumnId="82"/>
      <queryTableField id="83" name="fullyLoadedCPUms" tableColumnId="83"/>
      <queryTableField id="84" name="fullyLoadedCPUpct" tableColumnId="84"/>
      <queryTableField id="85" name="document_URL" tableColumnId="85"/>
      <queryTableField id="86" name="document_hostname" tableColumnId="86"/>
      <queryTableField id="87" name="document_origin" tableColumnId="87"/>
      <queryTableField id="88" name="domElements" tableColumnId="88"/>
      <queryTableField id="89" name="domComplete" tableColumnId="89"/>
      <queryTableField id="90" name="PerformancePaintTiming.first-paint" tableColumnId="90"/>
      <queryTableField id="91" name="PerformancePaintTiming.first-contentful-paint" tableColumnId="91"/>
      <queryTableField id="92" name="base_page_ip_ptr" tableColumnId="92"/>
      <queryTableField id="93" name="base_page_cname" tableColumnId="93"/>
      <queryTableField id="94" name="base_page_dns_server" tableColumnId="94"/>
      <queryTableField id="95" name="browser_name" tableColumnId="95"/>
      <queryTableField id="96" name="eventName" tableColumnId="96"/>
      <queryTableField id="97" name="test_run_time_ms" tableColumnId="97"/>
      <queryTableField id="98" name="testUrl" tableColumnId="98"/>
      <queryTableField id="99" name="Colordepth" tableColumnId="99"/>
      <queryTableField id="100" name="Dpi" tableColumnId="100"/>
      <queryTableField id="101" name="Images" tableColumnId="101"/>
      <queryTableField id="102" name="Resolution" tableColumnId="102"/>
      <queryTableField id="103" name="generated-content-percent" tableColumnId="103"/>
      <queryTableField id="104" name="generated-content-size" tableColumnId="104"/>
      <queryTableField id="105" name="meta-viewport" tableColumnId="105"/>
      <queryTableField id="106" name="rendered-html" tableColumnId="106"/>
      <queryTableField id="107" name="lastVisualChange" tableColumnId="107"/>
      <queryTableField id="108" name="render" tableColumnId="108"/>
      <queryTableField id="109" name="visualComplete85" tableColumnId="109"/>
      <queryTableField id="110" name="visualComplete90" tableColumnId="110"/>
      <queryTableField id="111" name="visualComplete95" tableColumnId="111"/>
      <queryTableField id="112" name="visualComplete99" tableColumnId="112"/>
      <queryTableField id="113" name="visualComplete" tableColumnId="113"/>
      <queryTableField id="114" name="SpeedIndex" tableColumnId="114"/>
      <queryTableField id="115" name="LargestContentfulPaintType" tableColumnId="115"/>
      <queryTableField id="116" name="LargestContentfulPaintNodeType" tableColumnId="116"/>
      <queryTableField id="117" name="LargestContentfulPaintImageURL" tableColumnId="117"/>
      <queryTableField id="118" name="chromeUserTiming.navigationStart" tableColumnId="118"/>
      <queryTableField id="119" name="chromeUserTiming.fetchStart" tableColumnId="119"/>
      <queryTableField id="120" name="chromeUserTiming.domLoading" tableColumnId="120"/>
      <queryTableField id="121" name="chromeUserTiming.responseEnd" tableColumnId="121"/>
      <queryTableField id="122" name="chromeUserTiming.domInteractive" tableColumnId="122"/>
      <queryTableField id="123" name="chromeUserTiming.domContentLoadedEventStart" tableColumnId="123"/>
      <queryTableField id="124" name="chromeUserTiming.domContentLoadedEventEnd" tableColumnId="124"/>
      <queryTableField id="125" name="chromeUserTiming.domComplete" tableColumnId="125"/>
      <queryTableField id="126" name="chromeUserTiming.unloadEventStart" tableColumnId="126"/>
      <queryTableField id="127" name="chromeUserTiming.unloadEventEnd" tableColumnId="127"/>
      <queryTableField id="128" name="chromeUserTiming.markAsMainFrame" tableColumnId="128"/>
      <queryTableField id="129" name="chromeUserTiming.commitNavigationEnd" tableColumnId="129"/>
      <queryTableField id="130" name="chromeUserTiming.loadEventStart" tableColumnId="130"/>
      <queryTableField id="131" name="chromeUserTiming.loadEventEnd" tableColumnId="131"/>
      <queryTableField id="132" name="chromeUserTiming.firstPaint" tableColumnId="132"/>
      <queryTableField id="133" name="chromeUserTiming.firstContentfulPaint" tableColumnId="133"/>
      <queryTableField id="134" name="chromeUserTiming.firstMeaningfulPaintCandidate" tableColumnId="134"/>
      <queryTableField id="135" name="chromeUserTiming.LayoutShift" tableColumnId="135"/>
      <queryTableField id="136" name="chromeUserTiming.firstMeaningfulPaint" tableColumnId="136"/>
      <queryTableField id="137" name="chromeUserTiming.firstImagePaint" tableColumnId="137"/>
      <queryTableField id="138" name="chromeUserTiming.LargestTextPaint" tableColumnId="138"/>
      <queryTableField id="139" name="chromeUserTiming.LargestContentfulPaint" tableColumnId="139"/>
      <queryTableField id="140" name="chromeUserTiming.LargestImagePaint" tableColumnId="140"/>
      <queryTableField id="141" name="chromeUserTiming.TotalLayoutShift" tableColumnId="141"/>
      <queryTableField id="142" name="chromeUserTiming.CumulativeLayoutShift" tableColumnId="142"/>
      <queryTableField id="143" name="TTIMeasurementEnd" tableColumnId="143"/>
      <queryTableField id="144" name="LastInteractive" tableColumnId="144"/>
      <queryTableField id="145" name="testID" tableColumnId="145"/>
      <queryTableField id="146" name="run" tableColumnId="146"/>
      <queryTableField id="147" name="step" tableColumnId="147"/>
      <queryTableField id="148" name="effectiveBps" tableColumnId="148"/>
      <queryTableField id="149" name="domTime" tableColumnId="149"/>
      <queryTableField id="150" name="aft" tableColumnId="150"/>
      <queryTableField id="151" name="titleTime" tableColumnId="151"/>
      <queryTableField id="152" name="domLoading" tableColumnId="152"/>
      <queryTableField id="153" name="server_rtt" tableColumnId="153"/>
      <queryTableField id="154" name="edge-processed" tableColumnId="154"/>
      <queryTableField id="155" name="maxFID" tableColumnId="155"/>
      <queryTableField id="156" name="TotalBlockingTime" tableColumnId="156"/>
      <queryTableField id="157" name="effectiveBpsDoc" tableColumnId="157"/>
      <queryTableField id="158" name="bytes.html" tableColumnId="158"/>
      <queryTableField id="159" name="requests.html" tableColumnId="159"/>
      <queryTableField id="160" name="bytesUncompressed.html" tableColumnId="160"/>
      <queryTableField id="161" name="bytes.js" tableColumnId="161"/>
      <queryTableField id="162" name="requests.js" tableColumnId="162"/>
      <queryTableField id="163" name="bytesUncompressed.js" tableColumnId="163"/>
      <queryTableField id="164" name="bytes.css" tableColumnId="164"/>
      <queryTableField id="165" name="requests.css" tableColumnId="165"/>
      <queryTableField id="166" name="bytesUncompressed.css" tableColumnId="166"/>
      <queryTableField id="167" name="bytes.image" tableColumnId="167"/>
      <queryTableField id="168" name="requests.image" tableColumnId="168"/>
      <queryTableField id="169" name="bytesUncompressed.image" tableColumnId="169"/>
      <queryTableField id="170" name="bytes.flash" tableColumnId="170"/>
      <queryTableField id="171" name="requests.flash" tableColumnId="171"/>
      <queryTableField id="172" name="bytesUncompressed.flash" tableColumnId="172"/>
      <queryTableField id="173" name="bytes.font" tableColumnId="173"/>
      <queryTableField id="174" name="requests.font" tableColumnId="174"/>
      <queryTableField id="175" name="bytesUncompressed.font" tableColumnId="175"/>
      <queryTableField id="176" name="bytes.video" tableColumnId="176"/>
      <queryTableField id="177" name="requests.video" tableColumnId="177"/>
      <queryTableField id="178" name="bytesUncompressed.video" tableColumnId="178"/>
      <queryTableField id="179" name="bytes.other" tableColumnId="179"/>
      <queryTableField id="180" name="requests.other" tableColumnId="180"/>
      <queryTableField id="181" name="bytesUncompressed.other" tableColumnId="181"/>
      <queryTableField id="182" name="id" tableColumnId="182"/>
      <queryTableField id="183" name="chromeUserTiming.InteractiveTime" tableColumnId="183"/>
      <queryTableField id="184" name="FirstInteractive" tableColumnId="184"/>
      <queryTableField id="185" name="TimeToInteractive" tableColumnId="185"/>
      <queryTableField id="186" name="FirstCPUIdle" tableColumnId="186"/>
      <queryTableField id="187" name="Column187" tableColumnId="187"/>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1" connectionId="5" xr16:uid="{E8F19CBD-608B-B743-AD5C-5116AAF4AC4E}" autoFormatId="16" applyNumberFormats="0" applyBorderFormats="0" applyFontFormats="0" applyPatternFormats="0" applyAlignmentFormats="0" applyWidthHeightFormats="0">
  <queryTableRefresh preserveSortFilterLayout="0" nextId="183">
    <queryTableFields count="182">
      <queryTableField id="1" name="loadTime" tableColumnId="1"/>
      <queryTableField id="2" name="docTime" tableColumnId="2"/>
      <queryTableField id="3" name="fullyLoaded" tableColumnId="3"/>
      <queryTableField id="4" name="bytesOut" tableColumnId="4"/>
      <queryTableField id="5" name="bytesOutDoc" tableColumnId="5"/>
      <queryTableField id="6" name="bytesIn" tableColumnId="6"/>
      <queryTableField id="7" name="bytesInDoc" tableColumnId="7"/>
      <queryTableField id="8" name="requests" tableColumnId="8"/>
      <queryTableField id="9" name="requestsFull" tableColumnId="9"/>
      <queryTableField id="10" name="requestsDoc" tableColumnId="10"/>
      <queryTableField id="11" name="responses_200" tableColumnId="11"/>
      <queryTableField id="12" name="responses_404" tableColumnId="12"/>
      <queryTableField id="13" name="responses_other" tableColumnId="13"/>
      <queryTableField id="14" name="result" tableColumnId="14"/>
      <queryTableField id="15" name="testStartOffset" tableColumnId="15"/>
      <queryTableField id="16" name="cached" tableColumnId="16"/>
      <queryTableField id="17" name="optimization_checked" tableColumnId="17"/>
      <queryTableField id="18" name="main_frame" tableColumnId="18"/>
      <queryTableField id="19" name="loadEventStart" tableColumnId="19"/>
      <queryTableField id="20" name="loadEventEnd" tableColumnId="20"/>
      <queryTableField id="21" name="domContentLoadedEventStart" tableColumnId="21"/>
      <queryTableField id="22" name="domContentLoadedEventEnd" tableColumnId="22"/>
      <queryTableField id="23" name="URL" tableColumnId="23"/>
      <queryTableField id="24" name="connections" tableColumnId="24"/>
      <queryTableField id="25" name="final_base_page_request" tableColumnId="25"/>
      <queryTableField id="26" name="final_base_page_request_id" tableColumnId="26"/>
      <queryTableField id="27" name="final_url" tableColumnId="27"/>
      <queryTableField id="28" name="domInteractive" tableColumnId="28"/>
      <queryTableField id="29" name="firstPaint" tableColumnId="29"/>
      <queryTableField id="30" name="firstContentfulPaint" tableColumnId="30"/>
      <queryTableField id="31" name="firstMeaningfulPaint" tableColumnId="31"/>
      <queryTableField id="32" name="firstImagePaint" tableColumnId="32"/>
      <queryTableField id="33" name="renderBlockingCSS" tableColumnId="33"/>
      <queryTableField id="34" name="renderBlockingJS" tableColumnId="34"/>
      <queryTableField id="35" name="TTFB" tableColumnId="35"/>
      <queryTableField id="36" name="basePageSSLTime" tableColumnId="36"/>
      <queryTableField id="37" name="score_cache" tableColumnId="37"/>
      <queryTableField id="38" name="score_cdn" tableColumnId="38"/>
      <queryTableField id="39" name="score_gzip" tableColumnId="39"/>
      <queryTableField id="40" name="score_cookies" tableColumnId="40"/>
      <queryTableField id="41" name="score_keep-alive" tableColumnId="41"/>
      <queryTableField id="42" name="score_minify" tableColumnId="42"/>
      <queryTableField id="43" name="score_combine" tableColumnId="43"/>
      <queryTableField id="44" name="score_compress" tableColumnId="44"/>
      <queryTableField id="45" name="score_etags" tableColumnId="45"/>
      <queryTableField id="46" name="score_progressive_jpeg" tableColumnId="46"/>
      <queryTableField id="47" name="gzip_total" tableColumnId="47"/>
      <queryTableField id="48" name="gzip_savings" tableColumnId="48"/>
      <queryTableField id="49" name="minify_total" tableColumnId="49"/>
      <queryTableField id="50" name="minify_savings" tableColumnId="50"/>
      <queryTableField id="51" name="image_total" tableColumnId="51"/>
      <queryTableField id="52" name="image_savings" tableColumnId="52"/>
      <queryTableField id="53" name="base_page_cdn" tableColumnId="53"/>
      <queryTableField id="54" name="cpu.ParseHTML" tableColumnId="54"/>
      <queryTableField id="55" name="cpu.HTMLDocumentParser::FetchQueuedPreloads" tableColumnId="55"/>
      <queryTableField id="56" name="cpu.EventDispatch" tableColumnId="56"/>
      <queryTableField id="57" name="cpu.MarkDOMContent" tableColumnId="57"/>
      <queryTableField id="58" name="cpu.V8.GC_TIME_TO_SAFEPOINT" tableColumnId="58"/>
      <queryTableField id="59" name="cpu.CommitLoad" tableColumnId="59"/>
      <queryTableField id="60" name="cpu.ResourceFetcher::requestResource" tableColumnId="60"/>
      <queryTableField id="61" name="cpu.EvaluateScript" tableColumnId="61"/>
      <queryTableField id="62" name="cpu.v8.compile" tableColumnId="62"/>
      <queryTableField id="63" name="cpu.ParseAuthorStyleSheet" tableColumnId="63"/>
      <queryTableField id="64" name="cpu.FunctionCall" tableColumnId="64"/>
      <queryTableField id="65" name="cpu.MarkLoad" tableColumnId="65"/>
      <queryTableField id="66" name="cpu.UpdateLayoutTree" tableColumnId="66"/>
      <queryTableField id="67" name="cpu.Layout" tableColumnId="67"/>
      <queryTableField id="68" name="cpu.PrePaint" tableColumnId="68"/>
      <queryTableField id="69" name="cpu.HitTest" tableColumnId="69"/>
      <queryTableField id="70" name="cpu.Paint" tableColumnId="70"/>
      <queryTableField id="71" name="cpu.Layerize" tableColumnId="71"/>
      <queryTableField id="72" name="cpu.largestContentfulPaint::Candidate" tableColumnId="72"/>
      <queryTableField id="73" name="cpu.ResourceChangePriority" tableColumnId="73"/>
      <queryTableField id="74" name="cpu.Idle" tableColumnId="74"/>
      <queryTableField id="75" name="tester" tableColumnId="75"/>
      <queryTableField id="76" name="start_epoch" tableColumnId="76"/>
      <queryTableField id="77" name="osVersion" tableColumnId="77"/>
      <queryTableField id="78" name="os_version" tableColumnId="78"/>
      <queryTableField id="79" name="osPlatform" tableColumnId="79"/>
      <queryTableField id="80" name="date" tableColumnId="80"/>
      <queryTableField id="81" name="browserVersion" tableColumnId="81"/>
      <queryTableField id="82" name="browser_version" tableColumnId="82"/>
      <queryTableField id="83" name="fullyLoadedCPUms" tableColumnId="83"/>
      <queryTableField id="84" name="fullyLoadedCPUpct" tableColumnId="84"/>
      <queryTableField id="85" name="document_URL" tableColumnId="85"/>
      <queryTableField id="86" name="document_hostname" tableColumnId="86"/>
      <queryTableField id="87" name="document_origin" tableColumnId="87"/>
      <queryTableField id="88" name="domElements" tableColumnId="88"/>
      <queryTableField id="89" name="domComplete" tableColumnId="89"/>
      <queryTableField id="90" name="PerformancePaintTiming.first-paint" tableColumnId="90"/>
      <queryTableField id="91" name="PerformancePaintTiming.first-contentful-paint" tableColumnId="91"/>
      <queryTableField id="92" name="base_page_ip_ptr" tableColumnId="92"/>
      <queryTableField id="93" name="base_page_cname" tableColumnId="93"/>
      <queryTableField id="94" name="base_page_dns_server" tableColumnId="94"/>
      <queryTableField id="95" name="browser_name" tableColumnId="95"/>
      <queryTableField id="96" name="eventName" tableColumnId="96"/>
      <queryTableField id="97" name="test_run_time_ms" tableColumnId="97"/>
      <queryTableField id="98" name="testUrl" tableColumnId="98"/>
      <queryTableField id="99" name="Colordepth" tableColumnId="99"/>
      <queryTableField id="100" name="Dpi" tableColumnId="100"/>
      <queryTableField id="101" name="Images" tableColumnId="101"/>
      <queryTableField id="102" name="Resolution" tableColumnId="102"/>
      <queryTableField id="103" name="generated-content-percent" tableColumnId="103"/>
      <queryTableField id="104" name="generated-content-size" tableColumnId="104"/>
      <queryTableField id="105" name="meta-viewport" tableColumnId="105"/>
      <queryTableField id="106" name="rendered-html" tableColumnId="106"/>
      <queryTableField id="107" name="lastVisualChange" tableColumnId="107"/>
      <queryTableField id="108" name="render" tableColumnId="108"/>
      <queryTableField id="109" name="visualComplete85" tableColumnId="109"/>
      <queryTableField id="110" name="visualComplete90" tableColumnId="110"/>
      <queryTableField id="111" name="visualComplete95" tableColumnId="111"/>
      <queryTableField id="112" name="visualComplete99" tableColumnId="112"/>
      <queryTableField id="113" name="visualComplete" tableColumnId="113"/>
      <queryTableField id="114" name="SpeedIndex" tableColumnId="114"/>
      <queryTableField id="115" name="LargestContentfulPaintType" tableColumnId="115"/>
      <queryTableField id="116" name="LargestContentfulPaintNodeType" tableColumnId="116"/>
      <queryTableField id="117" name="chromeUserTiming.navigationStart" tableColumnId="117"/>
      <queryTableField id="118" name="chromeUserTiming.fetchStart" tableColumnId="118"/>
      <queryTableField id="119" name="chromeUserTiming.domLoading" tableColumnId="119"/>
      <queryTableField id="120" name="chromeUserTiming.responseEnd" tableColumnId="120"/>
      <queryTableField id="121" name="chromeUserTiming.domInteractive" tableColumnId="121"/>
      <queryTableField id="122" name="chromeUserTiming.domContentLoadedEventStart" tableColumnId="122"/>
      <queryTableField id="123" name="chromeUserTiming.domContentLoadedEventEnd" tableColumnId="123"/>
      <queryTableField id="124" name="chromeUserTiming.domComplete" tableColumnId="124"/>
      <queryTableField id="125" name="chromeUserTiming.unloadEventStart" tableColumnId="125"/>
      <queryTableField id="126" name="chromeUserTiming.unloadEventEnd" tableColumnId="126"/>
      <queryTableField id="127" name="chromeUserTiming.markAsMainFrame" tableColumnId="127"/>
      <queryTableField id="128" name="chromeUserTiming.commitNavigationEnd" tableColumnId="128"/>
      <queryTableField id="129" name="chromeUserTiming.loadEventStart" tableColumnId="129"/>
      <queryTableField id="130" name="chromeUserTiming.loadEventEnd" tableColumnId="130"/>
      <queryTableField id="131" name="chromeUserTiming.firstPaint" tableColumnId="131"/>
      <queryTableField id="132" name="chromeUserTiming.firstContentfulPaint" tableColumnId="132"/>
      <queryTableField id="133" name="chromeUserTiming.firstMeaningfulPaintCandidate" tableColumnId="133"/>
      <queryTableField id="134" name="chromeUserTiming.LayoutShift" tableColumnId="134"/>
      <queryTableField id="135" name="chromeUserTiming.firstMeaningfulPaint" tableColumnId="135"/>
      <queryTableField id="136" name="chromeUserTiming.firstImagePaint" tableColumnId="136"/>
      <queryTableField id="137" name="chromeUserTiming.LargestTextPaint" tableColumnId="137"/>
      <queryTableField id="138" name="chromeUserTiming.LargestContentfulPaint" tableColumnId="138"/>
      <queryTableField id="139" name="chromeUserTiming.LargestImagePaint" tableColumnId="139"/>
      <queryTableField id="140" name="chromeUserTiming.TotalLayoutShift" tableColumnId="140"/>
      <queryTableField id="141" name="chromeUserTiming.CumulativeLayoutShift" tableColumnId="141"/>
      <queryTableField id="142" name="TTIMeasurementEnd" tableColumnId="142"/>
      <queryTableField id="143" name="LastInteractive" tableColumnId="143"/>
      <queryTableField id="144" name="testID" tableColumnId="144"/>
      <queryTableField id="145" name="run" tableColumnId="145"/>
      <queryTableField id="146" name="step" tableColumnId="146"/>
      <queryTableField id="147" name="effectiveBps" tableColumnId="147"/>
      <queryTableField id="148" name="domTime" tableColumnId="148"/>
      <queryTableField id="149" name="aft" tableColumnId="149"/>
      <queryTableField id="150" name="titleTime" tableColumnId="150"/>
      <queryTableField id="151" name="domLoading" tableColumnId="151"/>
      <queryTableField id="152" name="server_rtt" tableColumnId="152"/>
      <queryTableField id="153" name="edge-processed" tableColumnId="153"/>
      <queryTableField id="154" name="maxFID" tableColumnId="154"/>
      <queryTableField id="155" name="TotalBlockingTime" tableColumnId="155"/>
      <queryTableField id="156" name="effectiveBpsDoc" tableColumnId="156"/>
      <queryTableField id="157" name="bytes.html" tableColumnId="157"/>
      <queryTableField id="158" name="requests.html" tableColumnId="158"/>
      <queryTableField id="159" name="bytesUncompressed.html" tableColumnId="159"/>
      <queryTableField id="160" name="bytes.js" tableColumnId="160"/>
      <queryTableField id="161" name="requests.js" tableColumnId="161"/>
      <queryTableField id="162" name="bytesUncompressed.js" tableColumnId="162"/>
      <queryTableField id="163" name="bytes.css" tableColumnId="163"/>
      <queryTableField id="164" name="requests.css" tableColumnId="164"/>
      <queryTableField id="165" name="bytesUncompressed.css" tableColumnId="165"/>
      <queryTableField id="166" name="bytes.image" tableColumnId="166"/>
      <queryTableField id="167" name="requests.image" tableColumnId="167"/>
      <queryTableField id="168" name="bytesUncompressed.image" tableColumnId="168"/>
      <queryTableField id="169" name="bytes.flash" tableColumnId="169"/>
      <queryTableField id="170" name="requests.flash" tableColumnId="170"/>
      <queryTableField id="171" name="bytesUncompressed.flash" tableColumnId="171"/>
      <queryTableField id="172" name="bytes.font" tableColumnId="172"/>
      <queryTableField id="173" name="requests.font" tableColumnId="173"/>
      <queryTableField id="174" name="bytesUncompressed.font" tableColumnId="174"/>
      <queryTableField id="175" name="bytes.video" tableColumnId="175"/>
      <queryTableField id="176" name="requests.video" tableColumnId="176"/>
      <queryTableField id="177" name="bytesUncompressed.video" tableColumnId="177"/>
      <queryTableField id="178" name="bytes.other" tableColumnId="178"/>
      <queryTableField id="179" name="requests.other" tableColumnId="179"/>
      <queryTableField id="180" name="bytesUncompressed.other" tableColumnId="180"/>
      <queryTableField id="181" name="id" tableColumnId="181"/>
      <queryTableField id="182" name="Column182" tableColumnId="182"/>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ExternalData_1" connectionId="6" xr16:uid="{597F6DEB-1064-014C-AF8D-BDF7769821E1}" autoFormatId="16" applyNumberFormats="0" applyBorderFormats="0" applyFontFormats="0" applyPatternFormats="0" applyAlignmentFormats="0" applyWidthHeightFormats="0">
  <queryTableRefresh preserveSortFilterLayout="0" nextId="178">
    <queryTableFields count="177">
      <queryTableField id="1" name="loadTime" tableColumnId="1"/>
      <queryTableField id="2" name="docTime" tableColumnId="2"/>
      <queryTableField id="3" name="fullyLoaded" tableColumnId="3"/>
      <queryTableField id="4" name="bytesOut" tableColumnId="4"/>
      <queryTableField id="5" name="bytesOutDoc" tableColumnId="5"/>
      <queryTableField id="6" name="bytesIn" tableColumnId="6"/>
      <queryTableField id="7" name="bytesInDoc" tableColumnId="7"/>
      <queryTableField id="8" name="requests" tableColumnId="8"/>
      <queryTableField id="9" name="requestsFull" tableColumnId="9"/>
      <queryTableField id="10" name="requestsDoc" tableColumnId="10"/>
      <queryTableField id="11" name="responses_200" tableColumnId="11"/>
      <queryTableField id="12" name="responses_404" tableColumnId="12"/>
      <queryTableField id="13" name="responses_other" tableColumnId="13"/>
      <queryTableField id="14" name="result" tableColumnId="14"/>
      <queryTableField id="15" name="testStartOffset" tableColumnId="15"/>
      <queryTableField id="16" name="cached" tableColumnId="16"/>
      <queryTableField id="17" name="optimization_checked" tableColumnId="17"/>
      <queryTableField id="18" name="main_frame" tableColumnId="18"/>
      <queryTableField id="19" name="loadEventStart" tableColumnId="19"/>
      <queryTableField id="20" name="loadEventEnd" tableColumnId="20"/>
      <queryTableField id="21" name="domContentLoadedEventStart" tableColumnId="21"/>
      <queryTableField id="22" name="domContentLoadedEventEnd" tableColumnId="22"/>
      <queryTableField id="23" name="URL" tableColumnId="23"/>
      <queryTableField id="24" name="connections" tableColumnId="24"/>
      <queryTableField id="25" name="final_base_page_request" tableColumnId="25"/>
      <queryTableField id="26" name="final_base_page_request_id" tableColumnId="26"/>
      <queryTableField id="27" name="final_url" tableColumnId="27"/>
      <queryTableField id="28" name="domInteractive" tableColumnId="28"/>
      <queryTableField id="29" name="firstPaint" tableColumnId="29"/>
      <queryTableField id="30" name="firstContentfulPaint" tableColumnId="30"/>
      <queryTableField id="31" name="firstMeaningfulPaint" tableColumnId="31"/>
      <queryTableField id="32" name="renderBlockingCSS" tableColumnId="32"/>
      <queryTableField id="33" name="renderBlockingJS" tableColumnId="33"/>
      <queryTableField id="34" name="TTFB" tableColumnId="34"/>
      <queryTableField id="35" name="basePageSSLTime" tableColumnId="35"/>
      <queryTableField id="36" name="score_cache" tableColumnId="36"/>
      <queryTableField id="37" name="score_cdn" tableColumnId="37"/>
      <queryTableField id="38" name="score_gzip" tableColumnId="38"/>
      <queryTableField id="39" name="score_cookies" tableColumnId="39"/>
      <queryTableField id="40" name="score_keep-alive" tableColumnId="40"/>
      <queryTableField id="41" name="score_minify" tableColumnId="41"/>
      <queryTableField id="42" name="score_combine" tableColumnId="42"/>
      <queryTableField id="43" name="score_compress" tableColumnId="43"/>
      <queryTableField id="44" name="score_etags" tableColumnId="44"/>
      <queryTableField id="45" name="score_progressive_jpeg" tableColumnId="45"/>
      <queryTableField id="46" name="gzip_total" tableColumnId="46"/>
      <queryTableField id="47" name="gzip_savings" tableColumnId="47"/>
      <queryTableField id="48" name="minify_total" tableColumnId="48"/>
      <queryTableField id="49" name="minify_savings" tableColumnId="49"/>
      <queryTableField id="50" name="image_total" tableColumnId="50"/>
      <queryTableField id="51" name="image_savings" tableColumnId="51"/>
      <queryTableField id="52" name="base_page_cdn" tableColumnId="52"/>
      <queryTableField id="53" name="cpu.ParseHTML" tableColumnId="53"/>
      <queryTableField id="54" name="cpu.HTMLDocumentParser::FetchQueuedPreloads" tableColumnId="54"/>
      <queryTableField id="55" name="cpu.EventDispatch" tableColumnId="55"/>
      <queryTableField id="56" name="cpu.MarkDOMContent" tableColumnId="56"/>
      <queryTableField id="57" name="cpu.V8.GC_TIME_TO_SAFEPOINT" tableColumnId="57"/>
      <queryTableField id="58" name="cpu.CommitLoad" tableColumnId="58"/>
      <queryTableField id="59" name="cpu.ResourceFetcher::requestResource" tableColumnId="59"/>
      <queryTableField id="60" name="cpu.EvaluateScript" tableColumnId="60"/>
      <queryTableField id="61" name="cpu.v8.compile" tableColumnId="61"/>
      <queryTableField id="62" name="cpu.ParseAuthorStyleSheet" tableColumnId="62"/>
      <queryTableField id="63" name="cpu.UpdateLayoutTree" tableColumnId="63"/>
      <queryTableField id="64" name="cpu.Layout" tableColumnId="64"/>
      <queryTableField id="65" name="cpu.PrePaint" tableColumnId="65"/>
      <queryTableField id="66" name="cpu.Paint" tableColumnId="66"/>
      <queryTableField id="67" name="cpu.Layerize" tableColumnId="67"/>
      <queryTableField id="68" name="cpu.FunctionCall" tableColumnId="68"/>
      <queryTableField id="69" name="cpu.MarkLoad" tableColumnId="69"/>
      <queryTableField id="70" name="cpu.largestContentfulPaint::Candidate" tableColumnId="70"/>
      <queryTableField id="71" name="cpu.Idle" tableColumnId="71"/>
      <queryTableField id="72" name="tester" tableColumnId="72"/>
      <queryTableField id="73" name="start_epoch" tableColumnId="73"/>
      <queryTableField id="74" name="osVersion" tableColumnId="74"/>
      <queryTableField id="75" name="os_version" tableColumnId="75"/>
      <queryTableField id="76" name="osPlatform" tableColumnId="76"/>
      <queryTableField id="77" name="date" tableColumnId="77"/>
      <queryTableField id="78" name="browserVersion" tableColumnId="78"/>
      <queryTableField id="79" name="browser_version" tableColumnId="79"/>
      <queryTableField id="80" name="fullyLoadedCPUms" tableColumnId="80"/>
      <queryTableField id="81" name="fullyLoadedCPUpct" tableColumnId="81"/>
      <queryTableField id="82" name="document_URL" tableColumnId="82"/>
      <queryTableField id="83" name="document_hostname" tableColumnId="83"/>
      <queryTableField id="84" name="document_origin" tableColumnId="84"/>
      <queryTableField id="85" name="domElements" tableColumnId="85"/>
      <queryTableField id="86" name="domComplete" tableColumnId="86"/>
      <queryTableField id="87" name="PerformancePaintTiming.first-paint" tableColumnId="87"/>
      <queryTableField id="88" name="PerformancePaintTiming.first-contentful-paint" tableColumnId="88"/>
      <queryTableField id="89" name="base_page_ip_ptr" tableColumnId="89"/>
      <queryTableField id="90" name="base_page_cname" tableColumnId="90"/>
      <queryTableField id="91" name="base_page_dns_server" tableColumnId="91"/>
      <queryTableField id="92" name="browser_name" tableColumnId="92"/>
      <queryTableField id="93" name="eventName" tableColumnId="93"/>
      <queryTableField id="94" name="test_run_time_ms" tableColumnId="94"/>
      <queryTableField id="95" name="testUrl" tableColumnId="95"/>
      <queryTableField id="96" name="Colordepth" tableColumnId="96"/>
      <queryTableField id="97" name="Dpi" tableColumnId="97"/>
      <queryTableField id="98" name="Images" tableColumnId="98"/>
      <queryTableField id="99" name="Resolution" tableColumnId="99"/>
      <queryTableField id="100" name="generated-content-percent" tableColumnId="100"/>
      <queryTableField id="101" name="generated-content-size" tableColumnId="101"/>
      <queryTableField id="102" name="meta-viewport" tableColumnId="102"/>
      <queryTableField id="103" name="rendered-html" tableColumnId="103"/>
      <queryTableField id="104" name="lastVisualChange" tableColumnId="104"/>
      <queryTableField id="105" name="render" tableColumnId="105"/>
      <queryTableField id="106" name="visualComplete85" tableColumnId="106"/>
      <queryTableField id="107" name="visualComplete90" tableColumnId="107"/>
      <queryTableField id="108" name="visualComplete95" tableColumnId="108"/>
      <queryTableField id="109" name="visualComplete99" tableColumnId="109"/>
      <queryTableField id="110" name="visualComplete" tableColumnId="110"/>
      <queryTableField id="111" name="SpeedIndex" tableColumnId="111"/>
      <queryTableField id="112" name="LargestContentfulPaintType" tableColumnId="112"/>
      <queryTableField id="113" name="LargestContentfulPaintNodeType" tableColumnId="113"/>
      <queryTableField id="114" name="chromeUserTiming.navigationStart" tableColumnId="114"/>
      <queryTableField id="115" name="chromeUserTiming.fetchStart" tableColumnId="115"/>
      <queryTableField id="116" name="chromeUserTiming.domLoading" tableColumnId="116"/>
      <queryTableField id="117" name="chromeUserTiming.responseEnd" tableColumnId="117"/>
      <queryTableField id="118" name="chromeUserTiming.domInteractive" tableColumnId="118"/>
      <queryTableField id="119" name="chromeUserTiming.domContentLoadedEventStart" tableColumnId="119"/>
      <queryTableField id="120" name="chromeUserTiming.domContentLoadedEventEnd" tableColumnId="120"/>
      <queryTableField id="121" name="chromeUserTiming.domComplete" tableColumnId="121"/>
      <queryTableField id="122" name="chromeUserTiming.unloadEventStart" tableColumnId="122"/>
      <queryTableField id="123" name="chromeUserTiming.unloadEventEnd" tableColumnId="123"/>
      <queryTableField id="124" name="chromeUserTiming.markAsMainFrame" tableColumnId="124"/>
      <queryTableField id="125" name="chromeUserTiming.commitNavigationEnd" tableColumnId="125"/>
      <queryTableField id="126" name="chromeUserTiming.loadEventStart" tableColumnId="126"/>
      <queryTableField id="127" name="chromeUserTiming.loadEventEnd" tableColumnId="127"/>
      <queryTableField id="128" name="chromeUserTiming.firstPaint" tableColumnId="128"/>
      <queryTableField id="129" name="chromeUserTiming.firstContentfulPaint" tableColumnId="129"/>
      <queryTableField id="130" name="chromeUserTiming.firstMeaningfulPaintCandidate" tableColumnId="130"/>
      <queryTableField id="131" name="chromeUserTiming.firstMeaningfulPaint" tableColumnId="131"/>
      <queryTableField id="132" name="chromeUserTiming.LargestTextPaint" tableColumnId="132"/>
      <queryTableField id="133" name="chromeUserTiming.LargestContentfulPaint" tableColumnId="133"/>
      <queryTableField id="134" name="chromeUserTiming.TotalLayoutShift" tableColumnId="134"/>
      <queryTableField id="135" name="chromeUserTiming.CumulativeLayoutShift" tableColumnId="135"/>
      <queryTableField id="136" name="TTIMeasurementEnd" tableColumnId="136"/>
      <queryTableField id="137" name="LastInteractive" tableColumnId="137"/>
      <queryTableField id="138" name="testID" tableColumnId="138"/>
      <queryTableField id="139" name="run" tableColumnId="139"/>
      <queryTableField id="140" name="step" tableColumnId="140"/>
      <queryTableField id="141" name="effectiveBps" tableColumnId="141"/>
      <queryTableField id="142" name="domTime" tableColumnId="142"/>
      <queryTableField id="143" name="aft" tableColumnId="143"/>
      <queryTableField id="144" name="titleTime" tableColumnId="144"/>
      <queryTableField id="145" name="domLoading" tableColumnId="145"/>
      <queryTableField id="146" name="server_rtt" tableColumnId="146"/>
      <queryTableField id="147" name="edge-processed" tableColumnId="147"/>
      <queryTableField id="148" name="maxFID" tableColumnId="148"/>
      <queryTableField id="149" name="TotalBlockingTime" tableColumnId="149"/>
      <queryTableField id="150" name="effectiveBpsDoc" tableColumnId="150"/>
      <queryTableField id="151" name="bytes.html" tableColumnId="151"/>
      <queryTableField id="152" name="requests.html" tableColumnId="152"/>
      <queryTableField id="153" name="bytesUncompressed.html" tableColumnId="153"/>
      <queryTableField id="154" name="bytes.js" tableColumnId="154"/>
      <queryTableField id="155" name="requests.js" tableColumnId="155"/>
      <queryTableField id="156" name="bytesUncompressed.js" tableColumnId="156"/>
      <queryTableField id="157" name="bytes.css" tableColumnId="157"/>
      <queryTableField id="158" name="requests.css" tableColumnId="158"/>
      <queryTableField id="159" name="bytesUncompressed.css" tableColumnId="159"/>
      <queryTableField id="160" name="bytes.image" tableColumnId="160"/>
      <queryTableField id="161" name="requests.image" tableColumnId="161"/>
      <queryTableField id="162" name="bytesUncompressed.image" tableColumnId="162"/>
      <queryTableField id="163" name="bytes.flash" tableColumnId="163"/>
      <queryTableField id="164" name="requests.flash" tableColumnId="164"/>
      <queryTableField id="165" name="bytesUncompressed.flash" tableColumnId="165"/>
      <queryTableField id="166" name="bytes.font" tableColumnId="166"/>
      <queryTableField id="167" name="requests.font" tableColumnId="167"/>
      <queryTableField id="168" name="bytesUncompressed.font" tableColumnId="168"/>
      <queryTableField id="169" name="bytes.video" tableColumnId="169"/>
      <queryTableField id="170" name="requests.video" tableColumnId="170"/>
      <queryTableField id="171" name="bytesUncompressed.video" tableColumnId="171"/>
      <queryTableField id="172" name="bytes.other" tableColumnId="172"/>
      <queryTableField id="173" name="requests.other" tableColumnId="173"/>
      <queryTableField id="174" name="bytesUncompressed.other" tableColumnId="174"/>
      <queryTableField id="175" name="id" tableColumnId="175"/>
      <queryTableField id="176" name="cpu.HitTest" tableColumnId="176"/>
      <queryTableField id="177" name="Column177" tableColumnId="177"/>
    </queryTable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ExternalData_1" connectionId="7" xr16:uid="{9DE2C25F-90A4-BB41-B233-D7D3C4EB2212}" autoFormatId="16" applyNumberFormats="0" applyBorderFormats="0" applyFontFormats="0" applyPatternFormats="0" applyAlignmentFormats="0" applyWidthHeightFormats="0">
  <queryTableRefresh preserveSortFilterLayout="0" nextId="184">
    <queryTableFields count="183">
      <queryTableField id="1" name="loadTime" tableColumnId="1"/>
      <queryTableField id="2" name="docTime" tableColumnId="2"/>
      <queryTableField id="3" name="fullyLoaded" tableColumnId="3"/>
      <queryTableField id="4" name="bytesOut" tableColumnId="4"/>
      <queryTableField id="5" name="bytesOutDoc" tableColumnId="5"/>
      <queryTableField id="6" name="bytesIn" tableColumnId="6"/>
      <queryTableField id="7" name="bytesInDoc" tableColumnId="7"/>
      <queryTableField id="8" name="requests" tableColumnId="8"/>
      <queryTableField id="9" name="requestsFull" tableColumnId="9"/>
      <queryTableField id="10" name="requestsDoc" tableColumnId="10"/>
      <queryTableField id="11" name="responses_200" tableColumnId="11"/>
      <queryTableField id="12" name="responses_404" tableColumnId="12"/>
      <queryTableField id="13" name="responses_other" tableColumnId="13"/>
      <queryTableField id="14" name="result" tableColumnId="14"/>
      <queryTableField id="15" name="testStartOffset" tableColumnId="15"/>
      <queryTableField id="16" name="cached" tableColumnId="16"/>
      <queryTableField id="17" name="optimization_checked" tableColumnId="17"/>
      <queryTableField id="18" name="main_frame" tableColumnId="18"/>
      <queryTableField id="19" name="loadEventStart" tableColumnId="19"/>
      <queryTableField id="20" name="loadEventEnd" tableColumnId="20"/>
      <queryTableField id="21" name="domContentLoadedEventStart" tableColumnId="21"/>
      <queryTableField id="22" name="domContentLoadedEventEnd" tableColumnId="22"/>
      <queryTableField id="23" name="URL" tableColumnId="23"/>
      <queryTableField id="24" name="connections" tableColumnId="24"/>
      <queryTableField id="25" name="final_base_page_request" tableColumnId="25"/>
      <queryTableField id="26" name="final_base_page_request_id" tableColumnId="26"/>
      <queryTableField id="27" name="final_url" tableColumnId="27"/>
      <queryTableField id="28" name="domInteractive" tableColumnId="28"/>
      <queryTableField id="29" name="firstPaint" tableColumnId="29"/>
      <queryTableField id="30" name="firstContentfulPaint" tableColumnId="30"/>
      <queryTableField id="31" name="firstMeaningfulPaint" tableColumnId="31"/>
      <queryTableField id="32" name="firstImagePaint" tableColumnId="32"/>
      <queryTableField id="33" name="renderBlockingCSS" tableColumnId="33"/>
      <queryTableField id="34" name="renderBlockingJS" tableColumnId="34"/>
      <queryTableField id="35" name="TTFB" tableColumnId="35"/>
      <queryTableField id="36" name="basePageSSLTime" tableColumnId="36"/>
      <queryTableField id="37" name="score_cache" tableColumnId="37"/>
      <queryTableField id="38" name="score_cdn" tableColumnId="38"/>
      <queryTableField id="39" name="score_gzip" tableColumnId="39"/>
      <queryTableField id="40" name="score_cookies" tableColumnId="40"/>
      <queryTableField id="41" name="score_keep-alive" tableColumnId="41"/>
      <queryTableField id="42" name="score_minify" tableColumnId="42"/>
      <queryTableField id="43" name="score_combine" tableColumnId="43"/>
      <queryTableField id="44" name="score_compress" tableColumnId="44"/>
      <queryTableField id="45" name="score_etags" tableColumnId="45"/>
      <queryTableField id="46" name="score_progressive_jpeg" tableColumnId="46"/>
      <queryTableField id="47" name="gzip_total" tableColumnId="47"/>
      <queryTableField id="48" name="gzip_savings" tableColumnId="48"/>
      <queryTableField id="49" name="minify_total" tableColumnId="49"/>
      <queryTableField id="50" name="minify_savings" tableColumnId="50"/>
      <queryTableField id="51" name="image_total" tableColumnId="51"/>
      <queryTableField id="52" name="image_savings" tableColumnId="52"/>
      <queryTableField id="53" name="base_page_cdn" tableColumnId="53"/>
      <queryTableField id="54" name="cpu.ParseHTML" tableColumnId="54"/>
      <queryTableField id="55" name="cpu.HTMLDocumentParser::FetchQueuedPreloads" tableColumnId="55"/>
      <queryTableField id="56" name="cpu.EventDispatch" tableColumnId="56"/>
      <queryTableField id="57" name="cpu.MarkDOMContent" tableColumnId="57"/>
      <queryTableField id="58" name="cpu.V8.GC_TIME_TO_SAFEPOINT" tableColumnId="58"/>
      <queryTableField id="59" name="cpu.CommitLoad" tableColumnId="59"/>
      <queryTableField id="60" name="cpu.ResourceFetcher::requestResource" tableColumnId="60"/>
      <queryTableField id="61" name="cpu.EvaluateScript" tableColumnId="61"/>
      <queryTableField id="62" name="cpu.v8.compile" tableColumnId="62"/>
      <queryTableField id="63" name="cpu.ParseAuthorStyleSheet" tableColumnId="63"/>
      <queryTableField id="64" name="cpu.FunctionCall" tableColumnId="64"/>
      <queryTableField id="65" name="cpu.UpdateLayoutTree" tableColumnId="65"/>
      <queryTableField id="66" name="cpu.Layout" tableColumnId="66"/>
      <queryTableField id="67" name="cpu.ResourceChangePriority" tableColumnId="67"/>
      <queryTableField id="68" name="cpu.PrePaint" tableColumnId="68"/>
      <queryTableField id="69" name="cpu.Paint" tableColumnId="69"/>
      <queryTableField id="70" name="cpu.Layerize" tableColumnId="70"/>
      <queryTableField id="71" name="cpu.largestContentfulPaint::Candidate" tableColumnId="71"/>
      <queryTableField id="72" name="cpu.HitTest" tableColumnId="72"/>
      <queryTableField id="73" name="cpu.MarkLoad" tableColumnId="73"/>
      <queryTableField id="74" name="cpu.Idle" tableColumnId="74"/>
      <queryTableField id="75" name="tester" tableColumnId="75"/>
      <queryTableField id="76" name="start_epoch" tableColumnId="76"/>
      <queryTableField id="77" name="osVersion" tableColumnId="77"/>
      <queryTableField id="78" name="os_version" tableColumnId="78"/>
      <queryTableField id="79" name="osPlatform" tableColumnId="79"/>
      <queryTableField id="80" name="date" tableColumnId="80"/>
      <queryTableField id="81" name="browserVersion" tableColumnId="81"/>
      <queryTableField id="82" name="browser_version" tableColumnId="82"/>
      <queryTableField id="83" name="fullyLoadedCPUms" tableColumnId="83"/>
      <queryTableField id="84" name="fullyLoadedCPUpct" tableColumnId="84"/>
      <queryTableField id="85" name="document_URL" tableColumnId="85"/>
      <queryTableField id="86" name="document_hostname" tableColumnId="86"/>
      <queryTableField id="87" name="document_origin" tableColumnId="87"/>
      <queryTableField id="88" name="domElements" tableColumnId="88"/>
      <queryTableField id="89" name="domComplete" tableColumnId="89"/>
      <queryTableField id="90" name="PerformancePaintTiming.first-paint" tableColumnId="90"/>
      <queryTableField id="91" name="PerformancePaintTiming.first-contentful-paint" tableColumnId="91"/>
      <queryTableField id="92" name="base_page_ip_ptr" tableColumnId="92"/>
      <queryTableField id="93" name="base_page_cname" tableColumnId="93"/>
      <queryTableField id="94" name="base_page_dns_server" tableColumnId="94"/>
      <queryTableField id="95" name="browser_name" tableColumnId="95"/>
      <queryTableField id="96" name="eventName" tableColumnId="96"/>
      <queryTableField id="97" name="test_run_time_ms" tableColumnId="97"/>
      <queryTableField id="98" name="testUrl" tableColumnId="98"/>
      <queryTableField id="99" name="Colordepth" tableColumnId="99"/>
      <queryTableField id="100" name="Dpi" tableColumnId="100"/>
      <queryTableField id="101" name="Images" tableColumnId="101"/>
      <queryTableField id="102" name="Resolution" tableColumnId="102"/>
      <queryTableField id="103" name="generated-content-percent" tableColumnId="103"/>
      <queryTableField id="104" name="generated-content-size" tableColumnId="104"/>
      <queryTableField id="105" name="meta-viewport" tableColumnId="105"/>
      <queryTableField id="106" name="rendered-html" tableColumnId="106"/>
      <queryTableField id="107" name="lastVisualChange" tableColumnId="107"/>
      <queryTableField id="108" name="render" tableColumnId="108"/>
      <queryTableField id="109" name="visualComplete85" tableColumnId="109"/>
      <queryTableField id="110" name="visualComplete90" tableColumnId="110"/>
      <queryTableField id="111" name="visualComplete95" tableColumnId="111"/>
      <queryTableField id="112" name="visualComplete99" tableColumnId="112"/>
      <queryTableField id="113" name="visualComplete" tableColumnId="113"/>
      <queryTableField id="114" name="SpeedIndex" tableColumnId="114"/>
      <queryTableField id="115" name="LargestContentfulPaintType" tableColumnId="115"/>
      <queryTableField id="116" name="LargestContentfulPaintNodeType" tableColumnId="116"/>
      <queryTableField id="117" name="LargestContentfulPaintImageURL" tableColumnId="117"/>
      <queryTableField id="118" name="chromeUserTiming.navigationStart" tableColumnId="118"/>
      <queryTableField id="119" name="chromeUserTiming.fetchStart" tableColumnId="119"/>
      <queryTableField id="120" name="chromeUserTiming.domLoading" tableColumnId="120"/>
      <queryTableField id="121" name="chromeUserTiming.responseEnd" tableColumnId="121"/>
      <queryTableField id="122" name="chromeUserTiming.domInteractive" tableColumnId="122"/>
      <queryTableField id="123" name="chromeUserTiming.domContentLoadedEventStart" tableColumnId="123"/>
      <queryTableField id="124" name="chromeUserTiming.domContentLoadedEventEnd" tableColumnId="124"/>
      <queryTableField id="125" name="chromeUserTiming.domComplete" tableColumnId="125"/>
      <queryTableField id="126" name="chromeUserTiming.unloadEventStart" tableColumnId="126"/>
      <queryTableField id="127" name="chromeUserTiming.unloadEventEnd" tableColumnId="127"/>
      <queryTableField id="128" name="chromeUserTiming.markAsMainFrame" tableColumnId="128"/>
      <queryTableField id="129" name="chromeUserTiming.commitNavigationEnd" tableColumnId="129"/>
      <queryTableField id="130" name="chromeUserTiming.firstPaint" tableColumnId="130"/>
      <queryTableField id="131" name="chromeUserTiming.firstContentfulPaint" tableColumnId="131"/>
      <queryTableField id="132" name="chromeUserTiming.firstMeaningfulPaintCandidate" tableColumnId="132"/>
      <queryTableField id="133" name="chromeUserTiming.LayoutShift" tableColumnId="133"/>
      <queryTableField id="134" name="chromeUserTiming.firstMeaningfulPaint" tableColumnId="134"/>
      <queryTableField id="135" name="chromeUserTiming.loadEventStart" tableColumnId="135"/>
      <queryTableField id="136" name="chromeUserTiming.loadEventEnd" tableColumnId="136"/>
      <queryTableField id="137" name="chromeUserTiming.firstImagePaint" tableColumnId="137"/>
      <queryTableField id="138" name="chromeUserTiming.LargestTextPaint" tableColumnId="138"/>
      <queryTableField id="139" name="chromeUserTiming.LargestContentfulPaint" tableColumnId="139"/>
      <queryTableField id="140" name="chromeUserTiming.LargestImagePaint" tableColumnId="140"/>
      <queryTableField id="141" name="chromeUserTiming.TotalLayoutShift" tableColumnId="141"/>
      <queryTableField id="142" name="chromeUserTiming.CumulativeLayoutShift" tableColumnId="142"/>
      <queryTableField id="143" name="TTIMeasurementEnd" tableColumnId="143"/>
      <queryTableField id="144" name="LastInteractive" tableColumnId="144"/>
      <queryTableField id="145" name="testID" tableColumnId="145"/>
      <queryTableField id="146" name="run" tableColumnId="146"/>
      <queryTableField id="147" name="step" tableColumnId="147"/>
      <queryTableField id="148" name="effectiveBps" tableColumnId="148"/>
      <queryTableField id="149" name="domTime" tableColumnId="149"/>
      <queryTableField id="150" name="aft" tableColumnId="150"/>
      <queryTableField id="151" name="titleTime" tableColumnId="151"/>
      <queryTableField id="152" name="domLoading" tableColumnId="152"/>
      <queryTableField id="153" name="server_rtt" tableColumnId="153"/>
      <queryTableField id="154" name="edge-processed" tableColumnId="154"/>
      <queryTableField id="155" name="maxFID" tableColumnId="155"/>
      <queryTableField id="156" name="TotalBlockingTime" tableColumnId="156"/>
      <queryTableField id="157" name="effectiveBpsDoc" tableColumnId="157"/>
      <queryTableField id="158" name="bytes.html" tableColumnId="158"/>
      <queryTableField id="159" name="requests.html" tableColumnId="159"/>
      <queryTableField id="160" name="bytesUncompressed.html" tableColumnId="160"/>
      <queryTableField id="161" name="bytes.js" tableColumnId="161"/>
      <queryTableField id="162" name="requests.js" tableColumnId="162"/>
      <queryTableField id="163" name="bytesUncompressed.js" tableColumnId="163"/>
      <queryTableField id="164" name="bytes.css" tableColumnId="164"/>
      <queryTableField id="165" name="requests.css" tableColumnId="165"/>
      <queryTableField id="166" name="bytesUncompressed.css" tableColumnId="166"/>
      <queryTableField id="167" name="bytes.image" tableColumnId="167"/>
      <queryTableField id="168" name="requests.image" tableColumnId="168"/>
      <queryTableField id="169" name="bytesUncompressed.image" tableColumnId="169"/>
      <queryTableField id="170" name="bytes.flash" tableColumnId="170"/>
      <queryTableField id="171" name="requests.flash" tableColumnId="171"/>
      <queryTableField id="172" name="bytesUncompressed.flash" tableColumnId="172"/>
      <queryTableField id="173" name="bytes.font" tableColumnId="173"/>
      <queryTableField id="174" name="requests.font" tableColumnId="174"/>
      <queryTableField id="175" name="bytesUncompressed.font" tableColumnId="175"/>
      <queryTableField id="176" name="bytes.video" tableColumnId="176"/>
      <queryTableField id="177" name="requests.video" tableColumnId="177"/>
      <queryTableField id="178" name="bytesUncompressed.video" tableColumnId="178"/>
      <queryTableField id="179" name="bytes.other" tableColumnId="179"/>
      <queryTableField id="180" name="requests.other" tableColumnId="180"/>
      <queryTableField id="181" name="bytesUncompressed.other" tableColumnId="181"/>
      <queryTableField id="182" name="id" tableColumnId="182"/>
      <queryTableField id="183" name="Column183" tableColumnId="183"/>
    </queryTableFields>
  </queryTableRefresh>
</queryTable>
</file>

<file path=xl/queryTables/queryTable8.xml><?xml version="1.0" encoding="utf-8"?>
<queryTable xmlns="http://schemas.openxmlformats.org/spreadsheetml/2006/main" xmlns:mc="http://schemas.openxmlformats.org/markup-compatibility/2006" xmlns:xr16="http://schemas.microsoft.com/office/spreadsheetml/2017/revision16" mc:Ignorable="xr16" name="ExternalData_1" connectionId="8" xr16:uid="{4B246F63-D709-2748-A4EB-45970162B8CD}" autoFormatId="16" applyNumberFormats="0" applyBorderFormats="0" applyFontFormats="0" applyPatternFormats="0" applyAlignmentFormats="0" applyWidthHeightFormats="0">
  <queryTableRefresh preserveSortFilterLayout="0" nextId="178">
    <queryTableFields count="177">
      <queryTableField id="1" name="loadTime" tableColumnId="1"/>
      <queryTableField id="2" name="docTime" tableColumnId="2"/>
      <queryTableField id="3" name="fullyLoaded" tableColumnId="3"/>
      <queryTableField id="4" name="bytesOut" tableColumnId="4"/>
      <queryTableField id="5" name="bytesOutDoc" tableColumnId="5"/>
      <queryTableField id="6" name="bytesIn" tableColumnId="6"/>
      <queryTableField id="7" name="bytesInDoc" tableColumnId="7"/>
      <queryTableField id="8" name="requests" tableColumnId="8"/>
      <queryTableField id="9" name="requestsFull" tableColumnId="9"/>
      <queryTableField id="10" name="requestsDoc" tableColumnId="10"/>
      <queryTableField id="11" name="responses_200" tableColumnId="11"/>
      <queryTableField id="12" name="responses_404" tableColumnId="12"/>
      <queryTableField id="13" name="responses_other" tableColumnId="13"/>
      <queryTableField id="14" name="result" tableColumnId="14"/>
      <queryTableField id="15" name="testStartOffset" tableColumnId="15"/>
      <queryTableField id="16" name="cached" tableColumnId="16"/>
      <queryTableField id="17" name="optimization_checked" tableColumnId="17"/>
      <queryTableField id="18" name="main_frame" tableColumnId="18"/>
      <queryTableField id="19" name="loadEventStart" tableColumnId="19"/>
      <queryTableField id="20" name="loadEventEnd" tableColumnId="20"/>
      <queryTableField id="21" name="domContentLoadedEventStart" tableColumnId="21"/>
      <queryTableField id="22" name="domContentLoadedEventEnd" tableColumnId="22"/>
      <queryTableField id="23" name="URL" tableColumnId="23"/>
      <queryTableField id="24" name="connections" tableColumnId="24"/>
      <queryTableField id="25" name="final_base_page_request" tableColumnId="25"/>
      <queryTableField id="26" name="final_base_page_request_id" tableColumnId="26"/>
      <queryTableField id="27" name="final_url" tableColumnId="27"/>
      <queryTableField id="28" name="domInteractive" tableColumnId="28"/>
      <queryTableField id="29" name="firstPaint" tableColumnId="29"/>
      <queryTableField id="30" name="firstContentfulPaint" tableColumnId="30"/>
      <queryTableField id="31" name="firstMeaningfulPaint" tableColumnId="31"/>
      <queryTableField id="32" name="renderBlockingCSS" tableColumnId="32"/>
      <queryTableField id="33" name="renderBlockingJS" tableColumnId="33"/>
      <queryTableField id="34" name="TTFB" tableColumnId="34"/>
      <queryTableField id="35" name="basePageSSLTime" tableColumnId="35"/>
      <queryTableField id="36" name="score_cache" tableColumnId="36"/>
      <queryTableField id="37" name="score_cdn" tableColumnId="37"/>
      <queryTableField id="38" name="score_gzip" tableColumnId="38"/>
      <queryTableField id="39" name="score_cookies" tableColumnId="39"/>
      <queryTableField id="40" name="score_keep-alive" tableColumnId="40"/>
      <queryTableField id="41" name="score_minify" tableColumnId="41"/>
      <queryTableField id="42" name="score_combine" tableColumnId="42"/>
      <queryTableField id="43" name="score_compress" tableColumnId="43"/>
      <queryTableField id="44" name="score_etags" tableColumnId="44"/>
      <queryTableField id="45" name="score_progressive_jpeg" tableColumnId="45"/>
      <queryTableField id="46" name="gzip_total" tableColumnId="46"/>
      <queryTableField id="47" name="gzip_savings" tableColumnId="47"/>
      <queryTableField id="48" name="minify_total" tableColumnId="48"/>
      <queryTableField id="49" name="minify_savings" tableColumnId="49"/>
      <queryTableField id="50" name="image_total" tableColumnId="50"/>
      <queryTableField id="51" name="image_savings" tableColumnId="51"/>
      <queryTableField id="52" name="base_page_cdn" tableColumnId="52"/>
      <queryTableField id="53" name="cpu.ParseHTML" tableColumnId="53"/>
      <queryTableField id="54" name="cpu.HTMLDocumentParser::FetchQueuedPreloads" tableColumnId="54"/>
      <queryTableField id="55" name="cpu.EventDispatch" tableColumnId="55"/>
      <queryTableField id="56" name="cpu.MarkDOMContent" tableColumnId="56"/>
      <queryTableField id="57" name="cpu.V8.GC_TIME_TO_SAFEPOINT" tableColumnId="57"/>
      <queryTableField id="58" name="cpu.CommitLoad" tableColumnId="58"/>
      <queryTableField id="59" name="cpu.ResourceFetcher::requestResource" tableColumnId="59"/>
      <queryTableField id="60" name="cpu.EvaluateScript" tableColumnId="60"/>
      <queryTableField id="61" name="cpu.v8.compile" tableColumnId="61"/>
      <queryTableField id="62" name="cpu.ParseAuthorStyleSheet" tableColumnId="62"/>
      <queryTableField id="63" name="cpu.UpdateLayoutTree" tableColumnId="63"/>
      <queryTableField id="64" name="cpu.Layout" tableColumnId="64"/>
      <queryTableField id="65" name="cpu.PrePaint" tableColumnId="65"/>
      <queryTableField id="66" name="cpu.Paint" tableColumnId="66"/>
      <queryTableField id="67" name="cpu.Layerize" tableColumnId="67"/>
      <queryTableField id="68" name="cpu.FunctionCall" tableColumnId="68"/>
      <queryTableField id="69" name="cpu.MarkLoad" tableColumnId="69"/>
      <queryTableField id="70" name="cpu.largestContentfulPaint::Candidate" tableColumnId="70"/>
      <queryTableField id="71" name="cpu.Idle" tableColumnId="71"/>
      <queryTableField id="72" name="tester" tableColumnId="72"/>
      <queryTableField id="73" name="start_epoch" tableColumnId="73"/>
      <queryTableField id="74" name="osVersion" tableColumnId="74"/>
      <queryTableField id="75" name="os_version" tableColumnId="75"/>
      <queryTableField id="76" name="osPlatform" tableColumnId="76"/>
      <queryTableField id="77" name="date" tableColumnId="77"/>
      <queryTableField id="78" name="browserVersion" tableColumnId="78"/>
      <queryTableField id="79" name="browser_version" tableColumnId="79"/>
      <queryTableField id="80" name="fullyLoadedCPUms" tableColumnId="80"/>
      <queryTableField id="81" name="fullyLoadedCPUpct" tableColumnId="81"/>
      <queryTableField id="82" name="document_URL" tableColumnId="82"/>
      <queryTableField id="83" name="document_hostname" tableColumnId="83"/>
      <queryTableField id="84" name="document_origin" tableColumnId="84"/>
      <queryTableField id="85" name="domElements" tableColumnId="85"/>
      <queryTableField id="86" name="domComplete" tableColumnId="86"/>
      <queryTableField id="87" name="PerformancePaintTiming.first-paint" tableColumnId="87"/>
      <queryTableField id="88" name="PerformancePaintTiming.first-contentful-paint" tableColumnId="88"/>
      <queryTableField id="89" name="base_page_ip_ptr" tableColumnId="89"/>
      <queryTableField id="90" name="base_page_cname" tableColumnId="90"/>
      <queryTableField id="91" name="base_page_dns_server" tableColumnId="91"/>
      <queryTableField id="92" name="browser_name" tableColumnId="92"/>
      <queryTableField id="93" name="eventName" tableColumnId="93"/>
      <queryTableField id="94" name="test_run_time_ms" tableColumnId="94"/>
      <queryTableField id="95" name="testUrl" tableColumnId="95"/>
      <queryTableField id="96" name="Colordepth" tableColumnId="96"/>
      <queryTableField id="97" name="Dpi" tableColumnId="97"/>
      <queryTableField id="98" name="Images" tableColumnId="98"/>
      <queryTableField id="99" name="Resolution" tableColumnId="99"/>
      <queryTableField id="100" name="generated-content-percent" tableColumnId="100"/>
      <queryTableField id="101" name="generated-content-size" tableColumnId="101"/>
      <queryTableField id="102" name="meta-viewport" tableColumnId="102"/>
      <queryTableField id="103" name="rendered-html" tableColumnId="103"/>
      <queryTableField id="104" name="lastVisualChange" tableColumnId="104"/>
      <queryTableField id="105" name="render" tableColumnId="105"/>
      <queryTableField id="106" name="visualComplete85" tableColumnId="106"/>
      <queryTableField id="107" name="visualComplete90" tableColumnId="107"/>
      <queryTableField id="108" name="visualComplete95" tableColumnId="108"/>
      <queryTableField id="109" name="visualComplete99" tableColumnId="109"/>
      <queryTableField id="110" name="visualComplete" tableColumnId="110"/>
      <queryTableField id="111" name="SpeedIndex" tableColumnId="111"/>
      <queryTableField id="112" name="LargestContentfulPaintType" tableColumnId="112"/>
      <queryTableField id="113" name="LargestContentfulPaintNodeType" tableColumnId="113"/>
      <queryTableField id="114" name="chromeUserTiming.navigationStart" tableColumnId="114"/>
      <queryTableField id="115" name="chromeUserTiming.fetchStart" tableColumnId="115"/>
      <queryTableField id="116" name="chromeUserTiming.domLoading" tableColumnId="116"/>
      <queryTableField id="117" name="chromeUserTiming.responseEnd" tableColumnId="117"/>
      <queryTableField id="118" name="chromeUserTiming.domInteractive" tableColumnId="118"/>
      <queryTableField id="119" name="chromeUserTiming.domContentLoadedEventStart" tableColumnId="119"/>
      <queryTableField id="120" name="chromeUserTiming.domContentLoadedEventEnd" tableColumnId="120"/>
      <queryTableField id="121" name="chromeUserTiming.domComplete" tableColumnId="121"/>
      <queryTableField id="122" name="chromeUserTiming.unloadEventStart" tableColumnId="122"/>
      <queryTableField id="123" name="chromeUserTiming.unloadEventEnd" tableColumnId="123"/>
      <queryTableField id="124" name="chromeUserTiming.markAsMainFrame" tableColumnId="124"/>
      <queryTableField id="125" name="chromeUserTiming.commitNavigationEnd" tableColumnId="125"/>
      <queryTableField id="126" name="chromeUserTiming.loadEventStart" tableColumnId="126"/>
      <queryTableField id="127" name="chromeUserTiming.loadEventEnd" tableColumnId="127"/>
      <queryTableField id="128" name="chromeUserTiming.firstPaint" tableColumnId="128"/>
      <queryTableField id="129" name="chromeUserTiming.firstContentfulPaint" tableColumnId="129"/>
      <queryTableField id="130" name="chromeUserTiming.firstMeaningfulPaintCandidate" tableColumnId="130"/>
      <queryTableField id="131" name="chromeUserTiming.firstMeaningfulPaint" tableColumnId="131"/>
      <queryTableField id="132" name="chromeUserTiming.LargestTextPaint" tableColumnId="132"/>
      <queryTableField id="133" name="chromeUserTiming.LargestContentfulPaint" tableColumnId="133"/>
      <queryTableField id="134" name="chromeUserTiming.TotalLayoutShift" tableColumnId="134"/>
      <queryTableField id="135" name="chromeUserTiming.CumulativeLayoutShift" tableColumnId="135"/>
      <queryTableField id="136" name="TTIMeasurementEnd" tableColumnId="136"/>
      <queryTableField id="137" name="LastInteractive" tableColumnId="137"/>
      <queryTableField id="138" name="testID" tableColumnId="138"/>
      <queryTableField id="139" name="run" tableColumnId="139"/>
      <queryTableField id="140" name="step" tableColumnId="140"/>
      <queryTableField id="141" name="effectiveBps" tableColumnId="141"/>
      <queryTableField id="142" name="domTime" tableColumnId="142"/>
      <queryTableField id="143" name="aft" tableColumnId="143"/>
      <queryTableField id="144" name="titleTime" tableColumnId="144"/>
      <queryTableField id="145" name="domLoading" tableColumnId="145"/>
      <queryTableField id="146" name="server_rtt" tableColumnId="146"/>
      <queryTableField id="147" name="edge-processed" tableColumnId="147"/>
      <queryTableField id="148" name="maxFID" tableColumnId="148"/>
      <queryTableField id="149" name="TotalBlockingTime" tableColumnId="149"/>
      <queryTableField id="150" name="effectiveBpsDoc" tableColumnId="150"/>
      <queryTableField id="151" name="bytes.html" tableColumnId="151"/>
      <queryTableField id="152" name="requests.html" tableColumnId="152"/>
      <queryTableField id="153" name="bytesUncompressed.html" tableColumnId="153"/>
      <queryTableField id="154" name="bytes.js" tableColumnId="154"/>
      <queryTableField id="155" name="requests.js" tableColumnId="155"/>
      <queryTableField id="156" name="bytesUncompressed.js" tableColumnId="156"/>
      <queryTableField id="157" name="bytes.css" tableColumnId="157"/>
      <queryTableField id="158" name="requests.css" tableColumnId="158"/>
      <queryTableField id="159" name="bytesUncompressed.css" tableColumnId="159"/>
      <queryTableField id="160" name="bytes.image" tableColumnId="160"/>
      <queryTableField id="161" name="requests.image" tableColumnId="161"/>
      <queryTableField id="162" name="bytesUncompressed.image" tableColumnId="162"/>
      <queryTableField id="163" name="bytes.flash" tableColumnId="163"/>
      <queryTableField id="164" name="requests.flash" tableColumnId="164"/>
      <queryTableField id="165" name="bytesUncompressed.flash" tableColumnId="165"/>
      <queryTableField id="166" name="bytes.font" tableColumnId="166"/>
      <queryTableField id="167" name="requests.font" tableColumnId="167"/>
      <queryTableField id="168" name="bytesUncompressed.font" tableColumnId="168"/>
      <queryTableField id="169" name="bytes.video" tableColumnId="169"/>
      <queryTableField id="170" name="requests.video" tableColumnId="170"/>
      <queryTableField id="171" name="bytesUncompressed.video" tableColumnId="171"/>
      <queryTableField id="172" name="bytes.other" tableColumnId="172"/>
      <queryTableField id="173" name="requests.other" tableColumnId="173"/>
      <queryTableField id="174" name="bytesUncompressed.other" tableColumnId="174"/>
      <queryTableField id="175" name="id" tableColumnId="175"/>
      <queryTableField id="176" name="cpu.HitTest" tableColumnId="176"/>
      <queryTableField id="177" name="Column177" tableColumnId="177"/>
    </queryTableFields>
  </queryTableRefresh>
</queryTable>
</file>

<file path=xl/queryTables/queryTable9.xml><?xml version="1.0" encoding="utf-8"?>
<queryTable xmlns="http://schemas.openxmlformats.org/spreadsheetml/2006/main" xmlns:mc="http://schemas.openxmlformats.org/markup-compatibility/2006" xmlns:xr16="http://schemas.microsoft.com/office/spreadsheetml/2017/revision16" mc:Ignorable="xr16" name="ExternalData_1" connectionId="9" xr16:uid="{77A8AC15-D8DE-8544-B4B7-23A9923CE800}" autoFormatId="16" applyNumberFormats="0" applyBorderFormats="0" applyFontFormats="0" applyPatternFormats="0" applyAlignmentFormats="0" applyWidthHeightFormats="0">
  <queryTableRefresh preserveSortFilterLayout="0" nextId="179">
    <queryTableFields count="178">
      <queryTableField id="1" name="loadTime" tableColumnId="1"/>
      <queryTableField id="2" name="docTime" tableColumnId="2"/>
      <queryTableField id="3" name="fullyLoaded" tableColumnId="3"/>
      <queryTableField id="4" name="bytesOut" tableColumnId="4"/>
      <queryTableField id="5" name="bytesOutDoc" tableColumnId="5"/>
      <queryTableField id="6" name="bytesIn" tableColumnId="6"/>
      <queryTableField id="7" name="bytesInDoc" tableColumnId="7"/>
      <queryTableField id="8" name="requests" tableColumnId="8"/>
      <queryTableField id="9" name="requestsFull" tableColumnId="9"/>
      <queryTableField id="10" name="requestsDoc" tableColumnId="10"/>
      <queryTableField id="11" name="responses_200" tableColumnId="11"/>
      <queryTableField id="12" name="responses_404" tableColumnId="12"/>
      <queryTableField id="13" name="responses_other" tableColumnId="13"/>
      <queryTableField id="14" name="result" tableColumnId="14"/>
      <queryTableField id="15" name="testStartOffset" tableColumnId="15"/>
      <queryTableField id="16" name="cached" tableColumnId="16"/>
      <queryTableField id="17" name="optimization_checked" tableColumnId="17"/>
      <queryTableField id="18" name="main_frame" tableColumnId="18"/>
      <queryTableField id="19" name="loadEventStart" tableColumnId="19"/>
      <queryTableField id="20" name="loadEventEnd" tableColumnId="20"/>
      <queryTableField id="21" name="domContentLoadedEventStart" tableColumnId="21"/>
      <queryTableField id="22" name="domContentLoadedEventEnd" tableColumnId="22"/>
      <queryTableField id="23" name="URL" tableColumnId="23"/>
      <queryTableField id="24" name="connections" tableColumnId="24"/>
      <queryTableField id="25" name="final_base_page_request" tableColumnId="25"/>
      <queryTableField id="26" name="final_base_page_request_id" tableColumnId="26"/>
      <queryTableField id="27" name="final_url" tableColumnId="27"/>
      <queryTableField id="28" name="domInteractive" tableColumnId="28"/>
      <queryTableField id="29" name="firstPaint" tableColumnId="29"/>
      <queryTableField id="30" name="firstContentfulPaint" tableColumnId="30"/>
      <queryTableField id="31" name="firstMeaningfulPaint" tableColumnId="31"/>
      <queryTableField id="32" name="renderBlockingCSS" tableColumnId="32"/>
      <queryTableField id="33" name="renderBlockingJS" tableColumnId="33"/>
      <queryTableField id="34" name="TTFB" tableColumnId="34"/>
      <queryTableField id="35" name="basePageSSLTime" tableColumnId="35"/>
      <queryTableField id="36" name="score_cache" tableColumnId="36"/>
      <queryTableField id="37" name="score_cdn" tableColumnId="37"/>
      <queryTableField id="38" name="score_gzip" tableColumnId="38"/>
      <queryTableField id="39" name="score_cookies" tableColumnId="39"/>
      <queryTableField id="40" name="score_keep-alive" tableColumnId="40"/>
      <queryTableField id="41" name="score_minify" tableColumnId="41"/>
      <queryTableField id="42" name="score_combine" tableColumnId="42"/>
      <queryTableField id="43" name="score_compress" tableColumnId="43"/>
      <queryTableField id="44" name="score_etags" tableColumnId="44"/>
      <queryTableField id="45" name="score_progressive_jpeg" tableColumnId="45"/>
      <queryTableField id="46" name="gzip_total" tableColumnId="46"/>
      <queryTableField id="47" name="gzip_savings" tableColumnId="47"/>
      <queryTableField id="48" name="minify_total" tableColumnId="48"/>
      <queryTableField id="49" name="minify_savings" tableColumnId="49"/>
      <queryTableField id="50" name="image_total" tableColumnId="50"/>
      <queryTableField id="51" name="image_savings" tableColumnId="51"/>
      <queryTableField id="52" name="base_page_cdn" tableColumnId="52"/>
      <queryTableField id="53" name="cpu.ParseHTML" tableColumnId="53"/>
      <queryTableField id="54" name="cpu.HTMLDocumentParser::FetchQueuedPreloads" tableColumnId="54"/>
      <queryTableField id="55" name="cpu.EventDispatch" tableColumnId="55"/>
      <queryTableField id="56" name="cpu.MarkDOMContent" tableColumnId="56"/>
      <queryTableField id="57" name="cpu.V8.GC_TIME_TO_SAFEPOINT" tableColumnId="57"/>
      <queryTableField id="58" name="cpu.CommitLoad" tableColumnId="58"/>
      <queryTableField id="59" name="cpu.ResourceFetcher::requestResource" tableColumnId="59"/>
      <queryTableField id="60" name="cpu.EvaluateScript" tableColumnId="60"/>
      <queryTableField id="61" name="cpu.v8.compile" tableColumnId="61"/>
      <queryTableField id="62" name="cpu.ParseAuthorStyleSheet" tableColumnId="62"/>
      <queryTableField id="63" name="cpu.FunctionCall" tableColumnId="63"/>
      <queryTableField id="64" name="cpu.MarkLoad" tableColumnId="64"/>
      <queryTableField id="65" name="cpu.UpdateLayoutTree" tableColumnId="65"/>
      <queryTableField id="66" name="cpu.Layout" tableColumnId="66"/>
      <queryTableField id="67" name="cpu.PrePaint" tableColumnId="67"/>
      <queryTableField id="68" name="cpu.HitTest" tableColumnId="68"/>
      <queryTableField id="69" name="cpu.Paint" tableColumnId="69"/>
      <queryTableField id="70" name="cpu.Layerize" tableColumnId="70"/>
      <queryTableField id="71" name="cpu.largestContentfulPaint::Candidate" tableColumnId="71"/>
      <queryTableField id="72" name="cpu.Idle" tableColumnId="72"/>
      <queryTableField id="73" name="tester" tableColumnId="73"/>
      <queryTableField id="74" name="start_epoch" tableColumnId="74"/>
      <queryTableField id="75" name="osVersion" tableColumnId="75"/>
      <queryTableField id="76" name="os_version" tableColumnId="76"/>
      <queryTableField id="77" name="osPlatform" tableColumnId="77"/>
      <queryTableField id="78" name="date" tableColumnId="78"/>
      <queryTableField id="79" name="browserVersion" tableColumnId="79"/>
      <queryTableField id="80" name="browser_version" tableColumnId="80"/>
      <queryTableField id="81" name="fullyLoadedCPUms" tableColumnId="81"/>
      <queryTableField id="82" name="fullyLoadedCPUpct" tableColumnId="82"/>
      <queryTableField id="83" name="document_URL" tableColumnId="83"/>
      <queryTableField id="84" name="document_hostname" tableColumnId="84"/>
      <queryTableField id="85" name="document_origin" tableColumnId="85"/>
      <queryTableField id="86" name="domElements" tableColumnId="86"/>
      <queryTableField id="87" name="domComplete" tableColumnId="87"/>
      <queryTableField id="88" name="PerformancePaintTiming.first-paint" tableColumnId="88"/>
      <queryTableField id="89" name="PerformancePaintTiming.first-contentful-paint" tableColumnId="89"/>
      <queryTableField id="90" name="base_page_ip_ptr" tableColumnId="90"/>
      <queryTableField id="91" name="base_page_cname" tableColumnId="91"/>
      <queryTableField id="92" name="base_page_dns_server" tableColumnId="92"/>
      <queryTableField id="93" name="browser_name" tableColumnId="93"/>
      <queryTableField id="94" name="eventName" tableColumnId="94"/>
      <queryTableField id="95" name="test_run_time_ms" tableColumnId="95"/>
      <queryTableField id="96" name="testUrl" tableColumnId="96"/>
      <queryTableField id="97" name="Colordepth" tableColumnId="97"/>
      <queryTableField id="98" name="Dpi" tableColumnId="98"/>
      <queryTableField id="99" name="Images" tableColumnId="99"/>
      <queryTableField id="100" name="Resolution" tableColumnId="100"/>
      <queryTableField id="101" name="generated-content-percent" tableColumnId="101"/>
      <queryTableField id="102" name="generated-content-size" tableColumnId="102"/>
      <queryTableField id="103" name="meta-viewport" tableColumnId="103"/>
      <queryTableField id="104" name="rendered-html" tableColumnId="104"/>
      <queryTableField id="105" name="lastVisualChange" tableColumnId="105"/>
      <queryTableField id="106" name="render" tableColumnId="106"/>
      <queryTableField id="107" name="visualComplete85" tableColumnId="107"/>
      <queryTableField id="108" name="visualComplete90" tableColumnId="108"/>
      <queryTableField id="109" name="visualComplete95" tableColumnId="109"/>
      <queryTableField id="110" name="visualComplete99" tableColumnId="110"/>
      <queryTableField id="111" name="visualComplete" tableColumnId="111"/>
      <queryTableField id="112" name="SpeedIndex" tableColumnId="112"/>
      <queryTableField id="113" name="LargestContentfulPaintType" tableColumnId="113"/>
      <queryTableField id="114" name="LargestContentfulPaintNodeType" tableColumnId="114"/>
      <queryTableField id="115" name="chromeUserTiming.navigationStart" tableColumnId="115"/>
      <queryTableField id="116" name="chromeUserTiming.fetchStart" tableColumnId="116"/>
      <queryTableField id="117" name="chromeUserTiming.domLoading" tableColumnId="117"/>
      <queryTableField id="118" name="chromeUserTiming.responseEnd" tableColumnId="118"/>
      <queryTableField id="119" name="chromeUserTiming.domInteractive" tableColumnId="119"/>
      <queryTableField id="120" name="chromeUserTiming.domContentLoadedEventStart" tableColumnId="120"/>
      <queryTableField id="121" name="chromeUserTiming.domContentLoadedEventEnd" tableColumnId="121"/>
      <queryTableField id="122" name="chromeUserTiming.domComplete" tableColumnId="122"/>
      <queryTableField id="123" name="chromeUserTiming.unloadEventStart" tableColumnId="123"/>
      <queryTableField id="124" name="chromeUserTiming.unloadEventEnd" tableColumnId="124"/>
      <queryTableField id="125" name="chromeUserTiming.markAsMainFrame" tableColumnId="125"/>
      <queryTableField id="126" name="chromeUserTiming.commitNavigationEnd" tableColumnId="126"/>
      <queryTableField id="127" name="chromeUserTiming.loadEventStart" tableColumnId="127"/>
      <queryTableField id="128" name="chromeUserTiming.loadEventEnd" tableColumnId="128"/>
      <queryTableField id="129" name="chromeUserTiming.firstPaint" tableColumnId="129"/>
      <queryTableField id="130" name="chromeUserTiming.firstContentfulPaint" tableColumnId="130"/>
      <queryTableField id="131" name="chromeUserTiming.firstMeaningfulPaintCandidate" tableColumnId="131"/>
      <queryTableField id="132" name="chromeUserTiming.LayoutShift" tableColumnId="132"/>
      <queryTableField id="133" name="chromeUserTiming.firstMeaningfulPaint" tableColumnId="133"/>
      <queryTableField id="134" name="chromeUserTiming.LargestTextPaint" tableColumnId="134"/>
      <queryTableField id="135" name="chromeUserTiming.LargestContentfulPaint" tableColumnId="135"/>
      <queryTableField id="136" name="chromeUserTiming.TotalLayoutShift" tableColumnId="136"/>
      <queryTableField id="137" name="chromeUserTiming.CumulativeLayoutShift" tableColumnId="137"/>
      <queryTableField id="138" name="TTIMeasurementEnd" tableColumnId="138"/>
      <queryTableField id="139" name="LastInteractive" tableColumnId="139"/>
      <queryTableField id="140" name="testID" tableColumnId="140"/>
      <queryTableField id="141" name="run" tableColumnId="141"/>
      <queryTableField id="142" name="step" tableColumnId="142"/>
      <queryTableField id="143" name="effectiveBps" tableColumnId="143"/>
      <queryTableField id="144" name="domTime" tableColumnId="144"/>
      <queryTableField id="145" name="aft" tableColumnId="145"/>
      <queryTableField id="146" name="titleTime" tableColumnId="146"/>
      <queryTableField id="147" name="domLoading" tableColumnId="147"/>
      <queryTableField id="148" name="server_rtt" tableColumnId="148"/>
      <queryTableField id="149" name="edge-processed" tableColumnId="149"/>
      <queryTableField id="150" name="maxFID" tableColumnId="150"/>
      <queryTableField id="151" name="TotalBlockingTime" tableColumnId="151"/>
      <queryTableField id="152" name="effectiveBpsDoc" tableColumnId="152"/>
      <queryTableField id="153" name="bytes.html" tableColumnId="153"/>
      <queryTableField id="154" name="requests.html" tableColumnId="154"/>
      <queryTableField id="155" name="bytesUncompressed.html" tableColumnId="155"/>
      <queryTableField id="156" name="bytes.js" tableColumnId="156"/>
      <queryTableField id="157" name="requests.js" tableColumnId="157"/>
      <queryTableField id="158" name="bytesUncompressed.js" tableColumnId="158"/>
      <queryTableField id="159" name="bytes.css" tableColumnId="159"/>
      <queryTableField id="160" name="requests.css" tableColumnId="160"/>
      <queryTableField id="161" name="bytesUncompressed.css" tableColumnId="161"/>
      <queryTableField id="162" name="bytes.image" tableColumnId="162"/>
      <queryTableField id="163" name="requests.image" tableColumnId="163"/>
      <queryTableField id="164" name="bytesUncompressed.image" tableColumnId="164"/>
      <queryTableField id="165" name="bytes.flash" tableColumnId="165"/>
      <queryTableField id="166" name="requests.flash" tableColumnId="166"/>
      <queryTableField id="167" name="bytesUncompressed.flash" tableColumnId="167"/>
      <queryTableField id="168" name="bytes.font" tableColumnId="168"/>
      <queryTableField id="169" name="requests.font" tableColumnId="169"/>
      <queryTableField id="170" name="bytesUncompressed.font" tableColumnId="170"/>
      <queryTableField id="171" name="bytes.video" tableColumnId="171"/>
      <queryTableField id="172" name="requests.video" tableColumnId="172"/>
      <queryTableField id="173" name="bytesUncompressed.video" tableColumnId="173"/>
      <queryTableField id="174" name="bytes.other" tableColumnId="174"/>
      <queryTableField id="175" name="requests.other" tableColumnId="175"/>
      <queryTableField id="176" name="bytesUncompressed.other" tableColumnId="176"/>
      <queryTableField id="177" name="id" tableColumnId="177"/>
      <queryTableField id="178" name="Column178" tableColumnId="178"/>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10.xml.rels><?xml version="1.0" encoding="UTF-8" standalone="yes"?>
<Relationships xmlns="http://schemas.openxmlformats.org/package/2006/relationships"><Relationship Id="rId1" Type="http://schemas.openxmlformats.org/officeDocument/2006/relationships/queryTable" Target="../queryTables/queryTable10.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7.xml"/></Relationships>
</file>

<file path=xl/tables/_rels/table8.xml.rels><?xml version="1.0" encoding="UTF-8" standalone="yes"?>
<Relationships xmlns="http://schemas.openxmlformats.org/package/2006/relationships"><Relationship Id="rId1" Type="http://schemas.openxmlformats.org/officeDocument/2006/relationships/queryTable" Target="../queryTables/queryTable8.xml"/></Relationships>
</file>

<file path=xl/tables/_rels/table9.xml.rels><?xml version="1.0" encoding="UTF-8" standalone="yes"?>
<Relationships xmlns="http://schemas.openxmlformats.org/package/2006/relationships"><Relationship Id="rId1" Type="http://schemas.openxmlformats.org/officeDocument/2006/relationships/queryTable" Target="../queryTables/queryTable9.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EEBA9D8-E203-E842-8E9D-C3C051A38410}" name="Werkblad_1___Results_MPA_Index_" displayName="Werkblad_1___Results_MPA_Index_" ref="A1:FU6" tableType="queryTable" totalsRowShown="0">
  <autoFilter ref="A1:FU6" xr:uid="{6EEBA9D8-E203-E842-8E9D-C3C051A38410}"/>
  <tableColumns count="177">
    <tableColumn id="1" xr3:uid="{75AF6A0E-DB2F-BB41-92EF-056E43D538F2}" uniqueName="1" name="loadTime" queryTableFieldId="1"/>
    <tableColumn id="2" xr3:uid="{776AB79D-A6DB-EB48-8232-3490D3F7CC3D}" uniqueName="2" name="docTime" queryTableFieldId="2"/>
    <tableColumn id="3" xr3:uid="{1C8389AA-07F5-3C4E-863D-6D14681EE79C}" uniqueName="3" name="fullyLoaded" queryTableFieldId="3"/>
    <tableColumn id="4" xr3:uid="{2BEBAEDA-B965-1C4A-9D8C-06DBDC9C399A}" uniqueName="4" name="bytesOut" queryTableFieldId="4"/>
    <tableColumn id="5" xr3:uid="{D1B0BD7C-0E82-F94F-8861-7EB329E08CC3}" uniqueName="5" name="bytesOutDoc" queryTableFieldId="5"/>
    <tableColumn id="6" xr3:uid="{2DE03E4C-D580-134C-BD33-7FC7AF93D9C9}" uniqueName="6" name="bytesIn" queryTableFieldId="6"/>
    <tableColumn id="7" xr3:uid="{8E68D52F-335A-D940-AE44-29857C9508B9}" uniqueName="7" name="bytesInDoc" queryTableFieldId="7"/>
    <tableColumn id="8" xr3:uid="{341E750E-79F9-9A44-BEEE-9C7EC5C73C25}" uniqueName="8" name="requests" queryTableFieldId="8"/>
    <tableColumn id="9" xr3:uid="{06692445-3D47-2047-8B71-BC837C0F67ED}" uniqueName="9" name="requestsFull" queryTableFieldId="9"/>
    <tableColumn id="10" xr3:uid="{5E47C0AC-3A48-D841-AD34-B3275A2D9A43}" uniqueName="10" name="requestsDoc" queryTableFieldId="10"/>
    <tableColumn id="11" xr3:uid="{5018AC02-63BC-2C41-B703-E8F8C4CB9F1B}" uniqueName="11" name="responses_200" queryTableFieldId="11"/>
    <tableColumn id="12" xr3:uid="{CA77DF49-93A6-844C-BB0A-394FAFE369D6}" uniqueName="12" name="responses_404" queryTableFieldId="12"/>
    <tableColumn id="13" xr3:uid="{CAD02F50-6D12-5D48-96B1-710EF4403EE0}" uniqueName="13" name="responses_other" queryTableFieldId="13"/>
    <tableColumn id="14" xr3:uid="{FFC7D49A-A5F8-1149-8808-50AA26424E75}" uniqueName="14" name="result" queryTableFieldId="14"/>
    <tableColumn id="15" xr3:uid="{51894F22-754D-9045-B60E-6C48A296447B}" uniqueName="15" name="testStartOffset" queryTableFieldId="15"/>
    <tableColumn id="16" xr3:uid="{1263D489-EF28-9940-BC57-F1344C8CC8E0}" uniqueName="16" name="cached" queryTableFieldId="16"/>
    <tableColumn id="17" xr3:uid="{A9A078CE-1BB3-674D-A2FD-B0FFE79F9CE6}" uniqueName="17" name="optimization_checked" queryTableFieldId="17"/>
    <tableColumn id="18" xr3:uid="{9703BE1F-3A7C-6A44-AD03-69EF8CCCACCA}" uniqueName="18" name="main_frame" queryTableFieldId="18" dataDxfId="251"/>
    <tableColumn id="19" xr3:uid="{30D8E44D-546D-9F47-93A4-06B4DF186A11}" uniqueName="19" name="loadEventStart" queryTableFieldId="19"/>
    <tableColumn id="20" xr3:uid="{30626343-01AD-2745-A365-AC2E51C6A28E}" uniqueName="20" name="loadEventEnd" queryTableFieldId="20"/>
    <tableColumn id="21" xr3:uid="{83CAC103-FECA-7749-8151-0A471C95893B}" uniqueName="21" name="domContentLoadedEventStart" queryTableFieldId="21"/>
    <tableColumn id="22" xr3:uid="{1A2D7F5B-9504-3241-9AD9-5261177CDF2C}" uniqueName="22" name="domContentLoadedEventEnd" queryTableFieldId="22"/>
    <tableColumn id="23" xr3:uid="{A1465689-2C9D-9F4D-B75D-5882AABC857A}" uniqueName="23" name="URL" queryTableFieldId="23" dataDxfId="250"/>
    <tableColumn id="24" xr3:uid="{6EFCF667-EC83-2149-9140-2C6B4E0D44D8}" uniqueName="24" name="connections" queryTableFieldId="24"/>
    <tableColumn id="25" xr3:uid="{2611B2A6-5E58-CA40-AE9C-DDB1F572AD89}" uniqueName="25" name="final_base_page_request" queryTableFieldId="25"/>
    <tableColumn id="26" xr3:uid="{923144C2-EA70-7F42-B07F-369F5FB6D9F7}" uniqueName="26" name="final_base_page_request_id" queryTableFieldId="26" dataDxfId="249"/>
    <tableColumn id="27" xr3:uid="{CC8B03B6-E9D9-7B46-A5AE-697C8165CE66}" uniqueName="27" name="final_url" queryTableFieldId="27" dataDxfId="248"/>
    <tableColumn id="28" xr3:uid="{02BE0A02-6118-CC47-B3A1-8545FE8A4218}" uniqueName="28" name="domInteractive" queryTableFieldId="28"/>
    <tableColumn id="29" xr3:uid="{8C147162-910D-C147-8AE2-C22DF789EEA5}" uniqueName="29" name="firstPaint" queryTableFieldId="29"/>
    <tableColumn id="30" xr3:uid="{5C257F30-6DEA-1B4D-86A8-33DF02F6124D}" uniqueName="30" name="firstContentfulPaint" queryTableFieldId="30"/>
    <tableColumn id="31" xr3:uid="{B08207BE-3DF4-8447-86AA-D41DE8BCBA7F}" uniqueName="31" name="firstMeaningfulPaint" queryTableFieldId="31"/>
    <tableColumn id="32" xr3:uid="{9B6E5B99-54CD-AD49-8E60-73C58A2E7F84}" uniqueName="32" name="renderBlockingCSS" queryTableFieldId="32"/>
    <tableColumn id="33" xr3:uid="{36E31AEE-BB16-4C47-8682-D2B69DE7CA0C}" uniqueName="33" name="renderBlockingJS" queryTableFieldId="33"/>
    <tableColumn id="34" xr3:uid="{44C66C07-788A-954F-9FED-26F776DDBA29}" uniqueName="34" name="TTFB" queryTableFieldId="34"/>
    <tableColumn id="35" xr3:uid="{31F83595-C409-9145-8AE6-F807A236105C}" uniqueName="35" name="basePageSSLTime" queryTableFieldId="35"/>
    <tableColumn id="36" xr3:uid="{8E7A4993-3288-4046-8C32-AC37D5CFFC85}" uniqueName="36" name="score_cache" queryTableFieldId="36"/>
    <tableColumn id="37" xr3:uid="{670591FC-AE5B-EB42-8F5D-3AEC7C8F0A59}" uniqueName="37" name="score_cdn" queryTableFieldId="37"/>
    <tableColumn id="38" xr3:uid="{54B7EDA9-3C5B-0047-92FA-17FC09A69226}" uniqueName="38" name="score_gzip" queryTableFieldId="38"/>
    <tableColumn id="39" xr3:uid="{B08197DA-D99D-C245-AEDD-BA6EC765E609}" uniqueName="39" name="score_cookies" queryTableFieldId="39"/>
    <tableColumn id="40" xr3:uid="{9676952C-0443-9C41-9DBA-1EA387154D40}" uniqueName="40" name="score_keep-alive" queryTableFieldId="40"/>
    <tableColumn id="41" xr3:uid="{4C8B42CB-D0E7-2B41-8A46-F54501802E9A}" uniqueName="41" name="score_minify" queryTableFieldId="41"/>
    <tableColumn id="42" xr3:uid="{9E2EC0C5-D9A0-A743-89A7-6312B048484D}" uniqueName="42" name="score_combine" queryTableFieldId="42"/>
    <tableColumn id="43" xr3:uid="{07D015B0-89BF-8A49-91A2-64246DF6818F}" uniqueName="43" name="score_compress" queryTableFieldId="43"/>
    <tableColumn id="44" xr3:uid="{133C3ED1-D6F8-AA4A-824B-0484A0F52FA0}" uniqueName="44" name="score_etags" queryTableFieldId="44"/>
    <tableColumn id="45" xr3:uid="{3AF99A25-C81F-544D-8B34-C16A7FEEC21B}" uniqueName="45" name="score_progressive_jpeg" queryTableFieldId="45"/>
    <tableColumn id="46" xr3:uid="{814D86D8-C3C5-564E-AA91-634A5D98C86A}" uniqueName="46" name="gzip_total" queryTableFieldId="46"/>
    <tableColumn id="47" xr3:uid="{9F2B43E8-4F46-FD45-A987-DC8F18191B8F}" uniqueName="47" name="gzip_savings" queryTableFieldId="47"/>
    <tableColumn id="48" xr3:uid="{C11F39BD-59FC-7F49-BB01-4F26CCA5131E}" uniqueName="48" name="minify_total" queryTableFieldId="48"/>
    <tableColumn id="49" xr3:uid="{9A808E4F-C216-7D45-B1A7-21DCC3CB9C67}" uniqueName="49" name="minify_savings" queryTableFieldId="49"/>
    <tableColumn id="50" xr3:uid="{4770BF8C-5F26-0144-8949-A8CEF52AC29C}" uniqueName="50" name="image_total" queryTableFieldId="50"/>
    <tableColumn id="51" xr3:uid="{BB1A5E33-1104-D442-ACB1-F4FE83950482}" uniqueName="51" name="image_savings" queryTableFieldId="51"/>
    <tableColumn id="52" xr3:uid="{15D7C57B-AC00-A04B-B858-99817B6C5110}" uniqueName="52" name="base_page_cdn" queryTableFieldId="52" dataDxfId="247"/>
    <tableColumn id="53" xr3:uid="{D4859913-13AB-DA47-9E4C-B06DCC8FB106}" uniqueName="53" name="cpu.ParseHTML" queryTableFieldId="53"/>
    <tableColumn id="54" xr3:uid="{39C2B645-D423-AB4D-964B-A66683C7BFF2}" uniqueName="54" name="cpu.HTMLDocumentParser::FetchQueuedPreloads" queryTableFieldId="54"/>
    <tableColumn id="55" xr3:uid="{7A8EB6E1-33AF-D940-A462-2D2663134786}" uniqueName="55" name="cpu.EventDispatch" queryTableFieldId="55"/>
    <tableColumn id="56" xr3:uid="{C9029921-6FC7-0F41-A363-7F3507AD22BF}" uniqueName="56" name="cpu.MarkDOMContent" queryTableFieldId="56"/>
    <tableColumn id="57" xr3:uid="{BC51EEF1-931C-6B43-AEE4-9F76E968BEB4}" uniqueName="57" name="cpu.V8.GC_TIME_TO_SAFEPOINT" queryTableFieldId="57"/>
    <tableColumn id="58" xr3:uid="{2F953561-112E-4642-AACA-BD846D55A35D}" uniqueName="58" name="cpu.CommitLoad" queryTableFieldId="58"/>
    <tableColumn id="59" xr3:uid="{492BF8D9-7F93-B54F-A614-F26C4DFBB20A}" uniqueName="59" name="cpu.ResourceFetcher::requestResource" queryTableFieldId="59"/>
    <tableColumn id="60" xr3:uid="{709E3795-ED45-294B-B7D0-4A20F8EE907F}" uniqueName="60" name="cpu.EvaluateScript" queryTableFieldId="60"/>
    <tableColumn id="61" xr3:uid="{B820CB2B-646B-EB4C-9327-E2E71FDFF9E3}" uniqueName="61" name="cpu.v8.compile" queryTableFieldId="61"/>
    <tableColumn id="62" xr3:uid="{0AE9FA66-B6A6-3842-8D5A-28C4DFB68F82}" uniqueName="62" name="cpu.ParseAuthorStyleSheet" queryTableFieldId="62"/>
    <tableColumn id="63" xr3:uid="{AC88A126-6ABC-AD48-99D4-F64F04D921E2}" uniqueName="63" name="cpu.UpdateLayoutTree" queryTableFieldId="63"/>
    <tableColumn id="64" xr3:uid="{34550FD3-20CD-3942-BEBC-59AD05AF07CD}" uniqueName="64" name="cpu.Layout" queryTableFieldId="64"/>
    <tableColumn id="65" xr3:uid="{15C31157-9C84-D949-8DDD-9910F842B515}" uniqueName="65" name="cpu.PrePaint" queryTableFieldId="65"/>
    <tableColumn id="66" xr3:uid="{27715600-923B-4348-9A82-BBA958FD3B14}" uniqueName="66" name="cpu.Paint" queryTableFieldId="66"/>
    <tableColumn id="67" xr3:uid="{E9B67D39-6657-3044-8207-FD1B1C2F4D13}" uniqueName="67" name="cpu.Layerize" queryTableFieldId="67"/>
    <tableColumn id="68" xr3:uid="{EB0E5187-860F-2B4A-90E4-70A0A40E7A0B}" uniqueName="68" name="cpu.FunctionCall" queryTableFieldId="68"/>
    <tableColumn id="69" xr3:uid="{6B04365B-B659-9246-B1F3-9BB3AEF09F9D}" uniqueName="69" name="cpu.MarkLoad" queryTableFieldId="69"/>
    <tableColumn id="70" xr3:uid="{44BF8071-E87C-344F-84CD-45AF5110F9F5}" uniqueName="70" name="cpu.largestContentfulPaint::Candidate" queryTableFieldId="70"/>
    <tableColumn id="71" xr3:uid="{FF86D13D-89F9-3F48-BE24-47F3CE5FD09E}" uniqueName="71" name="cpu.Idle" queryTableFieldId="71"/>
    <tableColumn id="72" xr3:uid="{88E2E43D-18F5-AE4E-9751-89502281F42B}" uniqueName="72" name="tester" queryTableFieldId="72" dataDxfId="246"/>
    <tableColumn id="73" xr3:uid="{44011202-2D2B-A44B-B166-6CF5960FE2B7}" uniqueName="73" name="start_epoch" queryTableFieldId="73"/>
    <tableColumn id="74" xr3:uid="{2FDA2366-8552-4043-B42D-1B639BE24164}" uniqueName="74" name="osVersion" queryTableFieldId="74" dataDxfId="245"/>
    <tableColumn id="75" xr3:uid="{EFFBBEA9-ACBF-FE41-85A8-5BE994CC033F}" uniqueName="75" name="os_version" queryTableFieldId="75" dataDxfId="244"/>
    <tableColumn id="76" xr3:uid="{A72862F3-8E72-134F-95C2-155816808D3F}" uniqueName="76" name="osPlatform" queryTableFieldId="76" dataDxfId="243"/>
    <tableColumn id="77" xr3:uid="{013B4A68-AA07-114D-AE7A-394D9B501C52}" uniqueName="77" name="date" queryTableFieldId="77"/>
    <tableColumn id="78" xr3:uid="{FB97F16F-0FB5-C547-A06C-2939CC3FF373}" uniqueName="78" name="browserVersion" queryTableFieldId="78"/>
    <tableColumn id="79" xr3:uid="{B285F79C-1F77-6847-A632-2314360F3243}" uniqueName="79" name="browser_version" queryTableFieldId="79"/>
    <tableColumn id="80" xr3:uid="{12D8E763-0DB5-EA45-8F6D-CDD972098DBA}" uniqueName="80" name="fullyLoadedCPUms" queryTableFieldId="80"/>
    <tableColumn id="81" xr3:uid="{654C4B79-0FF0-E344-AD63-DA928E96D92C}" uniqueName="81" name="fullyLoadedCPUpct" queryTableFieldId="81"/>
    <tableColumn id="82" xr3:uid="{7D04C282-B2E5-7C49-A815-C5FB929245AF}" uniqueName="82" name="document_URL" queryTableFieldId="82" dataDxfId="242"/>
    <tableColumn id="83" xr3:uid="{DD2EA8F1-3E8B-C241-A871-D3D0626DF8ED}" uniqueName="83" name="document_hostname" queryTableFieldId="83" dataDxfId="241"/>
    <tableColumn id="84" xr3:uid="{7F2D59F0-4DE9-694A-8473-4586D323D089}" uniqueName="84" name="document_origin" queryTableFieldId="84" dataDxfId="240"/>
    <tableColumn id="85" xr3:uid="{987D669C-C77B-0E41-B4C9-A7B1C775D3F1}" uniqueName="85" name="domElements" queryTableFieldId="85"/>
    <tableColumn id="86" xr3:uid="{8B1D807E-40EC-9B4C-B6EC-C0CC812173A9}" uniqueName="86" name="domComplete" queryTableFieldId="86"/>
    <tableColumn id="87" xr3:uid="{4D8C3F0B-E191-2144-8040-0923D9AA1E86}" uniqueName="87" name="PerformancePaintTiming.first-paint" queryTableFieldId="87"/>
    <tableColumn id="88" xr3:uid="{BE4ADDDE-9EE2-F34A-8EBC-A5E04F81322A}" uniqueName="88" name="PerformancePaintTiming.first-contentful-paint" queryTableFieldId="88"/>
    <tableColumn id="89" xr3:uid="{92CD88F6-209C-DF4D-A2FD-34BC0C976031}" uniqueName="89" name="base_page_ip_ptr" queryTableFieldId="89"/>
    <tableColumn id="90" xr3:uid="{7D79A097-60AF-5C42-8A83-DF2591D7F4B5}" uniqueName="90" name="base_page_cname" queryTableFieldId="90"/>
    <tableColumn id="91" xr3:uid="{0E0E54B6-451E-664B-8EE3-826D64CF8BEF}" uniqueName="91" name="base_page_dns_server" queryTableFieldId="91" dataDxfId="239"/>
    <tableColumn id="92" xr3:uid="{6C3AEBAE-EC9B-C84D-9C50-07938377FF83}" uniqueName="92" name="browser_name" queryTableFieldId="92" dataDxfId="238"/>
    <tableColumn id="93" xr3:uid="{8148F2A8-D3B3-804F-8D40-F77983DF4E93}" uniqueName="93" name="eventName" queryTableFieldId="93" dataDxfId="237"/>
    <tableColumn id="94" xr3:uid="{2A4A22BF-33B9-A243-9BEF-26E7C01D6E8D}" uniqueName="94" name="test_run_time_ms" queryTableFieldId="94"/>
    <tableColumn id="95" xr3:uid="{4630EA12-D0D9-FA45-BE7E-C74662E8DCC1}" uniqueName="95" name="testUrl" queryTableFieldId="95" dataDxfId="236"/>
    <tableColumn id="96" xr3:uid="{BDE98D8D-859A-A848-986A-D02D01069D2C}" uniqueName="96" name="Colordepth" queryTableFieldId="96"/>
    <tableColumn id="97" xr3:uid="{82781559-6719-9742-8BCB-610829BD3362}" uniqueName="97" name="Dpi" queryTableFieldId="97" dataDxfId="235"/>
    <tableColumn id="98" xr3:uid="{86339317-5610-7546-95B0-EE515B4AE8C9}" uniqueName="98" name="Images" queryTableFieldId="98" dataDxfId="234"/>
    <tableColumn id="99" xr3:uid="{4A5D6D34-A8C4-7F41-9BB5-DE4BA9307D2D}" uniqueName="99" name="Resolution" queryTableFieldId="99" dataDxfId="233"/>
    <tableColumn id="100" xr3:uid="{2D8CE06F-0341-8C40-A393-3AD1FE25E14D}" uniqueName="100" name="generated-content-percent" queryTableFieldId="100"/>
    <tableColumn id="101" xr3:uid="{A1B0481A-42DE-A647-AFBE-1FEAC1DD03CB}" uniqueName="101" name="generated-content-size" queryTableFieldId="101"/>
    <tableColumn id="102" xr3:uid="{ABEF0B06-A8E0-BC4E-B81B-9968868E3695}" uniqueName="102" name="meta-viewport" queryTableFieldId="102" dataDxfId="232"/>
    <tableColumn id="103" xr3:uid="{F00CAE44-BF57-DF47-8075-9128D5A05F4D}" uniqueName="103" name="rendered-html" queryTableFieldId="103" dataDxfId="231"/>
    <tableColumn id="104" xr3:uid="{EDABA8B2-7D8B-714B-B473-D8A1D0D5C25A}" uniqueName="104" name="lastVisualChange" queryTableFieldId="104"/>
    <tableColumn id="105" xr3:uid="{4781473F-4CED-B94A-AB31-6365F6E76A94}" uniqueName="105" name="render" queryTableFieldId="105"/>
    <tableColumn id="106" xr3:uid="{0E2E9F05-6A14-9E4A-AC62-517B26380AEB}" uniqueName="106" name="visualComplete85" queryTableFieldId="106"/>
    <tableColumn id="107" xr3:uid="{1AE3732B-817F-F743-B2CA-E1210991CB0C}" uniqueName="107" name="visualComplete90" queryTableFieldId="107"/>
    <tableColumn id="108" xr3:uid="{D442991B-FA2B-4842-8D48-6C9082D8379B}" uniqueName="108" name="visualComplete95" queryTableFieldId="108"/>
    <tableColumn id="109" xr3:uid="{DE04B71E-A0E1-6E44-8E34-CD31F4845ABB}" uniqueName="109" name="visualComplete99" queryTableFieldId="109"/>
    <tableColumn id="110" xr3:uid="{2CB31765-F612-8C4C-B899-7D1ACCE2161C}" uniqueName="110" name="visualComplete" queryTableFieldId="110"/>
    <tableColumn id="111" xr3:uid="{36F26817-C292-EA40-AB42-ADCDE58A7A3E}" uniqueName="111" name="SpeedIndex" queryTableFieldId="111"/>
    <tableColumn id="112" xr3:uid="{3DFF1AB1-FFE4-CB48-95F0-A2AED1799976}" uniqueName="112" name="LargestContentfulPaintType" queryTableFieldId="112" dataDxfId="230"/>
    <tableColumn id="113" xr3:uid="{ECD45BF2-E477-DB45-8C03-A8B9BC3B563E}" uniqueName="113" name="LargestContentfulPaintNodeType" queryTableFieldId="113" dataDxfId="229"/>
    <tableColumn id="114" xr3:uid="{5DB5863E-2517-9645-A89C-A7EB25B9F5A4}" uniqueName="114" name="chromeUserTiming.navigationStart" queryTableFieldId="114"/>
    <tableColumn id="115" xr3:uid="{A78805FC-1F39-4347-AC7C-7B5EE983707E}" uniqueName="115" name="chromeUserTiming.fetchStart" queryTableFieldId="115"/>
    <tableColumn id="116" xr3:uid="{9C552894-09A9-1842-83B9-285DC23FD2C6}" uniqueName="116" name="chromeUserTiming.domLoading" queryTableFieldId="116"/>
    <tableColumn id="117" xr3:uid="{737E7DD6-A73E-F944-9E84-A594C07520A3}" uniqueName="117" name="chromeUserTiming.responseEnd" queryTableFieldId="117"/>
    <tableColumn id="118" xr3:uid="{7BC939C4-298A-FA40-96D2-835E5DF50D70}" uniqueName="118" name="chromeUserTiming.domInteractive" queryTableFieldId="118"/>
    <tableColumn id="119" xr3:uid="{85098773-0C08-3D4D-A0BD-1CE128FE4441}" uniqueName="119" name="chromeUserTiming.domContentLoadedEventStart" queryTableFieldId="119"/>
    <tableColumn id="120" xr3:uid="{551284CD-AC18-6A40-A996-E297A5680E0E}" uniqueName="120" name="chromeUserTiming.domContentLoadedEventEnd" queryTableFieldId="120"/>
    <tableColumn id="121" xr3:uid="{61FF5273-3E50-5749-BA05-1CF2852AC599}" uniqueName="121" name="chromeUserTiming.domComplete" queryTableFieldId="121"/>
    <tableColumn id="122" xr3:uid="{91A59B59-02A1-9B49-8E20-82DD47D63DEA}" uniqueName="122" name="chromeUserTiming.unloadEventStart" queryTableFieldId="122"/>
    <tableColumn id="123" xr3:uid="{4886DA6F-1F83-DB40-BF86-23799E95650B}" uniqueName="123" name="chromeUserTiming.unloadEventEnd" queryTableFieldId="123"/>
    <tableColumn id="124" xr3:uid="{4A92F143-1697-D14F-993B-0E74434C8CA5}" uniqueName="124" name="chromeUserTiming.markAsMainFrame" queryTableFieldId="124"/>
    <tableColumn id="125" xr3:uid="{707F7343-1E87-F543-A5CC-ADDB21895AD2}" uniqueName="125" name="chromeUserTiming.commitNavigationEnd" queryTableFieldId="125"/>
    <tableColumn id="126" xr3:uid="{DDEC615D-C0BF-B54E-9004-81C4D0A4F9BF}" uniqueName="126" name="chromeUserTiming.loadEventStart" queryTableFieldId="126"/>
    <tableColumn id="127" xr3:uid="{513D6FE3-2EC0-AA4B-8E99-F1AC45171F2E}" uniqueName="127" name="chromeUserTiming.loadEventEnd" queryTableFieldId="127"/>
    <tableColumn id="128" xr3:uid="{AB275235-81F7-034C-BE88-20BF96B305BD}" uniqueName="128" name="chromeUserTiming.LayoutShift" queryTableFieldId="128"/>
    <tableColumn id="129" xr3:uid="{BE00E4F8-BE75-8046-849C-3F4235AE4C1B}" uniqueName="129" name="chromeUserTiming.firstPaint" queryTableFieldId="129"/>
    <tableColumn id="130" xr3:uid="{6C3EEE90-B7F6-1B42-9138-CB90D5545B60}" uniqueName="130" name="chromeUserTiming.firstContentfulPaint" queryTableFieldId="130"/>
    <tableColumn id="131" xr3:uid="{3A8889E9-2312-F54A-AF64-1E931AFD8A38}" uniqueName="131" name="chromeUserTiming.firstMeaningfulPaintCandidate" queryTableFieldId="131"/>
    <tableColumn id="132" xr3:uid="{D5847402-2A82-BE40-A6A8-2171831CC5C1}" uniqueName="132" name="chromeUserTiming.firstMeaningfulPaint" queryTableFieldId="132"/>
    <tableColumn id="133" xr3:uid="{11BFED1B-BB37-414E-9265-5D960FC08753}" uniqueName="133" name="chromeUserTiming.LargestTextPaint" queryTableFieldId="133"/>
    <tableColumn id="134" xr3:uid="{EB5E8297-2B6C-F042-98E9-713F0DD62AAA}" uniqueName="134" name="chromeUserTiming.LargestContentfulPaint" queryTableFieldId="134"/>
    <tableColumn id="135" xr3:uid="{EDFC1FBE-B5DF-B844-A6B9-71B4F4B36339}" uniqueName="135" name="chromeUserTiming.TotalLayoutShift" queryTableFieldId="135"/>
    <tableColumn id="136" xr3:uid="{FE2F525A-45AE-B949-B7E8-CF2F7E8B1847}" uniqueName="136" name="chromeUserTiming.CumulativeLayoutShift" queryTableFieldId="136"/>
    <tableColumn id="137" xr3:uid="{1E605AB5-8822-D84F-87A9-C72A85BAB553}" uniqueName="137" name="TTIMeasurementEnd" queryTableFieldId="137"/>
    <tableColumn id="138" xr3:uid="{3E07E9F6-015E-A140-A4BF-C66394B70685}" uniqueName="138" name="LastInteractive" queryTableFieldId="138"/>
    <tableColumn id="139" xr3:uid="{15F18CF4-07C4-CE4C-B840-665EBC5BCA02}" uniqueName="139" name="testID" queryTableFieldId="139" dataDxfId="228"/>
    <tableColumn id="140" xr3:uid="{568B47BA-F6A6-B54A-8EDD-EFEFA12D1ECA}" uniqueName="140" name="run" queryTableFieldId="140"/>
    <tableColumn id="141" xr3:uid="{55F4272A-C293-794B-848F-6EF466F635AA}" uniqueName="141" name="step" queryTableFieldId="141"/>
    <tableColumn id="142" xr3:uid="{3A105A1C-AA9F-D34E-8929-BC923C4FD169}" uniqueName="142" name="effectiveBps" queryTableFieldId="142"/>
    <tableColumn id="143" xr3:uid="{B7637321-868F-6842-A7BA-26390B4B79B3}" uniqueName="143" name="domTime" queryTableFieldId="143"/>
    <tableColumn id="144" xr3:uid="{66BEB3A1-B29F-3144-BD54-0322D52A7E3D}" uniqueName="144" name="aft" queryTableFieldId="144"/>
    <tableColumn id="145" xr3:uid="{BE14C626-1FBB-844C-B19C-4B1233EE7DA9}" uniqueName="145" name="titleTime" queryTableFieldId="145"/>
    <tableColumn id="146" xr3:uid="{B7553B33-3111-3249-A372-1E4A47302AF9}" uniqueName="146" name="domLoading" queryTableFieldId="146"/>
    <tableColumn id="147" xr3:uid="{50352384-6DB7-164B-9927-5C136D8D80E1}" uniqueName="147" name="server_rtt" queryTableFieldId="147"/>
    <tableColumn id="148" xr3:uid="{E2723AA4-0A89-CA41-9CB5-418B68D6D3ED}" uniqueName="148" name="edge-processed" queryTableFieldId="148"/>
    <tableColumn id="149" xr3:uid="{586A340E-AD6A-8543-926C-346C74925D04}" uniqueName="149" name="maxFID" queryTableFieldId="149"/>
    <tableColumn id="150" xr3:uid="{5D38B548-7D92-9C43-8BF4-01FDB05AD197}" uniqueName="150" name="TotalBlockingTime" queryTableFieldId="150"/>
    <tableColumn id="151" xr3:uid="{2E3EE98C-3693-5946-87C9-31137CF824B1}" uniqueName="151" name="effectiveBpsDoc" queryTableFieldId="151"/>
    <tableColumn id="152" xr3:uid="{57851E87-BC96-FC43-9129-66A6E3466465}" uniqueName="152" name="bytes.html" queryTableFieldId="152"/>
    <tableColumn id="153" xr3:uid="{AB62B173-81FC-AA40-AAB7-9F45A58A794F}" uniqueName="153" name="requests.html" queryTableFieldId="153"/>
    <tableColumn id="154" xr3:uid="{8B3DF13A-D213-9348-BF26-1D68AC6B9F65}" uniqueName="154" name="bytesUncompressed.html" queryTableFieldId="154"/>
    <tableColumn id="155" xr3:uid="{76F60324-F82B-3C42-9CB3-7BB2F7E3AE7D}" uniqueName="155" name="bytes.js" queryTableFieldId="155"/>
    <tableColumn id="156" xr3:uid="{7EC0B8AA-AFA0-E143-B85D-9BFEA3619223}" uniqueName="156" name="requests.js" queryTableFieldId="156"/>
    <tableColumn id="157" xr3:uid="{8B523E3D-D627-F044-B61F-067450D4ABE9}" uniqueName="157" name="bytesUncompressed.js" queryTableFieldId="157"/>
    <tableColumn id="158" xr3:uid="{5EB960C1-602E-1D40-9829-FE02F382C527}" uniqueName="158" name="bytes.css" queryTableFieldId="158"/>
    <tableColumn id="159" xr3:uid="{CB8FD749-841D-714D-9C5B-2E7CE09B0CCC}" uniqueName="159" name="requests.css" queryTableFieldId="159"/>
    <tableColumn id="160" xr3:uid="{8565F4E1-3323-CF42-81DD-8137B415AEB9}" uniqueName="160" name="bytesUncompressed.css" queryTableFieldId="160"/>
    <tableColumn id="161" xr3:uid="{990EA341-1842-CB42-8A4A-BB9CD9EB9208}" uniqueName="161" name="bytes.image" queryTableFieldId="161"/>
    <tableColumn id="162" xr3:uid="{AFCDB505-E624-D547-93F7-0EC327E8E8DF}" uniqueName="162" name="requests.image" queryTableFieldId="162"/>
    <tableColumn id="163" xr3:uid="{A0619CD1-D966-564B-B603-4D51A5AF3A67}" uniqueName="163" name="bytesUncompressed.image" queryTableFieldId="163"/>
    <tableColumn id="164" xr3:uid="{00B091A6-C276-054A-8CFF-52674F30B966}" uniqueName="164" name="bytes.flash" queryTableFieldId="164"/>
    <tableColumn id="165" xr3:uid="{ECC81F4C-3C1C-6142-8FA5-E8CAAB20EC9D}" uniqueName="165" name="requests.flash" queryTableFieldId="165"/>
    <tableColumn id="166" xr3:uid="{BE448E02-508E-6F4D-B8E4-E2F25A21D83F}" uniqueName="166" name="bytesUncompressed.flash" queryTableFieldId="166"/>
    <tableColumn id="167" xr3:uid="{9A1D60E6-031B-B84C-B39C-C64FED1C5CA1}" uniqueName="167" name="bytes.font" queryTableFieldId="167"/>
    <tableColumn id="168" xr3:uid="{40D3E733-C838-7D4B-9C10-6363C5DD325C}" uniqueName="168" name="requests.font" queryTableFieldId="168"/>
    <tableColumn id="169" xr3:uid="{43116F28-E4AB-EE4A-957B-8FEECA7A760E}" uniqueName="169" name="bytesUncompressed.font" queryTableFieldId="169"/>
    <tableColumn id="170" xr3:uid="{E1C5E965-C569-054D-868B-11C3D0A9A593}" uniqueName="170" name="bytes.video" queryTableFieldId="170"/>
    <tableColumn id="171" xr3:uid="{ED4EEEDC-8644-C14E-873E-C6046AB8BB47}" uniqueName="171" name="requests.video" queryTableFieldId="171"/>
    <tableColumn id="172" xr3:uid="{9816AE1E-6E75-E240-902E-FF9E96195848}" uniqueName="172" name="bytesUncompressed.video" queryTableFieldId="172"/>
    <tableColumn id="173" xr3:uid="{6CF866D3-6315-2945-8F5C-DAD0BF391D64}" uniqueName="173" name="bytes.other" queryTableFieldId="173"/>
    <tableColumn id="174" xr3:uid="{D187AADA-ECDD-EE4B-9F38-8954CF60C65E}" uniqueName="174" name="requests.other" queryTableFieldId="174"/>
    <tableColumn id="175" xr3:uid="{049558D4-079B-F74D-A1AC-C82760CF550B}" uniqueName="175" name="bytesUncompressed.other" queryTableFieldId="175"/>
    <tableColumn id="176" xr3:uid="{4AD1FC5C-F22C-AE48-99E0-1512A240D51D}" uniqueName="176" name="id" queryTableFieldId="176" dataDxfId="227"/>
    <tableColumn id="177" xr3:uid="{9A6C2B01-88F9-244E-AA17-A07269443153}" uniqueName="177" name="Column177" queryTableFieldId="177"/>
  </tableColumns>
  <tableStyleInfo name="TableStyleMedium7"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B7E18F-F85D-7943-BA9F-9F482D8E3489}" name="Werkblad_1___Results_SPA_normal" displayName="Werkblad_1___Results_SPA_normal" ref="A1:FU6" tableType="queryTable" totalsRowShown="0">
  <autoFilter ref="A1:FU6" xr:uid="{00B7E18F-F85D-7943-BA9F-9F482D8E3489}"/>
  <tableColumns count="177">
    <tableColumn id="1" xr3:uid="{224411B1-5735-C345-BD04-E168BC55D9F2}" uniqueName="1" name="loadTime" queryTableFieldId="1"/>
    <tableColumn id="2" xr3:uid="{B762BC5C-926A-FC47-B458-80CCAE230B85}" uniqueName="2" name="docTime" queryTableFieldId="2"/>
    <tableColumn id="3" xr3:uid="{4CA48B68-DA87-0045-8774-17DD9DA05136}" uniqueName="3" name="fullyLoaded" queryTableFieldId="3"/>
    <tableColumn id="4" xr3:uid="{ECB536F2-A166-B146-9F60-06EF594BCCFE}" uniqueName="4" name="bytesOut" queryTableFieldId="4"/>
    <tableColumn id="5" xr3:uid="{790D4CB8-BF4C-1C4A-BA1C-68488C23BCD8}" uniqueName="5" name="bytesOutDoc" queryTableFieldId="5"/>
    <tableColumn id="6" xr3:uid="{5C29DA4E-D191-1A4B-94B1-FACAD1AF9DCE}" uniqueName="6" name="bytesIn" queryTableFieldId="6"/>
    <tableColumn id="7" xr3:uid="{11ED832A-1951-EB4B-826B-91FC3D70BB5E}" uniqueName="7" name="bytesInDoc" queryTableFieldId="7"/>
    <tableColumn id="8" xr3:uid="{0E9F2B9F-749E-5B49-B388-B43BD4E34811}" uniqueName="8" name="requests" queryTableFieldId="8"/>
    <tableColumn id="9" xr3:uid="{F687822A-6D95-7547-BF93-433D7B7020CB}" uniqueName="9" name="requestsFull" queryTableFieldId="9"/>
    <tableColumn id="10" xr3:uid="{87806BEE-4194-4E43-AFB6-2861F6DDB074}" uniqueName="10" name="requestsDoc" queryTableFieldId="10"/>
    <tableColumn id="11" xr3:uid="{51921A9B-7D1D-6042-A3A4-7DE512D07447}" uniqueName="11" name="responses_200" queryTableFieldId="11"/>
    <tableColumn id="12" xr3:uid="{864882CF-4C4E-EF42-A2B8-0BBA7FF1470C}" uniqueName="12" name="responses_404" queryTableFieldId="12"/>
    <tableColumn id="13" xr3:uid="{ED23D24E-375C-284B-9B13-C3093DE8B806}" uniqueName="13" name="responses_other" queryTableFieldId="13"/>
    <tableColumn id="14" xr3:uid="{B9AEEC87-A455-3447-B85E-F9CBE4816C06}" uniqueName="14" name="result" queryTableFieldId="14"/>
    <tableColumn id="15" xr3:uid="{41D7B5C2-797D-1948-806E-4B11DEE207C6}" uniqueName="15" name="testStartOffset" queryTableFieldId="15"/>
    <tableColumn id="16" xr3:uid="{D18BFAB0-34E1-7C41-825B-D9E70854DABF}" uniqueName="16" name="cached" queryTableFieldId="16"/>
    <tableColumn id="17" xr3:uid="{7CE8CB3E-3B84-FA42-8F4E-45E79441D7BF}" uniqueName="17" name="optimization_checked" queryTableFieldId="17"/>
    <tableColumn id="18" xr3:uid="{856714F0-89DA-5547-AEBF-6660A843761C}" uniqueName="18" name="main_frame" queryTableFieldId="18" dataDxfId="24"/>
    <tableColumn id="19" xr3:uid="{A189276C-2F72-BF4B-8C0C-8F2D7B76474E}" uniqueName="19" name="loadEventStart" queryTableFieldId="19"/>
    <tableColumn id="20" xr3:uid="{B2F15718-4B82-5744-85E5-6507E3BC192C}" uniqueName="20" name="loadEventEnd" queryTableFieldId="20"/>
    <tableColumn id="21" xr3:uid="{B5EA47B5-1F54-C24B-B5C0-D3B49403B0CF}" uniqueName="21" name="domContentLoadedEventStart" queryTableFieldId="21"/>
    <tableColumn id="22" xr3:uid="{54CF20C3-EC87-C14B-B255-369A36D87A1F}" uniqueName="22" name="domContentLoadedEventEnd" queryTableFieldId="22"/>
    <tableColumn id="23" xr3:uid="{6C7157B6-4C1D-6840-B3FC-7F2665BF2B48}" uniqueName="23" name="URL" queryTableFieldId="23" dataDxfId="23"/>
    <tableColumn id="24" xr3:uid="{55C756AB-BCE6-1244-A532-3C1ADBB4E6F5}" uniqueName="24" name="connections" queryTableFieldId="24"/>
    <tableColumn id="25" xr3:uid="{4338CC2E-E4BE-3C42-AE97-270498E42197}" uniqueName="25" name="final_base_page_request" queryTableFieldId="25"/>
    <tableColumn id="26" xr3:uid="{78D5EA2D-7A3E-6D4B-8FF1-E8ACDC143449}" uniqueName="26" name="final_base_page_request_id" queryTableFieldId="26" dataDxfId="22"/>
    <tableColumn id="27" xr3:uid="{C7F95D79-FE37-B341-AE45-E23BBE537126}" uniqueName="27" name="final_url" queryTableFieldId="27" dataDxfId="21"/>
    <tableColumn id="28" xr3:uid="{1D312E0D-9305-3B48-A014-3D8D7ED73980}" uniqueName="28" name="domInteractive" queryTableFieldId="28"/>
    <tableColumn id="29" xr3:uid="{C42F954D-955E-7A46-9EC0-078860583041}" uniqueName="29" name="firstPaint" queryTableFieldId="29"/>
    <tableColumn id="30" xr3:uid="{D9A8CC49-7638-B34E-A492-B5BD96131EF3}" uniqueName="30" name="firstContentfulPaint" queryTableFieldId="30"/>
    <tableColumn id="31" xr3:uid="{E43312F2-6154-AC4A-A901-B87AA2AEEE2E}" uniqueName="31" name="firstMeaningfulPaint" queryTableFieldId="31"/>
    <tableColumn id="32" xr3:uid="{8608B368-71F2-7940-9799-26AEB51CB9E5}" uniqueName="32" name="renderBlockingCSS" queryTableFieldId="32"/>
    <tableColumn id="33" xr3:uid="{6FED3DA1-34F1-A448-9F46-8DC670B3C04E}" uniqueName="33" name="renderBlockingJS" queryTableFieldId="33"/>
    <tableColumn id="34" xr3:uid="{7D3EE251-E4F5-C74A-94DF-EEC577D087FE}" uniqueName="34" name="TTFB" queryTableFieldId="34"/>
    <tableColumn id="35" xr3:uid="{2644D2D6-266F-5843-AAE7-698A754A019E}" uniqueName="35" name="basePageSSLTime" queryTableFieldId="35"/>
    <tableColumn id="36" xr3:uid="{1EE5FE7F-8409-7E41-9661-961CB068800E}" uniqueName="36" name="score_cache" queryTableFieldId="36"/>
    <tableColumn id="37" xr3:uid="{8B13EAEE-93B1-124B-9D84-1961721824B9}" uniqueName="37" name="score_cdn" queryTableFieldId="37"/>
    <tableColumn id="38" xr3:uid="{BF7FAC6B-A029-4E44-A894-018051EB693A}" uniqueName="38" name="score_gzip" queryTableFieldId="38"/>
    <tableColumn id="39" xr3:uid="{5DDE7918-5300-B546-8E45-E819471892FA}" uniqueName="39" name="score_cookies" queryTableFieldId="39"/>
    <tableColumn id="40" xr3:uid="{21DF6C86-6A4D-5A4F-A008-0F20930D3A26}" uniqueName="40" name="score_keep-alive" queryTableFieldId="40"/>
    <tableColumn id="41" xr3:uid="{9788E67C-2F4A-444D-B0E2-FA33090A476C}" uniqueName="41" name="score_minify" queryTableFieldId="41"/>
    <tableColumn id="42" xr3:uid="{A5838808-B4B2-6246-938D-7E37DF2D8D79}" uniqueName="42" name="score_combine" queryTableFieldId="42"/>
    <tableColumn id="43" xr3:uid="{ED8D6167-54CC-F84D-99F8-451E3186E793}" uniqueName="43" name="score_compress" queryTableFieldId="43"/>
    <tableColumn id="44" xr3:uid="{C74BD0D8-EC72-3842-82B5-525F007D6839}" uniqueName="44" name="score_etags" queryTableFieldId="44"/>
    <tableColumn id="45" xr3:uid="{D0705BE1-BA37-9643-96CC-1E8523D748A4}" uniqueName="45" name="score_progressive_jpeg" queryTableFieldId="45"/>
    <tableColumn id="46" xr3:uid="{3172F6C5-7FCD-F740-A185-54AB265D16BA}" uniqueName="46" name="gzip_total" queryTableFieldId="46"/>
    <tableColumn id="47" xr3:uid="{B190B54B-83C9-1041-82CD-56BFE56BC370}" uniqueName="47" name="gzip_savings" queryTableFieldId="47"/>
    <tableColumn id="48" xr3:uid="{A9244375-C95D-F84D-B226-4733CA9F4E31}" uniqueName="48" name="minify_total" queryTableFieldId="48"/>
    <tableColumn id="49" xr3:uid="{B342C2F2-ED68-D64A-90E2-A7B72E5BBBFE}" uniqueName="49" name="minify_savings" queryTableFieldId="49"/>
    <tableColumn id="50" xr3:uid="{B5675A9F-19F5-9248-A361-F70AF1578E7C}" uniqueName="50" name="image_total" queryTableFieldId="50"/>
    <tableColumn id="51" xr3:uid="{56310932-FDF0-5F4D-94AF-DEEA8C4990F4}" uniqueName="51" name="image_savings" queryTableFieldId="51"/>
    <tableColumn id="52" xr3:uid="{24FA736D-B8DA-D540-9713-ABC7B1DD0A1D}" uniqueName="52" name="base_page_cdn" queryTableFieldId="52" dataDxfId="20"/>
    <tableColumn id="53" xr3:uid="{5726997A-555B-AF44-871E-C968AD6F4B98}" uniqueName="53" name="cpu.ParseHTML" queryTableFieldId="53"/>
    <tableColumn id="54" xr3:uid="{02ACB651-0F07-8443-AC77-2123A1B55CB1}" uniqueName="54" name="cpu.HTMLDocumentParser::FetchQueuedPreloads" queryTableFieldId="54"/>
    <tableColumn id="55" xr3:uid="{8E74D9FB-6C92-F04E-BFD1-228C95C6CBBC}" uniqueName="55" name="cpu.EventDispatch" queryTableFieldId="55"/>
    <tableColumn id="56" xr3:uid="{9157EE3E-19B9-FA4B-998F-4B78B0B14111}" uniqueName="56" name="cpu.MarkDOMContent" queryTableFieldId="56"/>
    <tableColumn id="57" xr3:uid="{E3A296D6-4B32-474D-8AEE-292A16BE8341}" uniqueName="57" name="cpu.V8.GC_TIME_TO_SAFEPOINT" queryTableFieldId="57"/>
    <tableColumn id="58" xr3:uid="{6BE07141-9A52-DF42-8340-51FF11D0472F}" uniqueName="58" name="cpu.CommitLoad" queryTableFieldId="58"/>
    <tableColumn id="59" xr3:uid="{E1CED445-710D-4A41-9BE9-FC0A1FAE188C}" uniqueName="59" name="cpu.ResourceFetcher::requestResource" queryTableFieldId="59"/>
    <tableColumn id="60" xr3:uid="{88C4A484-3B1A-7340-A3F8-E42FAFE41A0E}" uniqueName="60" name="cpu.EvaluateScript" queryTableFieldId="60"/>
    <tableColumn id="61" xr3:uid="{50A43EE1-63DD-1246-ABED-29141C553A7E}" uniqueName="61" name="cpu.v8.compile" queryTableFieldId="61"/>
    <tableColumn id="62" xr3:uid="{C4264500-7197-5247-BA6C-FEF22A6EC19A}" uniqueName="62" name="cpu.ParseAuthorStyleSheet" queryTableFieldId="62"/>
    <tableColumn id="63" xr3:uid="{A91F34BE-9A4A-6342-90F0-A60F05B0B248}" uniqueName="63" name="cpu.FunctionCall" queryTableFieldId="63"/>
    <tableColumn id="64" xr3:uid="{AC2DF4C5-6046-0E4E-9402-A1EAD49CE3CB}" uniqueName="64" name="cpu.MarkLoad" queryTableFieldId="64"/>
    <tableColumn id="65" xr3:uid="{3D6A2E81-08E5-1F4B-9512-13A4D06E6DC4}" uniqueName="65" name="cpu.UpdateLayoutTree" queryTableFieldId="65"/>
    <tableColumn id="66" xr3:uid="{8097858A-D067-9442-828D-093E4EDCC8E4}" uniqueName="66" name="cpu.Layout" queryTableFieldId="66"/>
    <tableColumn id="67" xr3:uid="{B69FE3DF-EFEC-9540-8073-8DD55A2766D2}" uniqueName="67" name="cpu.PrePaint" queryTableFieldId="67"/>
    <tableColumn id="68" xr3:uid="{FBBC9529-FEF2-2548-86E2-32040BA6F772}" uniqueName="68" name="cpu.HitTest" queryTableFieldId="68"/>
    <tableColumn id="69" xr3:uid="{5410C9E0-1E43-6C4A-9685-03932D15ACC1}" uniqueName="69" name="cpu.Paint" queryTableFieldId="69"/>
    <tableColumn id="70" xr3:uid="{BD9E6700-7626-654B-9EAC-CDACF42C1A25}" uniqueName="70" name="cpu.Layerize" queryTableFieldId="70"/>
    <tableColumn id="71" xr3:uid="{52865CDF-726D-564C-A9DE-5E41FCD89629}" uniqueName="71" name="cpu.largestContentfulPaint::Candidate" queryTableFieldId="71"/>
    <tableColumn id="72" xr3:uid="{41B61F2C-52A3-C047-8642-F60FDB839E13}" uniqueName="72" name="cpu.Idle" queryTableFieldId="72"/>
    <tableColumn id="73" xr3:uid="{EE61A94D-6EA0-AA4A-8E2D-D6900BE079AC}" uniqueName="73" name="tester" queryTableFieldId="73" dataDxfId="19"/>
    <tableColumn id="74" xr3:uid="{26AFD94C-6205-8047-B74F-96804E7C1771}" uniqueName="74" name="start_epoch" queryTableFieldId="74"/>
    <tableColumn id="75" xr3:uid="{D404D9F8-B170-6845-8FF1-62807AFAD5BB}" uniqueName="75" name="osVersion" queryTableFieldId="75" dataDxfId="18"/>
    <tableColumn id="76" xr3:uid="{328280EA-3172-4447-9F47-A105DDD79A3A}" uniqueName="76" name="os_version" queryTableFieldId="76" dataDxfId="17"/>
    <tableColumn id="77" xr3:uid="{19FCAA8C-BB2A-A642-BA25-242ADB42A461}" uniqueName="77" name="osPlatform" queryTableFieldId="77" dataDxfId="16"/>
    <tableColumn id="78" xr3:uid="{3233D1CF-34AE-8342-9249-6020D1FF6283}" uniqueName="78" name="date" queryTableFieldId="78"/>
    <tableColumn id="79" xr3:uid="{4E187AC6-5A9C-664B-94D4-341691928757}" uniqueName="79" name="browserVersion" queryTableFieldId="79"/>
    <tableColumn id="80" xr3:uid="{2B9A98EF-A1C0-6F42-8999-93BD5D47C104}" uniqueName="80" name="browser_version" queryTableFieldId="80"/>
    <tableColumn id="81" xr3:uid="{5EEB70D5-593C-964F-B675-47B9E4D7B799}" uniqueName="81" name="fullyLoadedCPUms" queryTableFieldId="81"/>
    <tableColumn id="82" xr3:uid="{8640AE13-ABF1-0142-A249-AA8EB4BD9522}" uniqueName="82" name="fullyLoadedCPUpct" queryTableFieldId="82"/>
    <tableColumn id="83" xr3:uid="{16948AC1-CDA9-1843-A707-0A9AAB44221A}" uniqueName="83" name="document_URL" queryTableFieldId="83" dataDxfId="15"/>
    <tableColumn id="84" xr3:uid="{F0F27C3F-BBAD-754E-B450-8E2FCE37B75A}" uniqueName="84" name="document_hostname" queryTableFieldId="84" dataDxfId="14"/>
    <tableColumn id="85" xr3:uid="{214EC859-0013-3848-B926-55E7F114402A}" uniqueName="85" name="document_origin" queryTableFieldId="85" dataDxfId="13"/>
    <tableColumn id="86" xr3:uid="{7338D68D-206F-4F40-9191-41D35D2522B6}" uniqueName="86" name="domElements" queryTableFieldId="86"/>
    <tableColumn id="87" xr3:uid="{DEF5B742-8409-C541-80B2-8B5B99AA64A3}" uniqueName="87" name="domComplete" queryTableFieldId="87"/>
    <tableColumn id="88" xr3:uid="{5B224239-EE46-2E4C-9B1A-D721CB9D9BD1}" uniqueName="88" name="PerformancePaintTiming.first-paint" queryTableFieldId="88"/>
    <tableColumn id="89" xr3:uid="{D7555622-F796-8442-98CD-C85D78549FD9}" uniqueName="89" name="PerformancePaintTiming.first-contentful-paint" queryTableFieldId="89"/>
    <tableColumn id="90" xr3:uid="{49F1ED70-E72B-C24A-9413-51FB0D69B9DA}" uniqueName="90" name="base_page_ip_ptr" queryTableFieldId="90"/>
    <tableColumn id="91" xr3:uid="{83E46392-E556-F948-BF1E-43D73FD87D84}" uniqueName="91" name="base_page_cname" queryTableFieldId="91"/>
    <tableColumn id="92" xr3:uid="{426CA4EB-393E-DD45-8E0C-55C4FD6DAEDD}" uniqueName="92" name="base_page_dns_server" queryTableFieldId="92" dataDxfId="12"/>
    <tableColumn id="93" xr3:uid="{A84CF38A-76BE-3E4B-82D9-20FFC746A2D4}" uniqueName="93" name="browser_name" queryTableFieldId="93" dataDxfId="11"/>
    <tableColumn id="94" xr3:uid="{6E2538D8-E458-9044-958D-C0E45396C672}" uniqueName="94" name="eventName" queryTableFieldId="94" dataDxfId="10"/>
    <tableColumn id="95" xr3:uid="{5E15C52B-ACA3-B044-AB43-AB65EAFD89BF}" uniqueName="95" name="test_run_time_ms" queryTableFieldId="95"/>
    <tableColumn id="96" xr3:uid="{7B6361F1-A819-AC49-BCC6-83DCE3F8775B}" uniqueName="96" name="testUrl" queryTableFieldId="96" dataDxfId="9"/>
    <tableColumn id="97" xr3:uid="{B1BE6384-935E-004B-BF83-0E47B5D28519}" uniqueName="97" name="Colordepth" queryTableFieldId="97"/>
    <tableColumn id="98" xr3:uid="{311EB9A0-6E49-E645-B1CE-821FDB818A70}" uniqueName="98" name="Dpi" queryTableFieldId="98" dataDxfId="8"/>
    <tableColumn id="99" xr3:uid="{3B7B4326-D806-AA45-99E2-CA1D60572DF4}" uniqueName="99" name="Images" queryTableFieldId="99" dataDxfId="7"/>
    <tableColumn id="100" xr3:uid="{E7A3F363-BDE0-624D-A78F-B440898C3DD2}" uniqueName="100" name="Resolution" queryTableFieldId="100" dataDxfId="6"/>
    <tableColumn id="101" xr3:uid="{83758FD4-48C4-1F43-B507-D2AC20DA0273}" uniqueName="101" name="generated-content-percent" queryTableFieldId="101"/>
    <tableColumn id="102" xr3:uid="{490F9138-26C8-E64B-A837-4C97D2D4E751}" uniqueName="102" name="generated-content-size" queryTableFieldId="102"/>
    <tableColumn id="103" xr3:uid="{A7549DF7-7301-0A4F-A2C8-5F68A89E5120}" uniqueName="103" name="meta-viewport" queryTableFieldId="103" dataDxfId="5"/>
    <tableColumn id="104" xr3:uid="{0E7819B0-DAAC-EC4A-9B6B-36416D84ED39}" uniqueName="104" name="rendered-html" queryTableFieldId="104" dataDxfId="4"/>
    <tableColumn id="105" xr3:uid="{2FDF7847-A938-B64C-8322-943B4126D49B}" uniqueName="105" name="lastVisualChange" queryTableFieldId="105"/>
    <tableColumn id="106" xr3:uid="{E255B010-B9F0-154D-AFFE-0082EA17D260}" uniqueName="106" name="render" queryTableFieldId="106"/>
    <tableColumn id="107" xr3:uid="{02792F4C-AC35-424A-B042-11B4ADE1D0A8}" uniqueName="107" name="visualComplete85" queryTableFieldId="107"/>
    <tableColumn id="108" xr3:uid="{39A20A6F-0071-764B-9E2D-B0267B669535}" uniqueName="108" name="visualComplete90" queryTableFieldId="108"/>
    <tableColumn id="109" xr3:uid="{DEF6CB6A-9AE1-B447-912A-5005D573036E}" uniqueName="109" name="visualComplete95" queryTableFieldId="109"/>
    <tableColumn id="110" xr3:uid="{D331317C-0B58-7942-9425-DE6915389F35}" uniqueName="110" name="visualComplete99" queryTableFieldId="110"/>
    <tableColumn id="111" xr3:uid="{1792075A-8CDC-AE4B-B7EA-D3BFF095A0A0}" uniqueName="111" name="visualComplete" queryTableFieldId="111"/>
    <tableColumn id="112" xr3:uid="{131AD0BE-C2F0-F44C-9BD1-545139E1B220}" uniqueName="112" name="SpeedIndex" queryTableFieldId="112"/>
    <tableColumn id="113" xr3:uid="{4B491812-B47C-F24E-BBBF-73CC3F14EE62}" uniqueName="113" name="LargestContentfulPaintType" queryTableFieldId="113" dataDxfId="3"/>
    <tableColumn id="114" xr3:uid="{7DFCB5ED-C66A-2743-AE9C-857BEC64A494}" uniqueName="114" name="LargestContentfulPaintNodeType" queryTableFieldId="114" dataDxfId="2"/>
    <tableColumn id="115" xr3:uid="{69CAB8F6-77DB-DB4E-BEB3-EC28462083AD}" uniqueName="115" name="chromeUserTiming.navigationStart" queryTableFieldId="115"/>
    <tableColumn id="116" xr3:uid="{EF5CA130-5D25-C348-A587-5C32657E06AE}" uniqueName="116" name="chromeUserTiming.fetchStart" queryTableFieldId="116"/>
    <tableColumn id="117" xr3:uid="{9B709D17-839D-2B46-903C-B55A0696A239}" uniqueName="117" name="chromeUserTiming.domLoading" queryTableFieldId="117"/>
    <tableColumn id="118" xr3:uid="{8794117B-CA21-0E44-8400-86605A2D8A73}" uniqueName="118" name="chromeUserTiming.responseEnd" queryTableFieldId="118"/>
    <tableColumn id="119" xr3:uid="{AFC9B4F4-A566-9549-8D7F-51E0A6F4B9B8}" uniqueName="119" name="chromeUserTiming.domInteractive" queryTableFieldId="119"/>
    <tableColumn id="120" xr3:uid="{B612D838-B21F-D34D-8EEA-7EF4574B1830}" uniqueName="120" name="chromeUserTiming.domContentLoadedEventStart" queryTableFieldId="120"/>
    <tableColumn id="121" xr3:uid="{98F7E938-00B1-7C40-98AA-29E78C7F58A0}" uniqueName="121" name="chromeUserTiming.domContentLoadedEventEnd" queryTableFieldId="121"/>
    <tableColumn id="122" xr3:uid="{30F61B2D-4D84-2E47-AAFF-D79B69EEE96B}" uniqueName="122" name="chromeUserTiming.domComplete" queryTableFieldId="122"/>
    <tableColumn id="123" xr3:uid="{83A35D30-522C-5B4C-9E46-BD773769A2B1}" uniqueName="123" name="chromeUserTiming.unloadEventStart" queryTableFieldId="123"/>
    <tableColumn id="124" xr3:uid="{71C7E202-4EE2-E540-AA31-AA801F0832B0}" uniqueName="124" name="chromeUserTiming.unloadEventEnd" queryTableFieldId="124"/>
    <tableColumn id="125" xr3:uid="{8E384E26-9B1E-8D49-A9E8-A12FC611A3AE}" uniqueName="125" name="chromeUserTiming.markAsMainFrame" queryTableFieldId="125"/>
    <tableColumn id="126" xr3:uid="{C99415B8-4306-424F-9865-B4F66E8EE45C}" uniqueName="126" name="chromeUserTiming.commitNavigationEnd" queryTableFieldId="126"/>
    <tableColumn id="127" xr3:uid="{93DF2870-B7D9-9D43-9C4D-6FDB2EB942A4}" uniqueName="127" name="chromeUserTiming.loadEventStart" queryTableFieldId="127"/>
    <tableColumn id="128" xr3:uid="{028C8056-5E1F-EA47-A090-AD343508FDF6}" uniqueName="128" name="chromeUserTiming.loadEventEnd" queryTableFieldId="128"/>
    <tableColumn id="129" xr3:uid="{7CB86BC3-49DA-874F-A921-C117A88359A7}" uniqueName="129" name="chromeUserTiming.firstPaint" queryTableFieldId="129"/>
    <tableColumn id="130" xr3:uid="{02170E74-7D20-DE4F-8F69-E35473F43FA0}" uniqueName="130" name="chromeUserTiming.firstContentfulPaint" queryTableFieldId="130"/>
    <tableColumn id="131" xr3:uid="{F9DE5B7C-2622-7C4D-95D9-75CF9E8829A9}" uniqueName="131" name="chromeUserTiming.firstMeaningfulPaintCandidate" queryTableFieldId="131"/>
    <tableColumn id="132" xr3:uid="{7ACE178C-68A5-4646-BA42-6962F1390D72}" uniqueName="132" name="chromeUserTiming.firstMeaningfulPaint" queryTableFieldId="132"/>
    <tableColumn id="133" xr3:uid="{EA057B45-41DE-734C-9D41-0689989CED9B}" uniqueName="133" name="chromeUserTiming.LargestTextPaint" queryTableFieldId="133"/>
    <tableColumn id="134" xr3:uid="{42770721-D076-B042-B70F-F4DDAA4FD697}" uniqueName="134" name="chromeUserTiming.LargestContentfulPaint" queryTableFieldId="134"/>
    <tableColumn id="135" xr3:uid="{B5F778D0-FD7F-7647-BF33-410892BD34D3}" uniqueName="135" name="chromeUserTiming.TotalLayoutShift" queryTableFieldId="135"/>
    <tableColumn id="136" xr3:uid="{9AEAA8BE-170A-B345-9847-453693427FE2}" uniqueName="136" name="chromeUserTiming.CumulativeLayoutShift" queryTableFieldId="136"/>
    <tableColumn id="137" xr3:uid="{FFF9A915-3DA8-CF44-AF3F-EE25A2260D4D}" uniqueName="137" name="TTIMeasurementEnd" queryTableFieldId="137"/>
    <tableColumn id="138" xr3:uid="{A9E93A3E-EF6D-034D-8AEE-FDB472881417}" uniqueName="138" name="LastInteractive" queryTableFieldId="138"/>
    <tableColumn id="139" xr3:uid="{32409EC7-810F-624B-807F-0F067E7AC853}" uniqueName="139" name="testID" queryTableFieldId="139" dataDxfId="1"/>
    <tableColumn id="140" xr3:uid="{E3400AA9-5F7E-FC40-B4F6-F79A972A78A1}" uniqueName="140" name="run" queryTableFieldId="140"/>
    <tableColumn id="141" xr3:uid="{15A040BA-5DE7-944E-B5B3-B19B5167553E}" uniqueName="141" name="step" queryTableFieldId="141"/>
    <tableColumn id="142" xr3:uid="{0A59E5D9-0F6D-6247-B9E9-334BD3DE4D4E}" uniqueName="142" name="effectiveBps" queryTableFieldId="142"/>
    <tableColumn id="143" xr3:uid="{488347C2-18A5-084A-9239-5D36B5CEECF3}" uniqueName="143" name="domTime" queryTableFieldId="143"/>
    <tableColumn id="144" xr3:uid="{041FED51-23FF-B745-8F03-B4FF748CF757}" uniqueName="144" name="aft" queryTableFieldId="144"/>
    <tableColumn id="145" xr3:uid="{9E3B7278-7DF9-5940-91E2-C6820ADDF1DB}" uniqueName="145" name="titleTime" queryTableFieldId="145"/>
    <tableColumn id="146" xr3:uid="{33849481-4E8A-9444-A2C1-D95B7C0927E6}" uniqueName="146" name="domLoading" queryTableFieldId="146"/>
    <tableColumn id="147" xr3:uid="{B678B9DF-30E1-6B48-BAA1-93B803A36510}" uniqueName="147" name="server_rtt" queryTableFieldId="147"/>
    <tableColumn id="148" xr3:uid="{E898A807-CCCE-C148-91E0-250BCC25617B}" uniqueName="148" name="edge-processed" queryTableFieldId="148"/>
    <tableColumn id="149" xr3:uid="{A1275578-0F0F-7B44-B2BD-2CACA2951EFA}" uniqueName="149" name="maxFID" queryTableFieldId="149"/>
    <tableColumn id="150" xr3:uid="{6B6976CC-62C2-D14C-9CD7-84332D9C70F0}" uniqueName="150" name="TotalBlockingTime" queryTableFieldId="150"/>
    <tableColumn id="151" xr3:uid="{77A8CC9F-E07D-BA48-B8F8-31F5A6D566FD}" uniqueName="151" name="effectiveBpsDoc" queryTableFieldId="151"/>
    <tableColumn id="152" xr3:uid="{42DFA97C-AEEE-BA46-8B65-69711134B817}" uniqueName="152" name="bytes.html" queryTableFieldId="152"/>
    <tableColumn id="153" xr3:uid="{89E208FB-CE53-144C-9EE3-734CE01F056A}" uniqueName="153" name="requests.html" queryTableFieldId="153"/>
    <tableColumn id="154" xr3:uid="{8F326EC1-C47D-8545-B810-D95E6375886F}" uniqueName="154" name="bytesUncompressed.html" queryTableFieldId="154"/>
    <tableColumn id="155" xr3:uid="{6B4E9927-F1B3-7846-AA4F-DDCFD7E7CA35}" uniqueName="155" name="bytes.js" queryTableFieldId="155"/>
    <tableColumn id="156" xr3:uid="{22B8790D-10D4-7843-9625-3BB9C8D5A9C7}" uniqueName="156" name="requests.js" queryTableFieldId="156"/>
    <tableColumn id="157" xr3:uid="{2E6E4D28-6E76-C749-BF59-78EDFD20EC84}" uniqueName="157" name="bytesUncompressed.js" queryTableFieldId="157"/>
    <tableColumn id="158" xr3:uid="{FFD89BFB-FC4B-C540-BB1B-7254ED877CB3}" uniqueName="158" name="bytes.css" queryTableFieldId="158"/>
    <tableColumn id="159" xr3:uid="{5F302986-D3F2-F34C-AB55-BC932D60D12D}" uniqueName="159" name="requests.css" queryTableFieldId="159"/>
    <tableColumn id="160" xr3:uid="{9121F775-FAC6-1547-8F94-D364B3FE4431}" uniqueName="160" name="bytesUncompressed.css" queryTableFieldId="160"/>
    <tableColumn id="161" xr3:uid="{27108DD0-FC55-5F40-9C90-B764CDCE56EF}" uniqueName="161" name="bytes.image" queryTableFieldId="161"/>
    <tableColumn id="162" xr3:uid="{2F41733E-0BE4-1A4D-8FAF-05CA962C905C}" uniqueName="162" name="requests.image" queryTableFieldId="162"/>
    <tableColumn id="163" xr3:uid="{5F2BE34F-9ADE-5846-BE3D-565D5D4B2C2C}" uniqueName="163" name="bytesUncompressed.image" queryTableFieldId="163"/>
    <tableColumn id="164" xr3:uid="{4F06AF58-4C33-D344-905F-2D3D4F188330}" uniqueName="164" name="bytes.flash" queryTableFieldId="164"/>
    <tableColumn id="165" xr3:uid="{86B42D68-C082-754E-8A94-65F6A3653FEB}" uniqueName="165" name="requests.flash" queryTableFieldId="165"/>
    <tableColumn id="166" xr3:uid="{7853EAFB-53FE-1842-AE8E-572692B6250C}" uniqueName="166" name="bytesUncompressed.flash" queryTableFieldId="166"/>
    <tableColumn id="167" xr3:uid="{3FCD80BA-3964-654D-AAD0-8E75A0F466A7}" uniqueName="167" name="bytes.font" queryTableFieldId="167"/>
    <tableColumn id="168" xr3:uid="{AF1B9F66-874D-6647-92A5-8B1ABA83C30A}" uniqueName="168" name="requests.font" queryTableFieldId="168"/>
    <tableColumn id="169" xr3:uid="{B4A2218A-7A62-CA4A-AA4D-1EE901611FDC}" uniqueName="169" name="bytesUncompressed.font" queryTableFieldId="169"/>
    <tableColumn id="170" xr3:uid="{8B6AEAC3-726A-3B44-B3FC-D7DE1B6D98D4}" uniqueName="170" name="bytes.video" queryTableFieldId="170"/>
    <tableColumn id="171" xr3:uid="{89A06160-B3B6-2041-8E21-35B55CB9E5C6}" uniqueName="171" name="requests.video" queryTableFieldId="171"/>
    <tableColumn id="172" xr3:uid="{0EA5DD20-58BC-9145-9D31-1CF817152C41}" uniqueName="172" name="bytesUncompressed.video" queryTableFieldId="172"/>
    <tableColumn id="173" xr3:uid="{02904D74-1879-004B-A9E3-B26EBDC1B1D0}" uniqueName="173" name="bytes.other" queryTableFieldId="173"/>
    <tableColumn id="174" xr3:uid="{DB6D9EA9-12B3-F247-802A-3AACA5E4E712}" uniqueName="174" name="requests.other" queryTableFieldId="174"/>
    <tableColumn id="175" xr3:uid="{1D851723-0DB2-9547-ACCC-2BDD9940FFF5}" uniqueName="175" name="bytesUncompressed.other" queryTableFieldId="175"/>
    <tableColumn id="176" xr3:uid="{A8DEB8FB-194C-C543-8BF6-F482D3F00624}" uniqueName="176" name="id" queryTableFieldId="176" dataDxfId="0"/>
    <tableColumn id="177" xr3:uid="{A686ABFA-A84C-D44B-894E-857515218D67}" uniqueName="177" name="Column177" queryTableFieldId="177"/>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1DA96CB-6E54-2540-BE68-1FBEF8B041A1}" name="Werkblad_1___Results_MPA_Ingred" displayName="Werkblad_1___Results_MPA_Ingred" ref="A1:FV6" tableType="queryTable" totalsRowShown="0">
  <autoFilter ref="A1:FV6" xr:uid="{F1DA96CB-6E54-2540-BE68-1FBEF8B041A1}"/>
  <tableColumns count="178">
    <tableColumn id="1" xr3:uid="{E83FC042-BEEE-C54A-A571-4C4A5B58F0BD}" uniqueName="1" name="loadTime" queryTableFieldId="1"/>
    <tableColumn id="2" xr3:uid="{6BB83F3A-5F84-CD45-9EB1-0190FFC84444}" uniqueName="2" name="docTime" queryTableFieldId="2"/>
    <tableColumn id="3" xr3:uid="{B0D6852C-2A7A-F34B-A0C2-35C9ECF36FFB}" uniqueName="3" name="fullyLoaded" queryTableFieldId="3"/>
    <tableColumn id="4" xr3:uid="{1AD91E8C-5CE5-5D41-B873-0C19FCC83B48}" uniqueName="4" name="bytesOut" queryTableFieldId="4"/>
    <tableColumn id="5" xr3:uid="{B7552D05-868A-0246-8124-A2B6682A0766}" uniqueName="5" name="bytesOutDoc" queryTableFieldId="5"/>
    <tableColumn id="6" xr3:uid="{B2DA6991-9B07-4242-85FF-A02304BFC639}" uniqueName="6" name="bytesIn" queryTableFieldId="6"/>
    <tableColumn id="7" xr3:uid="{67F77897-7676-EC4D-9348-01EFCC5B84AE}" uniqueName="7" name="bytesInDoc" queryTableFieldId="7"/>
    <tableColumn id="8" xr3:uid="{7D65F635-0507-6A4B-BB5C-0BE6A665D8F7}" uniqueName="8" name="requests" queryTableFieldId="8"/>
    <tableColumn id="9" xr3:uid="{C95D85CD-4BD0-B14C-9786-E33D56285D2A}" uniqueName="9" name="requestsFull" queryTableFieldId="9"/>
    <tableColumn id="10" xr3:uid="{C48B8207-DD2B-6C4A-80E7-B9C6C2EB20AE}" uniqueName="10" name="requestsDoc" queryTableFieldId="10"/>
    <tableColumn id="11" xr3:uid="{3309212D-F90A-054A-BBBA-973F78ED7FD5}" uniqueName="11" name="responses_200" queryTableFieldId="11"/>
    <tableColumn id="12" xr3:uid="{113C72DE-7564-2D4E-BF18-961AB27C8122}" uniqueName="12" name="responses_404" queryTableFieldId="12"/>
    <tableColumn id="13" xr3:uid="{B9E3DF22-3832-F04D-8D15-FCF2003D58B1}" uniqueName="13" name="responses_other" queryTableFieldId="13"/>
    <tableColumn id="14" xr3:uid="{452F9883-FBBE-2341-9628-D3A7FA125CC5}" uniqueName="14" name="result" queryTableFieldId="14"/>
    <tableColumn id="15" xr3:uid="{38B6E41B-611A-6E4A-AB17-DE460CE88081}" uniqueName="15" name="testStartOffset" queryTableFieldId="15"/>
    <tableColumn id="16" xr3:uid="{D749A363-26E8-0447-B218-9F5651E3833F}" uniqueName="16" name="cached" queryTableFieldId="16"/>
    <tableColumn id="17" xr3:uid="{CB554A21-1952-E947-986D-A29401CE5EF3}" uniqueName="17" name="optimization_checked" queryTableFieldId="17"/>
    <tableColumn id="18" xr3:uid="{2CFED419-6E33-164F-AC00-2EBB2EC5E830}" uniqueName="18" name="main_frame" queryTableFieldId="18" dataDxfId="226"/>
    <tableColumn id="19" xr3:uid="{166D4AE6-6FAA-EE4B-BCD7-98ABFAC256EA}" uniqueName="19" name="loadEventStart" queryTableFieldId="19"/>
    <tableColumn id="20" xr3:uid="{BFFDFFD4-E44D-5740-9FA5-2CEF3D40ED18}" uniqueName="20" name="loadEventEnd" queryTableFieldId="20"/>
    <tableColumn id="21" xr3:uid="{271A4401-05F2-9B4D-8CD2-D318F5A07D34}" uniqueName="21" name="domContentLoadedEventStart" queryTableFieldId="21"/>
    <tableColumn id="22" xr3:uid="{C94F4A35-0DC3-EB44-90C0-F50295DBA19F}" uniqueName="22" name="domContentLoadedEventEnd" queryTableFieldId="22"/>
    <tableColumn id="23" xr3:uid="{A93F8605-91E3-4049-92CE-0615864D9D2E}" uniqueName="23" name="URL" queryTableFieldId="23" dataDxfId="225"/>
    <tableColumn id="24" xr3:uid="{2955F05C-469C-F14C-B38C-7086FF459888}" uniqueName="24" name="connections" queryTableFieldId="24"/>
    <tableColumn id="25" xr3:uid="{D1D083A3-44B2-E542-8E97-387B0453D6AE}" uniqueName="25" name="final_base_page_request" queryTableFieldId="25"/>
    <tableColumn id="26" xr3:uid="{1E53B3E8-5CAF-3941-832E-2A44D2448160}" uniqueName="26" name="final_base_page_request_id" queryTableFieldId="26" dataDxfId="224"/>
    <tableColumn id="27" xr3:uid="{A62EA4FE-ECFA-8148-A271-C27409CAAF33}" uniqueName="27" name="final_url" queryTableFieldId="27" dataDxfId="223"/>
    <tableColumn id="28" xr3:uid="{104265A9-A8BE-CD41-8761-E026F67654BF}" uniqueName="28" name="domInteractive" queryTableFieldId="28"/>
    <tableColumn id="29" xr3:uid="{2BED6337-8463-CC41-BB21-CD960781423D}" uniqueName="29" name="firstPaint" queryTableFieldId="29"/>
    <tableColumn id="30" xr3:uid="{683C4CC8-E968-E842-AAF3-051D823EEC8C}" uniqueName="30" name="firstContentfulPaint" queryTableFieldId="30"/>
    <tableColumn id="31" xr3:uid="{3CA7BAFC-DF77-6349-AFB8-8CD2C4D0FCD4}" uniqueName="31" name="firstMeaningfulPaint" queryTableFieldId="31"/>
    <tableColumn id="32" xr3:uid="{BDEBFCE7-A5A3-DE43-9DB8-965A5C953620}" uniqueName="32" name="renderBlockingCSS" queryTableFieldId="32"/>
    <tableColumn id="33" xr3:uid="{44AE3D4F-4C6D-4B45-A36C-4D772AB801D2}" uniqueName="33" name="renderBlockingJS" queryTableFieldId="33"/>
    <tableColumn id="34" xr3:uid="{B8E55296-7647-6640-ADA4-DACD463A8A6D}" uniqueName="34" name="TTFB" queryTableFieldId="34"/>
    <tableColumn id="35" xr3:uid="{523569F7-1D8C-AA44-B952-6C5E374A01AC}" uniqueName="35" name="basePageSSLTime" queryTableFieldId="35"/>
    <tableColumn id="36" xr3:uid="{68B3FCEB-CC9B-CF4F-A1FA-F03B83441AC2}" uniqueName="36" name="score_cache" queryTableFieldId="36"/>
    <tableColumn id="37" xr3:uid="{4AE7FB91-259D-814F-B2D0-739B22673D9E}" uniqueName="37" name="score_cdn" queryTableFieldId="37"/>
    <tableColumn id="38" xr3:uid="{7744A9E5-8C58-1145-8EB0-2D65AABD6A76}" uniqueName="38" name="score_gzip" queryTableFieldId="38"/>
    <tableColumn id="39" xr3:uid="{4259A0BD-40EA-A84D-AA27-AB7FDF8397C6}" uniqueName="39" name="score_cookies" queryTableFieldId="39"/>
    <tableColumn id="40" xr3:uid="{67089571-1F82-D34E-B69A-3B1B3D02C0BB}" uniqueName="40" name="score_keep-alive" queryTableFieldId="40"/>
    <tableColumn id="41" xr3:uid="{B935EFFC-0B75-D14F-9087-EFDAFB07DD0C}" uniqueName="41" name="score_minify" queryTableFieldId="41"/>
    <tableColumn id="42" xr3:uid="{BD73FCA9-A669-5748-936C-C4D896BE432B}" uniqueName="42" name="score_combine" queryTableFieldId="42"/>
    <tableColumn id="43" xr3:uid="{A68C7BF2-68ED-6143-AF05-A497A5B03B00}" uniqueName="43" name="score_compress" queryTableFieldId="43"/>
    <tableColumn id="44" xr3:uid="{4C6A3290-6C38-D949-9F11-897F90C97FDB}" uniqueName="44" name="score_etags" queryTableFieldId="44"/>
    <tableColumn id="45" xr3:uid="{23BABD60-B467-A44E-A0CF-E6B1B23A2B66}" uniqueName="45" name="score_progressive_jpeg" queryTableFieldId="45"/>
    <tableColumn id="46" xr3:uid="{DE23F2EB-1112-9845-A797-90F8492FBF57}" uniqueName="46" name="gzip_total" queryTableFieldId="46"/>
    <tableColumn id="47" xr3:uid="{05C1E52D-D22E-994A-83A2-1E65B9BE374F}" uniqueName="47" name="gzip_savings" queryTableFieldId="47"/>
    <tableColumn id="48" xr3:uid="{9AA60AAD-D133-8049-8131-24951702464E}" uniqueName="48" name="minify_total" queryTableFieldId="48"/>
    <tableColumn id="49" xr3:uid="{D40CE575-3CC0-8540-ACB2-878F70EA5C4F}" uniqueName="49" name="minify_savings" queryTableFieldId="49"/>
    <tableColumn id="50" xr3:uid="{FF478ECE-9E51-8748-8F7E-5170521DB2EE}" uniqueName="50" name="image_total" queryTableFieldId="50"/>
    <tableColumn id="51" xr3:uid="{BD656EE7-D7EF-6D47-92E2-45074D38B287}" uniqueName="51" name="image_savings" queryTableFieldId="51"/>
    <tableColumn id="52" xr3:uid="{DEF7CE94-634F-B24A-A503-A19D6CA590FD}" uniqueName="52" name="base_page_cdn" queryTableFieldId="52" dataDxfId="222"/>
    <tableColumn id="53" xr3:uid="{E16CE3ED-6CB1-A04D-84F5-8A8B162286CB}" uniqueName="53" name="cpu.ParseHTML" queryTableFieldId="53"/>
    <tableColumn id="54" xr3:uid="{2E06B401-C857-854D-8623-0B0131EDA9F8}" uniqueName="54" name="cpu.HTMLDocumentParser::FetchQueuedPreloads" queryTableFieldId="54"/>
    <tableColumn id="55" xr3:uid="{52B1646A-4BCA-E34A-9DAC-8578A594529E}" uniqueName="55" name="cpu.EventDispatch" queryTableFieldId="55"/>
    <tableColumn id="56" xr3:uid="{C0EB0383-8B34-DA47-9CE6-51BBEF25193A}" uniqueName="56" name="cpu.MarkDOMContent" queryTableFieldId="56"/>
    <tableColumn id="57" xr3:uid="{42BA3A1D-A83B-2641-AA1B-8B73090BF534}" uniqueName="57" name="cpu.V8.GC_TIME_TO_SAFEPOINT" queryTableFieldId="57"/>
    <tableColumn id="58" xr3:uid="{37303D66-0C01-B24F-B0D5-821FFF058482}" uniqueName="58" name="cpu.CommitLoad" queryTableFieldId="58"/>
    <tableColumn id="59" xr3:uid="{AB868C41-AE48-1B4A-968F-1D2C04DCA2F2}" uniqueName="59" name="cpu.ResourceFetcher::requestResource" queryTableFieldId="59"/>
    <tableColumn id="60" xr3:uid="{DE569479-07DD-C040-921E-FDE80FE6EF60}" uniqueName="60" name="cpu.EvaluateScript" queryTableFieldId="60"/>
    <tableColumn id="61" xr3:uid="{C64271E3-8D4E-2B45-945A-BBD52E6C59CB}" uniqueName="61" name="cpu.v8.compile" queryTableFieldId="61"/>
    <tableColumn id="62" xr3:uid="{D0A62021-2B73-284C-9EA4-CDE5D0B3CD79}" uniqueName="62" name="cpu.ParseAuthorStyleSheet" queryTableFieldId="62"/>
    <tableColumn id="63" xr3:uid="{35ADE16D-343D-D644-8F3D-D151A40A9AED}" uniqueName="63" name="cpu.FunctionCall" queryTableFieldId="63"/>
    <tableColumn id="64" xr3:uid="{69DA03A9-FA9F-DF47-82C1-BA2B5D5BC5CE}" uniqueName="64" name="cpu.MarkLoad" queryTableFieldId="64"/>
    <tableColumn id="65" xr3:uid="{2DEA955F-9102-C64D-A6A2-81D0F3DA5CED}" uniqueName="65" name="cpu.UpdateLayoutTree" queryTableFieldId="65"/>
    <tableColumn id="66" xr3:uid="{715E946E-FACA-4042-B05A-435F90995084}" uniqueName="66" name="cpu.Layout" queryTableFieldId="66"/>
    <tableColumn id="67" xr3:uid="{C93D792C-637B-6045-B7C7-7AE7BF95E005}" uniqueName="67" name="cpu.PrePaint" queryTableFieldId="67"/>
    <tableColumn id="68" xr3:uid="{8B7BC648-AF1C-324E-A5B0-99D8A73EE8CE}" uniqueName="68" name="cpu.HitTest" queryTableFieldId="68"/>
    <tableColumn id="69" xr3:uid="{19FD83E6-FE04-5147-A4B8-83CCFD47AAD6}" uniqueName="69" name="cpu.Paint" queryTableFieldId="69"/>
    <tableColumn id="70" xr3:uid="{0168E979-D427-374C-AD44-FD74E253CE7B}" uniqueName="70" name="cpu.Layerize" queryTableFieldId="70"/>
    <tableColumn id="71" xr3:uid="{3108A726-FB21-EC4A-9EF6-1A0625BF32B1}" uniqueName="71" name="cpu.largestContentfulPaint::Candidate" queryTableFieldId="71"/>
    <tableColumn id="72" xr3:uid="{D3758897-EC59-4F40-91FC-38062E96A058}" uniqueName="72" name="cpu.Idle" queryTableFieldId="72"/>
    <tableColumn id="73" xr3:uid="{17A6D318-F001-2741-A604-912C2C4017D1}" uniqueName="73" name="tester" queryTableFieldId="73" dataDxfId="221"/>
    <tableColumn id="74" xr3:uid="{E6D2891F-9CB8-5541-B29E-1761C3CD520F}" uniqueName="74" name="start_epoch" queryTableFieldId="74"/>
    <tableColumn id="75" xr3:uid="{88BA12D9-D26A-2A47-B415-57D705F61251}" uniqueName="75" name="osVersion" queryTableFieldId="75" dataDxfId="220"/>
    <tableColumn id="76" xr3:uid="{3DEC17DE-1480-E44D-AFAC-6557903D313A}" uniqueName="76" name="os_version" queryTableFieldId="76" dataDxfId="219"/>
    <tableColumn id="77" xr3:uid="{69AC2EB0-E124-1C4B-84FD-3B2A05BA9365}" uniqueName="77" name="osPlatform" queryTableFieldId="77" dataDxfId="218"/>
    <tableColumn id="78" xr3:uid="{FE531E4D-581E-1B48-BEC0-1E83605C1298}" uniqueName="78" name="date" queryTableFieldId="78"/>
    <tableColumn id="79" xr3:uid="{B83E5B48-5FA9-B143-8A88-615E8054ABB4}" uniqueName="79" name="browserVersion" queryTableFieldId="79"/>
    <tableColumn id="80" xr3:uid="{F2CB14C5-F370-4B40-8E3F-B031D5B0D0DC}" uniqueName="80" name="browser_version" queryTableFieldId="80"/>
    <tableColumn id="81" xr3:uid="{ABD29EE9-28E4-BB46-9AB6-9346B57299DA}" uniqueName="81" name="fullyLoadedCPUms" queryTableFieldId="81"/>
    <tableColumn id="82" xr3:uid="{12439253-D644-D149-B25D-CFAED87588FF}" uniqueName="82" name="fullyLoadedCPUpct" queryTableFieldId="82"/>
    <tableColumn id="83" xr3:uid="{697FF137-ED32-7045-B4C2-E335B4EF3C9B}" uniqueName="83" name="document_URL" queryTableFieldId="83" dataDxfId="217"/>
    <tableColumn id="84" xr3:uid="{D95A1A77-B37D-4542-8F69-AC86B892EBD7}" uniqueName="84" name="document_hostname" queryTableFieldId="84" dataDxfId="216"/>
    <tableColumn id="85" xr3:uid="{F9FA1E6D-DE1C-174C-AEBA-C547E2BA5146}" uniqueName="85" name="document_origin" queryTableFieldId="85" dataDxfId="215"/>
    <tableColumn id="86" xr3:uid="{7EA09E72-3E89-FE48-BCC8-82D68B27B628}" uniqueName="86" name="domElements" queryTableFieldId="86"/>
    <tableColumn id="87" xr3:uid="{EF4E74E5-83F8-3B4F-95D0-21DE4F6EC886}" uniqueName="87" name="domComplete" queryTableFieldId="87"/>
    <tableColumn id="88" xr3:uid="{56703BD5-6A4D-B345-899C-9C2475BBB13F}" uniqueName="88" name="PerformancePaintTiming.first-paint" queryTableFieldId="88"/>
    <tableColumn id="89" xr3:uid="{8EF59E18-8810-AD4C-9936-B72E8ACFDB63}" uniqueName="89" name="PerformancePaintTiming.first-contentful-paint" queryTableFieldId="89"/>
    <tableColumn id="90" xr3:uid="{CFFFA090-C4FD-DC4A-8DF8-DDF6E4456905}" uniqueName="90" name="base_page_ip_ptr" queryTableFieldId="90"/>
    <tableColumn id="91" xr3:uid="{74B3328D-969D-BF4D-A4BF-AA147E904B9B}" uniqueName="91" name="base_page_cname" queryTableFieldId="91"/>
    <tableColumn id="92" xr3:uid="{C06386FD-874A-EE40-8A31-ED396B499441}" uniqueName="92" name="base_page_dns_server" queryTableFieldId="92" dataDxfId="214"/>
    <tableColumn id="93" xr3:uid="{B165A130-A0C6-DA4A-B8C9-609F8D05AADC}" uniqueName="93" name="browser_name" queryTableFieldId="93" dataDxfId="213"/>
    <tableColumn id="94" xr3:uid="{D382DF34-1621-7F43-A45C-57ABBC8213C7}" uniqueName="94" name="eventName" queryTableFieldId="94" dataDxfId="212"/>
    <tableColumn id="95" xr3:uid="{0A8E33FD-CA2B-F645-813B-B781269D0ECC}" uniqueName="95" name="test_run_time_ms" queryTableFieldId="95"/>
    <tableColumn id="96" xr3:uid="{C7869FFA-4026-DD43-9C06-7678A8518839}" uniqueName="96" name="testUrl" queryTableFieldId="96" dataDxfId="211"/>
    <tableColumn id="97" xr3:uid="{C67BF41B-E915-DC4F-A0AF-28D5531A9D87}" uniqueName="97" name="Colordepth" queryTableFieldId="97"/>
    <tableColumn id="98" xr3:uid="{0ACE1151-2293-1448-81B1-E8C3C5C355EB}" uniqueName="98" name="Dpi" queryTableFieldId="98" dataDxfId="210"/>
    <tableColumn id="99" xr3:uid="{8D253E8E-DB93-5F4D-AB0F-EE50AA6CBA6B}" uniqueName="99" name="Images" queryTableFieldId="99" dataDxfId="209"/>
    <tableColumn id="100" xr3:uid="{5101D5FE-207B-654F-832F-EB8F598E008D}" uniqueName="100" name="Resolution" queryTableFieldId="100" dataDxfId="208"/>
    <tableColumn id="101" xr3:uid="{76A07F50-C3C2-A148-A770-7D3389998C70}" uniqueName="101" name="generated-content-percent" queryTableFieldId="101"/>
    <tableColumn id="102" xr3:uid="{5FA0E692-8FAD-8241-981B-7062FCC38D92}" uniqueName="102" name="generated-content-size" queryTableFieldId="102"/>
    <tableColumn id="103" xr3:uid="{6C415580-45D4-064D-AFB3-F32A38A4B15B}" uniqueName="103" name="meta-viewport" queryTableFieldId="103" dataDxfId="207"/>
    <tableColumn id="104" xr3:uid="{C53226D7-7817-7149-A8AF-C816E1C1AB6A}" uniqueName="104" name="rendered-html" queryTableFieldId="104" dataDxfId="206"/>
    <tableColumn id="105" xr3:uid="{58DED712-ABA6-324A-A739-E9AEE00BD604}" uniqueName="105" name="lastVisualChange" queryTableFieldId="105"/>
    <tableColumn id="106" xr3:uid="{EC35818C-7B6D-0543-B202-05694DD26868}" uniqueName="106" name="render" queryTableFieldId="106"/>
    <tableColumn id="107" xr3:uid="{096E3916-09CD-AB4E-BEE1-1B1EC889AE08}" uniqueName="107" name="visualComplete85" queryTableFieldId="107"/>
    <tableColumn id="108" xr3:uid="{5505C5D3-D1C9-6C4E-8371-7E4A0CE107A4}" uniqueName="108" name="visualComplete90" queryTableFieldId="108"/>
    <tableColumn id="109" xr3:uid="{F073D85E-DBAE-CD4F-995B-23C2B4A8A771}" uniqueName="109" name="visualComplete95" queryTableFieldId="109"/>
    <tableColumn id="110" xr3:uid="{61DE5DF1-D6C0-5441-8682-C580F6C97229}" uniqueName="110" name="visualComplete99" queryTableFieldId="110"/>
    <tableColumn id="111" xr3:uid="{3B0FFB67-4338-FD43-B882-CE7D30614497}" uniqueName="111" name="visualComplete" queryTableFieldId="111"/>
    <tableColumn id="112" xr3:uid="{05596B6B-730A-2A45-AB4C-DF8990D2F5E7}" uniqueName="112" name="SpeedIndex" queryTableFieldId="112"/>
    <tableColumn id="113" xr3:uid="{2C95313B-6C33-C94C-A4B4-88652A32565D}" uniqueName="113" name="LargestContentfulPaintType" queryTableFieldId="113" dataDxfId="205"/>
    <tableColumn id="114" xr3:uid="{415EAF75-5B88-8448-ADE3-1C1B3D9F58F4}" uniqueName="114" name="LargestContentfulPaintNodeType" queryTableFieldId="114" dataDxfId="204"/>
    <tableColumn id="115" xr3:uid="{F3660F9C-9E60-A74F-A91E-939FB71FE575}" uniqueName="115" name="chromeUserTiming.navigationStart" queryTableFieldId="115"/>
    <tableColumn id="116" xr3:uid="{41D5E39F-464C-D44C-833C-C21E3FE8DA8B}" uniqueName="116" name="chromeUserTiming.fetchStart" queryTableFieldId="116"/>
    <tableColumn id="117" xr3:uid="{A8E1C535-4F4C-BE48-B646-8512BCF6C595}" uniqueName="117" name="chromeUserTiming.domLoading" queryTableFieldId="117"/>
    <tableColumn id="118" xr3:uid="{41BB5CB3-8059-CF4D-AC27-3AF099D26F1F}" uniqueName="118" name="chromeUserTiming.responseEnd" queryTableFieldId="118"/>
    <tableColumn id="119" xr3:uid="{4AF59EFC-2658-A842-9788-F60391B6FE7F}" uniqueName="119" name="chromeUserTiming.domInteractive" queryTableFieldId="119"/>
    <tableColumn id="120" xr3:uid="{CA93C025-D579-9246-8B45-8C5E100BDE63}" uniqueName="120" name="chromeUserTiming.domContentLoadedEventStart" queryTableFieldId="120"/>
    <tableColumn id="121" xr3:uid="{06A5180E-CFBF-3244-A7C1-D29EF1DAC9A1}" uniqueName="121" name="chromeUserTiming.domContentLoadedEventEnd" queryTableFieldId="121"/>
    <tableColumn id="122" xr3:uid="{2CC5489E-2320-544E-9D0B-6DAABC83D4C0}" uniqueName="122" name="chromeUserTiming.domComplete" queryTableFieldId="122"/>
    <tableColumn id="123" xr3:uid="{369942D1-A7EA-CE45-B9D7-884CD25620FB}" uniqueName="123" name="chromeUserTiming.unloadEventStart" queryTableFieldId="123"/>
    <tableColumn id="124" xr3:uid="{831E3866-EB74-A84E-BB48-97C255D58F0E}" uniqueName="124" name="chromeUserTiming.unloadEventEnd" queryTableFieldId="124"/>
    <tableColumn id="125" xr3:uid="{21D845C7-D47B-ED44-A678-E26A0B14A929}" uniqueName="125" name="chromeUserTiming.markAsMainFrame" queryTableFieldId="125"/>
    <tableColumn id="126" xr3:uid="{0A3DEC31-F559-EE47-B131-79BE05D6147E}" uniqueName="126" name="chromeUserTiming.commitNavigationEnd" queryTableFieldId="126"/>
    <tableColumn id="127" xr3:uid="{ACCA5A36-1A19-0245-B495-4907D7FFE93A}" uniqueName="127" name="chromeUserTiming.loadEventStart" queryTableFieldId="127"/>
    <tableColumn id="128" xr3:uid="{0A108F8B-4CB1-0B47-8A89-CE4C87DC789C}" uniqueName="128" name="chromeUserTiming.loadEventEnd" queryTableFieldId="128"/>
    <tableColumn id="129" xr3:uid="{547BAF28-B655-BD4D-86A6-A9E363BEF14C}" uniqueName="129" name="chromeUserTiming.firstPaint" queryTableFieldId="129"/>
    <tableColumn id="130" xr3:uid="{52FF9485-EE77-C447-ADC0-6E0D7DFD564C}" uniqueName="130" name="chromeUserTiming.firstContentfulPaint" queryTableFieldId="130"/>
    <tableColumn id="131" xr3:uid="{9E32A1F8-D806-B14D-B00D-701ED03DF3E8}" uniqueName="131" name="chromeUserTiming.firstMeaningfulPaintCandidate" queryTableFieldId="131"/>
    <tableColumn id="132" xr3:uid="{96B637BA-735A-A848-A6E2-E609A0D66E33}" uniqueName="132" name="chromeUserTiming.LayoutShift" queryTableFieldId="132"/>
    <tableColumn id="133" xr3:uid="{58CB0668-E082-F941-819A-5F83F8A726EF}" uniqueName="133" name="chromeUserTiming.firstMeaningfulPaint" queryTableFieldId="133"/>
    <tableColumn id="134" xr3:uid="{BC1DE4B5-4723-A54F-893C-EA0BA552881F}" uniqueName="134" name="chromeUserTiming.LargestTextPaint" queryTableFieldId="134"/>
    <tableColumn id="135" xr3:uid="{9040EDD9-E1CF-F74D-99BF-F364F57F381C}" uniqueName="135" name="chromeUserTiming.LargestContentfulPaint" queryTableFieldId="135"/>
    <tableColumn id="136" xr3:uid="{0D49C9A5-7FD6-7941-9584-E54D82CAC264}" uniqueName="136" name="chromeUserTiming.TotalLayoutShift" queryTableFieldId="136"/>
    <tableColumn id="137" xr3:uid="{6DCED1C8-C90C-5944-9B8E-6732C9BD2E17}" uniqueName="137" name="chromeUserTiming.CumulativeLayoutShift" queryTableFieldId="137"/>
    <tableColumn id="138" xr3:uid="{F774AE73-6DA9-F24B-9127-CA6AA4C4460B}" uniqueName="138" name="TTIMeasurementEnd" queryTableFieldId="138"/>
    <tableColumn id="139" xr3:uid="{841EEA7D-6009-884A-8A72-51E72DC8F037}" uniqueName="139" name="LastInteractive" queryTableFieldId="139"/>
    <tableColumn id="140" xr3:uid="{CF86C668-2E18-1345-848B-DEEC74C5E93E}" uniqueName="140" name="testID" queryTableFieldId="140" dataDxfId="203"/>
    <tableColumn id="141" xr3:uid="{4869BBBD-EB58-6B4C-9460-E8F34CDE8BB7}" uniqueName="141" name="run" queryTableFieldId="141"/>
    <tableColumn id="142" xr3:uid="{66D11628-FDA9-4F44-9D72-5AE23BCCE93F}" uniqueName="142" name="step" queryTableFieldId="142"/>
    <tableColumn id="143" xr3:uid="{B7466153-7567-564E-A893-1974A034A2CE}" uniqueName="143" name="effectiveBps" queryTableFieldId="143"/>
    <tableColumn id="144" xr3:uid="{E190FA7F-E597-B645-840A-E9510277A0E7}" uniqueName="144" name="domTime" queryTableFieldId="144"/>
    <tableColumn id="145" xr3:uid="{2869992B-E242-CF4C-BAC7-48F47A212E3A}" uniqueName="145" name="aft" queryTableFieldId="145"/>
    <tableColumn id="146" xr3:uid="{C75AFF82-B136-9D46-9EF0-52EA346171D2}" uniqueName="146" name="titleTime" queryTableFieldId="146"/>
    <tableColumn id="147" xr3:uid="{8AC2870C-3C3C-9143-9E2F-7E09865B3C3A}" uniqueName="147" name="domLoading" queryTableFieldId="147"/>
    <tableColumn id="148" xr3:uid="{B1ACD90E-030D-8040-B897-969A5776A835}" uniqueName="148" name="server_rtt" queryTableFieldId="148"/>
    <tableColumn id="149" xr3:uid="{B9F4664D-276F-884A-8750-373F817894FA}" uniqueName="149" name="edge-processed" queryTableFieldId="149"/>
    <tableColumn id="150" xr3:uid="{31BBEF30-AC79-354E-969A-A7B694DFD122}" uniqueName="150" name="maxFID" queryTableFieldId="150"/>
    <tableColumn id="151" xr3:uid="{421C561E-FFB9-4646-8318-EC35723ADFAB}" uniqueName="151" name="TotalBlockingTime" queryTableFieldId="151"/>
    <tableColumn id="152" xr3:uid="{2F39C748-D620-B047-9A16-EBA291358FB5}" uniqueName="152" name="effectiveBpsDoc" queryTableFieldId="152"/>
    <tableColumn id="153" xr3:uid="{FCE4D809-EC0D-754A-8650-E0E5398D2E65}" uniqueName="153" name="bytes.html" queryTableFieldId="153"/>
    <tableColumn id="154" xr3:uid="{53C02B30-6C80-2943-87B6-F83D91D4E2F9}" uniqueName="154" name="requests.html" queryTableFieldId="154"/>
    <tableColumn id="155" xr3:uid="{19999A6C-9370-2B46-97B2-C497B53F06D1}" uniqueName="155" name="bytesUncompressed.html" queryTableFieldId="155"/>
    <tableColumn id="156" xr3:uid="{ACA51171-C115-F04A-B7A7-DBA63C38F418}" uniqueName="156" name="bytes.js" queryTableFieldId="156"/>
    <tableColumn id="157" xr3:uid="{BE753B0B-66B3-EB4A-821F-688A1DDEFC89}" uniqueName="157" name="requests.js" queryTableFieldId="157"/>
    <tableColumn id="158" xr3:uid="{0F92F894-1741-7349-94C4-18733E605E5E}" uniqueName="158" name="bytesUncompressed.js" queryTableFieldId="158"/>
    <tableColumn id="159" xr3:uid="{4792E755-D468-B548-829A-05B9E55376C7}" uniqueName="159" name="bytes.css" queryTableFieldId="159"/>
    <tableColumn id="160" xr3:uid="{7C15AB55-B06A-194A-B998-2466D299480F}" uniqueName="160" name="requests.css" queryTableFieldId="160"/>
    <tableColumn id="161" xr3:uid="{89A2321A-D10E-2849-8DB1-6013D8FADA0D}" uniqueName="161" name="bytesUncompressed.css" queryTableFieldId="161"/>
    <tableColumn id="162" xr3:uid="{2313553E-4E0E-4E44-A449-0DD442952439}" uniqueName="162" name="bytes.image" queryTableFieldId="162"/>
    <tableColumn id="163" xr3:uid="{45BC0FC2-5B65-B54F-85AA-B05C0E72D589}" uniqueName="163" name="requests.image" queryTableFieldId="163"/>
    <tableColumn id="164" xr3:uid="{2EE25B4D-C5F0-6444-B61F-FD0A7AB892AF}" uniqueName="164" name="bytesUncompressed.image" queryTableFieldId="164"/>
    <tableColumn id="165" xr3:uid="{243CBD3A-A235-9B42-A285-AC5601BEF39C}" uniqueName="165" name="bytes.flash" queryTableFieldId="165"/>
    <tableColumn id="166" xr3:uid="{B9C7CCF0-63BE-C947-B599-FAD7097F12F1}" uniqueName="166" name="requests.flash" queryTableFieldId="166"/>
    <tableColumn id="167" xr3:uid="{1B45D586-A245-7248-9A45-FE209132C7B5}" uniqueName="167" name="bytesUncompressed.flash" queryTableFieldId="167"/>
    <tableColumn id="168" xr3:uid="{B3E92A46-DF0F-1C48-8F43-159CB7E3BA7A}" uniqueName="168" name="bytes.font" queryTableFieldId="168"/>
    <tableColumn id="169" xr3:uid="{CA8BB627-6599-FC42-BFBA-8A6D02F6FB89}" uniqueName="169" name="requests.font" queryTableFieldId="169"/>
    <tableColumn id="170" xr3:uid="{CDA4DDA5-B6F3-6D41-89EC-6F62700DD146}" uniqueName="170" name="bytesUncompressed.font" queryTableFieldId="170"/>
    <tableColumn id="171" xr3:uid="{FE6A9AC7-5A76-EA4A-8399-809B85C1D31E}" uniqueName="171" name="bytes.video" queryTableFieldId="171"/>
    <tableColumn id="172" xr3:uid="{D550E251-85DA-754B-B917-CCABDDB789A2}" uniqueName="172" name="requests.video" queryTableFieldId="172"/>
    <tableColumn id="173" xr3:uid="{ACCEF441-2D81-D142-AE41-7671984F6AC4}" uniqueName="173" name="bytesUncompressed.video" queryTableFieldId="173"/>
    <tableColumn id="174" xr3:uid="{098CFCBA-1060-F54C-8300-BBBED9C78B04}" uniqueName="174" name="bytes.other" queryTableFieldId="174"/>
    <tableColumn id="175" xr3:uid="{E5384EC6-0021-4F46-9695-D9841AF4AAF5}" uniqueName="175" name="requests.other" queryTableFieldId="175"/>
    <tableColumn id="176" xr3:uid="{7552769E-B9B6-F948-80DA-C49B7957AF6F}" uniqueName="176" name="bytesUncompressed.other" queryTableFieldId="176"/>
    <tableColumn id="177" xr3:uid="{4B155EAF-D45D-AC40-8A83-411DCB849D3D}" uniqueName="177" name="id" queryTableFieldId="177" dataDxfId="202"/>
    <tableColumn id="178" xr3:uid="{5CB69362-670B-F64F-B730-761C20B6F587}" uniqueName="178" name="Column178" queryTableFieldId="178"/>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15426D3-E766-FE4C-A8EA-98198B97DFAE}" name="Werkblad_1___Results_MPA_Login_" displayName="Werkblad_1___Results_MPA_Login_" ref="A1:FU6" tableType="queryTable" totalsRowShown="0">
  <autoFilter ref="A1:FU6" xr:uid="{215426D3-E766-FE4C-A8EA-98198B97DFAE}"/>
  <tableColumns count="177">
    <tableColumn id="1" xr3:uid="{18293805-6C0F-8045-9726-F57A2B37CC4D}" uniqueName="1" name="loadTime" queryTableFieldId="1"/>
    <tableColumn id="2" xr3:uid="{4552CA8F-1587-6F45-A5AF-84C6025B76E3}" uniqueName="2" name="docTime" queryTableFieldId="2"/>
    <tableColumn id="3" xr3:uid="{93B5E196-F70F-9847-9B06-A46552E0567A}" uniqueName="3" name="fullyLoaded" queryTableFieldId="3"/>
    <tableColumn id="4" xr3:uid="{56CA8AB8-2553-6B43-B11F-7D3491A00DB0}" uniqueName="4" name="bytesOut" queryTableFieldId="4"/>
    <tableColumn id="5" xr3:uid="{8BD327C5-9688-FA4E-9C3B-B9532DFA7A2B}" uniqueName="5" name="bytesOutDoc" queryTableFieldId="5"/>
    <tableColumn id="6" xr3:uid="{819C38E3-A9CB-1B46-ABE6-5B827D7B53E4}" uniqueName="6" name="bytesIn" queryTableFieldId="6"/>
    <tableColumn id="7" xr3:uid="{0A6A7ED4-9D73-0C49-8BDB-28B61C26582C}" uniqueName="7" name="bytesInDoc" queryTableFieldId="7"/>
    <tableColumn id="8" xr3:uid="{75CEEB17-70DF-EA40-8257-A918B61385C6}" uniqueName="8" name="requests" queryTableFieldId="8"/>
    <tableColumn id="9" xr3:uid="{2E0DC1A1-19C0-DD44-94E7-94A3C094B45B}" uniqueName="9" name="requestsFull" queryTableFieldId="9"/>
    <tableColumn id="10" xr3:uid="{D782AA99-A9AC-744C-B3B5-CAE65660B54A}" uniqueName="10" name="requestsDoc" queryTableFieldId="10"/>
    <tableColumn id="11" xr3:uid="{52FC0573-FA42-524A-819F-85A1E2947A25}" uniqueName="11" name="responses_200" queryTableFieldId="11"/>
    <tableColumn id="12" xr3:uid="{677754E5-525A-0242-9231-C94E84B907D4}" uniqueName="12" name="responses_404" queryTableFieldId="12"/>
    <tableColumn id="13" xr3:uid="{BE6A9D7A-F0F4-054D-931D-7C6942831148}" uniqueName="13" name="responses_other" queryTableFieldId="13"/>
    <tableColumn id="14" xr3:uid="{6D261B30-FE78-3040-9E72-ABAC2F005572}" uniqueName="14" name="result" queryTableFieldId="14"/>
    <tableColumn id="15" xr3:uid="{8C4DA6D8-1CAD-D946-A0FD-C7BF35313442}" uniqueName="15" name="testStartOffset" queryTableFieldId="15"/>
    <tableColumn id="16" xr3:uid="{C03B2080-0995-A649-990D-983C03816D59}" uniqueName="16" name="cached" queryTableFieldId="16"/>
    <tableColumn id="17" xr3:uid="{685A08A7-5B8B-BD46-8C99-6ACC5ED8214E}" uniqueName="17" name="optimization_checked" queryTableFieldId="17"/>
    <tableColumn id="18" xr3:uid="{D671EDD4-3ED0-D644-9261-0FDE94026670}" uniqueName="18" name="main_frame" queryTableFieldId="18" dataDxfId="201"/>
    <tableColumn id="19" xr3:uid="{37958B46-17A5-1847-B2B6-A3035E88746C}" uniqueName="19" name="loadEventStart" queryTableFieldId="19"/>
    <tableColumn id="20" xr3:uid="{1F1B663B-4D1A-AD4F-8407-A8CEDE3D7507}" uniqueName="20" name="loadEventEnd" queryTableFieldId="20"/>
    <tableColumn id="21" xr3:uid="{98F46ACA-2855-A04C-9CEA-CEAE751A624F}" uniqueName="21" name="domContentLoadedEventStart" queryTableFieldId="21"/>
    <tableColumn id="22" xr3:uid="{7534A270-D342-044D-A807-2A3AFB9854B5}" uniqueName="22" name="domContentLoadedEventEnd" queryTableFieldId="22"/>
    <tableColumn id="23" xr3:uid="{1005B394-9D27-894A-821D-07EC151B76EF}" uniqueName="23" name="URL" queryTableFieldId="23" dataDxfId="200"/>
    <tableColumn id="24" xr3:uid="{9B234BFE-221B-2D45-B63B-5E1609ECE543}" uniqueName="24" name="connections" queryTableFieldId="24"/>
    <tableColumn id="25" xr3:uid="{A14E8F3D-E1EE-264D-890A-16AED841F5D6}" uniqueName="25" name="final_base_page_request" queryTableFieldId="25"/>
    <tableColumn id="26" xr3:uid="{4C62825D-6FA2-AA4F-AAB8-10AFF2E5CBB9}" uniqueName="26" name="final_base_page_request_id" queryTableFieldId="26" dataDxfId="199"/>
    <tableColumn id="27" xr3:uid="{4C3E0086-0C19-F647-966D-D17DBAA42196}" uniqueName="27" name="final_url" queryTableFieldId="27" dataDxfId="198"/>
    <tableColumn id="28" xr3:uid="{82AEE7D4-E1A7-1A43-A176-4762EFF4FE55}" uniqueName="28" name="domInteractive" queryTableFieldId="28"/>
    <tableColumn id="29" xr3:uid="{5B3E5252-5209-2C41-9C87-5CF6C7EB8739}" uniqueName="29" name="firstPaint" queryTableFieldId="29"/>
    <tableColumn id="30" xr3:uid="{1798877D-E096-F341-8107-FF81DC9B1C5C}" uniqueName="30" name="firstContentfulPaint" queryTableFieldId="30"/>
    <tableColumn id="31" xr3:uid="{C68E1ED2-339B-014E-A374-3D85809E9FB0}" uniqueName="31" name="firstMeaningfulPaint" queryTableFieldId="31"/>
    <tableColumn id="32" xr3:uid="{4190AD43-D49E-CE40-8BF3-C19282EEC49B}" uniqueName="32" name="renderBlockingCSS" queryTableFieldId="32"/>
    <tableColumn id="33" xr3:uid="{21772757-C3CF-8742-87A6-7029DA5D2981}" uniqueName="33" name="renderBlockingJS" queryTableFieldId="33"/>
    <tableColumn id="34" xr3:uid="{BCDAC875-3056-CB47-915E-C7FDF2CA334A}" uniqueName="34" name="TTFB" queryTableFieldId="34"/>
    <tableColumn id="35" xr3:uid="{A5125ADC-DF4F-6B48-8384-B2710DD7A613}" uniqueName="35" name="basePageSSLTime" queryTableFieldId="35"/>
    <tableColumn id="36" xr3:uid="{2C45FADB-3505-604D-83BD-BF44C4E32441}" uniqueName="36" name="score_cache" queryTableFieldId="36"/>
    <tableColumn id="37" xr3:uid="{BF8AFD22-AD06-EF4A-809C-CC3B42B96305}" uniqueName="37" name="score_cdn" queryTableFieldId="37"/>
    <tableColumn id="38" xr3:uid="{9F9F0EBB-B166-9448-9693-6152E6AF566E}" uniqueName="38" name="score_gzip" queryTableFieldId="38"/>
    <tableColumn id="39" xr3:uid="{AF3303A5-0099-704D-BC98-4327CF1DF7EF}" uniqueName="39" name="score_cookies" queryTableFieldId="39"/>
    <tableColumn id="40" xr3:uid="{EEE60AD2-A09C-F743-9FB4-A2E6639EC255}" uniqueName="40" name="score_keep-alive" queryTableFieldId="40"/>
    <tableColumn id="41" xr3:uid="{1D5A5F5C-AE78-CA44-A38B-BCEFA2E85DAD}" uniqueName="41" name="score_minify" queryTableFieldId="41"/>
    <tableColumn id="42" xr3:uid="{BD4761F4-CE37-8140-A651-D8B17FE510F2}" uniqueName="42" name="score_combine" queryTableFieldId="42"/>
    <tableColumn id="43" xr3:uid="{778226C0-7BCC-DA4F-9449-19FA03769534}" uniqueName="43" name="score_compress" queryTableFieldId="43"/>
    <tableColumn id="44" xr3:uid="{C178BEFB-EB98-C848-B52A-D99F7446778D}" uniqueName="44" name="score_etags" queryTableFieldId="44"/>
    <tableColumn id="45" xr3:uid="{EE86C431-24AF-8449-9258-7DB772B127E6}" uniqueName="45" name="score_progressive_jpeg" queryTableFieldId="45"/>
    <tableColumn id="46" xr3:uid="{81AAA8F0-ED89-B446-9FD6-08118724E6A1}" uniqueName="46" name="gzip_total" queryTableFieldId="46"/>
    <tableColumn id="47" xr3:uid="{510582B2-1303-2B4B-8F31-AE27D568F03B}" uniqueName="47" name="gzip_savings" queryTableFieldId="47"/>
    <tableColumn id="48" xr3:uid="{A565BC6A-B8EB-CB45-83A3-C25B52B2532B}" uniqueName="48" name="minify_total" queryTableFieldId="48"/>
    <tableColumn id="49" xr3:uid="{EB60A0DA-D71D-6C45-B2D1-10469F4AB800}" uniqueName="49" name="minify_savings" queryTableFieldId="49"/>
    <tableColumn id="50" xr3:uid="{C0ED105E-3988-9F41-B7F5-951B3B2F212F}" uniqueName="50" name="image_total" queryTableFieldId="50"/>
    <tableColumn id="51" xr3:uid="{F625B3BB-159A-C347-937B-488E2AED58FC}" uniqueName="51" name="image_savings" queryTableFieldId="51"/>
    <tableColumn id="52" xr3:uid="{2A0C33E3-BF7C-D949-8616-DDCDAD68AB4F}" uniqueName="52" name="base_page_cdn" queryTableFieldId="52" dataDxfId="197"/>
    <tableColumn id="53" xr3:uid="{F4B5B3B4-B14E-AC43-8AE8-F8AC0D889927}" uniqueName="53" name="cpu.ParseHTML" queryTableFieldId="53"/>
    <tableColumn id="54" xr3:uid="{B85EBB7D-F0C8-6242-8F05-1BB30F027A0C}" uniqueName="54" name="cpu.HTMLDocumentParser::FetchQueuedPreloads" queryTableFieldId="54"/>
    <tableColumn id="55" xr3:uid="{BC32AA7A-E70C-6A49-81F1-26D86DACD12E}" uniqueName="55" name="cpu.EventDispatch" queryTableFieldId="55"/>
    <tableColumn id="56" xr3:uid="{4584F4B9-B631-DB40-BCC6-93073030C409}" uniqueName="56" name="cpu.MarkDOMContent" queryTableFieldId="56"/>
    <tableColumn id="57" xr3:uid="{94AF9C95-CDD0-7248-884B-50FA9A33071B}" uniqueName="57" name="cpu.V8.GC_TIME_TO_SAFEPOINT" queryTableFieldId="57"/>
    <tableColumn id="58" xr3:uid="{2B1D24F7-9CD3-0343-B4E1-68ACB8095D57}" uniqueName="58" name="cpu.CommitLoad" queryTableFieldId="58"/>
    <tableColumn id="59" xr3:uid="{CD4FD125-F199-7B4F-89CC-9012D6F45732}" uniqueName="59" name="cpu.ResourceFetcher::requestResource" queryTableFieldId="59"/>
    <tableColumn id="60" xr3:uid="{7536948B-A1DC-6F45-899B-2926A115801C}" uniqueName="60" name="cpu.EvaluateScript" queryTableFieldId="60"/>
    <tableColumn id="61" xr3:uid="{1094AE77-3AE6-9A40-8B4B-F9FE7DFE36D7}" uniqueName="61" name="cpu.v8.compile" queryTableFieldId="61"/>
    <tableColumn id="62" xr3:uid="{0EDC2D78-F59B-D648-A7F5-C6FE18557955}" uniqueName="62" name="cpu.ParseAuthorStyleSheet" queryTableFieldId="62"/>
    <tableColumn id="63" xr3:uid="{96C1A2A4-2DBE-C443-9F58-D198084B3107}" uniqueName="63" name="cpu.UpdateLayoutTree" queryTableFieldId="63"/>
    <tableColumn id="64" xr3:uid="{B2117365-91DD-BF49-BB1C-214562509D01}" uniqueName="64" name="cpu.Layout" queryTableFieldId="64"/>
    <tableColumn id="65" xr3:uid="{ED7D2578-03DB-0540-A647-70B09B43F3DD}" uniqueName="65" name="cpu.PrePaint" queryTableFieldId="65"/>
    <tableColumn id="66" xr3:uid="{4350C4D2-378C-EC48-A9FE-BB96D5E765FB}" uniqueName="66" name="cpu.Paint" queryTableFieldId="66"/>
    <tableColumn id="67" xr3:uid="{FD05E3F3-4C9E-F34D-A956-1B48495C9D1F}" uniqueName="67" name="cpu.Layerize" queryTableFieldId="67"/>
    <tableColumn id="68" xr3:uid="{76777E9D-972F-2C4A-BA52-D24EE7961F6F}" uniqueName="68" name="cpu.FunctionCall" queryTableFieldId="68"/>
    <tableColumn id="69" xr3:uid="{D33DE6C2-012B-D445-A61A-A602EF39A9A6}" uniqueName="69" name="cpu.MarkLoad" queryTableFieldId="69"/>
    <tableColumn id="70" xr3:uid="{87B60F00-2596-A748-AE13-A3184BB8373C}" uniqueName="70" name="cpu.largestContentfulPaint::Candidate" queryTableFieldId="70"/>
    <tableColumn id="71" xr3:uid="{2E345680-6BE3-4B49-A30A-CB7337A67B23}" uniqueName="71" name="cpu.Idle" queryTableFieldId="71"/>
    <tableColumn id="72" xr3:uid="{A4342AF2-DCEF-EB41-94D2-C07A1DBE7CD8}" uniqueName="72" name="tester" queryTableFieldId="72" dataDxfId="196"/>
    <tableColumn id="73" xr3:uid="{7459D3E8-288C-8A43-87B1-15E88B432CA9}" uniqueName="73" name="start_epoch" queryTableFieldId="73"/>
    <tableColumn id="74" xr3:uid="{1F31CECB-F2BB-BC45-942B-F20A3CFC3CD5}" uniqueName="74" name="osVersion" queryTableFieldId="74" dataDxfId="195"/>
    <tableColumn id="75" xr3:uid="{2D620388-0701-8448-9F33-31EB2A90B828}" uniqueName="75" name="os_version" queryTableFieldId="75" dataDxfId="194"/>
    <tableColumn id="76" xr3:uid="{BF92F690-D39E-8D4D-BA66-36DF4D2D93E7}" uniqueName="76" name="osPlatform" queryTableFieldId="76" dataDxfId="193"/>
    <tableColumn id="77" xr3:uid="{54ECFF48-07BB-5240-B381-B7F1E739DD76}" uniqueName="77" name="date" queryTableFieldId="77"/>
    <tableColumn id="78" xr3:uid="{00A31768-D686-1D4A-AB2A-8F5CAF0F814C}" uniqueName="78" name="browserVersion" queryTableFieldId="78"/>
    <tableColumn id="79" xr3:uid="{AF1E786E-2E19-2343-9899-8B4B4FE6D754}" uniqueName="79" name="browser_version" queryTableFieldId="79"/>
    <tableColumn id="80" xr3:uid="{F05112E7-0A01-384E-BD21-075E08EE0616}" uniqueName="80" name="fullyLoadedCPUms" queryTableFieldId="80"/>
    <tableColumn id="81" xr3:uid="{1E6A5154-C967-3544-BBB4-B174B9566AD5}" uniqueName="81" name="fullyLoadedCPUpct" queryTableFieldId="81"/>
    <tableColumn id="82" xr3:uid="{BD4FC7AA-9823-3A46-B542-0D53FD982035}" uniqueName="82" name="document_URL" queryTableFieldId="82" dataDxfId="192"/>
    <tableColumn id="83" xr3:uid="{49B27902-C48F-0C47-B2D9-79BC8B4E267D}" uniqueName="83" name="document_hostname" queryTableFieldId="83" dataDxfId="191"/>
    <tableColumn id="84" xr3:uid="{F559BBD0-AD4D-0B4B-B1F0-9BB48189C40F}" uniqueName="84" name="document_origin" queryTableFieldId="84" dataDxfId="190"/>
    <tableColumn id="85" xr3:uid="{F263AC85-966F-084D-B7C9-B53CDDE20882}" uniqueName="85" name="domElements" queryTableFieldId="85"/>
    <tableColumn id="86" xr3:uid="{9476E933-D760-294B-9944-7565D9C146D4}" uniqueName="86" name="domComplete" queryTableFieldId="86"/>
    <tableColumn id="87" xr3:uid="{5E768008-762D-C640-8883-3F951D526778}" uniqueName="87" name="PerformancePaintTiming.first-paint" queryTableFieldId="87"/>
    <tableColumn id="88" xr3:uid="{1E69E94A-E104-D84A-9E5B-87DD1AB0CC20}" uniqueName="88" name="PerformancePaintTiming.first-contentful-paint" queryTableFieldId="88"/>
    <tableColumn id="89" xr3:uid="{F57EA795-28AE-B144-AFB8-F2583DCDE769}" uniqueName="89" name="base_page_ip_ptr" queryTableFieldId="89"/>
    <tableColumn id="90" xr3:uid="{435278C6-5153-A14C-AE40-240BB36491C5}" uniqueName="90" name="base_page_cname" queryTableFieldId="90"/>
    <tableColumn id="91" xr3:uid="{93F5E9E4-6B72-5C4E-9F0D-8777627494BC}" uniqueName="91" name="base_page_dns_server" queryTableFieldId="91" dataDxfId="189"/>
    <tableColumn id="92" xr3:uid="{4F3C3768-D66D-0E41-A786-4431143ADB9D}" uniqueName="92" name="browser_name" queryTableFieldId="92" dataDxfId="188"/>
    <tableColumn id="93" xr3:uid="{4C41C9DB-C65E-F948-AF2E-7327FCD5BB1B}" uniqueName="93" name="eventName" queryTableFieldId="93" dataDxfId="187"/>
    <tableColumn id="94" xr3:uid="{43E881B6-F73A-214E-A7D8-025B3AA576D6}" uniqueName="94" name="test_run_time_ms" queryTableFieldId="94"/>
    <tableColumn id="95" xr3:uid="{F108CDF3-7967-5C4C-AD98-C3554C7C4BD7}" uniqueName="95" name="testUrl" queryTableFieldId="95" dataDxfId="186"/>
    <tableColumn id="96" xr3:uid="{944F376D-6FC2-714E-815B-B83ED370B783}" uniqueName="96" name="Colordepth" queryTableFieldId="96"/>
    <tableColumn id="97" xr3:uid="{B2A1677C-1F4F-9C48-AF43-07E390B80654}" uniqueName="97" name="Dpi" queryTableFieldId="97" dataDxfId="185"/>
    <tableColumn id="98" xr3:uid="{BD3E239C-565C-4B41-8D79-210A5C663525}" uniqueName="98" name="Images" queryTableFieldId="98" dataDxfId="184"/>
    <tableColumn id="99" xr3:uid="{E24C0EFA-D7F7-4249-85CE-E86D6AAAB107}" uniqueName="99" name="Resolution" queryTableFieldId="99" dataDxfId="183"/>
    <tableColumn id="100" xr3:uid="{0F099FE3-3D64-9F43-8AB4-9A8D80209957}" uniqueName="100" name="generated-content-percent" queryTableFieldId="100"/>
    <tableColumn id="101" xr3:uid="{5ECE4E1A-72C6-AD46-9F02-EC5BED38EB96}" uniqueName="101" name="generated-content-size" queryTableFieldId="101"/>
    <tableColumn id="102" xr3:uid="{5565EF5E-D8BF-C847-9DB8-4F7DB4AD34CE}" uniqueName="102" name="meta-viewport" queryTableFieldId="102" dataDxfId="182"/>
    <tableColumn id="103" xr3:uid="{00FCF8A1-A921-A040-98F0-BAC68F0D1CC3}" uniqueName="103" name="rendered-html" queryTableFieldId="103" dataDxfId="181"/>
    <tableColumn id="104" xr3:uid="{061BAF5D-C7E8-384C-9197-BBADDE7FD1E6}" uniqueName="104" name="lastVisualChange" queryTableFieldId="104"/>
    <tableColumn id="105" xr3:uid="{632F1FEB-DA7A-3B4E-B152-ABD06C18D32E}" uniqueName="105" name="render" queryTableFieldId="105"/>
    <tableColumn id="106" xr3:uid="{679F39B2-779D-AC4B-97F9-16219F5576F0}" uniqueName="106" name="visualComplete85" queryTableFieldId="106"/>
    <tableColumn id="107" xr3:uid="{0EF079F0-95DB-AC47-8F94-C351C1772A1F}" uniqueName="107" name="visualComplete90" queryTableFieldId="107"/>
    <tableColumn id="108" xr3:uid="{6BA53939-5DED-8E46-8AF3-F94053FD92A4}" uniqueName="108" name="visualComplete95" queryTableFieldId="108"/>
    <tableColumn id="109" xr3:uid="{D794FE05-890B-FE43-B0DC-76CB116280EF}" uniqueName="109" name="visualComplete99" queryTableFieldId="109"/>
    <tableColumn id="110" xr3:uid="{6FEC6EDF-1F01-844E-BBAD-A5CD9FED2548}" uniqueName="110" name="visualComplete" queryTableFieldId="110"/>
    <tableColumn id="111" xr3:uid="{8D2F7AD7-11A5-AE45-8B96-88C758F592E6}" uniqueName="111" name="SpeedIndex" queryTableFieldId="111"/>
    <tableColumn id="112" xr3:uid="{A6E7D3F7-66E3-CC46-91C4-B3D7462D5190}" uniqueName="112" name="LargestContentfulPaintType" queryTableFieldId="112" dataDxfId="180"/>
    <tableColumn id="113" xr3:uid="{B6ACAF18-1CAC-044F-A607-3A4010ACB1A7}" uniqueName="113" name="LargestContentfulPaintNodeType" queryTableFieldId="113" dataDxfId="179"/>
    <tableColumn id="114" xr3:uid="{BC420E30-29BA-4D4B-B1FE-C56C27B7067F}" uniqueName="114" name="chromeUserTiming.navigationStart" queryTableFieldId="114"/>
    <tableColumn id="115" xr3:uid="{8C076113-8F1A-7D48-82CB-7F79B82C563F}" uniqueName="115" name="chromeUserTiming.fetchStart" queryTableFieldId="115"/>
    <tableColumn id="116" xr3:uid="{68B96191-EFA8-E840-9AD8-3FB3949EBC23}" uniqueName="116" name="chromeUserTiming.domLoading" queryTableFieldId="116"/>
    <tableColumn id="117" xr3:uid="{D8FAD779-78AB-2C46-A198-85744E851773}" uniqueName="117" name="chromeUserTiming.responseEnd" queryTableFieldId="117"/>
    <tableColumn id="118" xr3:uid="{E5D040D4-521B-2F48-B970-FDFE0A5E1FC1}" uniqueName="118" name="chromeUserTiming.domInteractive" queryTableFieldId="118"/>
    <tableColumn id="119" xr3:uid="{7F284CB2-CF02-8340-AED0-7640C184C0C2}" uniqueName="119" name="chromeUserTiming.domContentLoadedEventStart" queryTableFieldId="119"/>
    <tableColumn id="120" xr3:uid="{FC82097A-BE8A-0A40-9FA5-939197745018}" uniqueName="120" name="chromeUserTiming.domContentLoadedEventEnd" queryTableFieldId="120"/>
    <tableColumn id="121" xr3:uid="{53A5FC56-6456-5F4C-B6E1-7242D6B7770C}" uniqueName="121" name="chromeUserTiming.domComplete" queryTableFieldId="121"/>
    <tableColumn id="122" xr3:uid="{0D5D2CF0-FE2F-FD4F-856B-DC9D6085328C}" uniqueName="122" name="chromeUserTiming.unloadEventStart" queryTableFieldId="122"/>
    <tableColumn id="123" xr3:uid="{5D9B986C-5584-824B-9E82-8D224455DDDF}" uniqueName="123" name="chromeUserTiming.unloadEventEnd" queryTableFieldId="123"/>
    <tableColumn id="124" xr3:uid="{A22A03A2-A099-244D-99D0-3161287CC91F}" uniqueName="124" name="chromeUserTiming.markAsMainFrame" queryTableFieldId="124"/>
    <tableColumn id="125" xr3:uid="{053EAB73-7C3C-5D49-9F80-C56F09629175}" uniqueName="125" name="chromeUserTiming.commitNavigationEnd" queryTableFieldId="125"/>
    <tableColumn id="126" xr3:uid="{688B5555-695E-744B-8821-2BC6978C45F5}" uniqueName="126" name="chromeUserTiming.loadEventStart" queryTableFieldId="126"/>
    <tableColumn id="127" xr3:uid="{A9B86908-C30D-BD44-B044-D37238E54307}" uniqueName="127" name="chromeUserTiming.loadEventEnd" queryTableFieldId="127"/>
    <tableColumn id="128" xr3:uid="{90F10DF9-DE5A-3B47-BEDC-E7678229AEC5}" uniqueName="128" name="chromeUserTiming.firstPaint" queryTableFieldId="128"/>
    <tableColumn id="129" xr3:uid="{62733B5A-7D53-4A46-B047-A203D58EE211}" uniqueName="129" name="chromeUserTiming.firstContentfulPaint" queryTableFieldId="129"/>
    <tableColumn id="130" xr3:uid="{B9FC9A10-FAE6-9C4E-9425-61CE037E3C88}" uniqueName="130" name="chromeUserTiming.firstMeaningfulPaintCandidate" queryTableFieldId="130"/>
    <tableColumn id="131" xr3:uid="{30767E54-83ED-F24A-8475-EA6BABBE9BCE}" uniqueName="131" name="chromeUserTiming.firstMeaningfulPaint" queryTableFieldId="131"/>
    <tableColumn id="132" xr3:uid="{C7E6AF9C-2527-414D-9F7F-5E8488345CA7}" uniqueName="132" name="chromeUserTiming.LargestTextPaint" queryTableFieldId="132"/>
    <tableColumn id="133" xr3:uid="{FE89FC2A-C39B-894B-8CC1-36FA242EE00D}" uniqueName="133" name="chromeUserTiming.LargestContentfulPaint" queryTableFieldId="133"/>
    <tableColumn id="134" xr3:uid="{17B13082-4171-E942-A49D-0D6E22CA0A63}" uniqueName="134" name="chromeUserTiming.TotalLayoutShift" queryTableFieldId="134"/>
    <tableColumn id="135" xr3:uid="{E8349FCB-F879-8440-87BA-3548B32E1E4B}" uniqueName="135" name="chromeUserTiming.CumulativeLayoutShift" queryTableFieldId="135"/>
    <tableColumn id="136" xr3:uid="{45BF2CA5-D359-EC41-9C09-E9C5A63E78F9}" uniqueName="136" name="TTIMeasurementEnd" queryTableFieldId="136"/>
    <tableColumn id="137" xr3:uid="{65431466-6413-5349-A948-F1ECE8E7011B}" uniqueName="137" name="LastInteractive" queryTableFieldId="137"/>
    <tableColumn id="138" xr3:uid="{92FDEF7E-071E-BC46-8BE0-82D7B7E02CB2}" uniqueName="138" name="testID" queryTableFieldId="138" dataDxfId="178"/>
    <tableColumn id="139" xr3:uid="{1443DEB3-BC5C-614F-BA95-8209C14A8C34}" uniqueName="139" name="run" queryTableFieldId="139"/>
    <tableColumn id="140" xr3:uid="{5D97D43F-B278-144A-B5ED-0A7AF6013497}" uniqueName="140" name="step" queryTableFieldId="140"/>
    <tableColumn id="141" xr3:uid="{F9168399-0482-4243-A646-0E5237BC0E46}" uniqueName="141" name="effectiveBps" queryTableFieldId="141"/>
    <tableColumn id="142" xr3:uid="{32D7A277-C523-454D-A2AF-1BFB5120099C}" uniqueName="142" name="domTime" queryTableFieldId="142"/>
    <tableColumn id="143" xr3:uid="{D79AC6AD-0C8C-8B44-93DB-8820EE00323A}" uniqueName="143" name="aft" queryTableFieldId="143"/>
    <tableColumn id="144" xr3:uid="{4DBF3C37-0CD6-894F-8976-2A6E5200C6BB}" uniqueName="144" name="titleTime" queryTableFieldId="144"/>
    <tableColumn id="145" xr3:uid="{9EE1A6A0-E185-5D46-ABBA-B06E69C580E1}" uniqueName="145" name="domLoading" queryTableFieldId="145"/>
    <tableColumn id="146" xr3:uid="{A4F4749C-BC5D-7F43-919A-5C3D761A1EFF}" uniqueName="146" name="server_rtt" queryTableFieldId="146"/>
    <tableColumn id="147" xr3:uid="{EAD2CBA7-6FE0-7848-88E5-38B22395085F}" uniqueName="147" name="edge-processed" queryTableFieldId="147"/>
    <tableColumn id="148" xr3:uid="{3A4C4C05-A70F-AC48-B2E0-5CD47CC0EDD3}" uniqueName="148" name="maxFID" queryTableFieldId="148"/>
    <tableColumn id="149" xr3:uid="{24856610-D29C-704E-900A-CE63345B8569}" uniqueName="149" name="TotalBlockingTime" queryTableFieldId="149"/>
    <tableColumn id="150" xr3:uid="{4FA04E12-149B-614A-B5B0-2082C08EC364}" uniqueName="150" name="effectiveBpsDoc" queryTableFieldId="150"/>
    <tableColumn id="151" xr3:uid="{E39DE236-72E7-C747-920B-34C15849A4E6}" uniqueName="151" name="bytes.html" queryTableFieldId="151"/>
    <tableColumn id="152" xr3:uid="{F5E45D18-3CAF-A643-9981-338131078BCE}" uniqueName="152" name="requests.html" queryTableFieldId="152"/>
    <tableColumn id="153" xr3:uid="{5B8467AB-CE02-D840-AC9B-3CF0C72158FF}" uniqueName="153" name="bytesUncompressed.html" queryTableFieldId="153"/>
    <tableColumn id="154" xr3:uid="{E0394B0A-117C-6441-9554-8F8F232F714C}" uniqueName="154" name="bytes.js" queryTableFieldId="154"/>
    <tableColumn id="155" xr3:uid="{343101E6-307E-AD4F-B2C3-4DC6CE819BE8}" uniqueName="155" name="requests.js" queryTableFieldId="155"/>
    <tableColumn id="156" xr3:uid="{EC3EE40E-D261-5F44-B59C-648D523209BB}" uniqueName="156" name="bytesUncompressed.js" queryTableFieldId="156"/>
    <tableColumn id="157" xr3:uid="{4742518F-3ACA-DD44-94E6-F17286B48CE4}" uniqueName="157" name="bytes.css" queryTableFieldId="157"/>
    <tableColumn id="158" xr3:uid="{92A1C6D8-0177-884A-A396-BA45495C27DF}" uniqueName="158" name="requests.css" queryTableFieldId="158"/>
    <tableColumn id="159" xr3:uid="{3AA08C8A-47B9-1943-84CA-191A5252EECF}" uniqueName="159" name="bytesUncompressed.css" queryTableFieldId="159"/>
    <tableColumn id="160" xr3:uid="{D719DF88-04FE-BF45-9B09-EC76EDC09371}" uniqueName="160" name="bytes.image" queryTableFieldId="160"/>
    <tableColumn id="161" xr3:uid="{74333228-7A7E-464A-A023-01972FCDC4C5}" uniqueName="161" name="requests.image" queryTableFieldId="161"/>
    <tableColumn id="162" xr3:uid="{5EDBFFF4-A0E0-3C4D-BA2D-6A88AEAC7C99}" uniqueName="162" name="bytesUncompressed.image" queryTableFieldId="162"/>
    <tableColumn id="163" xr3:uid="{5ACE66C1-B658-C745-A104-FB63ACAC1DFB}" uniqueName="163" name="bytes.flash" queryTableFieldId="163"/>
    <tableColumn id="164" xr3:uid="{2203C4C8-0C81-4E49-B10C-E9E3BDF77C1A}" uniqueName="164" name="requests.flash" queryTableFieldId="164"/>
    <tableColumn id="165" xr3:uid="{6C9B07B7-A15D-1143-828B-383A6F67D44F}" uniqueName="165" name="bytesUncompressed.flash" queryTableFieldId="165"/>
    <tableColumn id="166" xr3:uid="{9C18C28A-855D-9345-9A91-5F5C5A9779B0}" uniqueName="166" name="bytes.font" queryTableFieldId="166"/>
    <tableColumn id="167" xr3:uid="{8FF539ED-34D9-7541-9972-E4C4366ACBCA}" uniqueName="167" name="requests.font" queryTableFieldId="167"/>
    <tableColumn id="168" xr3:uid="{8A64EE36-F0CB-ED4E-AF3D-56ECC11A5F74}" uniqueName="168" name="bytesUncompressed.font" queryTableFieldId="168"/>
    <tableColumn id="169" xr3:uid="{59D3D805-C9DC-1445-91E0-5A0BAC8D35C6}" uniqueName="169" name="bytes.video" queryTableFieldId="169"/>
    <tableColumn id="170" xr3:uid="{A634D6A5-1914-4040-B5E3-B0590491C29C}" uniqueName="170" name="requests.video" queryTableFieldId="170"/>
    <tableColumn id="171" xr3:uid="{8C3A60DF-D924-DE49-B638-195FF9C2D94C}" uniqueName="171" name="bytesUncompressed.video" queryTableFieldId="171"/>
    <tableColumn id="172" xr3:uid="{E667459C-92C6-AC4F-9B7F-978335DD0241}" uniqueName="172" name="bytes.other" queryTableFieldId="172"/>
    <tableColumn id="173" xr3:uid="{7ED99711-6E5C-A546-A623-2445393AFD54}" uniqueName="173" name="requests.other" queryTableFieldId="173"/>
    <tableColumn id="174" xr3:uid="{4F5D9734-FB73-A54E-BF58-084E0D5475BF}" uniqueName="174" name="bytesUncompressed.other" queryTableFieldId="174"/>
    <tableColumn id="175" xr3:uid="{F750EF48-592B-AA46-853A-FEDBB0DE3594}" uniqueName="175" name="id" queryTableFieldId="175" dataDxfId="177"/>
    <tableColumn id="176" xr3:uid="{77A05FD8-12BB-4D4C-A65B-93D28AAA0C71}" uniqueName="176" name="cpu.HitTest" queryTableFieldId="176"/>
    <tableColumn id="177" xr3:uid="{0AE7D6C8-0EC0-6849-92FA-E3098F90E179}" uniqueName="177" name="Column177" queryTableFieldId="177"/>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B3D1FE45-2E80-5B4D-9037-6AD21DD18E0B}" name="Werkblad_1___Results_MPA_MenuCr" displayName="Werkblad_1___Results_MPA_MenuCr" ref="A1:GE6" tableType="queryTable" totalsRowShown="0">
  <autoFilter ref="A1:GE6" xr:uid="{B3D1FE45-2E80-5B4D-9037-6AD21DD18E0B}"/>
  <tableColumns count="187">
    <tableColumn id="1" xr3:uid="{2BD66666-80E0-294B-86E5-22283A44E2AF}" uniqueName="1" name="loadTime" queryTableFieldId="1"/>
    <tableColumn id="2" xr3:uid="{83874F35-A589-2544-9680-39DA84234177}" uniqueName="2" name="docTime" queryTableFieldId="2"/>
    <tableColumn id="3" xr3:uid="{71A417E4-EEEF-674C-8526-B71BA0EA97B7}" uniqueName="3" name="fullyLoaded" queryTableFieldId="3"/>
    <tableColumn id="4" xr3:uid="{2623284D-7A76-584F-8278-71956643118F}" uniqueName="4" name="bytesOut" queryTableFieldId="4"/>
    <tableColumn id="5" xr3:uid="{E8A1BBC3-7C2C-1D4C-9255-3C72F990A98C}" uniqueName="5" name="bytesOutDoc" queryTableFieldId="5"/>
    <tableColumn id="6" xr3:uid="{2B3E2AE2-BCF8-F749-A735-E8FB946205B7}" uniqueName="6" name="bytesIn" queryTableFieldId="6"/>
    <tableColumn id="7" xr3:uid="{32592C51-6CFF-5841-B0E2-D150E35BF131}" uniqueName="7" name="bytesInDoc" queryTableFieldId="7"/>
    <tableColumn id="8" xr3:uid="{8147C151-DFE6-744E-8F7D-805658D4764B}" uniqueName="8" name="requests" queryTableFieldId="8"/>
    <tableColumn id="9" xr3:uid="{5A0F52F7-3F9B-C54C-8578-9F14595B04E4}" uniqueName="9" name="requestsFull" queryTableFieldId="9"/>
    <tableColumn id="10" xr3:uid="{22C352D6-4A4F-F14E-8171-229AB73D29B7}" uniqueName="10" name="requestsDoc" queryTableFieldId="10"/>
    <tableColumn id="11" xr3:uid="{3A8A3459-096C-5545-8049-2A9C74506D24}" uniqueName="11" name="responses_200" queryTableFieldId="11"/>
    <tableColumn id="12" xr3:uid="{56D63BCE-C1C3-FE46-9DFF-7C9ECAD77F78}" uniqueName="12" name="responses_404" queryTableFieldId="12"/>
    <tableColumn id="13" xr3:uid="{0922BB97-4F02-9F41-9AB9-8E2FC2D3372D}" uniqueName="13" name="responses_other" queryTableFieldId="13"/>
    <tableColumn id="14" xr3:uid="{FDF324B8-376C-994E-B212-56743D4D1220}" uniqueName="14" name="result" queryTableFieldId="14"/>
    <tableColumn id="15" xr3:uid="{81849F8C-55E3-274B-B1BC-0D660C882D8A}" uniqueName="15" name="testStartOffset" queryTableFieldId="15"/>
    <tableColumn id="16" xr3:uid="{4D62D525-E217-B84F-836E-718B7926421B}" uniqueName="16" name="cached" queryTableFieldId="16"/>
    <tableColumn id="17" xr3:uid="{51752CDC-DE6D-F44C-BFB5-6E64BA794DA9}" uniqueName="17" name="optimization_checked" queryTableFieldId="17"/>
    <tableColumn id="18" xr3:uid="{D66A660B-41D7-CC4C-A892-4B8CE5D0851A}" uniqueName="18" name="main_frame" queryTableFieldId="18" dataDxfId="176"/>
    <tableColumn id="19" xr3:uid="{818AA5E8-36E6-7A4C-85A4-2F7DE0E91317}" uniqueName="19" name="loadEventStart" queryTableFieldId="19"/>
    <tableColumn id="20" xr3:uid="{7F592C32-6212-E44C-8F69-92F1DC16DABE}" uniqueName="20" name="loadEventEnd" queryTableFieldId="20"/>
    <tableColumn id="21" xr3:uid="{FCDCE800-F58D-AE41-84AD-BB6836C2AFCB}" uniqueName="21" name="domContentLoadedEventStart" queryTableFieldId="21"/>
    <tableColumn id="22" xr3:uid="{113A8DE3-0F8B-9E49-9BB5-6F53E2AC0319}" uniqueName="22" name="domContentLoadedEventEnd" queryTableFieldId="22"/>
    <tableColumn id="23" xr3:uid="{FB845AAD-D85B-9942-9BAD-9D5D9697EBE6}" uniqueName="23" name="URL" queryTableFieldId="23" dataDxfId="175"/>
    <tableColumn id="24" xr3:uid="{37A5D5F6-21DC-E147-9CDB-09DE8C37C46F}" uniqueName="24" name="connections" queryTableFieldId="24"/>
    <tableColumn id="25" xr3:uid="{432C5BE7-C306-7E4D-9835-63AEC06CA119}" uniqueName="25" name="final_base_page_request" queryTableFieldId="25"/>
    <tableColumn id="26" xr3:uid="{7D360F85-C518-AD48-94E7-EE3655ED9B41}" uniqueName="26" name="final_base_page_request_id" queryTableFieldId="26" dataDxfId="174"/>
    <tableColumn id="27" xr3:uid="{6BE510B4-BF05-7348-8C90-042D1C91A7F3}" uniqueName="27" name="final_url" queryTableFieldId="27" dataDxfId="173"/>
    <tableColumn id="28" xr3:uid="{260A9AAA-5618-3648-8453-F2EC9517745A}" uniqueName="28" name="domInteractive" queryTableFieldId="28"/>
    <tableColumn id="29" xr3:uid="{DE5576FF-B3BE-9249-8392-317690882649}" uniqueName="29" name="firstPaint" queryTableFieldId="29"/>
    <tableColumn id="30" xr3:uid="{71A55050-52F9-F849-A062-9FAB1CAE6951}" uniqueName="30" name="firstContentfulPaint" queryTableFieldId="30"/>
    <tableColumn id="31" xr3:uid="{C8EAEB4E-F241-7D43-85E5-FA2DBAD4E3F3}" uniqueName="31" name="firstMeaningfulPaint" queryTableFieldId="31"/>
    <tableColumn id="32" xr3:uid="{10AFDF24-77F3-CA48-B0F5-DBC7BDEF6909}" uniqueName="32" name="firstImagePaint" queryTableFieldId="32"/>
    <tableColumn id="33" xr3:uid="{0F6A59D1-54B6-0040-B4C2-708A609660AB}" uniqueName="33" name="renderBlockingCSS" queryTableFieldId="33"/>
    <tableColumn id="34" xr3:uid="{16FF3684-F5D9-BF49-A3E5-4636C3FEBABE}" uniqueName="34" name="renderBlockingJS" queryTableFieldId="34"/>
    <tableColumn id="35" xr3:uid="{B96F0D1D-DF21-B04C-8AEE-2430866DAAE9}" uniqueName="35" name="TTFB" queryTableFieldId="35"/>
    <tableColumn id="36" xr3:uid="{1F161480-B639-B34C-81B6-4931A9EF9600}" uniqueName="36" name="basePageSSLTime" queryTableFieldId="36"/>
    <tableColumn id="37" xr3:uid="{4D9FF254-E2FA-FF42-AAB8-FB7E86124FE6}" uniqueName="37" name="score_cache" queryTableFieldId="37"/>
    <tableColumn id="38" xr3:uid="{C577FA09-BEAC-C641-AF68-D5BDF737A43D}" uniqueName="38" name="score_cdn" queryTableFieldId="38"/>
    <tableColumn id="39" xr3:uid="{97D23CBA-0AAD-0348-B602-AF2DE0854E08}" uniqueName="39" name="score_gzip" queryTableFieldId="39"/>
    <tableColumn id="40" xr3:uid="{3DE17005-FFF8-3D40-9FF2-94D4E2BA3156}" uniqueName="40" name="score_cookies" queryTableFieldId="40"/>
    <tableColumn id="41" xr3:uid="{EE48EFAD-0ED2-474A-B15D-5C44ACC8DD4F}" uniqueName="41" name="score_keep-alive" queryTableFieldId="41"/>
    <tableColumn id="42" xr3:uid="{35587EDA-E141-3D43-982E-13B6EF52FDB4}" uniqueName="42" name="score_minify" queryTableFieldId="42"/>
    <tableColumn id="43" xr3:uid="{BF3EC1EF-9CF5-8F42-A9E6-85418C3B2FEF}" uniqueName="43" name="score_combine" queryTableFieldId="43"/>
    <tableColumn id="44" xr3:uid="{3E4BBFE3-133B-8A43-87DC-35FB7CD8AA2C}" uniqueName="44" name="score_compress" queryTableFieldId="44"/>
    <tableColumn id="45" xr3:uid="{60A8F627-AEF5-584B-B0A8-A54BFDDA0AA1}" uniqueName="45" name="score_etags" queryTableFieldId="45"/>
    <tableColumn id="46" xr3:uid="{8E3421BF-B425-A84D-ABD2-C7EC59F36468}" uniqueName="46" name="score_progressive_jpeg" queryTableFieldId="46"/>
    <tableColumn id="47" xr3:uid="{0641F55C-28E8-794A-A76C-46E9DA42EA34}" uniqueName="47" name="gzip_total" queryTableFieldId="47"/>
    <tableColumn id="48" xr3:uid="{2A610EFD-366A-4C49-960F-9BC7252AB0C4}" uniqueName="48" name="gzip_savings" queryTableFieldId="48"/>
    <tableColumn id="49" xr3:uid="{F1EF08BB-D03E-2845-9767-F227CED7A526}" uniqueName="49" name="minify_total" queryTableFieldId="49"/>
    <tableColumn id="50" xr3:uid="{3CB6A1BD-7BBF-FD45-98EB-A8CF81F15B15}" uniqueName="50" name="minify_savings" queryTableFieldId="50"/>
    <tableColumn id="51" xr3:uid="{C52B5421-D0ED-A244-96D5-66B2BCB6A301}" uniqueName="51" name="image_total" queryTableFieldId="51"/>
    <tableColumn id="52" xr3:uid="{47C13124-06DA-5449-84F7-C523CED035D8}" uniqueName="52" name="image_savings" queryTableFieldId="52"/>
    <tableColumn id="53" xr3:uid="{CFCDAA01-531F-B34D-9A91-43BD326D9AF0}" uniqueName="53" name="base_page_cdn" queryTableFieldId="53" dataDxfId="172"/>
    <tableColumn id="54" xr3:uid="{A5550994-01CC-8044-B851-12017F732523}" uniqueName="54" name="cpu.ParseHTML" queryTableFieldId="54"/>
    <tableColumn id="55" xr3:uid="{D96DE6B6-3EFE-604A-A38E-B7D665E7C0BD}" uniqueName="55" name="cpu.HTMLDocumentParser::FetchQueuedPreloads" queryTableFieldId="55"/>
    <tableColumn id="56" xr3:uid="{34D4017C-9F98-944A-959C-2AA8A666410D}" uniqueName="56" name="cpu.EventDispatch" queryTableFieldId="56"/>
    <tableColumn id="57" xr3:uid="{B17BDAF8-1665-8A47-BA1C-A79F1CF7E9CC}" uniqueName="57" name="cpu.MarkDOMContent" queryTableFieldId="57"/>
    <tableColumn id="58" xr3:uid="{62929F20-124E-5E43-A310-033AF8C069F8}" uniqueName="58" name="cpu.V8.GC_TIME_TO_SAFEPOINT" queryTableFieldId="58"/>
    <tableColumn id="59" xr3:uid="{9E404CE3-479C-1244-BF4F-1BC0C211721E}" uniqueName="59" name="cpu.CommitLoad" queryTableFieldId="59"/>
    <tableColumn id="60" xr3:uid="{C9C69A10-53ED-064F-8E6A-171F51923DA2}" uniqueName="60" name="cpu.ResourceFetcher::requestResource" queryTableFieldId="60"/>
    <tableColumn id="61" xr3:uid="{A4F6050F-6E7E-3748-89A4-F6B2A6BCE662}" uniqueName="61" name="cpu.EvaluateScript" queryTableFieldId="61"/>
    <tableColumn id="62" xr3:uid="{94407BFE-D29E-974A-AED9-5904B7A19B61}" uniqueName="62" name="cpu.v8.compile" queryTableFieldId="62"/>
    <tableColumn id="63" xr3:uid="{C01D1B56-609D-454D-8E67-9871230A1EBD}" uniqueName="63" name="cpu.ParseAuthorStyleSheet" queryTableFieldId="63"/>
    <tableColumn id="64" xr3:uid="{0ABFEDF9-E737-8A42-84CB-286E1C296D7D}" uniqueName="64" name="cpu.FunctionCall" queryTableFieldId="64"/>
    <tableColumn id="65" xr3:uid="{8E05F01A-83AB-DA46-8FE2-33E5510BC976}" uniqueName="65" name="cpu.MarkLoad" queryTableFieldId="65"/>
    <tableColumn id="66" xr3:uid="{FB72B48A-56B5-634B-A809-94E83F1D3917}" uniqueName="66" name="cpu.UpdateLayoutTree" queryTableFieldId="66"/>
    <tableColumn id="67" xr3:uid="{3490E3D0-B010-D74E-BD56-FDC698413D68}" uniqueName="67" name="cpu.Layout" queryTableFieldId="67"/>
    <tableColumn id="68" xr3:uid="{712AFB41-1193-504B-95D0-125C8F5A90B1}" uniqueName="68" name="cpu.PrePaint" queryTableFieldId="68"/>
    <tableColumn id="69" xr3:uid="{61EBBDE1-7912-C04C-BDB1-541DDF660E09}" uniqueName="69" name="cpu.HitTest" queryTableFieldId="69"/>
    <tableColumn id="70" xr3:uid="{CB7AF5C0-5670-3943-BB20-9C9C2BE413A4}" uniqueName="70" name="cpu.Paint" queryTableFieldId="70"/>
    <tableColumn id="71" xr3:uid="{D1CDE272-8283-5543-8E55-1EBCAD8A6403}" uniqueName="71" name="cpu.Layerize" queryTableFieldId="71"/>
    <tableColumn id="72" xr3:uid="{7784FB08-BA6D-C64B-8C80-F5402B23AA6A}" uniqueName="72" name="cpu.largestContentfulPaint::Candidate" queryTableFieldId="72"/>
    <tableColumn id="73" xr3:uid="{4AEFAC71-827C-1840-8734-1025DB6DDAE3}" uniqueName="73" name="cpu.ResourceChangePriority" queryTableFieldId="73"/>
    <tableColumn id="74" xr3:uid="{34CA4D7B-934D-764A-96F0-610C7F0EEF67}" uniqueName="74" name="cpu.Idle" queryTableFieldId="74"/>
    <tableColumn id="75" xr3:uid="{0AD3AB70-0E80-8E4D-B539-B2F6AE6B9144}" uniqueName="75" name="tester" queryTableFieldId="75" dataDxfId="171"/>
    <tableColumn id="76" xr3:uid="{9750BBD0-A7AD-AC4B-9AA2-38F9C2DA395B}" uniqueName="76" name="start_epoch" queryTableFieldId="76"/>
    <tableColumn id="77" xr3:uid="{0FE00B47-D4B7-5445-8882-3EEABD99E0EB}" uniqueName="77" name="osVersion" queryTableFieldId="77" dataDxfId="170"/>
    <tableColumn id="78" xr3:uid="{F2BECEB5-EF2D-B94D-AA7C-28A100EFD645}" uniqueName="78" name="os_version" queryTableFieldId="78" dataDxfId="169"/>
    <tableColumn id="79" xr3:uid="{92DDB9C5-A56B-9D4C-8DE1-BB7B8D0C17D9}" uniqueName="79" name="osPlatform" queryTableFieldId="79" dataDxfId="168"/>
    <tableColumn id="80" xr3:uid="{291480FA-18BC-B04E-BF6C-31A974403F85}" uniqueName="80" name="date" queryTableFieldId="80"/>
    <tableColumn id="81" xr3:uid="{221DAE12-FBD1-404F-9E6E-F0286CAE225E}" uniqueName="81" name="browserVersion" queryTableFieldId="81"/>
    <tableColumn id="82" xr3:uid="{177DE116-188A-A94E-ABEE-C907915135F2}" uniqueName="82" name="browser_version" queryTableFieldId="82"/>
    <tableColumn id="83" xr3:uid="{9292AAAE-7633-8741-A408-3B86A83F3415}" uniqueName="83" name="fullyLoadedCPUms" queryTableFieldId="83"/>
    <tableColumn id="84" xr3:uid="{404FA70F-3986-074F-ADD9-0632DF6DCDCA}" uniqueName="84" name="fullyLoadedCPUpct" queryTableFieldId="84"/>
    <tableColumn id="85" xr3:uid="{00168C13-4571-B54B-9F29-921AD61571B1}" uniqueName="85" name="document_URL" queryTableFieldId="85" dataDxfId="167"/>
    <tableColumn id="86" xr3:uid="{659B4493-3DAC-514D-9A1D-0CF94E647E68}" uniqueName="86" name="document_hostname" queryTableFieldId="86" dataDxfId="166"/>
    <tableColumn id="87" xr3:uid="{A00B32F8-D982-434F-BF71-1AC04BF0FDED}" uniqueName="87" name="document_origin" queryTableFieldId="87" dataDxfId="165"/>
    <tableColumn id="88" xr3:uid="{E122BEA9-4939-AE4C-9635-471123B569CC}" uniqueName="88" name="domElements" queryTableFieldId="88"/>
    <tableColumn id="89" xr3:uid="{748949BB-DBE4-3340-8BEC-2DBB3BA045EA}" uniqueName="89" name="domComplete" queryTableFieldId="89"/>
    <tableColumn id="90" xr3:uid="{E07228BC-3E52-BA42-9A9D-A86771B88EF5}" uniqueName="90" name="PerformancePaintTiming.first-paint" queryTableFieldId="90"/>
    <tableColumn id="91" xr3:uid="{F264DD77-384D-F14C-B831-B33E1DFBAF18}" uniqueName="91" name="PerformancePaintTiming.first-contentful-paint" queryTableFieldId="91"/>
    <tableColumn id="92" xr3:uid="{B98255CE-7A34-E843-BC0F-5D33F975E2C9}" uniqueName="92" name="base_page_ip_ptr" queryTableFieldId="92"/>
    <tableColumn id="93" xr3:uid="{81FAFE3F-B5E1-9D4B-BD17-E66F9CEC89E3}" uniqueName="93" name="base_page_cname" queryTableFieldId="93"/>
    <tableColumn id="94" xr3:uid="{A6FC6E52-C699-D846-A762-34F4254C6755}" uniqueName="94" name="base_page_dns_server" queryTableFieldId="94" dataDxfId="164"/>
    <tableColumn id="95" xr3:uid="{2EAE0BE8-BAC5-974A-9758-8F9FC2DB4DBC}" uniqueName="95" name="browser_name" queryTableFieldId="95" dataDxfId="163"/>
    <tableColumn id="96" xr3:uid="{DAD26077-D255-EE48-BE5E-0401B2087CB4}" uniqueName="96" name="eventName" queryTableFieldId="96" dataDxfId="162"/>
    <tableColumn id="97" xr3:uid="{D91F1956-C7A2-934E-8FD6-90A1432133B4}" uniqueName="97" name="test_run_time_ms" queryTableFieldId="97"/>
    <tableColumn id="98" xr3:uid="{4F1324C6-49D1-5D49-9452-EF00526270CE}" uniqueName="98" name="testUrl" queryTableFieldId="98" dataDxfId="161"/>
    <tableColumn id="99" xr3:uid="{D5B744F9-4E95-0B48-A16D-F221EA42ECC1}" uniqueName="99" name="Colordepth" queryTableFieldId="99"/>
    <tableColumn id="100" xr3:uid="{75D89EFC-2619-224E-A759-07032C2060DA}" uniqueName="100" name="Dpi" queryTableFieldId="100" dataDxfId="160"/>
    <tableColumn id="101" xr3:uid="{16625FEA-EE3C-9E4D-A0B8-28A4D3158047}" uniqueName="101" name="Images" queryTableFieldId="101" dataDxfId="159"/>
    <tableColumn id="102" xr3:uid="{7ECDD3A1-37AF-AB42-A9C0-C27DA4B88EFA}" uniqueName="102" name="Resolution" queryTableFieldId="102" dataDxfId="158"/>
    <tableColumn id="103" xr3:uid="{B5517728-7D8D-B74B-A878-89B0CCDC9B9E}" uniqueName="103" name="generated-content-percent" queryTableFieldId="103"/>
    <tableColumn id="104" xr3:uid="{319C6BD7-6704-664D-B308-95FAC1543860}" uniqueName="104" name="generated-content-size" queryTableFieldId="104"/>
    <tableColumn id="105" xr3:uid="{FFE82CFE-98F4-364D-9432-38AE0E66C354}" uniqueName="105" name="meta-viewport" queryTableFieldId="105" dataDxfId="157"/>
    <tableColumn id="106" xr3:uid="{1273AD15-AA71-924F-894B-09EB163AE43B}" uniqueName="106" name="rendered-html" queryTableFieldId="106" dataDxfId="156"/>
    <tableColumn id="107" xr3:uid="{B9CB6E18-7371-154A-B483-5EB56A5960A1}" uniqueName="107" name="lastVisualChange" queryTableFieldId="107"/>
    <tableColumn id="108" xr3:uid="{E42EC5CF-3BA5-8141-8723-8AE5DABDB281}" uniqueName="108" name="render" queryTableFieldId="108"/>
    <tableColumn id="109" xr3:uid="{EA8C20A9-28B1-0547-A9E2-9C814D3B362D}" uniqueName="109" name="visualComplete85" queryTableFieldId="109"/>
    <tableColumn id="110" xr3:uid="{D7B6A73A-8D07-944E-8104-CB3E3DE11349}" uniqueName="110" name="visualComplete90" queryTableFieldId="110"/>
    <tableColumn id="111" xr3:uid="{B84A3772-4A4F-1C45-BCFB-B9352C9C4026}" uniqueName="111" name="visualComplete95" queryTableFieldId="111"/>
    <tableColumn id="112" xr3:uid="{37330616-9E7F-BB46-8FE7-743A0554087B}" uniqueName="112" name="visualComplete99" queryTableFieldId="112"/>
    <tableColumn id="113" xr3:uid="{13D78EDB-14D2-1742-9A5C-C04D30A7CBD8}" uniqueName="113" name="visualComplete" queryTableFieldId="113"/>
    <tableColumn id="114" xr3:uid="{9D8DE038-8A7A-0649-8ECC-6D236684DEA6}" uniqueName="114" name="SpeedIndex" queryTableFieldId="114"/>
    <tableColumn id="115" xr3:uid="{3CBDEA6C-C823-9248-A440-EDFA5F540255}" uniqueName="115" name="LargestContentfulPaintType" queryTableFieldId="115" dataDxfId="155"/>
    <tableColumn id="116" xr3:uid="{479C82CE-CAF3-2F40-9587-88D725CF504B}" uniqueName="116" name="LargestContentfulPaintNodeType" queryTableFieldId="116" dataDxfId="154"/>
    <tableColumn id="117" xr3:uid="{C7E21E87-F2D9-224E-94D8-72FCEDF3803F}" uniqueName="117" name="LargestContentfulPaintImageURL" queryTableFieldId="117" dataDxfId="153"/>
    <tableColumn id="118" xr3:uid="{748C944D-A561-8F42-8698-D3FAF0C52000}" uniqueName="118" name="chromeUserTiming.navigationStart" queryTableFieldId="118"/>
    <tableColumn id="119" xr3:uid="{AE3CB4CE-F457-AB4B-AAF4-8FBC709CDCE5}" uniqueName="119" name="chromeUserTiming.fetchStart" queryTableFieldId="119"/>
    <tableColumn id="120" xr3:uid="{59FEED12-2697-C84F-97B8-6DE242E997E9}" uniqueName="120" name="chromeUserTiming.domLoading" queryTableFieldId="120"/>
    <tableColumn id="121" xr3:uid="{EBE8B6AB-49F7-6743-9AF4-FF7764DF4970}" uniqueName="121" name="chromeUserTiming.responseEnd" queryTableFieldId="121"/>
    <tableColumn id="122" xr3:uid="{EDF8DABE-2127-9749-ABF2-0D2978BCA971}" uniqueName="122" name="chromeUserTiming.domInteractive" queryTableFieldId="122"/>
    <tableColumn id="123" xr3:uid="{66BBB68A-5705-9742-AB53-028F394B5EC7}" uniqueName="123" name="chromeUserTiming.domContentLoadedEventStart" queryTableFieldId="123"/>
    <tableColumn id="124" xr3:uid="{0F4E05C9-04E3-CE4F-A67B-C293F4881EE4}" uniqueName="124" name="chromeUserTiming.domContentLoadedEventEnd" queryTableFieldId="124"/>
    <tableColumn id="125" xr3:uid="{661A1B15-D33C-E54D-B12B-8E7904BFCD4F}" uniqueName="125" name="chromeUserTiming.domComplete" queryTableFieldId="125"/>
    <tableColumn id="126" xr3:uid="{A3E986F5-D2DB-5444-987D-E194FF0319C6}" uniqueName="126" name="chromeUserTiming.unloadEventStart" queryTableFieldId="126"/>
    <tableColumn id="127" xr3:uid="{3686923F-D738-4149-A6C5-CD90ECCF74B0}" uniqueName="127" name="chromeUserTiming.unloadEventEnd" queryTableFieldId="127"/>
    <tableColumn id="128" xr3:uid="{BC048995-7F95-D341-A640-466C5222BF71}" uniqueName="128" name="chromeUserTiming.markAsMainFrame" queryTableFieldId="128"/>
    <tableColumn id="129" xr3:uid="{0F34D4B0-52E2-D045-9C26-CBF20E4934E0}" uniqueName="129" name="chromeUserTiming.commitNavigationEnd" queryTableFieldId="129"/>
    <tableColumn id="130" xr3:uid="{BB004DEA-8E50-E44B-9869-F012675B5CA2}" uniqueName="130" name="chromeUserTiming.loadEventStart" queryTableFieldId="130"/>
    <tableColumn id="131" xr3:uid="{DD37258F-7401-F441-8FDF-0BA6FBB5B8E6}" uniqueName="131" name="chromeUserTiming.loadEventEnd" queryTableFieldId="131"/>
    <tableColumn id="132" xr3:uid="{26373228-9E33-D544-A4B5-C5B0D770D2F7}" uniqueName="132" name="chromeUserTiming.firstPaint" queryTableFieldId="132"/>
    <tableColumn id="133" xr3:uid="{0F048B81-6B01-914C-933D-D9E79C34FDE9}" uniqueName="133" name="chromeUserTiming.firstContentfulPaint" queryTableFieldId="133"/>
    <tableColumn id="134" xr3:uid="{4F6D75C3-F90E-7046-95FC-6FA4E38B48B2}" uniqueName="134" name="chromeUserTiming.firstMeaningfulPaintCandidate" queryTableFieldId="134"/>
    <tableColumn id="135" xr3:uid="{251FA3D3-835D-134A-A0F4-D891021DC55D}" uniqueName="135" name="chromeUserTiming.LayoutShift" queryTableFieldId="135"/>
    <tableColumn id="136" xr3:uid="{5E087BEF-C563-C44E-A6EA-B2590315AC60}" uniqueName="136" name="chromeUserTiming.firstMeaningfulPaint" queryTableFieldId="136"/>
    <tableColumn id="137" xr3:uid="{07A34895-153E-D449-8A69-BFEF46DFBF26}" uniqueName="137" name="chromeUserTiming.firstImagePaint" queryTableFieldId="137"/>
    <tableColumn id="138" xr3:uid="{63A208E1-B4AE-3A47-B3F5-F7012EFFFCF9}" uniqueName="138" name="chromeUserTiming.LargestTextPaint" queryTableFieldId="138"/>
    <tableColumn id="139" xr3:uid="{3D196B1D-191F-3F40-B3D9-47893D0D8504}" uniqueName="139" name="chromeUserTiming.LargestContentfulPaint" queryTableFieldId="139"/>
    <tableColumn id="140" xr3:uid="{D4E1D1C7-343E-A441-894A-66E0EB13BCB4}" uniqueName="140" name="chromeUserTiming.LargestImagePaint" queryTableFieldId="140"/>
    <tableColumn id="141" xr3:uid="{466D105A-FBDD-174D-A83C-9FF952FAFB26}" uniqueName="141" name="chromeUserTiming.TotalLayoutShift" queryTableFieldId="141"/>
    <tableColumn id="142" xr3:uid="{522FCDC0-D9A0-6B45-ABA1-9DDC030F417D}" uniqueName="142" name="chromeUserTiming.CumulativeLayoutShift" queryTableFieldId="142"/>
    <tableColumn id="143" xr3:uid="{183AE5A7-C4C1-614E-A0BF-7E810B0EC471}" uniqueName="143" name="TTIMeasurementEnd" queryTableFieldId="143"/>
    <tableColumn id="144" xr3:uid="{9B333047-FC61-594C-B94B-FCD92FAC0431}" uniqueName="144" name="LastInteractive" queryTableFieldId="144"/>
    <tableColumn id="145" xr3:uid="{47DB9AD6-262D-EF4A-B821-CF976E3572AF}" uniqueName="145" name="testID" queryTableFieldId="145" dataDxfId="152"/>
    <tableColumn id="146" xr3:uid="{AC2E7767-1FF8-9D41-BA0D-55C1804AF5D4}" uniqueName="146" name="run" queryTableFieldId="146"/>
    <tableColumn id="147" xr3:uid="{DD072602-A272-C046-9077-6B9E1700C9D7}" uniqueName="147" name="step" queryTableFieldId="147"/>
    <tableColumn id="148" xr3:uid="{E2E7B37A-FCE5-A94E-85F4-D01C7F524E89}" uniqueName="148" name="effectiveBps" queryTableFieldId="148"/>
    <tableColumn id="149" xr3:uid="{C1980711-D5E6-6A40-B877-5D4714A0BBC3}" uniqueName="149" name="domTime" queryTableFieldId="149"/>
    <tableColumn id="150" xr3:uid="{3BBE1E54-5E81-3E4B-9037-CF2958AE2A66}" uniqueName="150" name="aft" queryTableFieldId="150"/>
    <tableColumn id="151" xr3:uid="{BA81B752-B8F1-CB40-99D7-68991D6F3DDB}" uniqueName="151" name="titleTime" queryTableFieldId="151"/>
    <tableColumn id="152" xr3:uid="{ABA7717C-1D53-0C43-B99D-A28695AB0B6C}" uniqueName="152" name="domLoading" queryTableFieldId="152"/>
    <tableColumn id="153" xr3:uid="{BAC4D18A-C829-704F-83C6-4A4B0D5E879F}" uniqueName="153" name="server_rtt" queryTableFieldId="153"/>
    <tableColumn id="154" xr3:uid="{2DB66FA1-B648-EF46-B9BF-B247D9F7EE09}" uniqueName="154" name="edge-processed" queryTableFieldId="154"/>
    <tableColumn id="155" xr3:uid="{D5C405F5-D646-814B-8B57-B6D5550C483C}" uniqueName="155" name="maxFID" queryTableFieldId="155"/>
    <tableColumn id="156" xr3:uid="{C5E9F2C6-5A3B-9742-A0C6-5B5523BB8FA3}" uniqueName="156" name="TotalBlockingTime" queryTableFieldId="156"/>
    <tableColumn id="157" xr3:uid="{309EF2E8-356C-FA40-9BEB-D34F5E155D10}" uniqueName="157" name="effectiveBpsDoc" queryTableFieldId="157"/>
    <tableColumn id="158" xr3:uid="{122BEE7D-F8C5-084B-B9B1-817DCF5A75F7}" uniqueName="158" name="bytes.html" queryTableFieldId="158"/>
    <tableColumn id="159" xr3:uid="{05938E2F-5829-344B-945D-B5D9C3BE5C12}" uniqueName="159" name="requests.html" queryTableFieldId="159"/>
    <tableColumn id="160" xr3:uid="{7802DC30-1CEB-DC42-B14D-A9973E0DE680}" uniqueName="160" name="bytesUncompressed.html" queryTableFieldId="160"/>
    <tableColumn id="161" xr3:uid="{A88C6EE1-73E9-F049-A38D-B0D9A90E25A4}" uniqueName="161" name="bytes.js" queryTableFieldId="161"/>
    <tableColumn id="162" xr3:uid="{2940EC0A-E48A-DF4D-925E-176D36AFA226}" uniqueName="162" name="requests.js" queryTableFieldId="162"/>
    <tableColumn id="163" xr3:uid="{2AA310E8-2C37-F549-B270-8831DFF97847}" uniqueName="163" name="bytesUncompressed.js" queryTableFieldId="163"/>
    <tableColumn id="164" xr3:uid="{1E8F4319-8AF1-3741-BD9C-B78945A7A00E}" uniqueName="164" name="bytes.css" queryTableFieldId="164"/>
    <tableColumn id="165" xr3:uid="{BE73E75D-1F7B-0C4E-84FD-95451A5E07E7}" uniqueName="165" name="requests.css" queryTableFieldId="165"/>
    <tableColumn id="166" xr3:uid="{7BCE0DFB-3A95-594F-AF72-3153515AB678}" uniqueName="166" name="bytesUncompressed.css" queryTableFieldId="166"/>
    <tableColumn id="167" xr3:uid="{AA614D03-9D1C-F443-A6E8-9C883FA608CE}" uniqueName="167" name="bytes.image" queryTableFieldId="167"/>
    <tableColumn id="168" xr3:uid="{B71F19BE-4265-5147-B303-23BAC223EC1B}" uniqueName="168" name="requests.image" queryTableFieldId="168"/>
    <tableColumn id="169" xr3:uid="{3F0D7C4D-AD09-C949-B7BE-7C5835316940}" uniqueName="169" name="bytesUncompressed.image" queryTableFieldId="169"/>
    <tableColumn id="170" xr3:uid="{B23EB5CD-9528-864E-894C-B14D88AB9C9B}" uniqueName="170" name="bytes.flash" queryTableFieldId="170"/>
    <tableColumn id="171" xr3:uid="{C12270DE-2FAB-3041-A896-F44D1A102BF0}" uniqueName="171" name="requests.flash" queryTableFieldId="171"/>
    <tableColumn id="172" xr3:uid="{40738D65-86BA-3045-B4C4-A177D784A21C}" uniqueName="172" name="bytesUncompressed.flash" queryTableFieldId="172"/>
    <tableColumn id="173" xr3:uid="{64FFF4D9-7624-9048-8FD9-86B43002F41C}" uniqueName="173" name="bytes.font" queryTableFieldId="173"/>
    <tableColumn id="174" xr3:uid="{8D8D1A28-8ECB-364C-B14D-368CEC0B6ED8}" uniqueName="174" name="requests.font" queryTableFieldId="174"/>
    <tableColumn id="175" xr3:uid="{024DAA60-D8B4-EE4D-B407-1CD8E0469B75}" uniqueName="175" name="bytesUncompressed.font" queryTableFieldId="175"/>
    <tableColumn id="176" xr3:uid="{BB12E29D-FCDD-CC4A-B549-14B380655442}" uniqueName="176" name="bytes.video" queryTableFieldId="176"/>
    <tableColumn id="177" xr3:uid="{4F4530F2-4E7A-B64B-BAF5-98C5E98E4340}" uniqueName="177" name="requests.video" queryTableFieldId="177"/>
    <tableColumn id="178" xr3:uid="{7017A6FF-23B3-DB4B-A8FC-A7BFED2A3CB3}" uniqueName="178" name="bytesUncompressed.video" queryTableFieldId="178"/>
    <tableColumn id="179" xr3:uid="{BA2B7646-0F8B-6C4D-9201-C0E71E17A3CA}" uniqueName="179" name="bytes.other" queryTableFieldId="179"/>
    <tableColumn id="180" xr3:uid="{565BE168-122F-7849-9A68-A809DE2D4DA6}" uniqueName="180" name="requests.other" queryTableFieldId="180"/>
    <tableColumn id="181" xr3:uid="{0C656143-486F-4648-8DB8-4587E5125ABF}" uniqueName="181" name="bytesUncompressed.other" queryTableFieldId="181"/>
    <tableColumn id="182" xr3:uid="{F337DC8E-48C8-7E40-91BD-6D4843C5171A}" uniqueName="182" name="id" queryTableFieldId="182" dataDxfId="151"/>
    <tableColumn id="183" xr3:uid="{CFFAF021-7E36-3846-8816-9819A50A46B0}" uniqueName="183" name="chromeUserTiming.InteractiveTime" queryTableFieldId="183"/>
    <tableColumn id="184" xr3:uid="{A0CD796C-F4BC-C64E-8D71-DDB4716CFA16}" uniqueName="184" name="FirstInteractive" queryTableFieldId="184"/>
    <tableColumn id="185" xr3:uid="{C537F09A-9164-BE41-986D-EAE2177D8F5B}" uniqueName="185" name="TimeToInteractive" queryTableFieldId="185"/>
    <tableColumn id="186" xr3:uid="{05057DB9-77C6-7C4D-8FBD-4A431D9EB283}" uniqueName="186" name="FirstCPUIdle" queryTableFieldId="186"/>
    <tableColumn id="187" xr3:uid="{8CA7BAD3-4DCB-BD47-A053-6E300C02D102}" uniqueName="187" name="Column187" queryTableFieldId="187"/>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FEFDF95E-302A-EE48-AB2F-2DD116AC230B}" name="Werkblad_1___Results_MPA_OpenMe" displayName="Werkblad_1___Results_MPA_OpenMe" ref="A1:FZ6" tableType="queryTable" totalsRowShown="0">
  <autoFilter ref="A1:FZ6" xr:uid="{FEFDF95E-302A-EE48-AB2F-2DD116AC230B}"/>
  <tableColumns count="182">
    <tableColumn id="1" xr3:uid="{B892F56F-D8CB-9748-B088-FE1F4D08ED84}" uniqueName="1" name="loadTime" queryTableFieldId="1"/>
    <tableColumn id="2" xr3:uid="{1682D013-B81B-AE49-B688-E85F3FF9D1A8}" uniqueName="2" name="docTime" queryTableFieldId="2"/>
    <tableColumn id="3" xr3:uid="{59F733C6-DB44-1545-AC26-789E80F23971}" uniqueName="3" name="fullyLoaded" queryTableFieldId="3"/>
    <tableColumn id="4" xr3:uid="{E52B1C65-2F2A-3645-8508-4AA803104766}" uniqueName="4" name="bytesOut" queryTableFieldId="4"/>
    <tableColumn id="5" xr3:uid="{71076088-6C38-4747-AEE3-7A5398CA518B}" uniqueName="5" name="bytesOutDoc" queryTableFieldId="5"/>
    <tableColumn id="6" xr3:uid="{1227CCBB-6626-0544-8442-2A77DAEEDF02}" uniqueName="6" name="bytesIn" queryTableFieldId="6"/>
    <tableColumn id="7" xr3:uid="{2539DAD9-675D-8649-B7D1-7BBAE52FCA35}" uniqueName="7" name="bytesInDoc" queryTableFieldId="7"/>
    <tableColumn id="8" xr3:uid="{EA41651D-B9B0-554E-856B-265123E2307C}" uniqueName="8" name="requests" queryTableFieldId="8"/>
    <tableColumn id="9" xr3:uid="{B928A02C-41F8-1245-A7BE-64743EA9BE6B}" uniqueName="9" name="requestsFull" queryTableFieldId="9"/>
    <tableColumn id="10" xr3:uid="{EAFF9679-39D1-AA42-A5A9-27AD1AB73A5C}" uniqueName="10" name="requestsDoc" queryTableFieldId="10"/>
    <tableColumn id="11" xr3:uid="{CB9EBFF4-2463-814F-A507-08CAC26247EB}" uniqueName="11" name="responses_200" queryTableFieldId="11"/>
    <tableColumn id="12" xr3:uid="{9E2B75B5-5178-8748-B498-5A869E7D37D6}" uniqueName="12" name="responses_404" queryTableFieldId="12"/>
    <tableColumn id="13" xr3:uid="{8D5C0D9D-79A4-0C42-9EEE-B48F77116C0E}" uniqueName="13" name="responses_other" queryTableFieldId="13"/>
    <tableColumn id="14" xr3:uid="{A6B38489-AF8F-8B4C-92B9-38511AB23075}" uniqueName="14" name="result" queryTableFieldId="14"/>
    <tableColumn id="15" xr3:uid="{EA4B6EBC-57A1-BD45-8E18-C3FA99FBF9E8}" uniqueName="15" name="testStartOffset" queryTableFieldId="15"/>
    <tableColumn id="16" xr3:uid="{19D58BC4-35D6-ED4B-8E63-85B44EA33DA7}" uniqueName="16" name="cached" queryTableFieldId="16"/>
    <tableColumn id="17" xr3:uid="{EB2F8C1C-E134-1844-868E-B888321963DB}" uniqueName="17" name="optimization_checked" queryTableFieldId="17"/>
    <tableColumn id="18" xr3:uid="{D1777B06-A3EB-9F4E-AF19-CAE0E9DC2960}" uniqueName="18" name="main_frame" queryTableFieldId="18" dataDxfId="150"/>
    <tableColumn id="19" xr3:uid="{368B1FB5-47EF-604D-864A-63965D642FC7}" uniqueName="19" name="loadEventStart" queryTableFieldId="19"/>
    <tableColumn id="20" xr3:uid="{9A5BB772-115F-D145-90D4-DE41319F34EB}" uniqueName="20" name="loadEventEnd" queryTableFieldId="20"/>
    <tableColumn id="21" xr3:uid="{9A6942D4-005F-184E-A56A-8A7C00269497}" uniqueName="21" name="domContentLoadedEventStart" queryTableFieldId="21"/>
    <tableColumn id="22" xr3:uid="{03E3DF4D-5DD7-D64C-A0EE-A5CE1E6232AD}" uniqueName="22" name="domContentLoadedEventEnd" queryTableFieldId="22"/>
    <tableColumn id="23" xr3:uid="{9D839391-B920-B845-B1C8-E5186FFCA3B9}" uniqueName="23" name="URL" queryTableFieldId="23" dataDxfId="149"/>
    <tableColumn id="24" xr3:uid="{06A75EBB-1177-E244-9A44-3096FEE207F0}" uniqueName="24" name="connections" queryTableFieldId="24"/>
    <tableColumn id="25" xr3:uid="{9B5BCEB3-25F3-134F-853A-72A02FAF00F9}" uniqueName="25" name="final_base_page_request" queryTableFieldId="25"/>
    <tableColumn id="26" xr3:uid="{E8A22288-7CE7-044C-AF9A-F38FFE6FA3CE}" uniqueName="26" name="final_base_page_request_id" queryTableFieldId="26" dataDxfId="148"/>
    <tableColumn id="27" xr3:uid="{5B60C7C2-A875-5945-BE5B-48EBBD7EB65B}" uniqueName="27" name="final_url" queryTableFieldId="27" dataDxfId="147"/>
    <tableColumn id="28" xr3:uid="{2536C117-7FAD-C943-8C7A-13B46608779C}" uniqueName="28" name="domInteractive" queryTableFieldId="28"/>
    <tableColumn id="29" xr3:uid="{B3AFC56C-ABA6-694F-BB1C-5E95979C9B46}" uniqueName="29" name="firstPaint" queryTableFieldId="29"/>
    <tableColumn id="30" xr3:uid="{EC880114-110C-6E49-AF73-9ED0B945BA40}" uniqueName="30" name="firstContentfulPaint" queryTableFieldId="30"/>
    <tableColumn id="31" xr3:uid="{82732D47-FCCA-8D4C-8AA0-985EA66A61E7}" uniqueName="31" name="firstMeaningfulPaint" queryTableFieldId="31"/>
    <tableColumn id="32" xr3:uid="{2D2AF8E7-1B0D-674F-BE0D-F5B78100D706}" uniqueName="32" name="firstImagePaint" queryTableFieldId="32"/>
    <tableColumn id="33" xr3:uid="{0A488A14-C3DA-1743-B9D1-CC7C526A73C8}" uniqueName="33" name="renderBlockingCSS" queryTableFieldId="33"/>
    <tableColumn id="34" xr3:uid="{F1274DA9-D359-A94E-B29C-FEC22A3A3DDC}" uniqueName="34" name="renderBlockingJS" queryTableFieldId="34"/>
    <tableColumn id="35" xr3:uid="{F59420AD-AA91-6240-ACA1-D387211D89AE}" uniqueName="35" name="TTFB" queryTableFieldId="35"/>
    <tableColumn id="36" xr3:uid="{55CCE9B4-3CAE-0C4E-B302-BB7BE0FE7634}" uniqueName="36" name="basePageSSLTime" queryTableFieldId="36"/>
    <tableColumn id="37" xr3:uid="{0A3BC4A7-F471-2148-90A3-1250D2057880}" uniqueName="37" name="score_cache" queryTableFieldId="37"/>
    <tableColumn id="38" xr3:uid="{30382A9E-B9BE-4E44-A903-9EF6FA96EDB9}" uniqueName="38" name="score_cdn" queryTableFieldId="38"/>
    <tableColumn id="39" xr3:uid="{C0CEA326-3E64-B547-A199-330D9CDDF4FA}" uniqueName="39" name="score_gzip" queryTableFieldId="39"/>
    <tableColumn id="40" xr3:uid="{69FC812C-79E8-374B-B50B-01AA54539BAF}" uniqueName="40" name="score_cookies" queryTableFieldId="40"/>
    <tableColumn id="41" xr3:uid="{C9D28EFB-4C7F-9F4A-BE9C-A589037117CE}" uniqueName="41" name="score_keep-alive" queryTableFieldId="41"/>
    <tableColumn id="42" xr3:uid="{42173A63-D7DA-2B45-8F0F-32CD398D4E48}" uniqueName="42" name="score_minify" queryTableFieldId="42"/>
    <tableColumn id="43" xr3:uid="{66F0D37A-68FB-594D-A552-4A53172D45E0}" uniqueName="43" name="score_combine" queryTableFieldId="43"/>
    <tableColumn id="44" xr3:uid="{9C7BDFC4-04FB-284E-B8D9-64C7626E4D72}" uniqueName="44" name="score_compress" queryTableFieldId="44"/>
    <tableColumn id="45" xr3:uid="{CB7DD558-E55D-FD42-BA3E-A15CCB33C88C}" uniqueName="45" name="score_etags" queryTableFieldId="45"/>
    <tableColumn id="46" xr3:uid="{63B7F838-C65F-BB4B-8399-EFF75406D62B}" uniqueName="46" name="score_progressive_jpeg" queryTableFieldId="46"/>
    <tableColumn id="47" xr3:uid="{EB7025BE-8284-F240-9CED-6F93BCA393A8}" uniqueName="47" name="gzip_total" queryTableFieldId="47"/>
    <tableColumn id="48" xr3:uid="{8F691237-C554-8D4B-9B65-87DCC102AC99}" uniqueName="48" name="gzip_savings" queryTableFieldId="48"/>
    <tableColumn id="49" xr3:uid="{15EED2EC-886C-8040-AF99-0F8F4F798F5F}" uniqueName="49" name="minify_total" queryTableFieldId="49"/>
    <tableColumn id="50" xr3:uid="{BB074FCB-FCD5-F740-9CCF-1C6ED51733F7}" uniqueName="50" name="minify_savings" queryTableFieldId="50"/>
    <tableColumn id="51" xr3:uid="{8C667AA3-1CBE-0848-885A-DFD224322846}" uniqueName="51" name="image_total" queryTableFieldId="51"/>
    <tableColumn id="52" xr3:uid="{EFD82E80-898F-9B4C-860F-6D1359915320}" uniqueName="52" name="image_savings" queryTableFieldId="52"/>
    <tableColumn id="53" xr3:uid="{BDB91517-2E2B-5D4E-A8B7-9D6016CF7035}" uniqueName="53" name="base_page_cdn" queryTableFieldId="53" dataDxfId="146"/>
    <tableColumn id="54" xr3:uid="{DF0314BB-C4B8-DB4D-AF17-E26993EF0901}" uniqueName="54" name="cpu.ParseHTML" queryTableFieldId="54"/>
    <tableColumn id="55" xr3:uid="{8BE329B0-0159-5C48-91EA-F4F934CE91CA}" uniqueName="55" name="cpu.HTMLDocumentParser::FetchQueuedPreloads" queryTableFieldId="55"/>
    <tableColumn id="56" xr3:uid="{77B05CAC-6128-DC4E-B67D-2D878C49A519}" uniqueName="56" name="cpu.EventDispatch" queryTableFieldId="56"/>
    <tableColumn id="57" xr3:uid="{B92DC367-BFF6-A74A-883D-0B0C35E13AAA}" uniqueName="57" name="cpu.MarkDOMContent" queryTableFieldId="57"/>
    <tableColumn id="58" xr3:uid="{A19FDC3D-E1FD-7346-ACBD-DDED3D265698}" uniqueName="58" name="cpu.V8.GC_TIME_TO_SAFEPOINT" queryTableFieldId="58"/>
    <tableColumn id="59" xr3:uid="{7AE06964-C8A1-F047-8142-65456D619CF4}" uniqueName="59" name="cpu.CommitLoad" queryTableFieldId="59"/>
    <tableColumn id="60" xr3:uid="{50F1A304-C0A4-144D-B3D0-12F4CEB0A76D}" uniqueName="60" name="cpu.ResourceFetcher::requestResource" queryTableFieldId="60"/>
    <tableColumn id="61" xr3:uid="{068D236E-86F2-6049-BBD6-BD203C232A6E}" uniqueName="61" name="cpu.EvaluateScript" queryTableFieldId="61"/>
    <tableColumn id="62" xr3:uid="{154671C0-CEB7-E743-8790-E297B833D092}" uniqueName="62" name="cpu.v8.compile" queryTableFieldId="62"/>
    <tableColumn id="63" xr3:uid="{F26D6A35-28EC-D84B-9A66-5B2D86806810}" uniqueName="63" name="cpu.ParseAuthorStyleSheet" queryTableFieldId="63"/>
    <tableColumn id="64" xr3:uid="{3AB01936-9223-4447-A3D4-027B3DCFBD96}" uniqueName="64" name="cpu.FunctionCall" queryTableFieldId="64"/>
    <tableColumn id="65" xr3:uid="{2D2D74AD-6721-BD41-BA1A-422A7A5975B0}" uniqueName="65" name="cpu.MarkLoad" queryTableFieldId="65"/>
    <tableColumn id="66" xr3:uid="{886199AE-9806-0C43-AED8-316104725273}" uniqueName="66" name="cpu.UpdateLayoutTree" queryTableFieldId="66"/>
    <tableColumn id="67" xr3:uid="{F258D278-6290-654D-BA0A-3B8845D9468E}" uniqueName="67" name="cpu.Layout" queryTableFieldId="67"/>
    <tableColumn id="68" xr3:uid="{4C2B8998-A87B-CA40-A97E-D96F384A5ECC}" uniqueName="68" name="cpu.PrePaint" queryTableFieldId="68"/>
    <tableColumn id="69" xr3:uid="{2CD2A7B4-2B3C-8A41-8E1D-9D4C8710D436}" uniqueName="69" name="cpu.HitTest" queryTableFieldId="69"/>
    <tableColumn id="70" xr3:uid="{C1B1B751-9FB5-A24C-90F9-B27C566A78DB}" uniqueName="70" name="cpu.Paint" queryTableFieldId="70"/>
    <tableColumn id="71" xr3:uid="{2A27A8CD-4281-9A4B-9A43-D2C13BCAB62D}" uniqueName="71" name="cpu.Layerize" queryTableFieldId="71"/>
    <tableColumn id="72" xr3:uid="{0349EEB0-CA7D-6643-B57A-CA66F04ED28C}" uniqueName="72" name="cpu.largestContentfulPaint::Candidate" queryTableFieldId="72"/>
    <tableColumn id="73" xr3:uid="{BA4F3183-AC3D-0D4A-A2B7-FB5CCB1467C5}" uniqueName="73" name="cpu.ResourceChangePriority" queryTableFieldId="73"/>
    <tableColumn id="74" xr3:uid="{61521152-FA03-7D44-A49B-D28BE60DB863}" uniqueName="74" name="cpu.Idle" queryTableFieldId="74"/>
    <tableColumn id="75" xr3:uid="{D1CEE3FD-199B-A342-B941-CB666B2242C6}" uniqueName="75" name="tester" queryTableFieldId="75" dataDxfId="145"/>
    <tableColumn id="76" xr3:uid="{4BE2CBE1-C971-D64C-AEC1-BE6BB227A2F8}" uniqueName="76" name="start_epoch" queryTableFieldId="76"/>
    <tableColumn id="77" xr3:uid="{F33EFE1F-B58F-3E49-879B-5CFB13770110}" uniqueName="77" name="osVersion" queryTableFieldId="77" dataDxfId="144"/>
    <tableColumn id="78" xr3:uid="{7FDE333C-1905-6C4D-879B-08CB55E346D3}" uniqueName="78" name="os_version" queryTableFieldId="78" dataDxfId="143"/>
    <tableColumn id="79" xr3:uid="{DF63730F-1DE8-BB4C-A10C-2D17B5374A2A}" uniqueName="79" name="osPlatform" queryTableFieldId="79" dataDxfId="142"/>
    <tableColumn id="80" xr3:uid="{6A68DA85-874B-6842-8275-195323D32F81}" uniqueName="80" name="date" queryTableFieldId="80"/>
    <tableColumn id="81" xr3:uid="{7310CE01-247A-C346-B493-1903B487172D}" uniqueName="81" name="browserVersion" queryTableFieldId="81"/>
    <tableColumn id="82" xr3:uid="{802DB046-2576-F845-A56C-445EB02FE93B}" uniqueName="82" name="browser_version" queryTableFieldId="82"/>
    <tableColumn id="83" xr3:uid="{32D56279-24C6-484C-B06B-7E747724F879}" uniqueName="83" name="fullyLoadedCPUms" queryTableFieldId="83"/>
    <tableColumn id="84" xr3:uid="{3B4106C7-267C-FB49-AF08-DC3188F6BDFF}" uniqueName="84" name="fullyLoadedCPUpct" queryTableFieldId="84"/>
    <tableColumn id="85" xr3:uid="{CC9787AB-97C2-7E4F-AA73-F449037CFE25}" uniqueName="85" name="document_URL" queryTableFieldId="85" dataDxfId="141"/>
    <tableColumn id="86" xr3:uid="{BE918E9F-E17B-8445-A0F9-CE1091699448}" uniqueName="86" name="document_hostname" queryTableFieldId="86" dataDxfId="140"/>
    <tableColumn id="87" xr3:uid="{5AA2F5C7-019E-2B4A-8D19-8BC7C9F74C84}" uniqueName="87" name="document_origin" queryTableFieldId="87" dataDxfId="139"/>
    <tableColumn id="88" xr3:uid="{85A1C398-1032-7944-81F2-E73C62B7D461}" uniqueName="88" name="domElements" queryTableFieldId="88"/>
    <tableColumn id="89" xr3:uid="{3C5DE2EE-F5A3-A340-87F8-B79C756E97A5}" uniqueName="89" name="domComplete" queryTableFieldId="89"/>
    <tableColumn id="90" xr3:uid="{19360018-186C-E945-9333-B007A4BA3390}" uniqueName="90" name="PerformancePaintTiming.first-paint" queryTableFieldId="90"/>
    <tableColumn id="91" xr3:uid="{4C81F889-D04B-9E48-8A1E-D286631B6FE5}" uniqueName="91" name="PerformancePaintTiming.first-contentful-paint" queryTableFieldId="91"/>
    <tableColumn id="92" xr3:uid="{62B6532A-D4E2-924B-AF7F-371F8EB144A8}" uniqueName="92" name="base_page_ip_ptr" queryTableFieldId="92"/>
    <tableColumn id="93" xr3:uid="{5E51712A-3D5E-8840-A69A-F292C516B188}" uniqueName="93" name="base_page_cname" queryTableFieldId="93"/>
    <tableColumn id="94" xr3:uid="{A497D8AE-A90B-824B-AB93-28D598C5E775}" uniqueName="94" name="base_page_dns_server" queryTableFieldId="94" dataDxfId="138"/>
    <tableColumn id="95" xr3:uid="{3DB70DFF-C13A-D345-A264-F834A6D2C92C}" uniqueName="95" name="browser_name" queryTableFieldId="95" dataDxfId="137"/>
    <tableColumn id="96" xr3:uid="{21D45A2A-A1D0-294D-AE56-88EF8FA6785B}" uniqueName="96" name="eventName" queryTableFieldId="96" dataDxfId="136"/>
    <tableColumn id="97" xr3:uid="{1E89775B-1835-2241-B65E-2FE609B54B74}" uniqueName="97" name="test_run_time_ms" queryTableFieldId="97"/>
    <tableColumn id="98" xr3:uid="{7F6FA1BB-B35F-264A-9A74-3CF3EA4F4660}" uniqueName="98" name="testUrl" queryTableFieldId="98" dataDxfId="135"/>
    <tableColumn id="99" xr3:uid="{396D29DF-D931-8148-A976-89559DA09255}" uniqueName="99" name="Colordepth" queryTableFieldId="99"/>
    <tableColumn id="100" xr3:uid="{D7EF9072-16FE-964E-9F54-F49E33263E2E}" uniqueName="100" name="Dpi" queryTableFieldId="100" dataDxfId="134"/>
    <tableColumn id="101" xr3:uid="{D7CF1978-A563-B34F-BC21-E5531CB0A0E0}" uniqueName="101" name="Images" queryTableFieldId="101" dataDxfId="133"/>
    <tableColumn id="102" xr3:uid="{701CEA7C-6001-6648-8442-36A37937C9F5}" uniqueName="102" name="Resolution" queryTableFieldId="102" dataDxfId="132"/>
    <tableColumn id="103" xr3:uid="{E84930FC-7884-B844-9636-80352BE30FE6}" uniqueName="103" name="generated-content-percent" queryTableFieldId="103"/>
    <tableColumn id="104" xr3:uid="{97C25930-0096-1C49-8BCB-0E02126E8DA9}" uniqueName="104" name="generated-content-size" queryTableFieldId="104"/>
    <tableColumn id="105" xr3:uid="{57A98411-ACD5-A244-B023-1F7DC39C5B0D}" uniqueName="105" name="meta-viewport" queryTableFieldId="105" dataDxfId="131"/>
    <tableColumn id="106" xr3:uid="{9A92BDE3-BE85-A54B-94D2-AA4CF4471CD4}" uniqueName="106" name="rendered-html" queryTableFieldId="106" dataDxfId="130"/>
    <tableColumn id="107" xr3:uid="{325B5C03-400E-5242-935A-6D20DB00DAFE}" uniqueName="107" name="lastVisualChange" queryTableFieldId="107"/>
    <tableColumn id="108" xr3:uid="{98DE4A2A-0631-7749-9C4D-9BDE96150387}" uniqueName="108" name="render" queryTableFieldId="108"/>
    <tableColumn id="109" xr3:uid="{61E16EEE-2565-E741-B022-A6A9765BCCFA}" uniqueName="109" name="visualComplete85" queryTableFieldId="109"/>
    <tableColumn id="110" xr3:uid="{6F46C774-C844-AC41-A075-A140CFBF4495}" uniqueName="110" name="visualComplete90" queryTableFieldId="110"/>
    <tableColumn id="111" xr3:uid="{EC63539A-6DA6-C94A-87BE-A03DE0DF6AB9}" uniqueName="111" name="visualComplete95" queryTableFieldId="111"/>
    <tableColumn id="112" xr3:uid="{A020C01F-6B82-9343-BD34-4292536E46E5}" uniqueName="112" name="visualComplete99" queryTableFieldId="112"/>
    <tableColumn id="113" xr3:uid="{9BF43C9B-2959-F649-9A1C-2177D8D64602}" uniqueName="113" name="visualComplete" queryTableFieldId="113"/>
    <tableColumn id="114" xr3:uid="{A9EFA5E1-CE66-0044-9AFA-E2F84E66D41D}" uniqueName="114" name="SpeedIndex" queryTableFieldId="114"/>
    <tableColumn id="115" xr3:uid="{38B3D0DE-D0C8-A24B-84C6-9937B7F3ACAF}" uniqueName="115" name="LargestContentfulPaintType" queryTableFieldId="115" dataDxfId="129"/>
    <tableColumn id="116" xr3:uid="{31A651E4-B9DD-C94C-BA82-6D4C2C0930D4}" uniqueName="116" name="LargestContentfulPaintNodeType" queryTableFieldId="116" dataDxfId="128"/>
    <tableColumn id="117" xr3:uid="{67A83911-C3CB-D54E-B822-55AC2BAD083C}" uniqueName="117" name="chromeUserTiming.navigationStart" queryTableFieldId="117"/>
    <tableColumn id="118" xr3:uid="{CA62FBD9-10CF-EC44-83C8-9007BA29CD8D}" uniqueName="118" name="chromeUserTiming.fetchStart" queryTableFieldId="118"/>
    <tableColumn id="119" xr3:uid="{4090490C-2114-274A-9E1D-E43EE4E466B6}" uniqueName="119" name="chromeUserTiming.domLoading" queryTableFieldId="119"/>
    <tableColumn id="120" xr3:uid="{EFBA8C1F-3776-C243-9A90-44EDB64EACC8}" uniqueName="120" name="chromeUserTiming.responseEnd" queryTableFieldId="120"/>
    <tableColumn id="121" xr3:uid="{DA9F9B18-59D9-7F46-A429-C8446BA15D54}" uniqueName="121" name="chromeUserTiming.domInteractive" queryTableFieldId="121"/>
    <tableColumn id="122" xr3:uid="{DCE54781-3C6A-B344-9DBC-9D2B03F56529}" uniqueName="122" name="chromeUserTiming.domContentLoadedEventStart" queryTableFieldId="122"/>
    <tableColumn id="123" xr3:uid="{545B00ED-5AB0-5D4E-8AF7-E1ED01F034E9}" uniqueName="123" name="chromeUserTiming.domContentLoadedEventEnd" queryTableFieldId="123"/>
    <tableColumn id="124" xr3:uid="{E68EA97C-3E3C-F14B-90D3-C4632851A167}" uniqueName="124" name="chromeUserTiming.domComplete" queryTableFieldId="124"/>
    <tableColumn id="125" xr3:uid="{96678404-565B-B34E-ACF8-50B66DC58BC9}" uniqueName="125" name="chromeUserTiming.unloadEventStart" queryTableFieldId="125"/>
    <tableColumn id="126" xr3:uid="{056E99FB-46E5-BE4E-A71E-8A8C306843A9}" uniqueName="126" name="chromeUserTiming.unloadEventEnd" queryTableFieldId="126"/>
    <tableColumn id="127" xr3:uid="{5980F7EB-3812-2C4B-BF7F-94920E85BABD}" uniqueName="127" name="chromeUserTiming.markAsMainFrame" queryTableFieldId="127"/>
    <tableColumn id="128" xr3:uid="{B4462A2D-3141-344C-B899-B717AB68B945}" uniqueName="128" name="chromeUserTiming.commitNavigationEnd" queryTableFieldId="128"/>
    <tableColumn id="129" xr3:uid="{D14F0AAA-F8A1-DC40-893D-6EEF7D3D65C5}" uniqueName="129" name="chromeUserTiming.loadEventStart" queryTableFieldId="129"/>
    <tableColumn id="130" xr3:uid="{29027A56-D11B-9140-8B87-BB09466A31F9}" uniqueName="130" name="chromeUserTiming.loadEventEnd" queryTableFieldId="130"/>
    <tableColumn id="131" xr3:uid="{A709F4DD-21A6-E642-9E53-A5DC63EBF889}" uniqueName="131" name="chromeUserTiming.firstPaint" queryTableFieldId="131"/>
    <tableColumn id="132" xr3:uid="{AB5449B8-35E0-8F40-A716-ED8D6F14FEEA}" uniqueName="132" name="chromeUserTiming.firstContentfulPaint" queryTableFieldId="132"/>
    <tableColumn id="133" xr3:uid="{BCD1F77D-2647-F146-ACCD-5DA2C08ADB46}" uniqueName="133" name="chromeUserTiming.firstMeaningfulPaintCandidate" queryTableFieldId="133"/>
    <tableColumn id="134" xr3:uid="{1E837E41-9703-D142-9684-E058FB104357}" uniqueName="134" name="chromeUserTiming.LayoutShift" queryTableFieldId="134"/>
    <tableColumn id="135" xr3:uid="{01FFE0B8-EAAA-4949-B4F8-ED99348E47AF}" uniqueName="135" name="chromeUserTiming.firstMeaningfulPaint" queryTableFieldId="135"/>
    <tableColumn id="136" xr3:uid="{DCE8E4BA-56C6-644D-997F-0558D3FDBCFC}" uniqueName="136" name="chromeUserTiming.firstImagePaint" queryTableFieldId="136"/>
    <tableColumn id="137" xr3:uid="{D7F5F341-3C70-DC47-971A-441E3F9C1838}" uniqueName="137" name="chromeUserTiming.LargestTextPaint" queryTableFieldId="137"/>
    <tableColumn id="138" xr3:uid="{3AB3D14D-2F3E-9447-BA66-DBE78EE0B834}" uniqueName="138" name="chromeUserTiming.LargestContentfulPaint" queryTableFieldId="138"/>
    <tableColumn id="139" xr3:uid="{1638F525-8E4D-514C-92AA-A7340BD2220B}" uniqueName="139" name="chromeUserTiming.LargestImagePaint" queryTableFieldId="139"/>
    <tableColumn id="140" xr3:uid="{3149BE2E-60FB-A54E-8EAB-B6ADB737140E}" uniqueName="140" name="chromeUserTiming.TotalLayoutShift" queryTableFieldId="140"/>
    <tableColumn id="141" xr3:uid="{2FE58F04-6EB4-9049-B2E5-0750C1711DC8}" uniqueName="141" name="chromeUserTiming.CumulativeLayoutShift" queryTableFieldId="141"/>
    <tableColumn id="142" xr3:uid="{26563901-7B2C-D94D-951A-26F049E7F44F}" uniqueName="142" name="TTIMeasurementEnd" queryTableFieldId="142"/>
    <tableColumn id="143" xr3:uid="{B5DBB99C-6856-8648-A3EC-D799D4AC8F22}" uniqueName="143" name="LastInteractive" queryTableFieldId="143"/>
    <tableColumn id="144" xr3:uid="{FF74E7C4-CD44-5C44-BC1F-7A7EC80C0B93}" uniqueName="144" name="testID" queryTableFieldId="144" dataDxfId="127"/>
    <tableColumn id="145" xr3:uid="{3AC82FCF-FC01-B847-BA40-8D63B8578564}" uniqueName="145" name="run" queryTableFieldId="145"/>
    <tableColumn id="146" xr3:uid="{CCE54BFF-4D19-4848-9EAE-BE32349A66E1}" uniqueName="146" name="step" queryTableFieldId="146"/>
    <tableColumn id="147" xr3:uid="{187F893B-7D82-F54C-8647-0A8F00D87BC6}" uniqueName="147" name="effectiveBps" queryTableFieldId="147"/>
    <tableColumn id="148" xr3:uid="{540D4345-34FD-AA4D-BC57-231FBFD1D0EA}" uniqueName="148" name="domTime" queryTableFieldId="148"/>
    <tableColumn id="149" xr3:uid="{D03A2668-0F39-B642-AA41-331B5ADF719C}" uniqueName="149" name="aft" queryTableFieldId="149"/>
    <tableColumn id="150" xr3:uid="{38AF208F-A012-6046-B53D-716222FBE7B8}" uniqueName="150" name="titleTime" queryTableFieldId="150"/>
    <tableColumn id="151" xr3:uid="{1ABEEE76-5FBF-9F48-B1CA-9091B50BFC44}" uniqueName="151" name="domLoading" queryTableFieldId="151"/>
    <tableColumn id="152" xr3:uid="{ABC7B67F-98B6-0B43-8039-0E930ABFC6A1}" uniqueName="152" name="server_rtt" queryTableFieldId="152"/>
    <tableColumn id="153" xr3:uid="{43E9921C-A580-2B4E-9481-0B650D10EC85}" uniqueName="153" name="edge-processed" queryTableFieldId="153"/>
    <tableColumn id="154" xr3:uid="{877C40B8-0B38-D447-8E62-665333EB962B}" uniqueName="154" name="maxFID" queryTableFieldId="154"/>
    <tableColumn id="155" xr3:uid="{1EDAC0D8-6772-FA46-BAF7-244F4B16ACBD}" uniqueName="155" name="TotalBlockingTime" queryTableFieldId="155"/>
    <tableColumn id="156" xr3:uid="{22AC0365-C2A5-804F-B81B-E863C2715E97}" uniqueName="156" name="effectiveBpsDoc" queryTableFieldId="156"/>
    <tableColumn id="157" xr3:uid="{641E1AF9-DC2E-FD47-8D40-95E73151704D}" uniqueName="157" name="bytes.html" queryTableFieldId="157"/>
    <tableColumn id="158" xr3:uid="{67461AF7-9B8A-2946-AD41-0004E039EEFF}" uniqueName="158" name="requests.html" queryTableFieldId="158"/>
    <tableColumn id="159" xr3:uid="{CBEA58DB-70C8-5145-92A9-3C331943A134}" uniqueName="159" name="bytesUncompressed.html" queryTableFieldId="159"/>
    <tableColumn id="160" xr3:uid="{34BAF228-DA18-F046-ADDE-2D4DF5BA5E59}" uniqueName="160" name="bytes.js" queryTableFieldId="160"/>
    <tableColumn id="161" xr3:uid="{CE1F6ED2-6D77-A14B-9539-0E12172A222F}" uniqueName="161" name="requests.js" queryTableFieldId="161"/>
    <tableColumn id="162" xr3:uid="{4C78DD47-AE52-AF48-9BF3-B94DDAF7E028}" uniqueName="162" name="bytesUncompressed.js" queryTableFieldId="162"/>
    <tableColumn id="163" xr3:uid="{39111ED3-D2FF-1D41-9D3C-C6E66860946E}" uniqueName="163" name="bytes.css" queryTableFieldId="163"/>
    <tableColumn id="164" xr3:uid="{06C8A785-A9A0-384F-B501-56619B5BE00B}" uniqueName="164" name="requests.css" queryTableFieldId="164"/>
    <tableColumn id="165" xr3:uid="{612F74F1-5619-AE45-BE3A-7E946ED3A229}" uniqueName="165" name="bytesUncompressed.css" queryTableFieldId="165"/>
    <tableColumn id="166" xr3:uid="{A5B8F638-B00D-F548-8184-8B90A91E02C2}" uniqueName="166" name="bytes.image" queryTableFieldId="166"/>
    <tableColumn id="167" xr3:uid="{5E0BEA95-8DD3-2746-BA37-4B29B9C258C2}" uniqueName="167" name="requests.image" queryTableFieldId="167"/>
    <tableColumn id="168" xr3:uid="{A50C25D7-6472-744D-A486-7D1C63403203}" uniqueName="168" name="bytesUncompressed.image" queryTableFieldId="168"/>
    <tableColumn id="169" xr3:uid="{9C2D0F43-32AD-EB46-A73C-DE6B91055CCE}" uniqueName="169" name="bytes.flash" queryTableFieldId="169"/>
    <tableColumn id="170" xr3:uid="{E8991A30-135E-5843-BF52-867E0EB549DE}" uniqueName="170" name="requests.flash" queryTableFieldId="170"/>
    <tableColumn id="171" xr3:uid="{5D2AC817-AB29-CF4A-8D7C-7FE1893F46F8}" uniqueName="171" name="bytesUncompressed.flash" queryTableFieldId="171"/>
    <tableColumn id="172" xr3:uid="{E6993692-D3FF-C840-AA02-5A591BE5F262}" uniqueName="172" name="bytes.font" queryTableFieldId="172"/>
    <tableColumn id="173" xr3:uid="{66FF0B2E-4D04-A145-985E-72D7ACFF4BDC}" uniqueName="173" name="requests.font" queryTableFieldId="173"/>
    <tableColumn id="174" xr3:uid="{7A31DA1F-B05B-244B-BCDA-E16EC35F47CE}" uniqueName="174" name="bytesUncompressed.font" queryTableFieldId="174"/>
    <tableColumn id="175" xr3:uid="{CA02C7A5-C2D2-F345-827D-9083B585FDAB}" uniqueName="175" name="bytes.video" queryTableFieldId="175"/>
    <tableColumn id="176" xr3:uid="{E7564C26-4B5D-1E42-B8C7-CBD326F86507}" uniqueName="176" name="requests.video" queryTableFieldId="176"/>
    <tableColumn id="177" xr3:uid="{7E81453F-BA2D-9242-8A2A-081DA41946C3}" uniqueName="177" name="bytesUncompressed.video" queryTableFieldId="177"/>
    <tableColumn id="178" xr3:uid="{89140A56-7440-6842-99EA-A3CA0A3328D2}" uniqueName="178" name="bytes.other" queryTableFieldId="178"/>
    <tableColumn id="179" xr3:uid="{7E55515F-D377-BB4B-A304-14A97E1DC2F3}" uniqueName="179" name="requests.other" queryTableFieldId="179"/>
    <tableColumn id="180" xr3:uid="{A4CD44CF-F33C-5244-B44D-0EDAC54C7813}" uniqueName="180" name="bytesUncompressed.other" queryTableFieldId="180"/>
    <tableColumn id="181" xr3:uid="{825967B6-F88D-964A-BA9A-316261BD3339}" uniqueName="181" name="id" queryTableFieldId="181" dataDxfId="126"/>
    <tableColumn id="182" xr3:uid="{ED055DCB-6DB3-8146-A357-3D8ADDC4B648}" uniqueName="182" name="Column182" queryTableFieldId="182"/>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47F0B7CD-FE65-BD4F-915C-A233FE2207F7}" name="Werkblad_1___Results_MPA_Profil" displayName="Werkblad_1___Results_MPA_Profil" ref="A1:FU6" tableType="queryTable" totalsRowShown="0">
  <autoFilter ref="A1:FU6" xr:uid="{47F0B7CD-FE65-BD4F-915C-A233FE2207F7}"/>
  <tableColumns count="177">
    <tableColumn id="1" xr3:uid="{2CD078A3-8C9F-7F49-AEBB-476502445532}" uniqueName="1" name="loadTime" queryTableFieldId="1"/>
    <tableColumn id="2" xr3:uid="{C240EBB3-239D-B240-8A0B-0E6AD9560615}" uniqueName="2" name="docTime" queryTableFieldId="2"/>
    <tableColumn id="3" xr3:uid="{DDF0C888-CF48-4747-BA61-01D25AE65702}" uniqueName="3" name="fullyLoaded" queryTableFieldId="3"/>
    <tableColumn id="4" xr3:uid="{E91BFE0E-77FC-D244-8CEA-C7DF06336927}" uniqueName="4" name="bytesOut" queryTableFieldId="4"/>
    <tableColumn id="5" xr3:uid="{BE27F964-7662-C340-A141-A3F09A57F4FC}" uniqueName="5" name="bytesOutDoc" queryTableFieldId="5"/>
    <tableColumn id="6" xr3:uid="{28F0A30C-8C77-C24A-80AD-6DCC46D24B49}" uniqueName="6" name="bytesIn" queryTableFieldId="6"/>
    <tableColumn id="7" xr3:uid="{FDEB9C89-AC90-2D4E-9BDE-0E9BE6B68185}" uniqueName="7" name="bytesInDoc" queryTableFieldId="7"/>
    <tableColumn id="8" xr3:uid="{23080E4D-976A-1149-B763-16AFFE9E52B0}" uniqueName="8" name="requests" queryTableFieldId="8"/>
    <tableColumn id="9" xr3:uid="{1EDC8BAE-BBE6-0745-8682-C09C2854193F}" uniqueName="9" name="requestsFull" queryTableFieldId="9"/>
    <tableColumn id="10" xr3:uid="{992B1D3F-7ECA-FA45-924C-091CA89843B5}" uniqueName="10" name="requestsDoc" queryTableFieldId="10"/>
    <tableColumn id="11" xr3:uid="{F3B5FE48-55EA-024E-8B48-C264F99675AC}" uniqueName="11" name="responses_200" queryTableFieldId="11"/>
    <tableColumn id="12" xr3:uid="{5621124C-C141-4F4D-9C13-A26F4EC4AB8A}" uniqueName="12" name="responses_404" queryTableFieldId="12"/>
    <tableColumn id="13" xr3:uid="{73F53A14-E25F-B143-93D0-0E13D803E7E9}" uniqueName="13" name="responses_other" queryTableFieldId="13"/>
    <tableColumn id="14" xr3:uid="{CD748B4E-1C66-444C-9D52-A1B889082B49}" uniqueName="14" name="result" queryTableFieldId="14"/>
    <tableColumn id="15" xr3:uid="{926A89B2-2EFC-6241-AAF5-590FD0E65812}" uniqueName="15" name="testStartOffset" queryTableFieldId="15"/>
    <tableColumn id="16" xr3:uid="{E94A046C-861A-0941-98F6-79FE2F7FAD24}" uniqueName="16" name="cached" queryTableFieldId="16"/>
    <tableColumn id="17" xr3:uid="{5711E730-192A-854E-8354-D31D407D609D}" uniqueName="17" name="optimization_checked" queryTableFieldId="17"/>
    <tableColumn id="18" xr3:uid="{54D750BB-B8BA-FE41-B8A0-1CE8FC70E010}" uniqueName="18" name="main_frame" queryTableFieldId="18" dataDxfId="125"/>
    <tableColumn id="19" xr3:uid="{129B6A78-C635-544C-9353-2A44E2535455}" uniqueName="19" name="loadEventStart" queryTableFieldId="19"/>
    <tableColumn id="20" xr3:uid="{93840A32-5351-9043-9D74-7F2653E0405C}" uniqueName="20" name="loadEventEnd" queryTableFieldId="20"/>
    <tableColumn id="21" xr3:uid="{79C69441-A07A-044B-BEED-40DA5A073E2A}" uniqueName="21" name="domContentLoadedEventStart" queryTableFieldId="21"/>
    <tableColumn id="22" xr3:uid="{F3107FA2-B735-9F40-82E3-1A95827A5EF7}" uniqueName="22" name="domContentLoadedEventEnd" queryTableFieldId="22"/>
    <tableColumn id="23" xr3:uid="{A310D426-C7DF-7F45-B77D-0C5FFA1D5B39}" uniqueName="23" name="URL" queryTableFieldId="23" dataDxfId="124"/>
    <tableColumn id="24" xr3:uid="{B4F1347E-066D-A744-9835-5A296873A302}" uniqueName="24" name="connections" queryTableFieldId="24"/>
    <tableColumn id="25" xr3:uid="{E466B327-0117-114C-9562-27F37098C05B}" uniqueName="25" name="final_base_page_request" queryTableFieldId="25"/>
    <tableColumn id="26" xr3:uid="{21EF5C08-B090-8248-8186-A0612818A2BD}" uniqueName="26" name="final_base_page_request_id" queryTableFieldId="26" dataDxfId="123"/>
    <tableColumn id="27" xr3:uid="{34C8BFEA-1E79-7E48-A89B-77253850F7E4}" uniqueName="27" name="final_url" queryTableFieldId="27" dataDxfId="122"/>
    <tableColumn id="28" xr3:uid="{2E1F572D-1EC5-7448-B428-1CEAB9E4B897}" uniqueName="28" name="domInteractive" queryTableFieldId="28"/>
    <tableColumn id="29" xr3:uid="{EE7075D8-716E-4240-BAD9-0FB342712424}" uniqueName="29" name="firstPaint" queryTableFieldId="29"/>
    <tableColumn id="30" xr3:uid="{15EB5367-EBCE-234C-BF27-C4FB4460DB5E}" uniqueName="30" name="firstContentfulPaint" queryTableFieldId="30"/>
    <tableColumn id="31" xr3:uid="{FEE76092-1119-EE4D-BCCC-DB88A33E9608}" uniqueName="31" name="firstMeaningfulPaint" queryTableFieldId="31"/>
    <tableColumn id="32" xr3:uid="{01BC7FE6-ED9C-2E4F-BE7D-B57B89953CB0}" uniqueName="32" name="renderBlockingCSS" queryTableFieldId="32"/>
    <tableColumn id="33" xr3:uid="{F22A8881-6432-E24C-A5E7-A2E1DF4D11D3}" uniqueName="33" name="renderBlockingJS" queryTableFieldId="33"/>
    <tableColumn id="34" xr3:uid="{CA4A9A23-7159-2541-8494-F209519452B0}" uniqueName="34" name="TTFB" queryTableFieldId="34"/>
    <tableColumn id="35" xr3:uid="{4C39848F-06A6-BB44-B61F-412C8E83C34B}" uniqueName="35" name="basePageSSLTime" queryTableFieldId="35"/>
    <tableColumn id="36" xr3:uid="{4CC330BB-B482-744B-9FC2-6F3BE7E18A15}" uniqueName="36" name="score_cache" queryTableFieldId="36"/>
    <tableColumn id="37" xr3:uid="{906B3D63-565F-3B4D-B79B-C5F5EDF4FD9A}" uniqueName="37" name="score_cdn" queryTableFieldId="37"/>
    <tableColumn id="38" xr3:uid="{DC6025E7-0B62-F34C-8C89-9A9BE3FD7D3A}" uniqueName="38" name="score_gzip" queryTableFieldId="38"/>
    <tableColumn id="39" xr3:uid="{A24953E8-C9DC-E048-9858-002F142F078A}" uniqueName="39" name="score_cookies" queryTableFieldId="39"/>
    <tableColumn id="40" xr3:uid="{EAD465F8-6D14-0444-B92A-6E60143AF290}" uniqueName="40" name="score_keep-alive" queryTableFieldId="40"/>
    <tableColumn id="41" xr3:uid="{471B08AD-6537-6F4B-BBD5-B9CB50F1EAB0}" uniqueName="41" name="score_minify" queryTableFieldId="41"/>
    <tableColumn id="42" xr3:uid="{FA585605-CC0F-B545-B275-F23B871626F4}" uniqueName="42" name="score_combine" queryTableFieldId="42"/>
    <tableColumn id="43" xr3:uid="{F40C8687-E720-1446-A7ED-36A48C10D944}" uniqueName="43" name="score_compress" queryTableFieldId="43"/>
    <tableColumn id="44" xr3:uid="{204EC52A-2DD3-384B-B60F-01B427265AAA}" uniqueName="44" name="score_etags" queryTableFieldId="44"/>
    <tableColumn id="45" xr3:uid="{F734684C-9303-C244-BC52-76D987933DE7}" uniqueName="45" name="score_progressive_jpeg" queryTableFieldId="45"/>
    <tableColumn id="46" xr3:uid="{D459FFDD-81A4-7241-97B3-099270159FCC}" uniqueName="46" name="gzip_total" queryTableFieldId="46"/>
    <tableColumn id="47" xr3:uid="{E1FF8AF5-A9BE-7F48-A3D7-F06801354BB6}" uniqueName="47" name="gzip_savings" queryTableFieldId="47"/>
    <tableColumn id="48" xr3:uid="{14E2984C-5A13-954B-9B24-F12613912503}" uniqueName="48" name="minify_total" queryTableFieldId="48"/>
    <tableColumn id="49" xr3:uid="{9C576DD0-F749-8E45-8052-D37CEF2BA2C0}" uniqueName="49" name="minify_savings" queryTableFieldId="49"/>
    <tableColumn id="50" xr3:uid="{F15EB533-40FB-8948-996C-9EC2379694A7}" uniqueName="50" name="image_total" queryTableFieldId="50"/>
    <tableColumn id="51" xr3:uid="{317529F3-B3AA-3443-9CEC-212132CF473E}" uniqueName="51" name="image_savings" queryTableFieldId="51"/>
    <tableColumn id="52" xr3:uid="{EFBB86F0-B431-3748-807A-71911703B21F}" uniqueName="52" name="base_page_cdn" queryTableFieldId="52" dataDxfId="121"/>
    <tableColumn id="53" xr3:uid="{2DC21B65-F443-1546-B991-759F103F6593}" uniqueName="53" name="cpu.ParseHTML" queryTableFieldId="53"/>
    <tableColumn id="54" xr3:uid="{5A4A33A8-4E97-074A-BB47-4A6231E5A033}" uniqueName="54" name="cpu.HTMLDocumentParser::FetchQueuedPreloads" queryTableFieldId="54"/>
    <tableColumn id="55" xr3:uid="{F55DF15B-F511-3847-8BD0-7B21DB7E19E7}" uniqueName="55" name="cpu.EventDispatch" queryTableFieldId="55"/>
    <tableColumn id="56" xr3:uid="{D90B5BEB-AD4F-6E43-9B3A-FF3A48708DD6}" uniqueName="56" name="cpu.MarkDOMContent" queryTableFieldId="56"/>
    <tableColumn id="57" xr3:uid="{A5133C2F-8F65-0D4C-B6A0-51CC9C9FEC12}" uniqueName="57" name="cpu.V8.GC_TIME_TO_SAFEPOINT" queryTableFieldId="57"/>
    <tableColumn id="58" xr3:uid="{2D3DD6FC-807E-E149-A4E1-D0D799FED1F4}" uniqueName="58" name="cpu.CommitLoad" queryTableFieldId="58"/>
    <tableColumn id="59" xr3:uid="{04B697C9-0660-5648-AE90-3B3DDB25985C}" uniqueName="59" name="cpu.ResourceFetcher::requestResource" queryTableFieldId="59"/>
    <tableColumn id="60" xr3:uid="{9DC1AD9A-0ADA-C640-B122-7247E1D5920E}" uniqueName="60" name="cpu.EvaluateScript" queryTableFieldId="60"/>
    <tableColumn id="61" xr3:uid="{AEBB0336-24A1-B341-B7E8-E7EDD16E025D}" uniqueName="61" name="cpu.v8.compile" queryTableFieldId="61"/>
    <tableColumn id="62" xr3:uid="{DCEA2F5B-F83F-814A-84C1-E9560842F79F}" uniqueName="62" name="cpu.ParseAuthorStyleSheet" queryTableFieldId="62"/>
    <tableColumn id="63" xr3:uid="{2E144D56-B5CA-C742-A192-19F47A6F39B4}" uniqueName="63" name="cpu.UpdateLayoutTree" queryTableFieldId="63"/>
    <tableColumn id="64" xr3:uid="{E6150408-BC03-BC4D-A753-69684BC77876}" uniqueName="64" name="cpu.Layout" queryTableFieldId="64"/>
    <tableColumn id="65" xr3:uid="{700188EE-1A70-1348-BA6B-A66C0C8D23E4}" uniqueName="65" name="cpu.PrePaint" queryTableFieldId="65"/>
    <tableColumn id="66" xr3:uid="{B725E84C-DA8F-2443-BDC4-47F05F1C3A51}" uniqueName="66" name="cpu.Paint" queryTableFieldId="66"/>
    <tableColumn id="67" xr3:uid="{1DD81C53-698C-2744-AF80-B0A65A52FE3B}" uniqueName="67" name="cpu.Layerize" queryTableFieldId="67"/>
    <tableColumn id="68" xr3:uid="{466C49BB-8DEF-A24F-8D15-5B63C39D20B4}" uniqueName="68" name="cpu.FunctionCall" queryTableFieldId="68"/>
    <tableColumn id="69" xr3:uid="{3444E85D-A9EE-3347-88B8-6AB396DE7F08}" uniqueName="69" name="cpu.MarkLoad" queryTableFieldId="69"/>
    <tableColumn id="70" xr3:uid="{67773AD4-92CE-1D42-B66F-F6BCCDC6FC94}" uniqueName="70" name="cpu.largestContentfulPaint::Candidate" queryTableFieldId="70"/>
    <tableColumn id="71" xr3:uid="{19B723B3-FF13-104E-BFB8-D18C2CD32CF7}" uniqueName="71" name="cpu.Idle" queryTableFieldId="71"/>
    <tableColumn id="72" xr3:uid="{6AB8F949-D579-C74E-9AFF-917C5866C972}" uniqueName="72" name="tester" queryTableFieldId="72" dataDxfId="120"/>
    <tableColumn id="73" xr3:uid="{BEB03DA4-9203-FF4D-9DE1-13DE81420B8C}" uniqueName="73" name="start_epoch" queryTableFieldId="73"/>
    <tableColumn id="74" xr3:uid="{87CD88A8-B327-404D-9DC8-A9F70C28A00F}" uniqueName="74" name="osVersion" queryTableFieldId="74" dataDxfId="119"/>
    <tableColumn id="75" xr3:uid="{7FD60974-BDC3-9D4D-89E1-CA4401AC738C}" uniqueName="75" name="os_version" queryTableFieldId="75" dataDxfId="118"/>
    <tableColumn id="76" xr3:uid="{C2FD11AC-5502-434D-A292-89D49A1C75D3}" uniqueName="76" name="osPlatform" queryTableFieldId="76" dataDxfId="117"/>
    <tableColumn id="77" xr3:uid="{36601A42-27B7-4B45-939D-96F9261C5FA6}" uniqueName="77" name="date" queryTableFieldId="77"/>
    <tableColumn id="78" xr3:uid="{A0197A39-589F-D84A-AC83-5EE88A7C5FD1}" uniqueName="78" name="browserVersion" queryTableFieldId="78"/>
    <tableColumn id="79" xr3:uid="{38AC0E07-6DF6-4F4D-9C5E-2B11EECFD329}" uniqueName="79" name="browser_version" queryTableFieldId="79"/>
    <tableColumn id="80" xr3:uid="{E077868F-8AAC-5B4B-B21C-E6C38E8DF491}" uniqueName="80" name="fullyLoadedCPUms" queryTableFieldId="80"/>
    <tableColumn id="81" xr3:uid="{B0ECBFD9-4C5C-5246-A9E1-F089FE6DAE5A}" uniqueName="81" name="fullyLoadedCPUpct" queryTableFieldId="81"/>
    <tableColumn id="82" xr3:uid="{78238CF9-75D5-5646-966D-388048FD6A57}" uniqueName="82" name="document_URL" queryTableFieldId="82" dataDxfId="116"/>
    <tableColumn id="83" xr3:uid="{EC05660F-A3C1-CB49-98FA-DBAD5C0BB0E9}" uniqueName="83" name="document_hostname" queryTableFieldId="83" dataDxfId="115"/>
    <tableColumn id="84" xr3:uid="{AA18DB09-41D1-2440-80B0-382E4BA7D8FF}" uniqueName="84" name="document_origin" queryTableFieldId="84" dataDxfId="114"/>
    <tableColumn id="85" xr3:uid="{3175D20C-31BD-2545-BB00-0E3AA563BFF5}" uniqueName="85" name="domElements" queryTableFieldId="85"/>
    <tableColumn id="86" xr3:uid="{E7E96786-6090-704F-AA56-D4B5A10FAF64}" uniqueName="86" name="domComplete" queryTableFieldId="86"/>
    <tableColumn id="87" xr3:uid="{6EA55763-A858-F045-BD16-F6FB46DC609F}" uniqueName="87" name="PerformancePaintTiming.first-paint" queryTableFieldId="87"/>
    <tableColumn id="88" xr3:uid="{CD96EF45-2262-9846-9A69-E25B613C5F91}" uniqueName="88" name="PerformancePaintTiming.first-contentful-paint" queryTableFieldId="88"/>
    <tableColumn id="89" xr3:uid="{AEB3C9B5-B192-0545-9DBC-46E30C0152A2}" uniqueName="89" name="base_page_ip_ptr" queryTableFieldId="89"/>
    <tableColumn id="90" xr3:uid="{863D9296-0B8B-2C4C-9C40-967A538D758B}" uniqueName="90" name="base_page_cname" queryTableFieldId="90"/>
    <tableColumn id="91" xr3:uid="{A384FC66-C101-4048-A607-9DBCECD67E2B}" uniqueName="91" name="base_page_dns_server" queryTableFieldId="91" dataDxfId="113"/>
    <tableColumn id="92" xr3:uid="{A0D89A6E-1841-FF4A-AF20-4D327E287453}" uniqueName="92" name="browser_name" queryTableFieldId="92" dataDxfId="112"/>
    <tableColumn id="93" xr3:uid="{B5581CD7-FC6B-B844-884A-3BD46334CD19}" uniqueName="93" name="eventName" queryTableFieldId="93" dataDxfId="111"/>
    <tableColumn id="94" xr3:uid="{A29D1DAB-A90C-454B-9C16-7271A0E40865}" uniqueName="94" name="test_run_time_ms" queryTableFieldId="94"/>
    <tableColumn id="95" xr3:uid="{C2FAC794-31F4-8941-8930-D0A0F6D95A57}" uniqueName="95" name="testUrl" queryTableFieldId="95" dataDxfId="110"/>
    <tableColumn id="96" xr3:uid="{00BBABBD-813A-BB4B-89C1-46A1FC36FBB9}" uniqueName="96" name="Colordepth" queryTableFieldId="96"/>
    <tableColumn id="97" xr3:uid="{47AAF9C6-0953-3340-8959-B9B932282488}" uniqueName="97" name="Dpi" queryTableFieldId="97" dataDxfId="109"/>
    <tableColumn id="98" xr3:uid="{AFDF783D-C127-E74B-A58F-8E2761EA15BE}" uniqueName="98" name="Images" queryTableFieldId="98" dataDxfId="108"/>
    <tableColumn id="99" xr3:uid="{41DC7A4E-515F-8346-86D7-AECC74C3928B}" uniqueName="99" name="Resolution" queryTableFieldId="99" dataDxfId="107"/>
    <tableColumn id="100" xr3:uid="{CFEE39BA-92AB-854B-B392-377BE99FA966}" uniqueName="100" name="generated-content-percent" queryTableFieldId="100"/>
    <tableColumn id="101" xr3:uid="{9D343AFB-1FC0-F84A-8572-84D4811F7A3F}" uniqueName="101" name="generated-content-size" queryTableFieldId="101"/>
    <tableColumn id="102" xr3:uid="{F697229B-245B-594D-B437-56CFC96BAA54}" uniqueName="102" name="meta-viewport" queryTableFieldId="102" dataDxfId="106"/>
    <tableColumn id="103" xr3:uid="{0FA66642-5A2B-6F4C-8ED7-ECC218B8B268}" uniqueName="103" name="rendered-html" queryTableFieldId="103" dataDxfId="105"/>
    <tableColumn id="104" xr3:uid="{835B445D-264C-B34B-A69A-38F239528D1C}" uniqueName="104" name="lastVisualChange" queryTableFieldId="104"/>
    <tableColumn id="105" xr3:uid="{F29CC39F-487E-BC47-BB28-4048111DAD1F}" uniqueName="105" name="render" queryTableFieldId="105"/>
    <tableColumn id="106" xr3:uid="{27B8D955-4BAF-CF46-9F35-640A389ECEA1}" uniqueName="106" name="visualComplete85" queryTableFieldId="106"/>
    <tableColumn id="107" xr3:uid="{B8C890F2-AC9A-254D-8139-F00F2B5ED748}" uniqueName="107" name="visualComplete90" queryTableFieldId="107"/>
    <tableColumn id="108" xr3:uid="{BDAB6624-08BA-B74C-AFD2-4669B35DDD1E}" uniqueName="108" name="visualComplete95" queryTableFieldId="108"/>
    <tableColumn id="109" xr3:uid="{75591F10-CB85-0948-9C2B-636008718249}" uniqueName="109" name="visualComplete99" queryTableFieldId="109"/>
    <tableColumn id="110" xr3:uid="{39500F64-226C-874C-A6F1-892ACF6A8B41}" uniqueName="110" name="visualComplete" queryTableFieldId="110"/>
    <tableColumn id="111" xr3:uid="{D0155BB4-9B53-E244-98B1-FE0F818F839F}" uniqueName="111" name="SpeedIndex" queryTableFieldId="111"/>
    <tableColumn id="112" xr3:uid="{CDFCDB56-A12A-F64B-ADCB-7A6D0F8EF2D6}" uniqueName="112" name="LargestContentfulPaintType" queryTableFieldId="112" dataDxfId="104"/>
    <tableColumn id="113" xr3:uid="{E192AF36-D808-5B44-A4CF-EA31EF7B7E9A}" uniqueName="113" name="LargestContentfulPaintNodeType" queryTableFieldId="113" dataDxfId="103"/>
    <tableColumn id="114" xr3:uid="{70EE2E60-7A34-4944-A6C3-B75786040775}" uniqueName="114" name="chromeUserTiming.navigationStart" queryTableFieldId="114"/>
    <tableColumn id="115" xr3:uid="{5C688A5F-56E0-8943-8C4E-42741F3CCC36}" uniqueName="115" name="chromeUserTiming.fetchStart" queryTableFieldId="115"/>
    <tableColumn id="116" xr3:uid="{D36D9908-345B-F24B-82BA-9ECD917EB8C2}" uniqueName="116" name="chromeUserTiming.domLoading" queryTableFieldId="116"/>
    <tableColumn id="117" xr3:uid="{FD2F749D-4B36-4545-99DA-16732D332FE4}" uniqueName="117" name="chromeUserTiming.responseEnd" queryTableFieldId="117"/>
    <tableColumn id="118" xr3:uid="{0EAF1650-EB46-CF49-858F-67D61F6F9516}" uniqueName="118" name="chromeUserTiming.domInteractive" queryTableFieldId="118"/>
    <tableColumn id="119" xr3:uid="{DDBC9639-4A5B-1D45-A763-F5087798C29A}" uniqueName="119" name="chromeUserTiming.domContentLoadedEventStart" queryTableFieldId="119"/>
    <tableColumn id="120" xr3:uid="{9B8EDC01-5B79-234C-8C27-C38C8C51C717}" uniqueName="120" name="chromeUserTiming.domContentLoadedEventEnd" queryTableFieldId="120"/>
    <tableColumn id="121" xr3:uid="{7A12A1AF-89F0-5548-9AB2-47BA71B992A0}" uniqueName="121" name="chromeUserTiming.domComplete" queryTableFieldId="121"/>
    <tableColumn id="122" xr3:uid="{942F68AD-41AF-914A-9AF4-AD347ECFA01C}" uniqueName="122" name="chromeUserTiming.unloadEventStart" queryTableFieldId="122"/>
    <tableColumn id="123" xr3:uid="{13D64CA6-9146-BF46-8CB2-19174C87651C}" uniqueName="123" name="chromeUserTiming.unloadEventEnd" queryTableFieldId="123"/>
    <tableColumn id="124" xr3:uid="{3AA71887-56F8-1646-9D4B-C6E002BD3E7A}" uniqueName="124" name="chromeUserTiming.markAsMainFrame" queryTableFieldId="124"/>
    <tableColumn id="125" xr3:uid="{DF75337B-3FF5-8D4E-A3A9-2DDE1E6E67CE}" uniqueName="125" name="chromeUserTiming.commitNavigationEnd" queryTableFieldId="125"/>
    <tableColumn id="126" xr3:uid="{18D228CB-1BDE-F94E-B69A-EF609410EAB3}" uniqueName="126" name="chromeUserTiming.loadEventStart" queryTableFieldId="126"/>
    <tableColumn id="127" xr3:uid="{94C31363-5759-B94F-9F1A-455C1A0573BE}" uniqueName="127" name="chromeUserTiming.loadEventEnd" queryTableFieldId="127"/>
    <tableColumn id="128" xr3:uid="{4AA7EFE4-AAEA-CF4D-B265-717403F42FEE}" uniqueName="128" name="chromeUserTiming.firstPaint" queryTableFieldId="128"/>
    <tableColumn id="129" xr3:uid="{D22C0D57-7DB2-A944-8818-B533EAB1FF97}" uniqueName="129" name="chromeUserTiming.firstContentfulPaint" queryTableFieldId="129"/>
    <tableColumn id="130" xr3:uid="{864858D1-91BB-9141-8374-9E3DF48410DF}" uniqueName="130" name="chromeUserTiming.firstMeaningfulPaintCandidate" queryTableFieldId="130"/>
    <tableColumn id="131" xr3:uid="{43B576AF-1DDB-EC48-9BA1-DBFBB36AFA5E}" uniqueName="131" name="chromeUserTiming.firstMeaningfulPaint" queryTableFieldId="131"/>
    <tableColumn id="132" xr3:uid="{75136A5D-F8FF-BC40-8CD3-BA73585B96B4}" uniqueName="132" name="chromeUserTiming.LargestTextPaint" queryTableFieldId="132"/>
    <tableColumn id="133" xr3:uid="{A42E8E2A-5552-B647-850D-7FD9E3D3A0E9}" uniqueName="133" name="chromeUserTiming.LargestContentfulPaint" queryTableFieldId="133"/>
    <tableColumn id="134" xr3:uid="{857599C3-0A10-0A4A-83EC-3E84A096A8FB}" uniqueName="134" name="chromeUserTiming.TotalLayoutShift" queryTableFieldId="134"/>
    <tableColumn id="135" xr3:uid="{F8E22A7A-5C02-DE44-8AA2-739FB907EB37}" uniqueName="135" name="chromeUserTiming.CumulativeLayoutShift" queryTableFieldId="135"/>
    <tableColumn id="136" xr3:uid="{8DF98792-DA01-4449-B985-D9DDE57C03D0}" uniqueName="136" name="TTIMeasurementEnd" queryTableFieldId="136"/>
    <tableColumn id="137" xr3:uid="{992DCAD0-4FE2-C744-A6DC-A8B6C6B897F3}" uniqueName="137" name="LastInteractive" queryTableFieldId="137"/>
    <tableColumn id="138" xr3:uid="{436664CD-0923-CE41-A2B5-8CBB8B5E047E}" uniqueName="138" name="testID" queryTableFieldId="138" dataDxfId="102"/>
    <tableColumn id="139" xr3:uid="{81DBC0AA-12FB-FA4D-BC40-39A22F1DEFA6}" uniqueName="139" name="run" queryTableFieldId="139"/>
    <tableColumn id="140" xr3:uid="{6B91A06B-CB41-1448-92C0-4690563C036A}" uniqueName="140" name="step" queryTableFieldId="140"/>
    <tableColumn id="141" xr3:uid="{479A564A-19D4-7D44-A680-810D58C60914}" uniqueName="141" name="effectiveBps" queryTableFieldId="141"/>
    <tableColumn id="142" xr3:uid="{3175C81E-DD47-FA4E-A505-5B17D8491EED}" uniqueName="142" name="domTime" queryTableFieldId="142"/>
    <tableColumn id="143" xr3:uid="{C740589B-AF6C-2B41-A66E-7ACE774FB0EB}" uniqueName="143" name="aft" queryTableFieldId="143"/>
    <tableColumn id="144" xr3:uid="{102A006A-1E8E-9942-8D74-1B6DF80894CF}" uniqueName="144" name="titleTime" queryTableFieldId="144"/>
    <tableColumn id="145" xr3:uid="{FC72322B-20C0-3841-B7D6-51CB8874A91C}" uniqueName="145" name="domLoading" queryTableFieldId="145"/>
    <tableColumn id="146" xr3:uid="{9D67CEA6-E0E3-A14D-B180-437EF102EDDD}" uniqueName="146" name="server_rtt" queryTableFieldId="146"/>
    <tableColumn id="147" xr3:uid="{90F5B4A9-D26A-A249-8C75-73AB78C1F5BD}" uniqueName="147" name="edge-processed" queryTableFieldId="147"/>
    <tableColumn id="148" xr3:uid="{1FEB5E79-B30B-EE47-98E9-388CCA5799D0}" uniqueName="148" name="maxFID" queryTableFieldId="148"/>
    <tableColumn id="149" xr3:uid="{6C8F4487-A613-DC4B-A932-070951C8A602}" uniqueName="149" name="TotalBlockingTime" queryTableFieldId="149"/>
    <tableColumn id="150" xr3:uid="{3C2FD7E5-A246-A04A-9188-87F85A4DBF76}" uniqueName="150" name="effectiveBpsDoc" queryTableFieldId="150"/>
    <tableColumn id="151" xr3:uid="{E54A3630-0DCC-0141-9C34-0CEF6801FF23}" uniqueName="151" name="bytes.html" queryTableFieldId="151"/>
    <tableColumn id="152" xr3:uid="{9AE9271A-EEBB-D245-A11B-0CBB57163395}" uniqueName="152" name="requests.html" queryTableFieldId="152"/>
    <tableColumn id="153" xr3:uid="{2B37E25D-55DF-094B-8B96-2EC334770004}" uniqueName="153" name="bytesUncompressed.html" queryTableFieldId="153"/>
    <tableColumn id="154" xr3:uid="{CF4F46FE-2B2C-C84A-A71A-D11692D7FB83}" uniqueName="154" name="bytes.js" queryTableFieldId="154"/>
    <tableColumn id="155" xr3:uid="{C5375569-DAC6-F247-88D3-9594DFA1A954}" uniqueName="155" name="requests.js" queryTableFieldId="155"/>
    <tableColumn id="156" xr3:uid="{70715E54-876C-164F-A443-37E7CC1D3709}" uniqueName="156" name="bytesUncompressed.js" queryTableFieldId="156"/>
    <tableColumn id="157" xr3:uid="{93CD4AE6-395F-184A-93F9-7B68CFCD5F6C}" uniqueName="157" name="bytes.css" queryTableFieldId="157"/>
    <tableColumn id="158" xr3:uid="{4DC375A6-FD84-C249-A0EF-1B668ABD5320}" uniqueName="158" name="requests.css" queryTableFieldId="158"/>
    <tableColumn id="159" xr3:uid="{FF382076-D5E7-6A42-93A6-0B78687C37C1}" uniqueName="159" name="bytesUncompressed.css" queryTableFieldId="159"/>
    <tableColumn id="160" xr3:uid="{65B6E851-E97C-3447-B1CF-C7CB77D2586F}" uniqueName="160" name="bytes.image" queryTableFieldId="160"/>
    <tableColumn id="161" xr3:uid="{4643E667-7392-6944-82DD-4611C19220FD}" uniqueName="161" name="requests.image" queryTableFieldId="161"/>
    <tableColumn id="162" xr3:uid="{0847BEBF-12B4-AC46-B5A1-81F8C9E08F5A}" uniqueName="162" name="bytesUncompressed.image" queryTableFieldId="162"/>
    <tableColumn id="163" xr3:uid="{6D86785D-5311-3243-BA3C-161CFF397CD8}" uniqueName="163" name="bytes.flash" queryTableFieldId="163"/>
    <tableColumn id="164" xr3:uid="{65E9C328-4C29-8340-8E76-C332A2B40C80}" uniqueName="164" name="requests.flash" queryTableFieldId="164"/>
    <tableColumn id="165" xr3:uid="{1BCBB976-DCAA-4241-99F6-76F8F00986DF}" uniqueName="165" name="bytesUncompressed.flash" queryTableFieldId="165"/>
    <tableColumn id="166" xr3:uid="{8AF61375-B34C-1C48-B17A-CC5269BE98F4}" uniqueName="166" name="bytes.font" queryTableFieldId="166"/>
    <tableColumn id="167" xr3:uid="{207547BF-2110-044E-A8CD-A7E47D5597CC}" uniqueName="167" name="requests.font" queryTableFieldId="167"/>
    <tableColumn id="168" xr3:uid="{6B2EDF8F-E52E-6542-8882-D46775379469}" uniqueName="168" name="bytesUncompressed.font" queryTableFieldId="168"/>
    <tableColumn id="169" xr3:uid="{DB6844F1-5339-C64C-B601-8261CA98B50E}" uniqueName="169" name="bytes.video" queryTableFieldId="169"/>
    <tableColumn id="170" xr3:uid="{B1727A60-8317-6D4F-9D4F-AB5D2FBF6B52}" uniqueName="170" name="requests.video" queryTableFieldId="170"/>
    <tableColumn id="171" xr3:uid="{56F5D78A-BE5F-0448-AADA-A6B7CB0A1296}" uniqueName="171" name="bytesUncompressed.video" queryTableFieldId="171"/>
    <tableColumn id="172" xr3:uid="{C7013081-F2A2-BF47-84CA-5F2EA778BB48}" uniqueName="172" name="bytes.other" queryTableFieldId="172"/>
    <tableColumn id="173" xr3:uid="{1053BBDD-0C2A-0042-A6A0-F3404D4BF0DA}" uniqueName="173" name="requests.other" queryTableFieldId="173"/>
    <tableColumn id="174" xr3:uid="{E3305494-A4FB-9046-B5FB-96FBB4C5D7EF}" uniqueName="174" name="bytesUncompressed.other" queryTableFieldId="174"/>
    <tableColumn id="175" xr3:uid="{7723337E-D5A4-BC46-8C90-19B2DC867AFD}" uniqueName="175" name="id" queryTableFieldId="175" dataDxfId="101"/>
    <tableColumn id="176" xr3:uid="{22D64113-B13A-8244-8C36-8261BAF71EA5}" uniqueName="176" name="cpu.HitTest" queryTableFieldId="176"/>
    <tableColumn id="177" xr3:uid="{E19CC64E-EC78-9944-8AD7-F08CE66B4721}" uniqueName="177" name="Column177" queryTableFieldId="177"/>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8FDD4CD-EDCB-1041-A26E-2A89C430BA63}" name="Werkblad_1___Results_MPA_Recipe" displayName="Werkblad_1___Results_MPA_Recipe" ref="A1:GA6" tableType="queryTable" totalsRowShown="0">
  <autoFilter ref="A1:GA6" xr:uid="{28FDD4CD-EDCB-1041-A26E-2A89C430BA63}"/>
  <tableColumns count="183">
    <tableColumn id="1" xr3:uid="{F5C2C9D5-7ED8-1847-BC08-411BD7CB3FE9}" uniqueName="1" name="loadTime" queryTableFieldId="1"/>
    <tableColumn id="2" xr3:uid="{1550FE0A-2795-454D-9728-F5A061439A01}" uniqueName="2" name="docTime" queryTableFieldId="2"/>
    <tableColumn id="3" xr3:uid="{8EF93971-C039-0A4D-869E-4F987753D737}" uniqueName="3" name="fullyLoaded" queryTableFieldId="3"/>
    <tableColumn id="4" xr3:uid="{61640F3F-A8C1-2C49-92B7-75BCAD45DD9B}" uniqueName="4" name="bytesOut" queryTableFieldId="4"/>
    <tableColumn id="5" xr3:uid="{1BA92005-F21F-9740-94CB-960A80A6EF5C}" uniqueName="5" name="bytesOutDoc" queryTableFieldId="5"/>
    <tableColumn id="6" xr3:uid="{D7F2E4BA-0CAA-0B4D-B4F9-3B300FE0461C}" uniqueName="6" name="bytesIn" queryTableFieldId="6"/>
    <tableColumn id="7" xr3:uid="{090BE413-2160-E945-A2A1-3B250608E48D}" uniqueName="7" name="bytesInDoc" queryTableFieldId="7"/>
    <tableColumn id="8" xr3:uid="{39802865-D6B1-3444-95D0-84105CBCF376}" uniqueName="8" name="requests" queryTableFieldId="8"/>
    <tableColumn id="9" xr3:uid="{02A92D9F-603D-F24D-A215-E4C161E2C8DA}" uniqueName="9" name="requestsFull" queryTableFieldId="9"/>
    <tableColumn id="10" xr3:uid="{DF83273E-73B9-554A-9D27-91005947A09B}" uniqueName="10" name="requestsDoc" queryTableFieldId="10"/>
    <tableColumn id="11" xr3:uid="{F8D367AC-BD1E-714C-9ADD-2CA4CB2EC46A}" uniqueName="11" name="responses_200" queryTableFieldId="11"/>
    <tableColumn id="12" xr3:uid="{0D2EB240-567C-604C-B502-66CDFD4C84EB}" uniqueName="12" name="responses_404" queryTableFieldId="12"/>
    <tableColumn id="13" xr3:uid="{B7879553-156F-2248-AE38-E9F39B7DD58C}" uniqueName="13" name="responses_other" queryTableFieldId="13"/>
    <tableColumn id="14" xr3:uid="{361B8042-C6BC-9E44-AA9A-60BE4AF10C74}" uniqueName="14" name="result" queryTableFieldId="14"/>
    <tableColumn id="15" xr3:uid="{7794982B-216C-6D49-8279-0A70F4A12DEE}" uniqueName="15" name="testStartOffset" queryTableFieldId="15"/>
    <tableColumn id="16" xr3:uid="{D5FD0D0B-F2A5-DF40-8A28-809B1BE7DD84}" uniqueName="16" name="cached" queryTableFieldId="16"/>
    <tableColumn id="17" xr3:uid="{2449B341-1719-3E4D-AF26-3F70B914E09E}" uniqueName="17" name="optimization_checked" queryTableFieldId="17"/>
    <tableColumn id="18" xr3:uid="{D5377411-713F-D245-9B19-C5FCD730B306}" uniqueName="18" name="main_frame" queryTableFieldId="18" dataDxfId="100"/>
    <tableColumn id="19" xr3:uid="{7C6789BC-204A-EF43-B00C-E2FFEC4E8F7B}" uniqueName="19" name="loadEventStart" queryTableFieldId="19"/>
    <tableColumn id="20" xr3:uid="{D624C5CE-17D8-1C44-A448-E1EE87EB8B3E}" uniqueName="20" name="loadEventEnd" queryTableFieldId="20"/>
    <tableColumn id="21" xr3:uid="{67F6836E-32FA-6748-B95B-4435DE849D80}" uniqueName="21" name="domContentLoadedEventStart" queryTableFieldId="21"/>
    <tableColumn id="22" xr3:uid="{27507487-5B87-C941-A53D-35336A50AFF3}" uniqueName="22" name="domContentLoadedEventEnd" queryTableFieldId="22"/>
    <tableColumn id="23" xr3:uid="{81E40D1C-2CB4-7B41-9F12-D86E70B98F72}" uniqueName="23" name="URL" queryTableFieldId="23" dataDxfId="99"/>
    <tableColumn id="24" xr3:uid="{27F7BAD0-016B-0542-AAE1-D6BB27CDAFF5}" uniqueName="24" name="connections" queryTableFieldId="24"/>
    <tableColumn id="25" xr3:uid="{05C04679-8926-2C48-9208-8283B2825B23}" uniqueName="25" name="final_base_page_request" queryTableFieldId="25"/>
    <tableColumn id="26" xr3:uid="{D0E2D17B-84FB-6844-8780-44D3AE70C506}" uniqueName="26" name="final_base_page_request_id" queryTableFieldId="26" dataDxfId="98"/>
    <tableColumn id="27" xr3:uid="{A0F41811-1924-1E47-927A-234996090E75}" uniqueName="27" name="final_url" queryTableFieldId="27" dataDxfId="97"/>
    <tableColumn id="28" xr3:uid="{950D6785-AD32-B14B-9F29-2042C054688D}" uniqueName="28" name="domInteractive" queryTableFieldId="28"/>
    <tableColumn id="29" xr3:uid="{97942FE6-838D-1541-96D4-C52C7F9E8DAA}" uniqueName="29" name="firstPaint" queryTableFieldId="29"/>
    <tableColumn id="30" xr3:uid="{4BA17543-5A8C-EF4F-9DD4-AEB99B24FF87}" uniqueName="30" name="firstContentfulPaint" queryTableFieldId="30"/>
    <tableColumn id="31" xr3:uid="{DCCEE729-F154-AA4F-94E5-593A3FBD7368}" uniqueName="31" name="firstMeaningfulPaint" queryTableFieldId="31"/>
    <tableColumn id="32" xr3:uid="{92DAEA2E-9227-9045-AED4-026FB474608B}" uniqueName="32" name="firstImagePaint" queryTableFieldId="32"/>
    <tableColumn id="33" xr3:uid="{6900CC8E-B305-364D-A9D9-03C6E43DF6AC}" uniqueName="33" name="renderBlockingCSS" queryTableFieldId="33"/>
    <tableColumn id="34" xr3:uid="{0FA429A2-4DF5-434B-ADE8-8CD936408EAA}" uniqueName="34" name="renderBlockingJS" queryTableFieldId="34"/>
    <tableColumn id="35" xr3:uid="{D2722439-9FDC-CD48-ADAD-A461165F5B35}" uniqueName="35" name="TTFB" queryTableFieldId="35"/>
    <tableColumn id="36" xr3:uid="{3811E54F-3883-9741-8B62-17377CDC00C2}" uniqueName="36" name="basePageSSLTime" queryTableFieldId="36"/>
    <tableColumn id="37" xr3:uid="{8ABAB82C-286F-2F4E-9F85-6EC9EC26E492}" uniqueName="37" name="score_cache" queryTableFieldId="37"/>
    <tableColumn id="38" xr3:uid="{74CBB074-541F-F546-AA22-2354E3F2EE28}" uniqueName="38" name="score_cdn" queryTableFieldId="38"/>
    <tableColumn id="39" xr3:uid="{5DC2BA8F-E544-F042-8379-D182E561EE69}" uniqueName="39" name="score_gzip" queryTableFieldId="39"/>
    <tableColumn id="40" xr3:uid="{AA84D1FA-7B6E-5D4C-9328-FCDD4DD0A5EB}" uniqueName="40" name="score_cookies" queryTableFieldId="40"/>
    <tableColumn id="41" xr3:uid="{0FFF8083-2C7A-3B47-838D-ED5A57AB9CC0}" uniqueName="41" name="score_keep-alive" queryTableFieldId="41"/>
    <tableColumn id="42" xr3:uid="{CDE0E6A7-4449-E048-8CE9-36E9824D16DC}" uniqueName="42" name="score_minify" queryTableFieldId="42"/>
    <tableColumn id="43" xr3:uid="{19B793B4-C33E-E448-BB80-5A171B78B7BA}" uniqueName="43" name="score_combine" queryTableFieldId="43"/>
    <tableColumn id="44" xr3:uid="{162EC231-08B7-6142-908C-FDF51262DB78}" uniqueName="44" name="score_compress" queryTableFieldId="44"/>
    <tableColumn id="45" xr3:uid="{822FEAAF-6D95-5D48-BB49-76375DB39DE1}" uniqueName="45" name="score_etags" queryTableFieldId="45"/>
    <tableColumn id="46" xr3:uid="{884FA74E-CEB6-BC49-AD26-3482606ACCE4}" uniqueName="46" name="score_progressive_jpeg" queryTableFieldId="46"/>
    <tableColumn id="47" xr3:uid="{3ECD8FDF-4A72-0E4B-BFEA-DCF2BCC08135}" uniqueName="47" name="gzip_total" queryTableFieldId="47"/>
    <tableColumn id="48" xr3:uid="{319C5E76-76F5-3745-A8AF-85D1021D5789}" uniqueName="48" name="gzip_savings" queryTableFieldId="48"/>
    <tableColumn id="49" xr3:uid="{9C39A76E-C7CF-CE47-9210-C16A6EE0F7AA}" uniqueName="49" name="minify_total" queryTableFieldId="49"/>
    <tableColumn id="50" xr3:uid="{229B8B07-AA5B-F849-ABE7-A1402B60CE78}" uniqueName="50" name="minify_savings" queryTableFieldId="50"/>
    <tableColumn id="51" xr3:uid="{6BF441EB-9AE3-1149-BA5B-53ACC34B7E2E}" uniqueName="51" name="image_total" queryTableFieldId="51"/>
    <tableColumn id="52" xr3:uid="{A1AE4F02-B3AC-7A4C-A4FD-767E449D4CB9}" uniqueName="52" name="image_savings" queryTableFieldId="52"/>
    <tableColumn id="53" xr3:uid="{DE3479D9-69F0-E345-B49E-C3603F4A3BAF}" uniqueName="53" name="base_page_cdn" queryTableFieldId="53" dataDxfId="96"/>
    <tableColumn id="54" xr3:uid="{E8209F16-EFEA-4D41-A457-0D5D076EA6B1}" uniqueName="54" name="cpu.ParseHTML" queryTableFieldId="54"/>
    <tableColumn id="55" xr3:uid="{0446BA5C-A86B-1447-9567-B171C03D3230}" uniqueName="55" name="cpu.HTMLDocumentParser::FetchQueuedPreloads" queryTableFieldId="55"/>
    <tableColumn id="56" xr3:uid="{DDC6CB16-3221-A44A-8633-38D5328E1F6D}" uniqueName="56" name="cpu.EventDispatch" queryTableFieldId="56"/>
    <tableColumn id="57" xr3:uid="{C25ACF9E-C049-544E-BCE7-76320C51BD9F}" uniqueName="57" name="cpu.MarkDOMContent" queryTableFieldId="57"/>
    <tableColumn id="58" xr3:uid="{6CFB6303-7866-9842-848F-74528C95E95E}" uniqueName="58" name="cpu.V8.GC_TIME_TO_SAFEPOINT" queryTableFieldId="58"/>
    <tableColumn id="59" xr3:uid="{6D8BA419-078B-1E41-B71F-35857AB620EE}" uniqueName="59" name="cpu.CommitLoad" queryTableFieldId="59"/>
    <tableColumn id="60" xr3:uid="{5F869237-98AB-7648-9C77-62F178D4ABD0}" uniqueName="60" name="cpu.ResourceFetcher::requestResource" queryTableFieldId="60"/>
    <tableColumn id="61" xr3:uid="{E4FF2B4F-312E-4349-9DD2-A95B9106DFB6}" uniqueName="61" name="cpu.EvaluateScript" queryTableFieldId="61"/>
    <tableColumn id="62" xr3:uid="{A88B26F6-884F-5147-B4B7-29F3986C980E}" uniqueName="62" name="cpu.v8.compile" queryTableFieldId="62"/>
    <tableColumn id="63" xr3:uid="{F4619251-8CD4-D74B-919F-0C7226E72487}" uniqueName="63" name="cpu.ParseAuthorStyleSheet" queryTableFieldId="63"/>
    <tableColumn id="64" xr3:uid="{72C55BD1-91A0-CA45-9BC3-384B4ED13859}" uniqueName="64" name="cpu.FunctionCall" queryTableFieldId="64"/>
    <tableColumn id="65" xr3:uid="{D7612473-24F1-724D-8D3F-63E9AFD96BA1}" uniqueName="65" name="cpu.UpdateLayoutTree" queryTableFieldId="65"/>
    <tableColumn id="66" xr3:uid="{A4A989F3-0A1A-EA41-9F2A-AFD778AED317}" uniqueName="66" name="cpu.Layout" queryTableFieldId="66"/>
    <tableColumn id="67" xr3:uid="{3221EFFF-45DD-E74E-8C23-D5A88B816E72}" uniqueName="67" name="cpu.ResourceChangePriority" queryTableFieldId="67"/>
    <tableColumn id="68" xr3:uid="{D06572D5-0C8C-0C45-AB5B-73CC4C8DC543}" uniqueName="68" name="cpu.PrePaint" queryTableFieldId="68"/>
    <tableColumn id="69" xr3:uid="{E44C91E0-04FE-604B-9642-6675C3837745}" uniqueName="69" name="cpu.Paint" queryTableFieldId="69"/>
    <tableColumn id="70" xr3:uid="{75C429B4-058F-DF4B-A234-9C29B8096EDA}" uniqueName="70" name="cpu.Layerize" queryTableFieldId="70"/>
    <tableColumn id="71" xr3:uid="{A433E8E7-EF49-6A46-9243-F0F099A3AC32}" uniqueName="71" name="cpu.largestContentfulPaint::Candidate" queryTableFieldId="71"/>
    <tableColumn id="72" xr3:uid="{8217303A-844D-8845-A5D7-09D126EB7D53}" uniqueName="72" name="cpu.HitTest" queryTableFieldId="72"/>
    <tableColumn id="73" xr3:uid="{83779DEC-3018-684E-A6D5-43710155FFD7}" uniqueName="73" name="cpu.MarkLoad" queryTableFieldId="73"/>
    <tableColumn id="74" xr3:uid="{D15E0A1D-D278-BD47-A050-710F50D0281C}" uniqueName="74" name="cpu.Idle" queryTableFieldId="74"/>
    <tableColumn id="75" xr3:uid="{BC5440C1-F8EC-0C40-9370-5E246C0CF8AA}" uniqueName="75" name="tester" queryTableFieldId="75" dataDxfId="95"/>
    <tableColumn id="76" xr3:uid="{386F1B19-EB92-6440-9CB4-9483AFD71BA3}" uniqueName="76" name="start_epoch" queryTableFieldId="76"/>
    <tableColumn id="77" xr3:uid="{5CE6D8D0-B324-FC4D-9237-FAB3BB9FB9DA}" uniqueName="77" name="osVersion" queryTableFieldId="77" dataDxfId="94"/>
    <tableColumn id="78" xr3:uid="{B7FD30A7-C20D-BC40-94BE-A0C79CA95E65}" uniqueName="78" name="os_version" queryTableFieldId="78" dataDxfId="93"/>
    <tableColumn id="79" xr3:uid="{866EFCBE-B737-E842-9D31-537E89327CF8}" uniqueName="79" name="osPlatform" queryTableFieldId="79" dataDxfId="92"/>
    <tableColumn id="80" xr3:uid="{15DD5330-A882-0B41-A7A6-F66A638C5FF0}" uniqueName="80" name="date" queryTableFieldId="80"/>
    <tableColumn id="81" xr3:uid="{A15EAE10-8872-8F4C-A66A-89C8B43314DC}" uniqueName="81" name="browserVersion" queryTableFieldId="81"/>
    <tableColumn id="82" xr3:uid="{01902EB3-A5D3-EB4B-BA1B-66F30E2C857A}" uniqueName="82" name="browser_version" queryTableFieldId="82"/>
    <tableColumn id="83" xr3:uid="{D170ACEC-F902-0D4F-BB97-77C6C7154786}" uniqueName="83" name="fullyLoadedCPUms" queryTableFieldId="83"/>
    <tableColumn id="84" xr3:uid="{9C9D5F27-E970-9844-B5C4-2B213CF74F66}" uniqueName="84" name="fullyLoadedCPUpct" queryTableFieldId="84"/>
    <tableColumn id="85" xr3:uid="{5A047D82-E2E9-A34C-B286-99F1D69DAA53}" uniqueName="85" name="document_URL" queryTableFieldId="85" dataDxfId="91"/>
    <tableColumn id="86" xr3:uid="{9F5C4B4F-C398-744E-AB25-08412BA94315}" uniqueName="86" name="document_hostname" queryTableFieldId="86" dataDxfId="90"/>
    <tableColumn id="87" xr3:uid="{68D0FCA8-EDC6-1B4C-84FF-5730F64F0A29}" uniqueName="87" name="document_origin" queryTableFieldId="87" dataDxfId="89"/>
    <tableColumn id="88" xr3:uid="{FC85C1C8-3A20-6D46-834E-3F5167021D53}" uniqueName="88" name="domElements" queryTableFieldId="88"/>
    <tableColumn id="89" xr3:uid="{6AC427F6-F49A-8643-A59F-838912A4B60D}" uniqueName="89" name="domComplete" queryTableFieldId="89"/>
    <tableColumn id="90" xr3:uid="{FE82DAD8-62B9-7A48-80DE-B953F44F3A2B}" uniqueName="90" name="PerformancePaintTiming.first-paint" queryTableFieldId="90"/>
    <tableColumn id="91" xr3:uid="{E23BC6A7-6B4C-1C46-8A85-11770DAD7DC7}" uniqueName="91" name="PerformancePaintTiming.first-contentful-paint" queryTableFieldId="91"/>
    <tableColumn id="92" xr3:uid="{C4F9949A-C01D-EF43-89E4-432565EB1623}" uniqueName="92" name="base_page_ip_ptr" queryTableFieldId="92"/>
    <tableColumn id="93" xr3:uid="{D956F077-C312-8A48-9409-FADAAED1A974}" uniqueName="93" name="base_page_cname" queryTableFieldId="93"/>
    <tableColumn id="94" xr3:uid="{79D730FC-BCF4-2045-AF58-7146566D04B6}" uniqueName="94" name="base_page_dns_server" queryTableFieldId="94" dataDxfId="88"/>
    <tableColumn id="95" xr3:uid="{EFE50ED4-2D1A-CB4F-9F06-996A5BF67B38}" uniqueName="95" name="browser_name" queryTableFieldId="95" dataDxfId="87"/>
    <tableColumn id="96" xr3:uid="{1B568232-178A-0D4D-81BB-59268441FF64}" uniqueName="96" name="eventName" queryTableFieldId="96" dataDxfId="86"/>
    <tableColumn id="97" xr3:uid="{A0DAE256-EDD7-6444-A904-2F105661681D}" uniqueName="97" name="test_run_time_ms" queryTableFieldId="97"/>
    <tableColumn id="98" xr3:uid="{9B6B64B0-B912-B342-87CE-90DD7248175C}" uniqueName="98" name="testUrl" queryTableFieldId="98" dataDxfId="85"/>
    <tableColumn id="99" xr3:uid="{2AC40CBF-B33C-4040-AE19-A001760C45DA}" uniqueName="99" name="Colordepth" queryTableFieldId="99"/>
    <tableColumn id="100" xr3:uid="{69009F3E-499F-C64B-9F24-5240FD451ECF}" uniqueName="100" name="Dpi" queryTableFieldId="100" dataDxfId="84"/>
    <tableColumn id="101" xr3:uid="{F4AEFE4A-5696-944E-A1C3-5A7FAAC8B336}" uniqueName="101" name="Images" queryTableFieldId="101" dataDxfId="83"/>
    <tableColumn id="102" xr3:uid="{A5A667FB-CD9A-8046-AA59-5387A9FC5B84}" uniqueName="102" name="Resolution" queryTableFieldId="102" dataDxfId="82"/>
    <tableColumn id="103" xr3:uid="{83D92F06-CCBF-484A-B006-BDBEDE78E472}" uniqueName="103" name="generated-content-percent" queryTableFieldId="103"/>
    <tableColumn id="104" xr3:uid="{039DA5BF-4A4A-CF47-A721-C0E090DBE7D9}" uniqueName="104" name="generated-content-size" queryTableFieldId="104"/>
    <tableColumn id="105" xr3:uid="{F98FAF33-5ABB-E443-A960-1BC252345B50}" uniqueName="105" name="meta-viewport" queryTableFieldId="105" dataDxfId="81"/>
    <tableColumn id="106" xr3:uid="{7CA1AB1A-F1A5-5741-8ADE-B058122EF160}" uniqueName="106" name="rendered-html" queryTableFieldId="106" dataDxfId="80"/>
    <tableColumn id="107" xr3:uid="{EC5C01D4-95EF-7E40-A475-0F45B40084B7}" uniqueName="107" name="lastVisualChange" queryTableFieldId="107"/>
    <tableColumn id="108" xr3:uid="{23BE9A29-5641-5843-B0D4-CA7F6D838664}" uniqueName="108" name="render" queryTableFieldId="108"/>
    <tableColumn id="109" xr3:uid="{62121104-DDEF-9640-A87B-5863AEE17386}" uniqueName="109" name="visualComplete85" queryTableFieldId="109"/>
    <tableColumn id="110" xr3:uid="{D5B41635-F0D0-BC41-A58D-D43533EDBA66}" uniqueName="110" name="visualComplete90" queryTableFieldId="110"/>
    <tableColumn id="111" xr3:uid="{CE83BC58-2A05-F148-B6F1-F7C95A229447}" uniqueName="111" name="visualComplete95" queryTableFieldId="111"/>
    <tableColumn id="112" xr3:uid="{FA211734-25CB-F749-B806-D608B726CDA4}" uniqueName="112" name="visualComplete99" queryTableFieldId="112"/>
    <tableColumn id="113" xr3:uid="{53A52B6C-3C59-1E41-9573-ED928B5DC5BF}" uniqueName="113" name="visualComplete" queryTableFieldId="113"/>
    <tableColumn id="114" xr3:uid="{3190FFDD-B2D2-0844-8DD2-02869BB0EF89}" uniqueName="114" name="SpeedIndex" queryTableFieldId="114"/>
    <tableColumn id="115" xr3:uid="{8B0007BE-1EB9-764E-AA2F-1E398487610B}" uniqueName="115" name="LargestContentfulPaintType" queryTableFieldId="115" dataDxfId="79"/>
    <tableColumn id="116" xr3:uid="{00EC77EE-EBF7-0442-952F-AFB29248A0AD}" uniqueName="116" name="LargestContentfulPaintNodeType" queryTableFieldId="116" dataDxfId="78"/>
    <tableColumn id="117" xr3:uid="{7B48AA04-3BF6-7D4B-BF1D-81FCC27C8837}" uniqueName="117" name="LargestContentfulPaintImageURL" queryTableFieldId="117" dataDxfId="77"/>
    <tableColumn id="118" xr3:uid="{D321AF94-D92B-B144-BDD2-954DC848E115}" uniqueName="118" name="chromeUserTiming.navigationStart" queryTableFieldId="118"/>
    <tableColumn id="119" xr3:uid="{F0354EC3-F599-DF48-9E19-390505BD2C11}" uniqueName="119" name="chromeUserTiming.fetchStart" queryTableFieldId="119"/>
    <tableColumn id="120" xr3:uid="{E6AC6074-5AE9-C84A-8D33-277570F668F8}" uniqueName="120" name="chromeUserTiming.domLoading" queryTableFieldId="120"/>
    <tableColumn id="121" xr3:uid="{21F4CD0B-25AF-6B4A-B567-DD5749B42358}" uniqueName="121" name="chromeUserTiming.responseEnd" queryTableFieldId="121"/>
    <tableColumn id="122" xr3:uid="{B7D20F10-8489-8647-89C6-C9A6E091F4AB}" uniqueName="122" name="chromeUserTiming.domInteractive" queryTableFieldId="122"/>
    <tableColumn id="123" xr3:uid="{4BB1DFBC-3210-3145-BE1A-B2AB42C1741B}" uniqueName="123" name="chromeUserTiming.domContentLoadedEventStart" queryTableFieldId="123"/>
    <tableColumn id="124" xr3:uid="{8B31178A-DF35-034F-8106-4369B007DE4B}" uniqueName="124" name="chromeUserTiming.domContentLoadedEventEnd" queryTableFieldId="124"/>
    <tableColumn id="125" xr3:uid="{5D0A419D-8C66-CF40-AC2A-D6998FABDE74}" uniqueName="125" name="chromeUserTiming.domComplete" queryTableFieldId="125"/>
    <tableColumn id="126" xr3:uid="{857A32D1-1762-3B40-A38F-46842C8A267C}" uniqueName="126" name="chromeUserTiming.unloadEventStart" queryTableFieldId="126"/>
    <tableColumn id="127" xr3:uid="{0BEF3ED7-61F7-6542-A1B3-F19464D6A5A0}" uniqueName="127" name="chromeUserTiming.unloadEventEnd" queryTableFieldId="127"/>
    <tableColumn id="128" xr3:uid="{852BB589-799E-4A43-BC84-6909403954BC}" uniqueName="128" name="chromeUserTiming.markAsMainFrame" queryTableFieldId="128"/>
    <tableColumn id="129" xr3:uid="{D8202510-9154-D348-89A0-F7056D6F42B4}" uniqueName="129" name="chromeUserTiming.commitNavigationEnd" queryTableFieldId="129"/>
    <tableColumn id="130" xr3:uid="{AF119D92-2490-E04A-AB3E-0D1E178C3C0C}" uniqueName="130" name="chromeUserTiming.firstPaint" queryTableFieldId="130"/>
    <tableColumn id="131" xr3:uid="{5D93BF49-2320-1F4B-B34A-9CA6D442EC31}" uniqueName="131" name="chromeUserTiming.firstContentfulPaint" queryTableFieldId="131"/>
    <tableColumn id="132" xr3:uid="{2DF7732E-FEE0-FA4D-AC5A-CAA52F8C30E6}" uniqueName="132" name="chromeUserTiming.firstMeaningfulPaintCandidate" queryTableFieldId="132"/>
    <tableColumn id="133" xr3:uid="{2E43DF7E-5807-2249-9BA2-29D138476EB1}" uniqueName="133" name="chromeUserTiming.LayoutShift" queryTableFieldId="133"/>
    <tableColumn id="134" xr3:uid="{CD39136D-162B-3E4D-8983-1BFEA449D84D}" uniqueName="134" name="chromeUserTiming.firstMeaningfulPaint" queryTableFieldId="134"/>
    <tableColumn id="135" xr3:uid="{22D17DB3-F419-0F46-832B-63A55E8B31ED}" uniqueName="135" name="chromeUserTiming.loadEventStart" queryTableFieldId="135"/>
    <tableColumn id="136" xr3:uid="{A8BF63DC-18B3-834C-A56D-B46D11EB19DB}" uniqueName="136" name="chromeUserTiming.loadEventEnd" queryTableFieldId="136"/>
    <tableColumn id="137" xr3:uid="{6D814313-B255-504C-968D-0157837FA982}" uniqueName="137" name="chromeUserTiming.firstImagePaint" queryTableFieldId="137"/>
    <tableColumn id="138" xr3:uid="{79BF7EAB-EB4C-B140-8FC3-3D3A13524F00}" uniqueName="138" name="chromeUserTiming.LargestTextPaint" queryTableFieldId="138"/>
    <tableColumn id="139" xr3:uid="{DA5CD3D4-718A-C04C-A826-3D7A982DB0ED}" uniqueName="139" name="chromeUserTiming.LargestContentfulPaint" queryTableFieldId="139"/>
    <tableColumn id="140" xr3:uid="{48D5C69B-6342-C040-9FE8-7DFA3CAFF4D1}" uniqueName="140" name="chromeUserTiming.LargestImagePaint" queryTableFieldId="140"/>
    <tableColumn id="141" xr3:uid="{02FB5327-5A1D-0640-9322-762EC751D10D}" uniqueName="141" name="chromeUserTiming.TotalLayoutShift" queryTableFieldId="141"/>
    <tableColumn id="142" xr3:uid="{5F689C2D-BAFA-E84C-BCFB-611130005004}" uniqueName="142" name="chromeUserTiming.CumulativeLayoutShift" queryTableFieldId="142"/>
    <tableColumn id="143" xr3:uid="{CE1720A4-3100-6243-A779-47DCB719D19B}" uniqueName="143" name="TTIMeasurementEnd" queryTableFieldId="143"/>
    <tableColumn id="144" xr3:uid="{EEA787DC-4179-9747-B1C6-F4F83C8ACFB2}" uniqueName="144" name="LastInteractive" queryTableFieldId="144"/>
    <tableColumn id="145" xr3:uid="{71E90F3A-5283-AD43-9B49-330F47ED3CF8}" uniqueName="145" name="testID" queryTableFieldId="145" dataDxfId="76"/>
    <tableColumn id="146" xr3:uid="{11D6A671-AC40-BE45-85D1-2FF9F5F822C6}" uniqueName="146" name="run" queryTableFieldId="146"/>
    <tableColumn id="147" xr3:uid="{E32CA354-A077-2845-AD33-16C857E1E8A2}" uniqueName="147" name="step" queryTableFieldId="147"/>
    <tableColumn id="148" xr3:uid="{284574D3-2169-D84F-BEA6-940C89E75550}" uniqueName="148" name="effectiveBps" queryTableFieldId="148"/>
    <tableColumn id="149" xr3:uid="{FF6D93DA-4B6B-D549-A573-5DBB268F521F}" uniqueName="149" name="domTime" queryTableFieldId="149"/>
    <tableColumn id="150" xr3:uid="{D8211E92-4B91-C847-95D8-ACEFB5A27070}" uniqueName="150" name="aft" queryTableFieldId="150"/>
    <tableColumn id="151" xr3:uid="{384F26D2-1D06-1A4A-9F05-ED2BDFEEDD7B}" uniqueName="151" name="titleTime" queryTableFieldId="151"/>
    <tableColumn id="152" xr3:uid="{ABD2FCF2-7D20-A84F-8ECF-6934AD8749DA}" uniqueName="152" name="domLoading" queryTableFieldId="152"/>
    <tableColumn id="153" xr3:uid="{5FE825EB-4711-1E4E-AA6F-DB33230F3596}" uniqueName="153" name="server_rtt" queryTableFieldId="153"/>
    <tableColumn id="154" xr3:uid="{FCCF0972-0ABC-E343-9EA6-C972E97281A9}" uniqueName="154" name="edge-processed" queryTableFieldId="154"/>
    <tableColumn id="155" xr3:uid="{2EE103D5-05EE-8744-8FE3-B58D6D42E3E3}" uniqueName="155" name="maxFID" queryTableFieldId="155"/>
    <tableColumn id="156" xr3:uid="{28BFAFA6-CD17-6E41-8189-6B5EE53A6531}" uniqueName="156" name="TotalBlockingTime" queryTableFieldId="156"/>
    <tableColumn id="157" xr3:uid="{75B23434-7008-A348-A849-115925CFD11E}" uniqueName="157" name="effectiveBpsDoc" queryTableFieldId="157"/>
    <tableColumn id="158" xr3:uid="{692CC860-4930-2146-9EA6-B38A797649C5}" uniqueName="158" name="bytes.html" queryTableFieldId="158"/>
    <tableColumn id="159" xr3:uid="{BC7BCA14-A468-864D-958E-6D068EF3336A}" uniqueName="159" name="requests.html" queryTableFieldId="159"/>
    <tableColumn id="160" xr3:uid="{A91BF49F-388C-9841-BCE2-96F8637116DF}" uniqueName="160" name="bytesUncompressed.html" queryTableFieldId="160"/>
    <tableColumn id="161" xr3:uid="{5AC30C76-FAC0-6B48-B55E-D2A75D8E9C76}" uniqueName="161" name="bytes.js" queryTableFieldId="161"/>
    <tableColumn id="162" xr3:uid="{843047B1-FE8F-BB42-8B2F-88BF98216CDA}" uniqueName="162" name="requests.js" queryTableFieldId="162"/>
    <tableColumn id="163" xr3:uid="{D8112B30-2AA8-3041-8054-6502D2D3EC1C}" uniqueName="163" name="bytesUncompressed.js" queryTableFieldId="163"/>
    <tableColumn id="164" xr3:uid="{2D3D1EC0-458A-7142-B0CB-2CAF53077741}" uniqueName="164" name="bytes.css" queryTableFieldId="164"/>
    <tableColumn id="165" xr3:uid="{4DCCF577-7CB6-6A4C-A592-0F3A66725BF4}" uniqueName="165" name="requests.css" queryTableFieldId="165"/>
    <tableColumn id="166" xr3:uid="{9483463D-86AD-034C-8BE0-860F8CAAFC49}" uniqueName="166" name="bytesUncompressed.css" queryTableFieldId="166"/>
    <tableColumn id="167" xr3:uid="{B7070FAB-E5A8-324F-B928-42B2AF921347}" uniqueName="167" name="bytes.image" queryTableFieldId="167"/>
    <tableColumn id="168" xr3:uid="{6D2925B0-B08A-3E4D-9F5B-D8421E336A4E}" uniqueName="168" name="requests.image" queryTableFieldId="168"/>
    <tableColumn id="169" xr3:uid="{5B831D9E-01AF-DD45-85F2-3EE67C0D0F69}" uniqueName="169" name="bytesUncompressed.image" queryTableFieldId="169"/>
    <tableColumn id="170" xr3:uid="{D299FD81-3B34-C845-88E3-05D812E92A65}" uniqueName="170" name="bytes.flash" queryTableFieldId="170"/>
    <tableColumn id="171" xr3:uid="{8E4BA8FC-D86E-C544-91E3-2BB349ADB3FD}" uniqueName="171" name="requests.flash" queryTableFieldId="171"/>
    <tableColumn id="172" xr3:uid="{51D9CE73-15A9-BD45-A56A-7E6A9AA8864F}" uniqueName="172" name="bytesUncompressed.flash" queryTableFieldId="172"/>
    <tableColumn id="173" xr3:uid="{BA149646-C048-C64E-853D-FC3BFFDE54B1}" uniqueName="173" name="bytes.font" queryTableFieldId="173"/>
    <tableColumn id="174" xr3:uid="{F2E48427-95AA-6547-B272-B915432032E7}" uniqueName="174" name="requests.font" queryTableFieldId="174"/>
    <tableColumn id="175" xr3:uid="{9DEBA8EF-670E-E946-B449-E3AA733B6B6B}" uniqueName="175" name="bytesUncompressed.font" queryTableFieldId="175"/>
    <tableColumn id="176" xr3:uid="{949A83B7-0EEC-7D48-BF5B-B4DC399FA957}" uniqueName="176" name="bytes.video" queryTableFieldId="176"/>
    <tableColumn id="177" xr3:uid="{D8B3116F-D901-5E41-BC4E-EE6664436B2E}" uniqueName="177" name="requests.video" queryTableFieldId="177"/>
    <tableColumn id="178" xr3:uid="{2A2416C2-D62A-6C4F-A455-D5C939A4A562}" uniqueName="178" name="bytesUncompressed.video" queryTableFieldId="178"/>
    <tableColumn id="179" xr3:uid="{021B0582-9BF9-844D-9296-5DF8ED200B39}" uniqueName="179" name="bytes.other" queryTableFieldId="179"/>
    <tableColumn id="180" xr3:uid="{6018D91B-53B2-5C4C-B681-E3990FDC8FC9}" uniqueName="180" name="requests.other" queryTableFieldId="180"/>
    <tableColumn id="181" xr3:uid="{31CEE5CF-2EF1-0346-9CCD-E76CFC576849}" uniqueName="181" name="bytesUncompressed.other" queryTableFieldId="181"/>
    <tableColumn id="182" xr3:uid="{D42286E0-EF6E-EF4D-A316-964DB30D6654}" uniqueName="182" name="id" queryTableFieldId="182" dataDxfId="75"/>
    <tableColumn id="183" xr3:uid="{4B0E2F99-7664-7E43-B861-60DFED5BBF95}" uniqueName="183" name="Column183" queryTableFieldId="183"/>
  </tableColumns>
  <tableStyleInfo name="TableStyleMedium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D3025C32-4CFA-DE40-83EF-389273D88096}" name="Werkblad_1___Results_MPA_Regist" displayName="Werkblad_1___Results_MPA_Regist" ref="A1:FU6" tableType="queryTable" totalsRowShown="0">
  <autoFilter ref="A1:FU6" xr:uid="{D3025C32-4CFA-DE40-83EF-389273D88096}"/>
  <tableColumns count="177">
    <tableColumn id="1" xr3:uid="{5C9F873A-FB77-F34C-8F04-A3FEFFAC24CB}" uniqueName="1" name="loadTime" queryTableFieldId="1"/>
    <tableColumn id="2" xr3:uid="{6246C6D7-9ADB-FD40-89C7-8F9BF535DD8D}" uniqueName="2" name="docTime" queryTableFieldId="2"/>
    <tableColumn id="3" xr3:uid="{7925675E-9AF0-EC4F-B931-C759C50DAFC3}" uniqueName="3" name="fullyLoaded" queryTableFieldId="3"/>
    <tableColumn id="4" xr3:uid="{2DFB188D-B8D4-C04A-AB9A-B52556F9BDF9}" uniqueName="4" name="bytesOut" queryTableFieldId="4"/>
    <tableColumn id="5" xr3:uid="{C94B7A10-4190-A845-B869-0556C337E92A}" uniqueName="5" name="bytesOutDoc" queryTableFieldId="5"/>
    <tableColumn id="6" xr3:uid="{479DB1DA-8C5B-FA48-99C7-090DB2DE76C6}" uniqueName="6" name="bytesIn" queryTableFieldId="6"/>
    <tableColumn id="7" xr3:uid="{7DCB06A5-6876-6146-8874-D9C1DA072581}" uniqueName="7" name="bytesInDoc" queryTableFieldId="7"/>
    <tableColumn id="8" xr3:uid="{8B9A846C-EC86-6244-A191-A617690B3C80}" uniqueName="8" name="requests" queryTableFieldId="8"/>
    <tableColumn id="9" xr3:uid="{03874E80-D312-9B41-B9B4-A2FE84A21FF5}" uniqueName="9" name="requestsFull" queryTableFieldId="9"/>
    <tableColumn id="10" xr3:uid="{838450B6-9E76-E441-9F7D-594934AA7B30}" uniqueName="10" name="requestsDoc" queryTableFieldId="10"/>
    <tableColumn id="11" xr3:uid="{9AE55F48-A9F7-1545-AEA3-1F5AD088271B}" uniqueName="11" name="responses_200" queryTableFieldId="11"/>
    <tableColumn id="12" xr3:uid="{AC119873-9A3E-1341-862D-BC049156AA96}" uniqueName="12" name="responses_404" queryTableFieldId="12"/>
    <tableColumn id="13" xr3:uid="{1E5F5836-4CB4-404F-9765-31D54C4046BF}" uniqueName="13" name="responses_other" queryTableFieldId="13"/>
    <tableColumn id="14" xr3:uid="{AEE7F459-59C0-194A-AF9B-5B62633F57EE}" uniqueName="14" name="result" queryTableFieldId="14"/>
    <tableColumn id="15" xr3:uid="{D2CA1DCB-3E1D-F946-B765-2E0C5071C5C2}" uniqueName="15" name="testStartOffset" queryTableFieldId="15"/>
    <tableColumn id="16" xr3:uid="{1D022FE8-0B49-FB46-9C4E-DA753912DF51}" uniqueName="16" name="cached" queryTableFieldId="16"/>
    <tableColumn id="17" xr3:uid="{8A3CC1D8-9304-A848-9051-BE232B6ED4C3}" uniqueName="17" name="optimization_checked" queryTableFieldId="17"/>
    <tableColumn id="18" xr3:uid="{D0E76126-9FA8-024F-8E78-735AED5E83DD}" uniqueName="18" name="main_frame" queryTableFieldId="18" dataDxfId="74"/>
    <tableColumn id="19" xr3:uid="{8ACAAAA0-DBB6-9A4E-9DAC-BDAA100528B3}" uniqueName="19" name="loadEventStart" queryTableFieldId="19"/>
    <tableColumn id="20" xr3:uid="{ADEF9DC9-C257-984C-927F-8654C82FF5E0}" uniqueName="20" name="loadEventEnd" queryTableFieldId="20"/>
    <tableColumn id="21" xr3:uid="{8B192052-9F33-3146-8A59-38DF11127732}" uniqueName="21" name="domContentLoadedEventStart" queryTableFieldId="21"/>
    <tableColumn id="22" xr3:uid="{C8611224-119A-4047-B085-53AFB738A244}" uniqueName="22" name="domContentLoadedEventEnd" queryTableFieldId="22"/>
    <tableColumn id="23" xr3:uid="{CD521F3C-0080-B44E-966F-63EF2D7191A7}" uniqueName="23" name="URL" queryTableFieldId="23" dataDxfId="73"/>
    <tableColumn id="24" xr3:uid="{7E116B34-D9CD-5943-80F1-F90F3D8FE502}" uniqueName="24" name="connections" queryTableFieldId="24"/>
    <tableColumn id="25" xr3:uid="{FB199D68-7BB9-6C4D-B5D8-714968383CC8}" uniqueName="25" name="final_base_page_request" queryTableFieldId="25"/>
    <tableColumn id="26" xr3:uid="{54884CD5-E8AE-0F41-BA2F-4497E90D7E1F}" uniqueName="26" name="final_base_page_request_id" queryTableFieldId="26" dataDxfId="72"/>
    <tableColumn id="27" xr3:uid="{28D7C55C-8568-5745-BEA7-8A2F922B6D58}" uniqueName="27" name="final_url" queryTableFieldId="27" dataDxfId="71"/>
    <tableColumn id="28" xr3:uid="{C2964AE5-C2B9-AB48-97B7-5ABA386347FA}" uniqueName="28" name="domInteractive" queryTableFieldId="28"/>
    <tableColumn id="29" xr3:uid="{FD068503-52D0-C94C-92B0-1AC6EBE88BAE}" uniqueName="29" name="firstPaint" queryTableFieldId="29"/>
    <tableColumn id="30" xr3:uid="{F64CC3DD-5581-E348-B35F-6CA41382055B}" uniqueName="30" name="firstContentfulPaint" queryTableFieldId="30"/>
    <tableColumn id="31" xr3:uid="{0BEBB77A-585D-4D4C-9241-9989CE42A01E}" uniqueName="31" name="firstMeaningfulPaint" queryTableFieldId="31"/>
    <tableColumn id="32" xr3:uid="{39736730-99F5-844F-8EB3-5EF3870AB422}" uniqueName="32" name="renderBlockingCSS" queryTableFieldId="32"/>
    <tableColumn id="33" xr3:uid="{AFE1D308-DC1D-FE4A-B2B3-48AE7AB90440}" uniqueName="33" name="renderBlockingJS" queryTableFieldId="33"/>
    <tableColumn id="34" xr3:uid="{0C6C1845-595B-A845-862D-F9C0CC9046F1}" uniqueName="34" name="TTFB" queryTableFieldId="34"/>
    <tableColumn id="35" xr3:uid="{DE2ECF4E-D94E-C742-ADDA-065C5272F8B2}" uniqueName="35" name="basePageSSLTime" queryTableFieldId="35"/>
    <tableColumn id="36" xr3:uid="{A1E081F1-9490-6D41-A41E-5C83EC8B10E0}" uniqueName="36" name="score_cache" queryTableFieldId="36"/>
    <tableColumn id="37" xr3:uid="{85220D3F-7427-9F4C-983D-8EDB60521158}" uniqueName="37" name="score_cdn" queryTableFieldId="37"/>
    <tableColumn id="38" xr3:uid="{EF69D76A-7026-DC43-8F23-B7B04F766F3D}" uniqueName="38" name="score_gzip" queryTableFieldId="38"/>
    <tableColumn id="39" xr3:uid="{65728388-D0D4-0246-9125-8437E050946C}" uniqueName="39" name="score_cookies" queryTableFieldId="39"/>
    <tableColumn id="40" xr3:uid="{7C7C3769-9678-394E-9574-A1F30AC9DC82}" uniqueName="40" name="score_keep-alive" queryTableFieldId="40"/>
    <tableColumn id="41" xr3:uid="{0B7D476C-270B-B647-BC93-56B108235B41}" uniqueName="41" name="score_minify" queryTableFieldId="41"/>
    <tableColumn id="42" xr3:uid="{23989BD7-CB8F-8648-BC1F-B425D7144F60}" uniqueName="42" name="score_combine" queryTableFieldId="42"/>
    <tableColumn id="43" xr3:uid="{612B274F-9827-9E45-AF93-460632123E4E}" uniqueName="43" name="score_compress" queryTableFieldId="43"/>
    <tableColumn id="44" xr3:uid="{251567F8-3A10-8F4B-9168-0B00CF133EC5}" uniqueName="44" name="score_etags" queryTableFieldId="44"/>
    <tableColumn id="45" xr3:uid="{AD637E19-FCCB-F245-863E-2ADF6440C096}" uniqueName="45" name="score_progressive_jpeg" queryTableFieldId="45"/>
    <tableColumn id="46" xr3:uid="{1BE380D1-8A4C-964C-9BF7-8FABD14BC1F3}" uniqueName="46" name="gzip_total" queryTableFieldId="46"/>
    <tableColumn id="47" xr3:uid="{47E04B69-D598-0740-A574-FDD336437884}" uniqueName="47" name="gzip_savings" queryTableFieldId="47"/>
    <tableColumn id="48" xr3:uid="{BF74F7D6-529D-2C41-A689-94B93EF0FB08}" uniqueName="48" name="minify_total" queryTableFieldId="48"/>
    <tableColumn id="49" xr3:uid="{28785A88-A806-1241-91B7-2ECE3F9B2AB0}" uniqueName="49" name="minify_savings" queryTableFieldId="49"/>
    <tableColumn id="50" xr3:uid="{F44CA5F6-2EF0-2049-A348-FC665DFACF25}" uniqueName="50" name="image_total" queryTableFieldId="50"/>
    <tableColumn id="51" xr3:uid="{7E668EDF-B426-D547-86A6-72C1434D8F7F}" uniqueName="51" name="image_savings" queryTableFieldId="51"/>
    <tableColumn id="52" xr3:uid="{1E3B1ACC-349B-FF40-BF8A-B6BF26CEC1CC}" uniqueName="52" name="base_page_cdn" queryTableFieldId="52" dataDxfId="70"/>
    <tableColumn id="53" xr3:uid="{CF144E96-5E22-FD44-A550-1FCA900D8BA1}" uniqueName="53" name="cpu.ParseHTML" queryTableFieldId="53"/>
    <tableColumn id="54" xr3:uid="{A389A0EC-8713-114C-8169-D9A2C5F79DF1}" uniqueName="54" name="cpu.HTMLDocumentParser::FetchQueuedPreloads" queryTableFieldId="54"/>
    <tableColumn id="55" xr3:uid="{8B7389FC-B9DF-7D46-A8C3-7DFFDF3C9EFE}" uniqueName="55" name="cpu.EventDispatch" queryTableFieldId="55"/>
    <tableColumn id="56" xr3:uid="{53EE8603-AB25-1C43-864D-82E978452B5E}" uniqueName="56" name="cpu.MarkDOMContent" queryTableFieldId="56"/>
    <tableColumn id="57" xr3:uid="{CDD621A2-02AA-5745-B440-E904705D8C96}" uniqueName="57" name="cpu.V8.GC_TIME_TO_SAFEPOINT" queryTableFieldId="57"/>
    <tableColumn id="58" xr3:uid="{29F9FBAC-213B-9A42-9EB4-7965A802102E}" uniqueName="58" name="cpu.CommitLoad" queryTableFieldId="58"/>
    <tableColumn id="59" xr3:uid="{02077A35-7F54-7642-B5AC-039E3B2519F7}" uniqueName="59" name="cpu.ResourceFetcher::requestResource" queryTableFieldId="59"/>
    <tableColumn id="60" xr3:uid="{5C7AAE2A-156D-C540-BD70-CC56367A9665}" uniqueName="60" name="cpu.EvaluateScript" queryTableFieldId="60"/>
    <tableColumn id="61" xr3:uid="{0BFB66E2-030B-8E4D-B1B0-541819188393}" uniqueName="61" name="cpu.v8.compile" queryTableFieldId="61"/>
    <tableColumn id="62" xr3:uid="{98226BBF-9ADA-8742-A579-6DE721E11314}" uniqueName="62" name="cpu.ParseAuthorStyleSheet" queryTableFieldId="62"/>
    <tableColumn id="63" xr3:uid="{06615346-D445-9E49-B087-83757456D870}" uniqueName="63" name="cpu.UpdateLayoutTree" queryTableFieldId="63"/>
    <tableColumn id="64" xr3:uid="{EB193C0E-0F83-5949-A791-FC5298AA1099}" uniqueName="64" name="cpu.Layout" queryTableFieldId="64"/>
    <tableColumn id="65" xr3:uid="{7B011026-AE78-6447-80F0-59F477D78D9D}" uniqueName="65" name="cpu.PrePaint" queryTableFieldId="65"/>
    <tableColumn id="66" xr3:uid="{F620BE40-1FD4-D549-A457-F1C871D1C5B6}" uniqueName="66" name="cpu.Paint" queryTableFieldId="66"/>
    <tableColumn id="67" xr3:uid="{1563BF02-666D-7D41-B90B-38AD8EF77A8C}" uniqueName="67" name="cpu.Layerize" queryTableFieldId="67"/>
    <tableColumn id="68" xr3:uid="{3AFF67FB-CF0C-364C-A8F8-33F1453FCCCA}" uniqueName="68" name="cpu.FunctionCall" queryTableFieldId="68"/>
    <tableColumn id="69" xr3:uid="{6DCFCC3D-F37B-AF40-9D04-111CF81C6CCA}" uniqueName="69" name="cpu.MarkLoad" queryTableFieldId="69"/>
    <tableColumn id="70" xr3:uid="{872D0457-2A6A-D348-848A-EA096954A3BE}" uniqueName="70" name="cpu.largestContentfulPaint::Candidate" queryTableFieldId="70"/>
    <tableColumn id="71" xr3:uid="{2E0C190C-A666-7C4C-957D-C277931042D1}" uniqueName="71" name="cpu.Idle" queryTableFieldId="71"/>
    <tableColumn id="72" xr3:uid="{02FBF634-76C9-CA44-9509-09E337EE39AE}" uniqueName="72" name="tester" queryTableFieldId="72" dataDxfId="69"/>
    <tableColumn id="73" xr3:uid="{2D07FF46-286F-6A40-9975-2355B650C4D7}" uniqueName="73" name="start_epoch" queryTableFieldId="73"/>
    <tableColumn id="74" xr3:uid="{E4DE406B-A45E-A848-B011-8A6476AEE369}" uniqueName="74" name="osVersion" queryTableFieldId="74" dataDxfId="68"/>
    <tableColumn id="75" xr3:uid="{C9A8791E-CE4F-BE4A-8D7E-EC25EF714E1B}" uniqueName="75" name="os_version" queryTableFieldId="75" dataDxfId="67"/>
    <tableColumn id="76" xr3:uid="{D6B17F63-4626-F54D-8AF1-2D98B420E41A}" uniqueName="76" name="osPlatform" queryTableFieldId="76" dataDxfId="66"/>
    <tableColumn id="77" xr3:uid="{69420765-31FD-3C4E-A5DE-72993D6E8EEC}" uniqueName="77" name="date" queryTableFieldId="77"/>
    <tableColumn id="78" xr3:uid="{249F20F2-3A84-BC4B-9DB5-AE6714C9B3F8}" uniqueName="78" name="browserVersion" queryTableFieldId="78"/>
    <tableColumn id="79" xr3:uid="{BE3D8BC1-FFEA-514F-98BA-B7CD83D18736}" uniqueName="79" name="browser_version" queryTableFieldId="79"/>
    <tableColumn id="80" xr3:uid="{C49AC039-5DE2-F242-9051-5A17260F0765}" uniqueName="80" name="fullyLoadedCPUms" queryTableFieldId="80"/>
    <tableColumn id="81" xr3:uid="{81B651FB-CCFB-CE4B-AAB7-80F9FF9EA726}" uniqueName="81" name="fullyLoadedCPUpct" queryTableFieldId="81"/>
    <tableColumn id="82" xr3:uid="{257D83FC-4CA6-9444-9FE8-CC3F4B7AA3DD}" uniqueName="82" name="document_URL" queryTableFieldId="82" dataDxfId="65"/>
    <tableColumn id="83" xr3:uid="{F16B2C78-FDDC-1740-A2E1-24821B6555CD}" uniqueName="83" name="document_hostname" queryTableFieldId="83" dataDxfId="64"/>
    <tableColumn id="84" xr3:uid="{FEB66F8F-0941-8740-AB5A-95B5047D7E9B}" uniqueName="84" name="document_origin" queryTableFieldId="84" dataDxfId="63"/>
    <tableColumn id="85" xr3:uid="{038D735A-C2C9-0E4F-B58B-19E657A94BA4}" uniqueName="85" name="domElements" queryTableFieldId="85"/>
    <tableColumn id="86" xr3:uid="{9CCCF205-650B-E84C-B4B0-40859A219BDC}" uniqueName="86" name="domComplete" queryTableFieldId="86"/>
    <tableColumn id="87" xr3:uid="{B923B7EA-F663-4F46-A08A-82938383EA84}" uniqueName="87" name="PerformancePaintTiming.first-paint" queryTableFieldId="87"/>
    <tableColumn id="88" xr3:uid="{57B2C381-1A37-5A4D-BF40-5DECE99A71BA}" uniqueName="88" name="PerformancePaintTiming.first-contentful-paint" queryTableFieldId="88"/>
    <tableColumn id="89" xr3:uid="{B22D153A-67BA-B642-9C38-EC20E453EC4A}" uniqueName="89" name="base_page_ip_ptr" queryTableFieldId="89"/>
    <tableColumn id="90" xr3:uid="{EC24E4CE-BAF7-7E46-8709-BE4F3DA959B9}" uniqueName="90" name="base_page_cname" queryTableFieldId="90"/>
    <tableColumn id="91" xr3:uid="{C49CA949-B5C0-6C48-92B6-99798C8FB2DF}" uniqueName="91" name="base_page_dns_server" queryTableFieldId="91" dataDxfId="62"/>
    <tableColumn id="92" xr3:uid="{546FA577-C1A5-9D4C-90F7-DF1EEBE7BCB0}" uniqueName="92" name="browser_name" queryTableFieldId="92" dataDxfId="61"/>
    <tableColumn id="93" xr3:uid="{A2E1CAB2-5F55-294F-962F-81DD3912A05A}" uniqueName="93" name="eventName" queryTableFieldId="93" dataDxfId="60"/>
    <tableColumn id="94" xr3:uid="{2D133D8A-B358-4244-823F-BC10AAEEE34D}" uniqueName="94" name="test_run_time_ms" queryTableFieldId="94"/>
    <tableColumn id="95" xr3:uid="{CDE5200A-5085-7243-9D70-2B426950AB62}" uniqueName="95" name="testUrl" queryTableFieldId="95" dataDxfId="59"/>
    <tableColumn id="96" xr3:uid="{ED404F4B-2D42-A944-BEC9-937B96B65659}" uniqueName="96" name="Colordepth" queryTableFieldId="96"/>
    <tableColumn id="97" xr3:uid="{C1BFECB7-90CF-3D41-962F-E098A40C9817}" uniqueName="97" name="Dpi" queryTableFieldId="97" dataDxfId="58"/>
    <tableColumn id="98" xr3:uid="{9CE2AFE2-423F-4F41-87A4-AD8FC29EBA08}" uniqueName="98" name="Images" queryTableFieldId="98" dataDxfId="57"/>
    <tableColumn id="99" xr3:uid="{AEC4C9E2-285F-0746-BD99-2304690B2EF5}" uniqueName="99" name="Resolution" queryTableFieldId="99" dataDxfId="56"/>
    <tableColumn id="100" xr3:uid="{30D449CA-EA05-5245-99C3-D66C230150AB}" uniqueName="100" name="generated-content-percent" queryTableFieldId="100"/>
    <tableColumn id="101" xr3:uid="{7F59C0A0-07C2-D841-8BE9-27405FCCDC99}" uniqueName="101" name="generated-content-size" queryTableFieldId="101"/>
    <tableColumn id="102" xr3:uid="{ED829B90-0F51-D64C-9673-B1FC082A42FC}" uniqueName="102" name="meta-viewport" queryTableFieldId="102" dataDxfId="55"/>
    <tableColumn id="103" xr3:uid="{A644F7D9-C21B-164F-B84E-E12678A525F6}" uniqueName="103" name="rendered-html" queryTableFieldId="103" dataDxfId="54"/>
    <tableColumn id="104" xr3:uid="{42F7E5F7-9EE3-BB43-839B-43AC6B0464CA}" uniqueName="104" name="lastVisualChange" queryTableFieldId="104"/>
    <tableColumn id="105" xr3:uid="{1A918D44-3754-0D4C-94CA-A40F2808094F}" uniqueName="105" name="render" queryTableFieldId="105"/>
    <tableColumn id="106" xr3:uid="{F5DE6B62-B994-6F45-A60B-07C8F5A30EB7}" uniqueName="106" name="visualComplete85" queryTableFieldId="106"/>
    <tableColumn id="107" xr3:uid="{B91C1605-E702-6E44-8240-B718A9564F57}" uniqueName="107" name="visualComplete90" queryTableFieldId="107"/>
    <tableColumn id="108" xr3:uid="{DC690397-FBA0-734C-AC02-2666D91CF509}" uniqueName="108" name="visualComplete95" queryTableFieldId="108"/>
    <tableColumn id="109" xr3:uid="{71087E32-0F2C-054F-A78F-F4293A490426}" uniqueName="109" name="visualComplete99" queryTableFieldId="109"/>
    <tableColumn id="110" xr3:uid="{84CEADCE-9296-0948-A618-CE9E610CE635}" uniqueName="110" name="visualComplete" queryTableFieldId="110"/>
    <tableColumn id="111" xr3:uid="{1E5291DC-D732-8443-B2F9-D8ECA090ABD3}" uniqueName="111" name="SpeedIndex" queryTableFieldId="111"/>
    <tableColumn id="112" xr3:uid="{A27F705C-C315-E346-975E-7655BFA7985D}" uniqueName="112" name="LargestContentfulPaintType" queryTableFieldId="112" dataDxfId="53"/>
    <tableColumn id="113" xr3:uid="{378F6EC0-1CEB-9A4E-809F-DE164AF32E78}" uniqueName="113" name="LargestContentfulPaintNodeType" queryTableFieldId="113" dataDxfId="52"/>
    <tableColumn id="114" xr3:uid="{A2F0E125-6A45-0045-A597-E5E26B46E88B}" uniqueName="114" name="chromeUserTiming.navigationStart" queryTableFieldId="114"/>
    <tableColumn id="115" xr3:uid="{5BE2A8CA-15F5-0F4C-A877-B069F6A7CB88}" uniqueName="115" name="chromeUserTiming.fetchStart" queryTableFieldId="115"/>
    <tableColumn id="116" xr3:uid="{7D58E9D4-BD72-3C42-B9CD-29CB17DD2CF1}" uniqueName="116" name="chromeUserTiming.domLoading" queryTableFieldId="116"/>
    <tableColumn id="117" xr3:uid="{5CC40DFA-20EC-4249-B849-4B851DE6C05F}" uniqueName="117" name="chromeUserTiming.responseEnd" queryTableFieldId="117"/>
    <tableColumn id="118" xr3:uid="{23284FB3-E9CB-6E4E-B0E4-66827BF4A476}" uniqueName="118" name="chromeUserTiming.domInteractive" queryTableFieldId="118"/>
    <tableColumn id="119" xr3:uid="{5D02B7CC-8F46-F84A-915D-CE37513FE7F1}" uniqueName="119" name="chromeUserTiming.domContentLoadedEventStart" queryTableFieldId="119"/>
    <tableColumn id="120" xr3:uid="{86311716-7802-074B-B60C-8BE7DC597F49}" uniqueName="120" name="chromeUserTiming.domContentLoadedEventEnd" queryTableFieldId="120"/>
    <tableColumn id="121" xr3:uid="{96072E31-4E02-814F-8F9C-A29E80CF30BF}" uniqueName="121" name="chromeUserTiming.domComplete" queryTableFieldId="121"/>
    <tableColumn id="122" xr3:uid="{3C2DF306-DFF0-9A4E-A93F-FA6688B327F9}" uniqueName="122" name="chromeUserTiming.unloadEventStart" queryTableFieldId="122"/>
    <tableColumn id="123" xr3:uid="{7B98D5D8-3C80-0B40-8ED8-0DDB25DF5924}" uniqueName="123" name="chromeUserTiming.unloadEventEnd" queryTableFieldId="123"/>
    <tableColumn id="124" xr3:uid="{276131DC-9897-1D45-8BBA-97B46B3F96C2}" uniqueName="124" name="chromeUserTiming.markAsMainFrame" queryTableFieldId="124"/>
    <tableColumn id="125" xr3:uid="{0C2779A0-984A-D440-923A-6396FC2C33CB}" uniqueName="125" name="chromeUserTiming.commitNavigationEnd" queryTableFieldId="125"/>
    <tableColumn id="126" xr3:uid="{FD4D4997-68EE-E245-B8EE-533B0733BB74}" uniqueName="126" name="chromeUserTiming.loadEventStart" queryTableFieldId="126"/>
    <tableColumn id="127" xr3:uid="{683547DB-6F20-E645-A749-D75AA6853B1D}" uniqueName="127" name="chromeUserTiming.loadEventEnd" queryTableFieldId="127"/>
    <tableColumn id="128" xr3:uid="{11F08E7D-5BE6-4E40-A6C5-BC6BE745FFFF}" uniqueName="128" name="chromeUserTiming.firstPaint" queryTableFieldId="128"/>
    <tableColumn id="129" xr3:uid="{66A181BE-B5E1-AC42-96EC-6E3709B09A74}" uniqueName="129" name="chromeUserTiming.firstContentfulPaint" queryTableFieldId="129"/>
    <tableColumn id="130" xr3:uid="{B90FE544-F360-0D42-88F3-10277AADD8AA}" uniqueName="130" name="chromeUserTiming.firstMeaningfulPaintCandidate" queryTableFieldId="130"/>
    <tableColumn id="131" xr3:uid="{44A41FB3-70E6-B44F-887D-B8CFF4598EBF}" uniqueName="131" name="chromeUserTiming.firstMeaningfulPaint" queryTableFieldId="131"/>
    <tableColumn id="132" xr3:uid="{B1A20097-98D3-7D42-897D-C17D08856650}" uniqueName="132" name="chromeUserTiming.LargestTextPaint" queryTableFieldId="132"/>
    <tableColumn id="133" xr3:uid="{B2136F41-191F-1C46-8A0F-C7E85663095F}" uniqueName="133" name="chromeUserTiming.LargestContentfulPaint" queryTableFieldId="133"/>
    <tableColumn id="134" xr3:uid="{2C96CA48-C908-A043-9F76-F097215D56F6}" uniqueName="134" name="chromeUserTiming.TotalLayoutShift" queryTableFieldId="134"/>
    <tableColumn id="135" xr3:uid="{3DBDFA1E-61FA-AD47-9287-BE6FFDCC7933}" uniqueName="135" name="chromeUserTiming.CumulativeLayoutShift" queryTableFieldId="135"/>
    <tableColumn id="136" xr3:uid="{7F39FAA1-36D6-3249-BAD7-8D7ED5DC04B4}" uniqueName="136" name="TTIMeasurementEnd" queryTableFieldId="136"/>
    <tableColumn id="137" xr3:uid="{09A868F7-44A1-B440-A099-C23882AC673D}" uniqueName="137" name="LastInteractive" queryTableFieldId="137"/>
    <tableColumn id="138" xr3:uid="{1E4943D2-60ED-9141-B67B-D824CF89C32D}" uniqueName="138" name="testID" queryTableFieldId="138" dataDxfId="51"/>
    <tableColumn id="139" xr3:uid="{3208C759-46E3-4046-BB99-7A6F4F397CA8}" uniqueName="139" name="run" queryTableFieldId="139"/>
    <tableColumn id="140" xr3:uid="{E76CD0B9-BF2D-364C-BA12-5967978EA262}" uniqueName="140" name="step" queryTableFieldId="140"/>
    <tableColumn id="141" xr3:uid="{C9FE643E-152C-EB4E-85A1-34388E60CCC9}" uniqueName="141" name="effectiveBps" queryTableFieldId="141"/>
    <tableColumn id="142" xr3:uid="{71EA1790-01FF-7940-BAF4-C4BD45581231}" uniqueName="142" name="domTime" queryTableFieldId="142"/>
    <tableColumn id="143" xr3:uid="{68BF1FA6-1C75-274C-A645-618403A6AE8F}" uniqueName="143" name="aft" queryTableFieldId="143"/>
    <tableColumn id="144" xr3:uid="{7F65E06F-C3FD-5748-B239-452A9B6617E8}" uniqueName="144" name="titleTime" queryTableFieldId="144"/>
    <tableColumn id="145" xr3:uid="{05A3E1DC-01FE-B34A-9878-56E92E3B53DD}" uniqueName="145" name="domLoading" queryTableFieldId="145"/>
    <tableColumn id="146" xr3:uid="{BF65F256-037A-144A-A3B2-18914FEFC5FB}" uniqueName="146" name="server_rtt" queryTableFieldId="146"/>
    <tableColumn id="147" xr3:uid="{8357BD22-5179-D34F-AC7E-3516F57C3758}" uniqueName="147" name="edge-processed" queryTableFieldId="147"/>
    <tableColumn id="148" xr3:uid="{626F1BCB-43D4-4D41-8E2E-EF87B55C6B6D}" uniqueName="148" name="maxFID" queryTableFieldId="148"/>
    <tableColumn id="149" xr3:uid="{6850B9BE-BA2E-4143-A652-897DC5133FEC}" uniqueName="149" name="TotalBlockingTime" queryTableFieldId="149"/>
    <tableColumn id="150" xr3:uid="{2CA12DA0-6579-7241-9E3B-FDF713B92948}" uniqueName="150" name="effectiveBpsDoc" queryTableFieldId="150"/>
    <tableColumn id="151" xr3:uid="{4D6EE8C0-20DA-F344-8809-B7D02A73B2D6}" uniqueName="151" name="bytes.html" queryTableFieldId="151"/>
    <tableColumn id="152" xr3:uid="{5470BB68-B3FC-7F44-9861-AD49226AD7C4}" uniqueName="152" name="requests.html" queryTableFieldId="152"/>
    <tableColumn id="153" xr3:uid="{CB52EB16-77A6-764C-BDF8-F8525327D67C}" uniqueName="153" name="bytesUncompressed.html" queryTableFieldId="153"/>
    <tableColumn id="154" xr3:uid="{29D2978D-044D-7043-8CDE-EBDBFBBF129C}" uniqueName="154" name="bytes.js" queryTableFieldId="154"/>
    <tableColumn id="155" xr3:uid="{0264BE07-3610-E04C-AC8D-AC393909F589}" uniqueName="155" name="requests.js" queryTableFieldId="155"/>
    <tableColumn id="156" xr3:uid="{CF03933C-0D15-F24A-9E47-1FF9DB3AE6BB}" uniqueName="156" name="bytesUncompressed.js" queryTableFieldId="156"/>
    <tableColumn id="157" xr3:uid="{E46CF2ED-BA07-8940-94CA-93E6B7B3366D}" uniqueName="157" name="bytes.css" queryTableFieldId="157"/>
    <tableColumn id="158" xr3:uid="{D978B353-7164-D64F-ABB6-7EABDC016311}" uniqueName="158" name="requests.css" queryTableFieldId="158"/>
    <tableColumn id="159" xr3:uid="{2C242E8E-DD40-754E-B508-3825099C2F90}" uniqueName="159" name="bytesUncompressed.css" queryTableFieldId="159"/>
    <tableColumn id="160" xr3:uid="{5F0BE617-02C9-9547-8E05-595D7EC60AD2}" uniqueName="160" name="bytes.image" queryTableFieldId="160"/>
    <tableColumn id="161" xr3:uid="{DC4AE48D-E9C1-C545-90EA-1B744C1328BF}" uniqueName="161" name="requests.image" queryTableFieldId="161"/>
    <tableColumn id="162" xr3:uid="{0EB0BA49-A5A1-8F43-B98B-AA310A23D22A}" uniqueName="162" name="bytesUncompressed.image" queryTableFieldId="162"/>
    <tableColumn id="163" xr3:uid="{BDA6ACF8-1E74-B544-A3C0-2B8A3CFBE52F}" uniqueName="163" name="bytes.flash" queryTableFieldId="163"/>
    <tableColumn id="164" xr3:uid="{AACE76FC-C72C-694D-94E5-63CE2133E3CE}" uniqueName="164" name="requests.flash" queryTableFieldId="164"/>
    <tableColumn id="165" xr3:uid="{2C9E81C5-266F-2A43-9F1E-DE51472CB60A}" uniqueName="165" name="bytesUncompressed.flash" queryTableFieldId="165"/>
    <tableColumn id="166" xr3:uid="{B712A3C8-51E5-B141-9304-51A14E4E1604}" uniqueName="166" name="bytes.font" queryTableFieldId="166"/>
    <tableColumn id="167" xr3:uid="{5222CAAD-458B-D840-AF80-D89F2D61D33D}" uniqueName="167" name="requests.font" queryTableFieldId="167"/>
    <tableColumn id="168" xr3:uid="{AFAEE42B-DE4F-FC4D-9FE4-839D1ECDEA53}" uniqueName="168" name="bytesUncompressed.font" queryTableFieldId="168"/>
    <tableColumn id="169" xr3:uid="{70DDC2A7-A04A-7C4C-85CB-DF2A48ACEFEE}" uniqueName="169" name="bytes.video" queryTableFieldId="169"/>
    <tableColumn id="170" xr3:uid="{14A98E77-5804-9E44-8721-140C9BCD78B5}" uniqueName="170" name="requests.video" queryTableFieldId="170"/>
    <tableColumn id="171" xr3:uid="{35E96DE6-C51B-6E41-B3AB-A13CDC09F815}" uniqueName="171" name="bytesUncompressed.video" queryTableFieldId="171"/>
    <tableColumn id="172" xr3:uid="{F64DC18E-74CD-9E43-A1E4-859B0754DDC9}" uniqueName="172" name="bytes.other" queryTableFieldId="172"/>
    <tableColumn id="173" xr3:uid="{E4C4EDF2-1602-6C4C-AC79-8C9E4A5BE2DE}" uniqueName="173" name="requests.other" queryTableFieldId="173"/>
    <tableColumn id="174" xr3:uid="{28C6A0B8-182B-4D4D-AAA3-6A62A071D3F0}" uniqueName="174" name="bytesUncompressed.other" queryTableFieldId="174"/>
    <tableColumn id="175" xr3:uid="{77921151-CD38-8A42-8A81-D6872C9FF6FD}" uniqueName="175" name="id" queryTableFieldId="175" dataDxfId="50"/>
    <tableColumn id="176" xr3:uid="{211AC69B-F52B-194B-81AF-740AEF94DA23}" uniqueName="176" name="cpu.HitTest" queryTableFieldId="176"/>
    <tableColumn id="177" xr3:uid="{89DA4308-1661-AE4D-AA85-DDF9DA8E910C}" uniqueName="177" name="Column177" queryTableFieldId="177"/>
  </tableColumns>
  <tableStyleInfo name="TableStyleMedium7"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AA591F60-00B2-8D44-906C-05ECEF400156}" name="Werkblad_1___Results_MPA_SavedM" displayName="Werkblad_1___Results_MPA_SavedM" ref="A1:FV6" tableType="queryTable" totalsRowShown="0">
  <autoFilter ref="A1:FV6" xr:uid="{AA591F60-00B2-8D44-906C-05ECEF400156}"/>
  <tableColumns count="178">
    <tableColumn id="1" xr3:uid="{8F4B3C1E-B714-C546-9ED2-23797D15C583}" uniqueName="1" name="loadTime" queryTableFieldId="1"/>
    <tableColumn id="2" xr3:uid="{80BC9C3A-6CB0-104C-9090-EC8CDECEF8CD}" uniqueName="2" name="docTime" queryTableFieldId="2"/>
    <tableColumn id="3" xr3:uid="{2860D167-10B3-5744-BEBC-DFA36E7E9CC9}" uniqueName="3" name="fullyLoaded" queryTableFieldId="3"/>
    <tableColumn id="4" xr3:uid="{61A291C7-97A1-0940-AE6E-F83FEBF5360D}" uniqueName="4" name="bytesOut" queryTableFieldId="4"/>
    <tableColumn id="5" xr3:uid="{6B295ED1-6603-384D-AA1E-9B1DC3CDA6D9}" uniqueName="5" name="bytesOutDoc" queryTableFieldId="5"/>
    <tableColumn id="6" xr3:uid="{5870638B-B05E-394B-8F64-ACEB8A5F3E73}" uniqueName="6" name="bytesIn" queryTableFieldId="6"/>
    <tableColumn id="7" xr3:uid="{0401E7BF-8DEA-5D4D-B4EF-03BCCFAFAA23}" uniqueName="7" name="bytesInDoc" queryTableFieldId="7"/>
    <tableColumn id="8" xr3:uid="{E576315B-4145-C34C-A286-3AC906AA0AD3}" uniqueName="8" name="requests" queryTableFieldId="8"/>
    <tableColumn id="9" xr3:uid="{24545A48-84A1-BD47-9DF8-97DB17595D73}" uniqueName="9" name="requestsFull" queryTableFieldId="9"/>
    <tableColumn id="10" xr3:uid="{9A438740-5D36-7B41-A400-2D7D5FEBCF0A}" uniqueName="10" name="requestsDoc" queryTableFieldId="10"/>
    <tableColumn id="11" xr3:uid="{49E9F8EC-E7C7-7341-B572-0A6E191A7C82}" uniqueName="11" name="responses_200" queryTableFieldId="11"/>
    <tableColumn id="12" xr3:uid="{35ED0619-79A0-F742-A528-B1143A830395}" uniqueName="12" name="responses_404" queryTableFieldId="12"/>
    <tableColumn id="13" xr3:uid="{E4E89416-E588-D548-B13C-641435336F7E}" uniqueName="13" name="responses_other" queryTableFieldId="13"/>
    <tableColumn id="14" xr3:uid="{34E66CC2-2134-3349-9577-9FDE761A5FB4}" uniqueName="14" name="result" queryTableFieldId="14"/>
    <tableColumn id="15" xr3:uid="{5C827585-2A9D-5D4D-ACAC-9E57B01D4376}" uniqueName="15" name="testStartOffset" queryTableFieldId="15"/>
    <tableColumn id="16" xr3:uid="{90245BD9-D8D9-804F-A163-48141755C4B3}" uniqueName="16" name="cached" queryTableFieldId="16"/>
    <tableColumn id="17" xr3:uid="{EC8642C1-95DB-2647-B1BD-BE01E6B0A688}" uniqueName="17" name="optimization_checked" queryTableFieldId="17"/>
    <tableColumn id="18" xr3:uid="{F7F2F169-D06C-CE49-B37F-1ADB84BC4C5C}" uniqueName="18" name="main_frame" queryTableFieldId="18" dataDxfId="49"/>
    <tableColumn id="19" xr3:uid="{8132986E-6E6A-CC4D-A264-64A2B6440E58}" uniqueName="19" name="loadEventStart" queryTableFieldId="19"/>
    <tableColumn id="20" xr3:uid="{D91E1D08-BE26-0642-AC8B-8991FB880D75}" uniqueName="20" name="loadEventEnd" queryTableFieldId="20"/>
    <tableColumn id="21" xr3:uid="{540CF18D-1FA8-3748-8B24-3829892F9A2E}" uniqueName="21" name="domContentLoadedEventStart" queryTableFieldId="21"/>
    <tableColumn id="22" xr3:uid="{E5DF7CBD-985C-214D-AACF-B063CDACFD40}" uniqueName="22" name="domContentLoadedEventEnd" queryTableFieldId="22"/>
    <tableColumn id="23" xr3:uid="{A7232CE1-C021-9B45-BE2F-856C0E38FD77}" uniqueName="23" name="URL" queryTableFieldId="23" dataDxfId="48"/>
    <tableColumn id="24" xr3:uid="{A3BB913A-EE81-C84A-85EB-073CC19A2B79}" uniqueName="24" name="connections" queryTableFieldId="24"/>
    <tableColumn id="25" xr3:uid="{F8293597-9D22-ED40-9B9D-18EB82D692EF}" uniqueName="25" name="final_base_page_request" queryTableFieldId="25"/>
    <tableColumn id="26" xr3:uid="{7C6377A3-0723-D245-8D29-D40AB69DB133}" uniqueName="26" name="final_base_page_request_id" queryTableFieldId="26" dataDxfId="47"/>
    <tableColumn id="27" xr3:uid="{5325C80F-447B-D343-A01E-3266C0AD019C}" uniqueName="27" name="final_url" queryTableFieldId="27" dataDxfId="46"/>
    <tableColumn id="28" xr3:uid="{8048E3AD-DDE2-CA47-8A31-C78811764CCA}" uniqueName="28" name="domInteractive" queryTableFieldId="28"/>
    <tableColumn id="29" xr3:uid="{E369A037-9E18-394D-9ABA-1E2472E608A4}" uniqueName="29" name="firstPaint" queryTableFieldId="29"/>
    <tableColumn id="30" xr3:uid="{B618DD01-3FFD-3A4A-8D34-035136FE95AE}" uniqueName="30" name="firstContentfulPaint" queryTableFieldId="30"/>
    <tableColumn id="31" xr3:uid="{81056FC4-7F69-2F42-A9A1-4C552784B456}" uniqueName="31" name="firstMeaningfulPaint" queryTableFieldId="31"/>
    <tableColumn id="32" xr3:uid="{1E51DA24-1DE8-A844-BC9F-E4FEF9EFA260}" uniqueName="32" name="renderBlockingCSS" queryTableFieldId="32"/>
    <tableColumn id="33" xr3:uid="{9FE9BC30-9EFD-0B4B-98E2-9A2018701655}" uniqueName="33" name="renderBlockingJS" queryTableFieldId="33"/>
    <tableColumn id="34" xr3:uid="{6397BA08-C052-1E4A-9B27-694BD0527A74}" uniqueName="34" name="TTFB" queryTableFieldId="34"/>
    <tableColumn id="35" xr3:uid="{BBB2DA3A-AD82-5B44-B8B4-035ED82A311C}" uniqueName="35" name="basePageSSLTime" queryTableFieldId="35"/>
    <tableColumn id="36" xr3:uid="{E0859032-5528-2146-AFB7-10FF002EF582}" uniqueName="36" name="score_cache" queryTableFieldId="36"/>
    <tableColumn id="37" xr3:uid="{192D6089-AEBF-E448-BBF8-0D83DE2C2631}" uniqueName="37" name="score_cdn" queryTableFieldId="37"/>
    <tableColumn id="38" xr3:uid="{D1BBDCBF-AB7C-E543-AB7B-6A37F50586E2}" uniqueName="38" name="score_gzip" queryTableFieldId="38"/>
    <tableColumn id="39" xr3:uid="{5E274081-45F6-DF47-8BBA-B988BF34F3F7}" uniqueName="39" name="score_cookies" queryTableFieldId="39"/>
    <tableColumn id="40" xr3:uid="{DDD02FCD-6F52-7541-AE0A-7D6FC5CB3E05}" uniqueName="40" name="score_keep-alive" queryTableFieldId="40"/>
    <tableColumn id="41" xr3:uid="{9DDDD648-5AB1-1742-9F56-4A8C4D31EA03}" uniqueName="41" name="score_minify" queryTableFieldId="41"/>
    <tableColumn id="42" xr3:uid="{D006DC02-BE2B-7946-86E8-EB443AE53E1E}" uniqueName="42" name="score_combine" queryTableFieldId="42"/>
    <tableColumn id="43" xr3:uid="{38B90DD9-52E7-FC42-835D-D1137E277B04}" uniqueName="43" name="score_compress" queryTableFieldId="43"/>
    <tableColumn id="44" xr3:uid="{4AB48AB2-CA63-074C-A84D-075724282690}" uniqueName="44" name="score_etags" queryTableFieldId="44"/>
    <tableColumn id="45" xr3:uid="{3F11DCB7-6528-0044-8C32-88C1BEB9C96C}" uniqueName="45" name="score_progressive_jpeg" queryTableFieldId="45"/>
    <tableColumn id="46" xr3:uid="{E5087D3C-08D4-1242-9007-5F0B9FE4427A}" uniqueName="46" name="gzip_total" queryTableFieldId="46"/>
    <tableColumn id="47" xr3:uid="{D131B90A-69EE-0C41-97BC-1D61CE65D880}" uniqueName="47" name="gzip_savings" queryTableFieldId="47"/>
    <tableColumn id="48" xr3:uid="{E64D2C10-2FE4-644F-A5DE-37FEF46D8BBE}" uniqueName="48" name="minify_total" queryTableFieldId="48"/>
    <tableColumn id="49" xr3:uid="{34D96508-B2C1-3143-AF3E-82A81F181137}" uniqueName="49" name="minify_savings" queryTableFieldId="49"/>
    <tableColumn id="50" xr3:uid="{8EB4577B-9FB4-E74D-99BA-224BB160E7A2}" uniqueName="50" name="image_total" queryTableFieldId="50"/>
    <tableColumn id="51" xr3:uid="{A0954FEC-1AD2-FC45-8523-C69204EBF9EF}" uniqueName="51" name="image_savings" queryTableFieldId="51"/>
    <tableColumn id="52" xr3:uid="{2C0523C1-BCB2-4748-9ED2-0BF64BED09B9}" uniqueName="52" name="base_page_cdn" queryTableFieldId="52" dataDxfId="45"/>
    <tableColumn id="53" xr3:uid="{1B663EFF-0CB1-4344-8A12-E259B2ACBCDF}" uniqueName="53" name="cpu.ParseHTML" queryTableFieldId="53"/>
    <tableColumn id="54" xr3:uid="{F9424355-8FB8-DB44-993B-994E29D587F5}" uniqueName="54" name="cpu.HTMLDocumentParser::FetchQueuedPreloads" queryTableFieldId="54"/>
    <tableColumn id="55" xr3:uid="{9304518A-AC03-B947-9DA6-099BD271998F}" uniqueName="55" name="cpu.EventDispatch" queryTableFieldId="55"/>
    <tableColumn id="56" xr3:uid="{73CA71FB-5628-2E48-A29B-F08612E11658}" uniqueName="56" name="cpu.MarkDOMContent" queryTableFieldId="56"/>
    <tableColumn id="57" xr3:uid="{06D33B21-29D4-904C-8E94-6711A49DA8D7}" uniqueName="57" name="cpu.V8.GC_TIME_TO_SAFEPOINT" queryTableFieldId="57"/>
    <tableColumn id="58" xr3:uid="{DD0F364A-CA80-5449-A345-81BA57A7B187}" uniqueName="58" name="cpu.CommitLoad" queryTableFieldId="58"/>
    <tableColumn id="59" xr3:uid="{8C9F0818-6CA9-0240-9B3F-0D9723F3CEEE}" uniqueName="59" name="cpu.ResourceFetcher::requestResource" queryTableFieldId="59"/>
    <tableColumn id="60" xr3:uid="{EE46F593-7F7D-AB4A-8D4E-60B77BAC07F2}" uniqueName="60" name="cpu.EvaluateScript" queryTableFieldId="60"/>
    <tableColumn id="61" xr3:uid="{3E1C7CAE-4DC2-DB42-B253-A2B01813E0C1}" uniqueName="61" name="cpu.v8.compile" queryTableFieldId="61"/>
    <tableColumn id="62" xr3:uid="{A5F05E07-507D-AF4A-9ECF-C3839A59F94F}" uniqueName="62" name="cpu.ParseAuthorStyleSheet" queryTableFieldId="62"/>
    <tableColumn id="63" xr3:uid="{0F370E02-B444-5D4B-8F38-C7C3CB4A765C}" uniqueName="63" name="cpu.FunctionCall" queryTableFieldId="63"/>
    <tableColumn id="64" xr3:uid="{7D5ADC6D-0C66-3846-ADC7-E5F5A3EF4E1E}" uniqueName="64" name="cpu.MarkLoad" queryTableFieldId="64"/>
    <tableColumn id="65" xr3:uid="{B506CD6E-65D3-3242-BE03-0A64EA9168C4}" uniqueName="65" name="cpu.UpdateLayoutTree" queryTableFieldId="65"/>
    <tableColumn id="66" xr3:uid="{16BAC398-E2EB-7F44-9099-80BF939223F2}" uniqueName="66" name="cpu.Layout" queryTableFieldId="66"/>
    <tableColumn id="67" xr3:uid="{94C1E6DC-9A99-014D-905B-75601B8E4BCE}" uniqueName="67" name="cpu.PrePaint" queryTableFieldId="67"/>
    <tableColumn id="68" xr3:uid="{58476E55-F4C3-EB43-B153-3B29247A35AC}" uniqueName="68" name="cpu.HitTest" queryTableFieldId="68"/>
    <tableColumn id="69" xr3:uid="{7D09BF04-87DC-2D46-AB8B-D084A8AC328F}" uniqueName="69" name="cpu.Paint" queryTableFieldId="69"/>
    <tableColumn id="70" xr3:uid="{CA8A8E88-A33F-744A-B7D3-23F476F24DD3}" uniqueName="70" name="cpu.Layerize" queryTableFieldId="70"/>
    <tableColumn id="71" xr3:uid="{2FB94BC2-BB2A-E94E-8A49-D784D8D199B2}" uniqueName="71" name="cpu.largestContentfulPaint::Candidate" queryTableFieldId="71"/>
    <tableColumn id="72" xr3:uid="{24DA1320-262E-AF49-BC00-E89A9A8B84CF}" uniqueName="72" name="cpu.Idle" queryTableFieldId="72"/>
    <tableColumn id="73" xr3:uid="{4250E660-2696-3349-8B6B-600D2C1F36B5}" uniqueName="73" name="tester" queryTableFieldId="73" dataDxfId="44"/>
    <tableColumn id="74" xr3:uid="{E61D4A01-F6A4-6E4F-88B8-77417AEF3AEC}" uniqueName="74" name="start_epoch" queryTableFieldId="74"/>
    <tableColumn id="75" xr3:uid="{31573870-C54A-C54A-BAF9-13ACFABFEAB8}" uniqueName="75" name="osVersion" queryTableFieldId="75" dataDxfId="43"/>
    <tableColumn id="76" xr3:uid="{8C26FB44-CD90-A84A-8CCF-15E2FA77035E}" uniqueName="76" name="os_version" queryTableFieldId="76" dataDxfId="42"/>
    <tableColumn id="77" xr3:uid="{F4D0B6F7-CEBC-224E-9C71-7BB8645C5BEF}" uniqueName="77" name="osPlatform" queryTableFieldId="77" dataDxfId="41"/>
    <tableColumn id="78" xr3:uid="{AE4E8092-0000-7D46-B90F-30F4752413D8}" uniqueName="78" name="date" queryTableFieldId="78"/>
    <tableColumn id="79" xr3:uid="{849F8587-43D6-454D-82CD-8B263F4E94BD}" uniqueName="79" name="browserVersion" queryTableFieldId="79"/>
    <tableColumn id="80" xr3:uid="{538C12E8-774B-914D-9ABE-28B1835B447D}" uniqueName="80" name="browser_version" queryTableFieldId="80"/>
    <tableColumn id="81" xr3:uid="{E23C8272-391D-8D4C-9941-D9833C1C902A}" uniqueName="81" name="fullyLoadedCPUms" queryTableFieldId="81"/>
    <tableColumn id="82" xr3:uid="{97936EB8-9881-EB40-8414-B1FDC932832A}" uniqueName="82" name="fullyLoadedCPUpct" queryTableFieldId="82"/>
    <tableColumn id="83" xr3:uid="{3AFC0BD8-980F-F54E-9766-362566F4B625}" uniqueName="83" name="document_URL" queryTableFieldId="83" dataDxfId="40"/>
    <tableColumn id="84" xr3:uid="{9FC63683-D039-794F-ADDB-8614178DFB30}" uniqueName="84" name="document_hostname" queryTableFieldId="84" dataDxfId="39"/>
    <tableColumn id="85" xr3:uid="{8B95B70B-7A43-C749-8091-47A20DA17C0D}" uniqueName="85" name="document_origin" queryTableFieldId="85" dataDxfId="38"/>
    <tableColumn id="86" xr3:uid="{8374AC95-FF7D-FF42-BCFB-0BB5377D4996}" uniqueName="86" name="domElements" queryTableFieldId="86"/>
    <tableColumn id="87" xr3:uid="{9216090F-0A45-8A4A-A743-CE102C3267BD}" uniqueName="87" name="domComplete" queryTableFieldId="87"/>
    <tableColumn id="88" xr3:uid="{166D9DEF-15FF-4644-BD80-9E4F41A0FC13}" uniqueName="88" name="PerformancePaintTiming.first-paint" queryTableFieldId="88"/>
    <tableColumn id="89" xr3:uid="{888E0531-0437-BC45-B876-AE46903CFEDD}" uniqueName="89" name="PerformancePaintTiming.first-contentful-paint" queryTableFieldId="89"/>
    <tableColumn id="90" xr3:uid="{81B4D9A7-5115-CF48-ABAD-16B6176622B6}" uniqueName="90" name="base_page_ip_ptr" queryTableFieldId="90"/>
    <tableColumn id="91" xr3:uid="{275304BE-F1A5-FD43-AB49-443A1FDBD6E1}" uniqueName="91" name="base_page_cname" queryTableFieldId="91"/>
    <tableColumn id="92" xr3:uid="{C1D6B67B-472C-244B-A681-141B726E1734}" uniqueName="92" name="base_page_dns_server" queryTableFieldId="92" dataDxfId="37"/>
    <tableColumn id="93" xr3:uid="{F10372F6-3EE7-3D46-95C6-896DBE61AE0C}" uniqueName="93" name="browser_name" queryTableFieldId="93" dataDxfId="36"/>
    <tableColumn id="94" xr3:uid="{12F25140-F9EE-554B-9C5E-75B9758183E4}" uniqueName="94" name="eventName" queryTableFieldId="94" dataDxfId="35"/>
    <tableColumn id="95" xr3:uid="{5DE2D061-8274-2D47-985B-D8CB5A1429DD}" uniqueName="95" name="test_run_time_ms" queryTableFieldId="95"/>
    <tableColumn id="96" xr3:uid="{7FA31F75-C4DF-EF4C-9561-4455F293B802}" uniqueName="96" name="testUrl" queryTableFieldId="96" dataDxfId="34"/>
    <tableColumn id="97" xr3:uid="{8828DD68-DF20-304D-BB29-A10128DEDCBF}" uniqueName="97" name="Colordepth" queryTableFieldId="97"/>
    <tableColumn id="98" xr3:uid="{7645C052-E729-5840-9888-3771C3C12E2B}" uniqueName="98" name="Dpi" queryTableFieldId="98" dataDxfId="33"/>
    <tableColumn id="99" xr3:uid="{D9B9FCD7-4AD7-0D43-8E1A-1311B8EC2214}" uniqueName="99" name="Images" queryTableFieldId="99" dataDxfId="32"/>
    <tableColumn id="100" xr3:uid="{F7A138BD-C3E7-394E-92F8-1ACFC3814456}" uniqueName="100" name="Resolution" queryTableFieldId="100" dataDxfId="31"/>
    <tableColumn id="101" xr3:uid="{6671FF7B-2514-6C47-8FBA-98A42FFB635C}" uniqueName="101" name="generated-content-percent" queryTableFieldId="101"/>
    <tableColumn id="102" xr3:uid="{85DEAD96-A346-CE49-A7F2-EA41D34596EE}" uniqueName="102" name="generated-content-size" queryTableFieldId="102"/>
    <tableColumn id="103" xr3:uid="{DA701601-05B2-324A-9144-0B2911FF6398}" uniqueName="103" name="meta-viewport" queryTableFieldId="103" dataDxfId="30"/>
    <tableColumn id="104" xr3:uid="{AE58F557-D2D5-B643-9A90-D191D8081B39}" uniqueName="104" name="rendered-html" queryTableFieldId="104" dataDxfId="29"/>
    <tableColumn id="105" xr3:uid="{8808EC30-CD7A-074C-B813-E6F87A8260B7}" uniqueName="105" name="lastVisualChange" queryTableFieldId="105"/>
    <tableColumn id="106" xr3:uid="{E0BA69DC-33FE-A544-BFF3-85070125917C}" uniqueName="106" name="render" queryTableFieldId="106"/>
    <tableColumn id="107" xr3:uid="{94F4A0AA-F1BF-4A49-9A6A-BD25890B2C6A}" uniqueName="107" name="visualComplete85" queryTableFieldId="107"/>
    <tableColumn id="108" xr3:uid="{7A439734-6D85-F544-A085-553920D5936B}" uniqueName="108" name="visualComplete90" queryTableFieldId="108"/>
    <tableColumn id="109" xr3:uid="{0AF83D7F-95C1-3747-8D5F-629DF804AA54}" uniqueName="109" name="visualComplete95" queryTableFieldId="109"/>
    <tableColumn id="110" xr3:uid="{DACD16AA-7FC3-4848-9939-BF086676F924}" uniqueName="110" name="visualComplete99" queryTableFieldId="110"/>
    <tableColumn id="111" xr3:uid="{51E9F1B6-D5EB-3E4D-A90B-798F97083D2B}" uniqueName="111" name="visualComplete" queryTableFieldId="111"/>
    <tableColumn id="112" xr3:uid="{B4115FF7-4552-C547-BFFC-90F37B7BEEBB}" uniqueName="112" name="SpeedIndex" queryTableFieldId="112"/>
    <tableColumn id="113" xr3:uid="{A1E573EC-F711-1C4A-A478-7A43DC77E7E7}" uniqueName="113" name="LargestContentfulPaintType" queryTableFieldId="113" dataDxfId="28"/>
    <tableColumn id="114" xr3:uid="{9BB65642-F966-604E-83D5-47458036085F}" uniqueName="114" name="LargestContentfulPaintNodeType" queryTableFieldId="114" dataDxfId="27"/>
    <tableColumn id="115" xr3:uid="{BD519F97-6FB5-0648-AEA6-D3242F3C5AE8}" uniqueName="115" name="chromeUserTiming.navigationStart" queryTableFieldId="115"/>
    <tableColumn id="116" xr3:uid="{9BC421D7-125C-BA4E-8A5A-1D07125F2E29}" uniqueName="116" name="chromeUserTiming.fetchStart" queryTableFieldId="116"/>
    <tableColumn id="117" xr3:uid="{EFFB089B-0675-9244-83CF-D66ADC53A430}" uniqueName="117" name="chromeUserTiming.domLoading" queryTableFieldId="117"/>
    <tableColumn id="118" xr3:uid="{8527CC48-E764-B245-B9AB-73863D680666}" uniqueName="118" name="chromeUserTiming.responseEnd" queryTableFieldId="118"/>
    <tableColumn id="119" xr3:uid="{24A302F2-4293-144B-B7ED-E1B9E26B83D8}" uniqueName="119" name="chromeUserTiming.domInteractive" queryTableFieldId="119"/>
    <tableColumn id="120" xr3:uid="{82EEF8EE-F9EC-1640-ADA1-85D1B6730820}" uniqueName="120" name="chromeUserTiming.domContentLoadedEventStart" queryTableFieldId="120"/>
    <tableColumn id="121" xr3:uid="{D8E70418-5DB2-6A4F-8493-8F61CC642318}" uniqueName="121" name="chromeUserTiming.domContentLoadedEventEnd" queryTableFieldId="121"/>
    <tableColumn id="122" xr3:uid="{5FB391FC-CC28-EF43-BAA0-B4021189DC0B}" uniqueName="122" name="chromeUserTiming.domComplete" queryTableFieldId="122"/>
    <tableColumn id="123" xr3:uid="{0049239E-8AAA-FF4C-B8C1-9046D2D401B8}" uniqueName="123" name="chromeUserTiming.unloadEventStart" queryTableFieldId="123"/>
    <tableColumn id="124" xr3:uid="{0CE3C42D-5979-134F-A5FC-BC10A2C54A04}" uniqueName="124" name="chromeUserTiming.unloadEventEnd" queryTableFieldId="124"/>
    <tableColumn id="125" xr3:uid="{EC7293F1-08FB-6F49-A084-F8BC70726347}" uniqueName="125" name="chromeUserTiming.markAsMainFrame" queryTableFieldId="125"/>
    <tableColumn id="126" xr3:uid="{02A72C63-7691-624C-82BD-C442F90783DD}" uniqueName="126" name="chromeUserTiming.commitNavigationEnd" queryTableFieldId="126"/>
    <tableColumn id="127" xr3:uid="{72DC3B7D-4D45-914C-BECA-B5E2F3C1D8DD}" uniqueName="127" name="chromeUserTiming.loadEventStart" queryTableFieldId="127"/>
    <tableColumn id="128" xr3:uid="{DA7EA952-D159-B44C-BEB8-92AF710DD270}" uniqueName="128" name="chromeUserTiming.loadEventEnd" queryTableFieldId="128"/>
    <tableColumn id="129" xr3:uid="{64826F89-A36A-A143-B312-2EE23F4573FC}" uniqueName="129" name="chromeUserTiming.firstPaint" queryTableFieldId="129"/>
    <tableColumn id="130" xr3:uid="{C4EFAEB7-5BF4-1E4D-910E-850CA44E2B85}" uniqueName="130" name="chromeUserTiming.firstContentfulPaint" queryTableFieldId="130"/>
    <tableColumn id="131" xr3:uid="{17CDDFE2-16E1-F046-B6A4-D0E1BDA5354F}" uniqueName="131" name="chromeUserTiming.firstMeaningfulPaintCandidate" queryTableFieldId="131"/>
    <tableColumn id="132" xr3:uid="{12FDB399-4257-DB45-A2D5-6EC47574B102}" uniqueName="132" name="chromeUserTiming.LayoutShift" queryTableFieldId="132"/>
    <tableColumn id="133" xr3:uid="{1FE1F4C1-BBCD-A546-9F41-A59ED1732BB3}" uniqueName="133" name="chromeUserTiming.firstMeaningfulPaint" queryTableFieldId="133"/>
    <tableColumn id="134" xr3:uid="{F0033A29-8FB1-8F44-BF2B-E323B6F37CFD}" uniqueName="134" name="chromeUserTiming.LargestTextPaint" queryTableFieldId="134"/>
    <tableColumn id="135" xr3:uid="{C290DD74-411E-014A-806F-C99D25891053}" uniqueName="135" name="chromeUserTiming.LargestContentfulPaint" queryTableFieldId="135"/>
    <tableColumn id="136" xr3:uid="{85170C59-CFD4-2046-BC7E-03D07FE81587}" uniqueName="136" name="chromeUserTiming.TotalLayoutShift" queryTableFieldId="136"/>
    <tableColumn id="137" xr3:uid="{77E70EC0-6AA6-2D46-B58B-D4BC8C716D32}" uniqueName="137" name="chromeUserTiming.CumulativeLayoutShift" queryTableFieldId="137"/>
    <tableColumn id="138" xr3:uid="{0FA85B22-8BE4-AC48-8E6D-3ABC21987AEA}" uniqueName="138" name="TTIMeasurementEnd" queryTableFieldId="138"/>
    <tableColumn id="139" xr3:uid="{ACC936B5-B9DA-8345-8F37-87DD0DB4EB49}" uniqueName="139" name="LastInteractive" queryTableFieldId="139"/>
    <tableColumn id="140" xr3:uid="{09283748-E5A4-B542-82B4-FBE494CACFBA}" uniqueName="140" name="testID" queryTableFieldId="140" dataDxfId="26"/>
    <tableColumn id="141" xr3:uid="{307E2061-711D-344E-A41B-0D07427C2ED4}" uniqueName="141" name="run" queryTableFieldId="141"/>
    <tableColumn id="142" xr3:uid="{6F89A1C4-26F7-1146-BC59-45DA077C53B5}" uniqueName="142" name="step" queryTableFieldId="142"/>
    <tableColumn id="143" xr3:uid="{B5E45A78-C9DA-6F46-8124-10B8CEDBD1C6}" uniqueName="143" name="effectiveBps" queryTableFieldId="143"/>
    <tableColumn id="144" xr3:uid="{6CB17439-7D12-344B-A8AA-21D2E6003BC9}" uniqueName="144" name="domTime" queryTableFieldId="144"/>
    <tableColumn id="145" xr3:uid="{4766C9E1-6474-E343-A509-672179005FCD}" uniqueName="145" name="aft" queryTableFieldId="145"/>
    <tableColumn id="146" xr3:uid="{5E9139B6-73AF-F44F-AB65-D08636F56A4C}" uniqueName="146" name="titleTime" queryTableFieldId="146"/>
    <tableColumn id="147" xr3:uid="{FE63E98F-6C2D-C043-9EFA-295AA1B69334}" uniqueName="147" name="domLoading" queryTableFieldId="147"/>
    <tableColumn id="148" xr3:uid="{A99AE4D8-66EF-9441-97F4-2E127D00D42F}" uniqueName="148" name="server_rtt" queryTableFieldId="148"/>
    <tableColumn id="149" xr3:uid="{50BF922C-0FE9-4948-A6EC-892ED0306C05}" uniqueName="149" name="edge-processed" queryTableFieldId="149"/>
    <tableColumn id="150" xr3:uid="{60990C49-B15E-9640-8ABE-7CDF6309A93E}" uniqueName="150" name="maxFID" queryTableFieldId="150"/>
    <tableColumn id="151" xr3:uid="{713A7F62-04BF-FF46-ADC4-98A919182BE7}" uniqueName="151" name="TotalBlockingTime" queryTableFieldId="151"/>
    <tableColumn id="152" xr3:uid="{225DC3DF-5941-914D-9E23-14F1441BED5B}" uniqueName="152" name="effectiveBpsDoc" queryTableFieldId="152"/>
    <tableColumn id="153" xr3:uid="{9EED32E5-2041-1549-ABBE-AAD129651F22}" uniqueName="153" name="bytes.html" queryTableFieldId="153"/>
    <tableColumn id="154" xr3:uid="{15F70E30-7CBD-184A-8CB8-4AD7C10323A8}" uniqueName="154" name="requests.html" queryTableFieldId="154"/>
    <tableColumn id="155" xr3:uid="{A19DB571-D529-B942-B590-448A94D56595}" uniqueName="155" name="bytesUncompressed.html" queryTableFieldId="155"/>
    <tableColumn id="156" xr3:uid="{4F8608AE-E078-F04B-AB66-F5B4BCC9C6C1}" uniqueName="156" name="bytes.js" queryTableFieldId="156"/>
    <tableColumn id="157" xr3:uid="{9539013C-1F26-6447-B4F3-DF68791551B0}" uniqueName="157" name="requests.js" queryTableFieldId="157"/>
    <tableColumn id="158" xr3:uid="{A907CEF7-6ED2-204D-89ED-9E0794753694}" uniqueName="158" name="bytesUncompressed.js" queryTableFieldId="158"/>
    <tableColumn id="159" xr3:uid="{ED19314A-0956-AD40-9DCD-C479F013EC11}" uniqueName="159" name="bytes.css" queryTableFieldId="159"/>
    <tableColumn id="160" xr3:uid="{4F76D70F-114B-C04D-B086-FD2DB3EF6586}" uniqueName="160" name="requests.css" queryTableFieldId="160"/>
    <tableColumn id="161" xr3:uid="{8246B019-9873-F849-A276-7FFBE583A4EB}" uniqueName="161" name="bytesUncompressed.css" queryTableFieldId="161"/>
    <tableColumn id="162" xr3:uid="{6B7D184E-E6AA-7A43-989B-935B05E531FA}" uniqueName="162" name="bytes.image" queryTableFieldId="162"/>
    <tableColumn id="163" xr3:uid="{A497859E-E0AF-6A40-B24A-C5754970EDC9}" uniqueName="163" name="requests.image" queryTableFieldId="163"/>
    <tableColumn id="164" xr3:uid="{B6DE3C4A-F32F-B848-A5EB-1F852651F512}" uniqueName="164" name="bytesUncompressed.image" queryTableFieldId="164"/>
    <tableColumn id="165" xr3:uid="{DD12E279-DACE-3C41-B16B-8CD11DE8E299}" uniqueName="165" name="bytes.flash" queryTableFieldId="165"/>
    <tableColumn id="166" xr3:uid="{A060A543-33E8-324B-8B84-FAE8AD928C2B}" uniqueName="166" name="requests.flash" queryTableFieldId="166"/>
    <tableColumn id="167" xr3:uid="{1043FED5-3192-384C-A07E-E7754422CA03}" uniqueName="167" name="bytesUncompressed.flash" queryTableFieldId="167"/>
    <tableColumn id="168" xr3:uid="{01EEED2C-6CEA-8740-82FC-08C6A0AC7607}" uniqueName="168" name="bytes.font" queryTableFieldId="168"/>
    <tableColumn id="169" xr3:uid="{3D6A4F6F-A4B3-064C-9CFD-856C06372E70}" uniqueName="169" name="requests.font" queryTableFieldId="169"/>
    <tableColumn id="170" xr3:uid="{F0F7539F-D475-AB48-B0B1-5E6BD81E7C15}" uniqueName="170" name="bytesUncompressed.font" queryTableFieldId="170"/>
    <tableColumn id="171" xr3:uid="{E291DD43-DB7C-B849-8484-2955537F8EA5}" uniqueName="171" name="bytes.video" queryTableFieldId="171"/>
    <tableColumn id="172" xr3:uid="{E2F8DAA2-E1D0-2049-9E0F-5EFF07C4A515}" uniqueName="172" name="requests.video" queryTableFieldId="172"/>
    <tableColumn id="173" xr3:uid="{1A6799C1-CF56-314B-A850-ACC1DB7CBA69}" uniqueName="173" name="bytesUncompressed.video" queryTableFieldId="173"/>
    <tableColumn id="174" xr3:uid="{14980366-3A08-3B45-AE05-A8FCA9EB1721}" uniqueName="174" name="bytes.other" queryTableFieldId="174"/>
    <tableColumn id="175" xr3:uid="{E6D6F26D-95B2-D140-835A-D3B7E6B153DC}" uniqueName="175" name="requests.other" queryTableFieldId="175"/>
    <tableColumn id="176" xr3:uid="{C8D36D4C-8CAF-DD4E-ADD2-44E40118563A}" uniqueName="176" name="bytesUncompressed.other" queryTableFieldId="176"/>
    <tableColumn id="177" xr3:uid="{7DAF7425-78B4-CF4F-8587-43A92B3E4896}" uniqueName="177" name="id" queryTableFieldId="177" dataDxfId="25"/>
    <tableColumn id="178" xr3:uid="{AA9515AB-4AD1-1049-8C18-3990ECB26A11}" uniqueName="178" name="Column178" queryTableFieldId="178"/>
  </tableColumns>
  <tableStyleInfo name="TableStyleMedium7" showFirstColumn="0" showLastColumn="0" showRowStripes="1" showColumnStripes="0"/>
</table>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12EA4A-9D9D-6C4D-B1B1-ACC1263F9BD5}">
  <sheetPr codeName="Blad1"/>
  <dimension ref="A1:FU6"/>
  <sheetViews>
    <sheetView workbookViewId="0">
      <selection activeCell="F1" sqref="F1"/>
    </sheetView>
  </sheetViews>
  <sheetFormatPr baseColWidth="10" defaultRowHeight="16" x14ac:dyDescent="0.2"/>
  <cols>
    <col min="1" max="1" width="11.33203125" bestFit="1" customWidth="1"/>
    <col min="2" max="2" width="10.6640625" bestFit="1" customWidth="1"/>
    <col min="3" max="3" width="13.1640625" bestFit="1" customWidth="1"/>
    <col min="4" max="4" width="11.1640625" bestFit="1" customWidth="1"/>
    <col min="5" max="5" width="14.33203125" bestFit="1" customWidth="1"/>
    <col min="6" max="6" width="9.6640625" bestFit="1" customWidth="1"/>
    <col min="7" max="7" width="12.83203125" bestFit="1" customWidth="1"/>
    <col min="8" max="8" width="10.6640625" bestFit="1" customWidth="1"/>
    <col min="9" max="9" width="13.6640625" bestFit="1" customWidth="1"/>
    <col min="10" max="10" width="13.83203125" bestFit="1" customWidth="1"/>
    <col min="11" max="12" width="15.83203125" bestFit="1" customWidth="1"/>
    <col min="13" max="13" width="17.1640625" bestFit="1" customWidth="1"/>
    <col min="14" max="14" width="8.33203125" bestFit="1" customWidth="1"/>
    <col min="15" max="15" width="16" bestFit="1" customWidth="1"/>
    <col min="16" max="16" width="9.33203125" bestFit="1" customWidth="1"/>
    <col min="17" max="17" width="21.83203125" bestFit="1" customWidth="1"/>
    <col min="18" max="18" width="35.33203125" bestFit="1" customWidth="1"/>
    <col min="19" max="19" width="15.83203125" bestFit="1" customWidth="1"/>
    <col min="20" max="20" width="14.83203125" bestFit="1" customWidth="1"/>
    <col min="21" max="21" width="28.5" bestFit="1" customWidth="1"/>
    <col min="22" max="22" width="27.5" bestFit="1" customWidth="1"/>
    <col min="23" max="23" width="33.33203125" bestFit="1" customWidth="1"/>
    <col min="24" max="24" width="13.33203125" bestFit="1" customWidth="1"/>
    <col min="25" max="25" width="24.6640625" bestFit="1" customWidth="1"/>
    <col min="26" max="26" width="35.83203125" bestFit="1" customWidth="1"/>
    <col min="27" max="27" width="33.33203125" bestFit="1" customWidth="1"/>
    <col min="28" max="28" width="16.1640625" bestFit="1" customWidth="1"/>
    <col min="29" max="29" width="11.1640625" bestFit="1" customWidth="1"/>
    <col min="30" max="30" width="19.83203125" bestFit="1" customWidth="1"/>
    <col min="31" max="31" width="20.6640625" bestFit="1" customWidth="1"/>
    <col min="32" max="32" width="19.1640625" bestFit="1" customWidth="1"/>
    <col min="33" max="33" width="17.6640625" bestFit="1" customWidth="1"/>
    <col min="34" max="34" width="7.83203125" bestFit="1" customWidth="1"/>
    <col min="35" max="35" width="18.5" bestFit="1" customWidth="1"/>
    <col min="36" max="36" width="13.6640625" bestFit="1" customWidth="1"/>
    <col min="37" max="37" width="11.83203125" bestFit="1" customWidth="1"/>
    <col min="38" max="38" width="12.33203125" bestFit="1" customWidth="1"/>
    <col min="39" max="39" width="15.1640625" bestFit="1" customWidth="1"/>
    <col min="40" max="40" width="17.6640625" bestFit="1" customWidth="1"/>
    <col min="41" max="41" width="14.33203125" bestFit="1" customWidth="1"/>
    <col min="42" max="42" width="16" bestFit="1" customWidth="1"/>
    <col min="43" max="43" width="16.83203125" bestFit="1" customWidth="1"/>
    <col min="44" max="44" width="13.5" bestFit="1" customWidth="1"/>
    <col min="45" max="45" width="23.1640625" bestFit="1" customWidth="1"/>
    <col min="46" max="46" width="11.83203125" bestFit="1" customWidth="1"/>
    <col min="47" max="47" width="14.1640625" bestFit="1" customWidth="1"/>
    <col min="48" max="48" width="13.83203125" bestFit="1" customWidth="1"/>
    <col min="49" max="49" width="16.1640625" bestFit="1" customWidth="1"/>
    <col min="50" max="50" width="13.6640625" bestFit="1" customWidth="1"/>
    <col min="51" max="51" width="16" bestFit="1" customWidth="1"/>
    <col min="52" max="53" width="16.33203125" bestFit="1" customWidth="1"/>
    <col min="54" max="54" width="45.33203125" bestFit="1" customWidth="1"/>
    <col min="55" max="55" width="19" bestFit="1" customWidth="1"/>
    <col min="56" max="56" width="22.1640625" bestFit="1" customWidth="1"/>
    <col min="57" max="57" width="31.33203125" bestFit="1" customWidth="1"/>
    <col min="58" max="58" width="17.33203125" bestFit="1" customWidth="1"/>
    <col min="59" max="59" width="36" bestFit="1" customWidth="1"/>
    <col min="60" max="60" width="19" bestFit="1" customWidth="1"/>
    <col min="61" max="61" width="16" bestFit="1" customWidth="1"/>
    <col min="62" max="62" width="26.1640625" bestFit="1" customWidth="1"/>
    <col min="63" max="63" width="22.33203125" bestFit="1" customWidth="1"/>
    <col min="64" max="64" width="12.5" bestFit="1" customWidth="1"/>
    <col min="65" max="65" width="13.83203125" bestFit="1" customWidth="1"/>
    <col min="66" max="66" width="11.1640625" bestFit="1" customWidth="1"/>
    <col min="67" max="67" width="13.83203125" bestFit="1" customWidth="1"/>
    <col min="68" max="68" width="17" bestFit="1" customWidth="1"/>
    <col min="69" max="69" width="15.1640625" bestFit="1" customWidth="1"/>
    <col min="70" max="70" width="35.1640625" bestFit="1" customWidth="1"/>
    <col min="71" max="71" width="10" bestFit="1" customWidth="1"/>
    <col min="72" max="72" width="23.5" bestFit="1" customWidth="1"/>
    <col min="73" max="73" width="13.33203125" bestFit="1" customWidth="1"/>
    <col min="74" max="75" width="18.1640625" bestFit="1" customWidth="1"/>
    <col min="76" max="76" width="13.33203125" bestFit="1" customWidth="1"/>
    <col min="77" max="77" width="12.1640625" bestFit="1" customWidth="1"/>
    <col min="78" max="78" width="16.5" bestFit="1" customWidth="1"/>
    <col min="79" max="79" width="17.33203125" bestFit="1" customWidth="1"/>
    <col min="80" max="81" width="19.1640625" bestFit="1" customWidth="1"/>
    <col min="82" max="82" width="33.33203125" bestFit="1" customWidth="1"/>
    <col min="83" max="83" width="25.83203125" bestFit="1" customWidth="1"/>
    <col min="84" max="84" width="32.5" bestFit="1" customWidth="1"/>
    <col min="85" max="85" width="15" bestFit="1" customWidth="1"/>
    <col min="86" max="86" width="15.1640625" bestFit="1" customWidth="1"/>
    <col min="87" max="87" width="33.1640625" bestFit="1" customWidth="1"/>
    <col min="88" max="88" width="42.5" bestFit="1" customWidth="1"/>
    <col min="89" max="89" width="18.33203125" bestFit="1" customWidth="1"/>
    <col min="90" max="90" width="19.1640625" bestFit="1" customWidth="1"/>
    <col min="91" max="91" width="22.6640625" bestFit="1" customWidth="1"/>
    <col min="92" max="92" width="16" bestFit="1" customWidth="1"/>
    <col min="93" max="93" width="13.33203125" bestFit="1" customWidth="1"/>
    <col min="94" max="94" width="19" bestFit="1" customWidth="1"/>
    <col min="95" max="95" width="33.33203125" bestFit="1" customWidth="1"/>
    <col min="96" max="96" width="12.5" bestFit="1" customWidth="1"/>
    <col min="97" max="97" width="41.1640625" bestFit="1" customWidth="1"/>
    <col min="98" max="98" width="9.6640625" bestFit="1" customWidth="1"/>
    <col min="99" max="99" width="71.5" bestFit="1" customWidth="1"/>
    <col min="100" max="100" width="26" bestFit="1" customWidth="1"/>
    <col min="101" max="101" width="22.83203125" bestFit="1" customWidth="1"/>
    <col min="102" max="102" width="32" bestFit="1" customWidth="1"/>
    <col min="103" max="103" width="80.6640625" bestFit="1" customWidth="1"/>
    <col min="104" max="104" width="17.6640625" bestFit="1" customWidth="1"/>
    <col min="105" max="105" width="9" bestFit="1" customWidth="1"/>
    <col min="106" max="109" width="18.33203125" bestFit="1" customWidth="1"/>
    <col min="110" max="110" width="16.33203125" bestFit="1" customWidth="1"/>
    <col min="111" max="111" width="13.1640625" bestFit="1" customWidth="1"/>
    <col min="112" max="112" width="26.6640625" bestFit="1" customWidth="1"/>
    <col min="113" max="113" width="31.1640625" bestFit="1" customWidth="1"/>
    <col min="114" max="114" width="33" bestFit="1" customWidth="1"/>
    <col min="115" max="115" width="28.33203125" bestFit="1" customWidth="1"/>
    <col min="116" max="116" width="30.33203125" bestFit="1" customWidth="1"/>
    <col min="117" max="117" width="30.6640625" bestFit="1" customWidth="1"/>
    <col min="118" max="118" width="32.83203125" bestFit="1" customWidth="1"/>
    <col min="119" max="119" width="45.33203125" bestFit="1" customWidth="1"/>
    <col min="120" max="120" width="44.1640625" bestFit="1" customWidth="1"/>
    <col min="121" max="121" width="31.83203125" bestFit="1" customWidth="1"/>
    <col min="122" max="122" width="34.6640625" bestFit="1" customWidth="1"/>
    <col min="123" max="123" width="33.5" bestFit="1" customWidth="1"/>
    <col min="124" max="124" width="36.33203125" bestFit="1" customWidth="1"/>
    <col min="125" max="125" width="38.83203125" bestFit="1" customWidth="1"/>
    <col min="126" max="126" width="32.5" bestFit="1" customWidth="1"/>
    <col min="127" max="127" width="31.5" bestFit="1" customWidth="1"/>
    <col min="128" max="128" width="29.6640625" bestFit="1" customWidth="1"/>
    <col min="129" max="129" width="27.6640625" bestFit="1" customWidth="1"/>
    <col min="130" max="130" width="36.5" bestFit="1" customWidth="1"/>
    <col min="131" max="131" width="45.83203125" bestFit="1" customWidth="1"/>
    <col min="132" max="132" width="37.33203125" bestFit="1" customWidth="1"/>
    <col min="133" max="133" width="34.33203125" bestFit="1" customWidth="1"/>
    <col min="134" max="134" width="39.1640625" bestFit="1" customWidth="1"/>
    <col min="135" max="135" width="33.83203125" bestFit="1" customWidth="1"/>
    <col min="136" max="136" width="39.1640625" bestFit="1" customWidth="1"/>
    <col min="137" max="137" width="20.83203125" bestFit="1" customWidth="1"/>
    <col min="138" max="138" width="15.83203125" bestFit="1" customWidth="1"/>
    <col min="139" max="139" width="19.1640625" bestFit="1" customWidth="1"/>
    <col min="140" max="140" width="6.33203125" bestFit="1" customWidth="1"/>
    <col min="141" max="141" width="7.1640625" bestFit="1" customWidth="1"/>
    <col min="142" max="142" width="14" bestFit="1" customWidth="1"/>
    <col min="143" max="143" width="11.5" bestFit="1" customWidth="1"/>
    <col min="144" max="144" width="6" bestFit="1" customWidth="1"/>
    <col min="145" max="145" width="11.1640625" bestFit="1" customWidth="1"/>
    <col min="146" max="146" width="13.6640625" bestFit="1" customWidth="1"/>
    <col min="147" max="147" width="11.83203125" bestFit="1" customWidth="1"/>
    <col min="148" max="148" width="16.5" bestFit="1" customWidth="1"/>
    <col min="149" max="149" width="10.1640625" bestFit="1" customWidth="1"/>
    <col min="150" max="150" width="19.1640625" bestFit="1" customWidth="1"/>
    <col min="151" max="151" width="17.1640625" bestFit="1" customWidth="1"/>
    <col min="152" max="152" width="12.5" bestFit="1" customWidth="1"/>
    <col min="153" max="153" width="15" bestFit="1" customWidth="1"/>
    <col min="154" max="154" width="25" bestFit="1" customWidth="1"/>
    <col min="155" max="155" width="10" bestFit="1" customWidth="1"/>
    <col min="156" max="156" width="12.5" bestFit="1" customWidth="1"/>
    <col min="157" max="157" width="22.33203125" bestFit="1" customWidth="1"/>
    <col min="158" max="158" width="11.1640625" bestFit="1" customWidth="1"/>
    <col min="159" max="159" width="13.6640625" bestFit="1" customWidth="1"/>
    <col min="160" max="160" width="23.5" bestFit="1" customWidth="1"/>
    <col min="161" max="161" width="13.83203125" bestFit="1" customWidth="1"/>
    <col min="162" max="162" width="16.33203125" bestFit="1" customWidth="1"/>
    <col min="163" max="163" width="26.33203125" bestFit="1" customWidth="1"/>
    <col min="164" max="164" width="12.6640625" bestFit="1" customWidth="1"/>
    <col min="165" max="165" width="15.1640625" bestFit="1" customWidth="1"/>
    <col min="166" max="166" width="25.1640625" bestFit="1" customWidth="1"/>
    <col min="167" max="167" width="12" bestFit="1" customWidth="1"/>
    <col min="168" max="168" width="14.5" bestFit="1" customWidth="1"/>
    <col min="169" max="169" width="24.5" bestFit="1" customWidth="1"/>
    <col min="170" max="170" width="13.1640625" bestFit="1" customWidth="1"/>
    <col min="171" max="171" width="15.6640625" bestFit="1" customWidth="1"/>
    <col min="172" max="172" width="25.6640625" bestFit="1" customWidth="1"/>
    <col min="173" max="173" width="13" bestFit="1" customWidth="1"/>
    <col min="174" max="174" width="15.5" bestFit="1" customWidth="1"/>
    <col min="175" max="175" width="25.5" bestFit="1" customWidth="1"/>
    <col min="176" max="176" width="19.1640625" bestFit="1" customWidth="1"/>
    <col min="177" max="177" width="12.83203125" bestFit="1" customWidth="1"/>
  </cols>
  <sheetData>
    <row r="1" spans="1:177" x14ac:dyDescent="0.2">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c r="BI1" t="s">
        <v>60</v>
      </c>
      <c r="BJ1" t="s">
        <v>61</v>
      </c>
      <c r="BK1" t="s">
        <v>62</v>
      </c>
      <c r="BL1" t="s">
        <v>63</v>
      </c>
      <c r="BM1" t="s">
        <v>64</v>
      </c>
      <c r="BN1" t="s">
        <v>65</v>
      </c>
      <c r="BO1" t="s">
        <v>66</v>
      </c>
      <c r="BP1" t="s">
        <v>67</v>
      </c>
      <c r="BQ1" t="s">
        <v>68</v>
      </c>
      <c r="BR1" t="s">
        <v>69</v>
      </c>
      <c r="BS1" t="s">
        <v>70</v>
      </c>
      <c r="BT1" t="s">
        <v>71</v>
      </c>
      <c r="BU1" t="s">
        <v>72</v>
      </c>
      <c r="BV1" t="s">
        <v>73</v>
      </c>
      <c r="BW1" t="s">
        <v>74</v>
      </c>
      <c r="BX1" t="s">
        <v>75</v>
      </c>
      <c r="BY1" t="s">
        <v>76</v>
      </c>
      <c r="BZ1" t="s">
        <v>77</v>
      </c>
      <c r="CA1" t="s">
        <v>78</v>
      </c>
      <c r="CB1" t="s">
        <v>79</v>
      </c>
      <c r="CC1" t="s">
        <v>80</v>
      </c>
      <c r="CD1" t="s">
        <v>81</v>
      </c>
      <c r="CE1" t="s">
        <v>82</v>
      </c>
      <c r="CF1" t="s">
        <v>83</v>
      </c>
      <c r="CG1" t="s">
        <v>84</v>
      </c>
      <c r="CH1" t="s">
        <v>85</v>
      </c>
      <c r="CI1" t="s">
        <v>86</v>
      </c>
      <c r="CJ1" t="s">
        <v>87</v>
      </c>
      <c r="CK1" t="s">
        <v>88</v>
      </c>
      <c r="CL1" t="s">
        <v>89</v>
      </c>
      <c r="CM1" t="s">
        <v>90</v>
      </c>
      <c r="CN1" t="s">
        <v>91</v>
      </c>
      <c r="CO1" t="s">
        <v>92</v>
      </c>
      <c r="CP1" t="s">
        <v>93</v>
      </c>
      <c r="CQ1" t="s">
        <v>94</v>
      </c>
      <c r="CR1" t="s">
        <v>95</v>
      </c>
      <c r="CS1" t="s">
        <v>96</v>
      </c>
      <c r="CT1" t="s">
        <v>97</v>
      </c>
      <c r="CU1" t="s">
        <v>98</v>
      </c>
      <c r="CV1" t="s">
        <v>99</v>
      </c>
      <c r="CW1" t="s">
        <v>100</v>
      </c>
      <c r="CX1" t="s">
        <v>101</v>
      </c>
      <c r="CY1" t="s">
        <v>102</v>
      </c>
      <c r="CZ1" t="s">
        <v>103</v>
      </c>
      <c r="DA1" t="s">
        <v>104</v>
      </c>
      <c r="DB1" t="s">
        <v>105</v>
      </c>
      <c r="DC1" t="s">
        <v>106</v>
      </c>
      <c r="DD1" t="s">
        <v>107</v>
      </c>
      <c r="DE1" t="s">
        <v>108</v>
      </c>
      <c r="DF1" t="s">
        <v>109</v>
      </c>
      <c r="DG1" t="s">
        <v>110</v>
      </c>
      <c r="DH1" t="s">
        <v>111</v>
      </c>
      <c r="DI1" t="s">
        <v>112</v>
      </c>
      <c r="DJ1" t="s">
        <v>113</v>
      </c>
      <c r="DK1" t="s">
        <v>114</v>
      </c>
      <c r="DL1" t="s">
        <v>115</v>
      </c>
      <c r="DM1" t="s">
        <v>116</v>
      </c>
      <c r="DN1" t="s">
        <v>117</v>
      </c>
      <c r="DO1" t="s">
        <v>118</v>
      </c>
      <c r="DP1" t="s">
        <v>119</v>
      </c>
      <c r="DQ1" t="s">
        <v>120</v>
      </c>
      <c r="DR1" t="s">
        <v>121</v>
      </c>
      <c r="DS1" t="s">
        <v>122</v>
      </c>
      <c r="DT1" t="s">
        <v>123</v>
      </c>
      <c r="DU1" t="s">
        <v>124</v>
      </c>
      <c r="DV1" t="s">
        <v>125</v>
      </c>
      <c r="DW1" t="s">
        <v>126</v>
      </c>
      <c r="DX1" t="s">
        <v>127</v>
      </c>
      <c r="DY1" t="s">
        <v>128</v>
      </c>
      <c r="DZ1" t="s">
        <v>129</v>
      </c>
      <c r="EA1" t="s">
        <v>130</v>
      </c>
      <c r="EB1" t="s">
        <v>131</v>
      </c>
      <c r="EC1" t="s">
        <v>132</v>
      </c>
      <c r="ED1" t="s">
        <v>133</v>
      </c>
      <c r="EE1" t="s">
        <v>134</v>
      </c>
      <c r="EF1" t="s">
        <v>135</v>
      </c>
      <c r="EG1" t="s">
        <v>136</v>
      </c>
      <c r="EH1" t="s">
        <v>137</v>
      </c>
      <c r="EI1" t="s">
        <v>138</v>
      </c>
      <c r="EJ1" t="s">
        <v>139</v>
      </c>
      <c r="EK1" t="s">
        <v>140</v>
      </c>
      <c r="EL1" t="s">
        <v>141</v>
      </c>
      <c r="EM1" t="s">
        <v>142</v>
      </c>
      <c r="EN1" t="s">
        <v>143</v>
      </c>
      <c r="EO1" t="s">
        <v>144</v>
      </c>
      <c r="EP1" t="s">
        <v>145</v>
      </c>
      <c r="EQ1" t="s">
        <v>146</v>
      </c>
      <c r="ER1" t="s">
        <v>147</v>
      </c>
      <c r="ES1" t="s">
        <v>148</v>
      </c>
      <c r="ET1" t="s">
        <v>149</v>
      </c>
      <c r="EU1" t="s">
        <v>150</v>
      </c>
      <c r="EV1" t="s">
        <v>151</v>
      </c>
      <c r="EW1" t="s">
        <v>152</v>
      </c>
      <c r="EX1" t="s">
        <v>153</v>
      </c>
      <c r="EY1" t="s">
        <v>154</v>
      </c>
      <c r="EZ1" t="s">
        <v>155</v>
      </c>
      <c r="FA1" t="s">
        <v>156</v>
      </c>
      <c r="FB1" t="s">
        <v>157</v>
      </c>
      <c r="FC1" t="s">
        <v>158</v>
      </c>
      <c r="FD1" t="s">
        <v>159</v>
      </c>
      <c r="FE1" t="s">
        <v>160</v>
      </c>
      <c r="FF1" t="s">
        <v>161</v>
      </c>
      <c r="FG1" t="s">
        <v>162</v>
      </c>
      <c r="FH1" t="s">
        <v>163</v>
      </c>
      <c r="FI1" t="s">
        <v>164</v>
      </c>
      <c r="FJ1" t="s">
        <v>165</v>
      </c>
      <c r="FK1" t="s">
        <v>166</v>
      </c>
      <c r="FL1" t="s">
        <v>167</v>
      </c>
      <c r="FM1" t="s">
        <v>168</v>
      </c>
      <c r="FN1" t="s">
        <v>169</v>
      </c>
      <c r="FO1" t="s">
        <v>170</v>
      </c>
      <c r="FP1" t="s">
        <v>171</v>
      </c>
      <c r="FQ1" t="s">
        <v>172</v>
      </c>
      <c r="FR1" t="s">
        <v>173</v>
      </c>
      <c r="FS1" t="s">
        <v>174</v>
      </c>
      <c r="FT1" t="s">
        <v>175</v>
      </c>
      <c r="FU1" t="s">
        <v>176</v>
      </c>
    </row>
    <row r="2" spans="1:177" x14ac:dyDescent="0.2">
      <c r="A2">
        <v>421</v>
      </c>
      <c r="B2">
        <v>421</v>
      </c>
      <c r="C2">
        <v>461</v>
      </c>
      <c r="D2">
        <v>20863</v>
      </c>
      <c r="E2">
        <v>20863</v>
      </c>
      <c r="F2">
        <v>3934</v>
      </c>
      <c r="G2">
        <v>3934</v>
      </c>
      <c r="H2">
        <v>7</v>
      </c>
      <c r="I2">
        <v>7</v>
      </c>
      <c r="J2">
        <v>7</v>
      </c>
      <c r="K2">
        <v>6</v>
      </c>
      <c r="L2">
        <v>1</v>
      </c>
      <c r="M2">
        <v>0</v>
      </c>
      <c r="N2">
        <v>99999</v>
      </c>
      <c r="O2">
        <v>0</v>
      </c>
      <c r="P2">
        <v>0</v>
      </c>
      <c r="Q2">
        <v>1</v>
      </c>
      <c r="R2" t="s">
        <v>177</v>
      </c>
      <c r="S2">
        <v>406</v>
      </c>
      <c r="T2">
        <v>406</v>
      </c>
      <c r="U2">
        <v>389</v>
      </c>
      <c r="V2">
        <v>391</v>
      </c>
      <c r="W2" t="s">
        <v>178</v>
      </c>
      <c r="X2">
        <v>2</v>
      </c>
      <c r="Y2">
        <v>0</v>
      </c>
      <c r="Z2" t="s">
        <v>179</v>
      </c>
      <c r="AA2" t="s">
        <v>178</v>
      </c>
      <c r="AB2">
        <v>389</v>
      </c>
      <c r="AC2">
        <v>4235999999996</v>
      </c>
      <c r="AD2">
        <v>439</v>
      </c>
      <c r="AE2">
        <v>439</v>
      </c>
      <c r="AF2">
        <v>2</v>
      </c>
      <c r="AG2">
        <v>3</v>
      </c>
      <c r="AH2">
        <v>190</v>
      </c>
      <c r="AI2">
        <v>61</v>
      </c>
      <c r="AJ2">
        <v>0</v>
      </c>
      <c r="AK2">
        <v>100</v>
      </c>
      <c r="AL2">
        <v>100</v>
      </c>
      <c r="AM2">
        <v>-1</v>
      </c>
      <c r="AN2">
        <v>100</v>
      </c>
      <c r="AO2">
        <v>-1</v>
      </c>
      <c r="AP2">
        <v>-1</v>
      </c>
      <c r="AQ2">
        <v>-1</v>
      </c>
      <c r="AR2">
        <v>-1</v>
      </c>
      <c r="AS2">
        <v>-1</v>
      </c>
      <c r="AT2">
        <v>5973</v>
      </c>
      <c r="AU2">
        <v>0</v>
      </c>
      <c r="AV2">
        <v>-1</v>
      </c>
      <c r="AW2">
        <v>-1</v>
      </c>
      <c r="AX2">
        <v>0</v>
      </c>
      <c r="AY2">
        <v>0</v>
      </c>
      <c r="AZ2" t="s">
        <v>180</v>
      </c>
      <c r="BA2">
        <v>24</v>
      </c>
      <c r="BB2">
        <v>0</v>
      </c>
      <c r="BC2">
        <v>0</v>
      </c>
      <c r="BD2">
        <v>0</v>
      </c>
      <c r="BE2">
        <v>0</v>
      </c>
      <c r="BF2">
        <v>0</v>
      </c>
      <c r="BG2">
        <v>8</v>
      </c>
      <c r="BH2">
        <v>1</v>
      </c>
      <c r="BI2">
        <v>1</v>
      </c>
      <c r="BJ2">
        <v>1</v>
      </c>
      <c r="BK2">
        <v>5</v>
      </c>
      <c r="BL2">
        <v>20</v>
      </c>
      <c r="BM2">
        <v>0</v>
      </c>
      <c r="BN2">
        <v>1</v>
      </c>
      <c r="BO2">
        <v>0</v>
      </c>
      <c r="BP2">
        <v>4</v>
      </c>
      <c r="BQ2">
        <v>0</v>
      </c>
      <c r="BR2">
        <v>0</v>
      </c>
      <c r="BS2">
        <v>394</v>
      </c>
      <c r="BT2" t="s">
        <v>181</v>
      </c>
      <c r="BU2">
        <v>1683464353796</v>
      </c>
      <c r="BV2" t="s">
        <v>182</v>
      </c>
      <c r="BW2" t="s">
        <v>182</v>
      </c>
      <c r="BX2" t="s">
        <v>183</v>
      </c>
      <c r="BY2">
        <v>16834643557293</v>
      </c>
      <c r="BZ2">
        <v>113000</v>
      </c>
      <c r="CA2">
        <v>113000</v>
      </c>
      <c r="CB2">
        <v>770</v>
      </c>
      <c r="CC2">
        <v>109686609687</v>
      </c>
      <c r="CD2" t="s">
        <v>178</v>
      </c>
      <c r="CE2" t="s">
        <v>184</v>
      </c>
      <c r="CF2" t="s">
        <v>185</v>
      </c>
      <c r="CG2">
        <v>32</v>
      </c>
      <c r="CH2">
        <v>406</v>
      </c>
      <c r="CI2">
        <v>4235999999996</v>
      </c>
      <c r="CJ2">
        <v>4235999999996</v>
      </c>
      <c r="CM2" t="s">
        <v>186</v>
      </c>
      <c r="CN2" t="s">
        <v>187</v>
      </c>
      <c r="CO2" t="s">
        <v>188</v>
      </c>
      <c r="CP2">
        <v>5498</v>
      </c>
      <c r="CQ2" t="s">
        <v>178</v>
      </c>
      <c r="CR2">
        <v>24</v>
      </c>
      <c r="CS2" t="s">
        <v>189</v>
      </c>
      <c r="CT2" t="s">
        <v>190</v>
      </c>
      <c r="CU2" t="s">
        <v>191</v>
      </c>
      <c r="CV2">
        <v>-130</v>
      </c>
      <c r="CW2">
        <v>-2</v>
      </c>
      <c r="CX2" t="s">
        <v>192</v>
      </c>
      <c r="CY2" t="s">
        <v>193</v>
      </c>
      <c r="CZ2">
        <v>500</v>
      </c>
      <c r="DA2">
        <v>400</v>
      </c>
      <c r="DB2">
        <v>500</v>
      </c>
      <c r="DC2">
        <v>500</v>
      </c>
      <c r="DD2">
        <v>500</v>
      </c>
      <c r="DE2">
        <v>500</v>
      </c>
      <c r="DF2">
        <v>500</v>
      </c>
      <c r="DG2">
        <v>418</v>
      </c>
      <c r="DH2" t="s">
        <v>194</v>
      </c>
      <c r="DI2" t="s">
        <v>195</v>
      </c>
      <c r="DJ2">
        <v>51</v>
      </c>
      <c r="DK2">
        <v>24</v>
      </c>
      <c r="DL2">
        <v>252</v>
      </c>
      <c r="DM2">
        <v>243</v>
      </c>
      <c r="DN2">
        <v>404</v>
      </c>
      <c r="DO2">
        <v>404</v>
      </c>
      <c r="DP2">
        <v>406</v>
      </c>
      <c r="DQ2">
        <v>421</v>
      </c>
      <c r="DR2">
        <v>251</v>
      </c>
      <c r="DS2">
        <v>251</v>
      </c>
      <c r="DT2">
        <v>251</v>
      </c>
      <c r="DU2">
        <v>252</v>
      </c>
      <c r="DV2">
        <v>421</v>
      </c>
      <c r="DW2">
        <v>421</v>
      </c>
      <c r="DX2">
        <v>422</v>
      </c>
      <c r="DY2">
        <v>438</v>
      </c>
      <c r="DZ2">
        <v>438</v>
      </c>
      <c r="EA2">
        <v>438</v>
      </c>
      <c r="EB2">
        <v>438</v>
      </c>
      <c r="EC2">
        <v>439</v>
      </c>
      <c r="ED2">
        <v>439</v>
      </c>
      <c r="EE2">
        <v>72341022</v>
      </c>
      <c r="EF2">
        <v>72341022</v>
      </c>
      <c r="EG2">
        <v>3501</v>
      </c>
      <c r="EH2">
        <v>400</v>
      </c>
      <c r="EI2" t="s">
        <v>196</v>
      </c>
      <c r="EJ2">
        <v>1</v>
      </c>
      <c r="EK2">
        <v>1</v>
      </c>
      <c r="EL2">
        <v>14516</v>
      </c>
      <c r="EM2">
        <v>0</v>
      </c>
      <c r="EN2">
        <v>0</v>
      </c>
      <c r="EO2">
        <v>53</v>
      </c>
      <c r="EP2">
        <v>0</v>
      </c>
      <c r="EQ2">
        <v>0</v>
      </c>
      <c r="ER2">
        <v>1</v>
      </c>
      <c r="ES2">
        <v>0</v>
      </c>
      <c r="ET2">
        <v>0</v>
      </c>
      <c r="EU2">
        <v>17030</v>
      </c>
      <c r="EV2">
        <v>474</v>
      </c>
      <c r="EW2">
        <v>1</v>
      </c>
      <c r="EX2">
        <v>1320</v>
      </c>
      <c r="EY2">
        <v>1747</v>
      </c>
      <c r="EZ2">
        <v>3</v>
      </c>
      <c r="FA2">
        <v>5085</v>
      </c>
      <c r="FB2">
        <v>1614</v>
      </c>
      <c r="FC2">
        <v>2</v>
      </c>
      <c r="FD2">
        <v>5139</v>
      </c>
      <c r="FE2">
        <v>0</v>
      </c>
      <c r="FF2">
        <v>0</v>
      </c>
      <c r="FG2">
        <v>0</v>
      </c>
      <c r="FH2">
        <v>0</v>
      </c>
      <c r="FI2">
        <v>0</v>
      </c>
      <c r="FJ2">
        <v>0</v>
      </c>
      <c r="FK2">
        <v>0</v>
      </c>
      <c r="FL2">
        <v>0</v>
      </c>
      <c r="FM2">
        <v>0</v>
      </c>
      <c r="FN2">
        <v>0</v>
      </c>
      <c r="FO2">
        <v>0</v>
      </c>
      <c r="FP2">
        <v>0</v>
      </c>
      <c r="FQ2">
        <v>0</v>
      </c>
      <c r="FR2">
        <v>0</v>
      </c>
      <c r="FS2">
        <v>0</v>
      </c>
      <c r="FT2" t="s">
        <v>196</v>
      </c>
    </row>
    <row r="3" spans="1:177" x14ac:dyDescent="0.2">
      <c r="A3">
        <v>331</v>
      </c>
      <c r="B3">
        <v>331</v>
      </c>
      <c r="C3">
        <v>378</v>
      </c>
      <c r="D3">
        <v>20863</v>
      </c>
      <c r="E3">
        <v>20863</v>
      </c>
      <c r="F3">
        <v>4450</v>
      </c>
      <c r="G3">
        <v>4450</v>
      </c>
      <c r="H3">
        <v>7</v>
      </c>
      <c r="I3">
        <v>7</v>
      </c>
      <c r="J3">
        <v>7</v>
      </c>
      <c r="K3">
        <v>6</v>
      </c>
      <c r="L3">
        <v>1</v>
      </c>
      <c r="M3">
        <v>0</v>
      </c>
      <c r="N3">
        <v>99999</v>
      </c>
      <c r="O3">
        <v>0</v>
      </c>
      <c r="P3">
        <v>0</v>
      </c>
      <c r="Q3">
        <v>1</v>
      </c>
      <c r="R3" t="s">
        <v>197</v>
      </c>
      <c r="S3">
        <v>315</v>
      </c>
      <c r="T3">
        <v>315</v>
      </c>
      <c r="U3">
        <v>310</v>
      </c>
      <c r="V3">
        <v>314</v>
      </c>
      <c r="W3" t="s">
        <v>178</v>
      </c>
      <c r="X3">
        <v>2</v>
      </c>
      <c r="Y3">
        <v>0</v>
      </c>
      <c r="Z3" t="s">
        <v>198</v>
      </c>
      <c r="AA3" t="s">
        <v>178</v>
      </c>
      <c r="AB3">
        <v>310</v>
      </c>
      <c r="AC3">
        <v>335299999997</v>
      </c>
      <c r="AD3">
        <v>351</v>
      </c>
      <c r="AE3">
        <v>351</v>
      </c>
      <c r="AF3">
        <v>2</v>
      </c>
      <c r="AG3">
        <v>3</v>
      </c>
      <c r="AH3">
        <v>182</v>
      </c>
      <c r="AI3">
        <v>56</v>
      </c>
      <c r="AJ3">
        <v>0</v>
      </c>
      <c r="AK3">
        <v>100</v>
      </c>
      <c r="AL3">
        <v>100</v>
      </c>
      <c r="AM3">
        <v>-1</v>
      </c>
      <c r="AN3">
        <v>100</v>
      </c>
      <c r="AO3">
        <v>-1</v>
      </c>
      <c r="AP3">
        <v>-1</v>
      </c>
      <c r="AQ3">
        <v>-1</v>
      </c>
      <c r="AR3">
        <v>-1</v>
      </c>
      <c r="AS3">
        <v>-1</v>
      </c>
      <c r="AT3">
        <v>6380</v>
      </c>
      <c r="AU3">
        <v>0</v>
      </c>
      <c r="AV3">
        <v>-1</v>
      </c>
      <c r="AW3">
        <v>-1</v>
      </c>
      <c r="AX3">
        <v>0</v>
      </c>
      <c r="AY3">
        <v>0</v>
      </c>
      <c r="AZ3" t="s">
        <v>180</v>
      </c>
      <c r="BA3">
        <v>4</v>
      </c>
      <c r="BB3">
        <v>0</v>
      </c>
      <c r="BC3">
        <v>0</v>
      </c>
      <c r="BD3">
        <v>0</v>
      </c>
      <c r="BE3">
        <v>0</v>
      </c>
      <c r="BF3">
        <v>0</v>
      </c>
      <c r="BG3">
        <v>11</v>
      </c>
      <c r="BH3">
        <v>1</v>
      </c>
      <c r="BI3">
        <v>1</v>
      </c>
      <c r="BJ3">
        <v>1</v>
      </c>
      <c r="BK3">
        <v>6</v>
      </c>
      <c r="BL3">
        <v>10</v>
      </c>
      <c r="BM3">
        <v>0</v>
      </c>
      <c r="BN3">
        <v>5</v>
      </c>
      <c r="BO3">
        <v>0</v>
      </c>
      <c r="BP3">
        <v>4</v>
      </c>
      <c r="BQ3">
        <v>0</v>
      </c>
      <c r="BR3">
        <v>0</v>
      </c>
      <c r="BS3">
        <v>334</v>
      </c>
      <c r="BT3" t="s">
        <v>199</v>
      </c>
      <c r="BU3">
        <v>16834643545373</v>
      </c>
      <c r="BV3" t="s">
        <v>182</v>
      </c>
      <c r="BW3" t="s">
        <v>182</v>
      </c>
      <c r="BX3" t="s">
        <v>183</v>
      </c>
      <c r="BY3">
        <v>16834643564493</v>
      </c>
      <c r="BZ3">
        <v>113000</v>
      </c>
      <c r="CA3">
        <v>113000</v>
      </c>
      <c r="CB3">
        <v>619</v>
      </c>
      <c r="CC3">
        <v>89337175793</v>
      </c>
      <c r="CD3" t="s">
        <v>178</v>
      </c>
      <c r="CE3" t="s">
        <v>184</v>
      </c>
      <c r="CF3" t="s">
        <v>185</v>
      </c>
      <c r="CG3">
        <v>32</v>
      </c>
      <c r="CH3">
        <v>315</v>
      </c>
      <c r="CI3">
        <v>335299999997</v>
      </c>
      <c r="CJ3">
        <v>335299999997</v>
      </c>
      <c r="CM3" t="s">
        <v>186</v>
      </c>
      <c r="CN3" t="s">
        <v>187</v>
      </c>
      <c r="CO3" t="s">
        <v>188</v>
      </c>
      <c r="CP3">
        <v>5149</v>
      </c>
      <c r="CQ3" t="s">
        <v>178</v>
      </c>
      <c r="CR3">
        <v>24</v>
      </c>
      <c r="CS3" t="s">
        <v>189</v>
      </c>
      <c r="CT3" t="s">
        <v>190</v>
      </c>
      <c r="CU3" t="s">
        <v>191</v>
      </c>
      <c r="CV3">
        <v>-130</v>
      </c>
      <c r="CW3">
        <v>-2</v>
      </c>
      <c r="CX3" t="s">
        <v>192</v>
      </c>
      <c r="CY3" t="s">
        <v>193</v>
      </c>
      <c r="CZ3">
        <v>400</v>
      </c>
      <c r="DA3">
        <v>400</v>
      </c>
      <c r="DB3">
        <v>400</v>
      </c>
      <c r="DC3">
        <v>400</v>
      </c>
      <c r="DD3">
        <v>400</v>
      </c>
      <c r="DE3">
        <v>400</v>
      </c>
      <c r="DF3">
        <v>400</v>
      </c>
      <c r="DG3">
        <v>400</v>
      </c>
      <c r="DH3" t="s">
        <v>194</v>
      </c>
      <c r="DI3" t="s">
        <v>195</v>
      </c>
      <c r="DJ3">
        <v>46</v>
      </c>
      <c r="DK3">
        <v>23</v>
      </c>
      <c r="DL3">
        <v>214</v>
      </c>
      <c r="DM3">
        <v>207</v>
      </c>
      <c r="DN3">
        <v>326</v>
      </c>
      <c r="DO3">
        <v>326</v>
      </c>
      <c r="DP3">
        <v>330</v>
      </c>
      <c r="DQ3">
        <v>331</v>
      </c>
      <c r="DR3">
        <v>214</v>
      </c>
      <c r="DS3">
        <v>214</v>
      </c>
      <c r="DT3">
        <v>214</v>
      </c>
      <c r="DU3">
        <v>214</v>
      </c>
      <c r="DV3">
        <v>331</v>
      </c>
      <c r="DW3">
        <v>331</v>
      </c>
      <c r="DY3">
        <v>351</v>
      </c>
      <c r="DZ3">
        <v>351</v>
      </c>
      <c r="EA3">
        <v>351</v>
      </c>
      <c r="EB3">
        <v>351</v>
      </c>
      <c r="EC3">
        <v>351</v>
      </c>
      <c r="ED3">
        <v>351</v>
      </c>
      <c r="EE3">
        <v>0</v>
      </c>
      <c r="EF3">
        <v>0</v>
      </c>
      <c r="EG3">
        <v>3416</v>
      </c>
      <c r="EH3">
        <v>400</v>
      </c>
      <c r="EI3" t="s">
        <v>196</v>
      </c>
      <c r="EJ3">
        <v>2</v>
      </c>
      <c r="EK3">
        <v>1</v>
      </c>
      <c r="EL3">
        <v>22704</v>
      </c>
      <c r="EM3">
        <v>0</v>
      </c>
      <c r="EN3">
        <v>0</v>
      </c>
      <c r="EO3">
        <v>47</v>
      </c>
      <c r="EP3">
        <v>0</v>
      </c>
      <c r="EQ3">
        <v>0</v>
      </c>
      <c r="ER3">
        <v>1</v>
      </c>
      <c r="ES3">
        <v>0</v>
      </c>
      <c r="ET3">
        <v>0</v>
      </c>
      <c r="EU3">
        <v>29865</v>
      </c>
      <c r="EV3">
        <v>474</v>
      </c>
      <c r="EW3">
        <v>1</v>
      </c>
      <c r="EX3">
        <v>1320</v>
      </c>
      <c r="EY3">
        <v>1892</v>
      </c>
      <c r="EZ3">
        <v>3</v>
      </c>
      <c r="FA3">
        <v>6260</v>
      </c>
      <c r="FB3">
        <v>1985</v>
      </c>
      <c r="FC3">
        <v>2</v>
      </c>
      <c r="FD3">
        <v>6625</v>
      </c>
      <c r="FE3">
        <v>0</v>
      </c>
      <c r="FF3">
        <v>0</v>
      </c>
      <c r="FG3">
        <v>0</v>
      </c>
      <c r="FH3">
        <v>0</v>
      </c>
      <c r="FI3">
        <v>0</v>
      </c>
      <c r="FJ3">
        <v>0</v>
      </c>
      <c r="FK3">
        <v>0</v>
      </c>
      <c r="FL3">
        <v>0</v>
      </c>
      <c r="FM3">
        <v>0</v>
      </c>
      <c r="FN3">
        <v>0</v>
      </c>
      <c r="FO3">
        <v>0</v>
      </c>
      <c r="FP3">
        <v>0</v>
      </c>
      <c r="FQ3">
        <v>0</v>
      </c>
      <c r="FR3">
        <v>0</v>
      </c>
      <c r="FS3">
        <v>0</v>
      </c>
      <c r="FT3" t="s">
        <v>196</v>
      </c>
    </row>
    <row r="4" spans="1:177" x14ac:dyDescent="0.2">
      <c r="A4">
        <v>329</v>
      </c>
      <c r="B4">
        <v>329</v>
      </c>
      <c r="C4">
        <v>381</v>
      </c>
      <c r="D4">
        <v>20863</v>
      </c>
      <c r="E4">
        <v>20863</v>
      </c>
      <c r="F4">
        <v>4450</v>
      </c>
      <c r="G4">
        <v>4450</v>
      </c>
      <c r="H4">
        <v>7</v>
      </c>
      <c r="I4">
        <v>7</v>
      </c>
      <c r="J4">
        <v>7</v>
      </c>
      <c r="K4">
        <v>6</v>
      </c>
      <c r="L4">
        <v>1</v>
      </c>
      <c r="M4">
        <v>0</v>
      </c>
      <c r="N4">
        <v>99999</v>
      </c>
      <c r="O4">
        <v>0</v>
      </c>
      <c r="P4">
        <v>0</v>
      </c>
      <c r="Q4">
        <v>1</v>
      </c>
      <c r="R4" t="s">
        <v>200</v>
      </c>
      <c r="S4">
        <v>326</v>
      </c>
      <c r="T4">
        <v>326</v>
      </c>
      <c r="U4">
        <v>308</v>
      </c>
      <c r="V4">
        <v>326</v>
      </c>
      <c r="W4" t="s">
        <v>178</v>
      </c>
      <c r="X4">
        <v>2</v>
      </c>
      <c r="Y4">
        <v>0</v>
      </c>
      <c r="Z4" t="s">
        <v>201</v>
      </c>
      <c r="AA4" t="s">
        <v>178</v>
      </c>
      <c r="AB4">
        <v>308</v>
      </c>
      <c r="AC4">
        <v>3350999999978</v>
      </c>
      <c r="AD4">
        <v>338</v>
      </c>
      <c r="AE4">
        <v>338</v>
      </c>
      <c r="AF4">
        <v>2</v>
      </c>
      <c r="AG4">
        <v>3</v>
      </c>
      <c r="AH4">
        <v>180</v>
      </c>
      <c r="AI4">
        <v>55</v>
      </c>
      <c r="AJ4">
        <v>0</v>
      </c>
      <c r="AK4">
        <v>100</v>
      </c>
      <c r="AL4">
        <v>100</v>
      </c>
      <c r="AM4">
        <v>-1</v>
      </c>
      <c r="AN4">
        <v>100</v>
      </c>
      <c r="AO4">
        <v>-1</v>
      </c>
      <c r="AP4">
        <v>-1</v>
      </c>
      <c r="AQ4">
        <v>-1</v>
      </c>
      <c r="AR4">
        <v>-1</v>
      </c>
      <c r="AS4">
        <v>-1</v>
      </c>
      <c r="AT4">
        <v>6382</v>
      </c>
      <c r="AU4">
        <v>0</v>
      </c>
      <c r="AV4">
        <v>-1</v>
      </c>
      <c r="AW4">
        <v>-1</v>
      </c>
      <c r="AX4">
        <v>0</v>
      </c>
      <c r="AY4">
        <v>0</v>
      </c>
      <c r="AZ4" t="s">
        <v>180</v>
      </c>
      <c r="BA4">
        <v>1</v>
      </c>
      <c r="BB4">
        <v>0</v>
      </c>
      <c r="BC4">
        <v>15</v>
      </c>
      <c r="BD4">
        <v>0</v>
      </c>
      <c r="BE4">
        <v>0</v>
      </c>
      <c r="BF4">
        <v>0</v>
      </c>
      <c r="BG4">
        <v>13</v>
      </c>
      <c r="BH4">
        <v>1</v>
      </c>
      <c r="BI4">
        <v>0</v>
      </c>
      <c r="BJ4">
        <v>1</v>
      </c>
      <c r="BK4">
        <v>5</v>
      </c>
      <c r="BL4">
        <v>9</v>
      </c>
      <c r="BM4">
        <v>1</v>
      </c>
      <c r="BN4">
        <v>1</v>
      </c>
      <c r="BO4">
        <v>0</v>
      </c>
      <c r="BP4">
        <v>4</v>
      </c>
      <c r="BQ4">
        <v>0</v>
      </c>
      <c r="BR4">
        <v>0</v>
      </c>
      <c r="BS4">
        <v>330</v>
      </c>
      <c r="BT4" t="s">
        <v>202</v>
      </c>
      <c r="BU4">
        <v>16834643581433</v>
      </c>
      <c r="BV4" t="s">
        <v>182</v>
      </c>
      <c r="BW4" t="s">
        <v>182</v>
      </c>
      <c r="BX4" t="s">
        <v>183</v>
      </c>
      <c r="BY4">
        <v>16834643601563</v>
      </c>
      <c r="BZ4">
        <v>113000</v>
      </c>
      <c r="CA4">
        <v>113000</v>
      </c>
      <c r="CB4">
        <v>739</v>
      </c>
      <c r="CC4">
        <v>106169296987</v>
      </c>
      <c r="CD4" t="s">
        <v>178</v>
      </c>
      <c r="CE4" t="s">
        <v>184</v>
      </c>
      <c r="CF4" t="s">
        <v>185</v>
      </c>
      <c r="CG4">
        <v>32</v>
      </c>
      <c r="CH4">
        <v>326</v>
      </c>
      <c r="CI4">
        <v>3350999999978</v>
      </c>
      <c r="CJ4">
        <v>3350999999978</v>
      </c>
      <c r="CM4" t="s">
        <v>186</v>
      </c>
      <c r="CN4" t="s">
        <v>187</v>
      </c>
      <c r="CO4" t="s">
        <v>188</v>
      </c>
      <c r="CP4">
        <v>5215</v>
      </c>
      <c r="CQ4" t="s">
        <v>178</v>
      </c>
      <c r="CR4">
        <v>24</v>
      </c>
      <c r="CS4" t="s">
        <v>189</v>
      </c>
      <c r="CT4" t="s">
        <v>190</v>
      </c>
      <c r="CU4" t="s">
        <v>191</v>
      </c>
      <c r="CV4">
        <v>-130</v>
      </c>
      <c r="CW4">
        <v>-2</v>
      </c>
      <c r="CX4" t="s">
        <v>192</v>
      </c>
      <c r="CY4" t="s">
        <v>193</v>
      </c>
      <c r="CZ4">
        <v>300</v>
      </c>
      <c r="DA4">
        <v>300</v>
      </c>
      <c r="DB4">
        <v>300</v>
      </c>
      <c r="DC4">
        <v>300</v>
      </c>
      <c r="DD4">
        <v>300</v>
      </c>
      <c r="DE4">
        <v>300</v>
      </c>
      <c r="DF4">
        <v>300</v>
      </c>
      <c r="DG4">
        <v>300</v>
      </c>
      <c r="DH4" t="s">
        <v>194</v>
      </c>
      <c r="DI4" t="s">
        <v>195</v>
      </c>
      <c r="DJ4">
        <v>35</v>
      </c>
      <c r="DK4">
        <v>10</v>
      </c>
      <c r="DL4">
        <v>200</v>
      </c>
      <c r="DM4">
        <v>193</v>
      </c>
      <c r="DN4">
        <v>310</v>
      </c>
      <c r="DO4">
        <v>310</v>
      </c>
      <c r="DP4">
        <v>328</v>
      </c>
      <c r="DQ4">
        <v>329</v>
      </c>
      <c r="DR4">
        <v>200</v>
      </c>
      <c r="DS4">
        <v>200</v>
      </c>
      <c r="DT4">
        <v>200</v>
      </c>
      <c r="DU4">
        <v>200</v>
      </c>
      <c r="DV4">
        <v>329</v>
      </c>
      <c r="DW4">
        <v>329</v>
      </c>
      <c r="DY4">
        <v>337</v>
      </c>
      <c r="DZ4">
        <v>337</v>
      </c>
      <c r="EA4">
        <v>337</v>
      </c>
      <c r="EB4">
        <v>337</v>
      </c>
      <c r="EC4">
        <v>338</v>
      </c>
      <c r="ED4">
        <v>338</v>
      </c>
      <c r="EE4">
        <v>0</v>
      </c>
      <c r="EF4">
        <v>0</v>
      </c>
      <c r="EG4">
        <v>3408</v>
      </c>
      <c r="EH4">
        <v>300</v>
      </c>
      <c r="EI4" t="s">
        <v>196</v>
      </c>
      <c r="EJ4">
        <v>3</v>
      </c>
      <c r="EK4">
        <v>1</v>
      </c>
      <c r="EL4">
        <v>22139</v>
      </c>
      <c r="EM4">
        <v>0</v>
      </c>
      <c r="EN4">
        <v>0</v>
      </c>
      <c r="EO4">
        <v>36</v>
      </c>
      <c r="EP4">
        <v>0</v>
      </c>
      <c r="EQ4">
        <v>0</v>
      </c>
      <c r="ER4">
        <v>1</v>
      </c>
      <c r="ES4">
        <v>0</v>
      </c>
      <c r="ET4">
        <v>0</v>
      </c>
      <c r="EU4">
        <v>29865</v>
      </c>
      <c r="EV4">
        <v>474</v>
      </c>
      <c r="EW4">
        <v>1</v>
      </c>
      <c r="EX4">
        <v>1320</v>
      </c>
      <c r="EY4">
        <v>1892</v>
      </c>
      <c r="EZ4">
        <v>3</v>
      </c>
      <c r="FA4">
        <v>6260</v>
      </c>
      <c r="FB4">
        <v>1985</v>
      </c>
      <c r="FC4">
        <v>2</v>
      </c>
      <c r="FD4">
        <v>6625</v>
      </c>
      <c r="FE4">
        <v>0</v>
      </c>
      <c r="FF4">
        <v>0</v>
      </c>
      <c r="FG4">
        <v>0</v>
      </c>
      <c r="FH4">
        <v>0</v>
      </c>
      <c r="FI4">
        <v>0</v>
      </c>
      <c r="FJ4">
        <v>0</v>
      </c>
      <c r="FK4">
        <v>0</v>
      </c>
      <c r="FL4">
        <v>0</v>
      </c>
      <c r="FM4">
        <v>0</v>
      </c>
      <c r="FN4">
        <v>0</v>
      </c>
      <c r="FO4">
        <v>0</v>
      </c>
      <c r="FP4">
        <v>0</v>
      </c>
      <c r="FQ4">
        <v>0</v>
      </c>
      <c r="FR4">
        <v>0</v>
      </c>
      <c r="FS4">
        <v>0</v>
      </c>
      <c r="FT4" t="s">
        <v>196</v>
      </c>
    </row>
    <row r="5" spans="1:177" x14ac:dyDescent="0.2">
      <c r="A5">
        <v>343</v>
      </c>
      <c r="B5">
        <v>343</v>
      </c>
      <c r="C5">
        <v>384</v>
      </c>
      <c r="D5">
        <v>20863</v>
      </c>
      <c r="E5">
        <v>20863</v>
      </c>
      <c r="F5">
        <v>3934</v>
      </c>
      <c r="G5">
        <v>3934</v>
      </c>
      <c r="H5">
        <v>7</v>
      </c>
      <c r="I5">
        <v>7</v>
      </c>
      <c r="J5">
        <v>7</v>
      </c>
      <c r="K5">
        <v>6</v>
      </c>
      <c r="L5">
        <v>1</v>
      </c>
      <c r="M5">
        <v>0</v>
      </c>
      <c r="N5">
        <v>99999</v>
      </c>
      <c r="O5">
        <v>0</v>
      </c>
      <c r="P5">
        <v>0</v>
      </c>
      <c r="Q5">
        <v>1</v>
      </c>
      <c r="R5" t="s">
        <v>203</v>
      </c>
      <c r="S5">
        <v>329</v>
      </c>
      <c r="T5">
        <v>329</v>
      </c>
      <c r="U5">
        <v>311</v>
      </c>
      <c r="V5">
        <v>328</v>
      </c>
      <c r="W5" t="s">
        <v>178</v>
      </c>
      <c r="X5">
        <v>2</v>
      </c>
      <c r="Y5">
        <v>0</v>
      </c>
      <c r="Z5" t="s">
        <v>204</v>
      </c>
      <c r="AA5" t="s">
        <v>178</v>
      </c>
      <c r="AB5">
        <v>311</v>
      </c>
      <c r="AC5">
        <v>352</v>
      </c>
      <c r="AD5">
        <v>366</v>
      </c>
      <c r="AE5">
        <v>366</v>
      </c>
      <c r="AF5">
        <v>2</v>
      </c>
      <c r="AG5">
        <v>3</v>
      </c>
      <c r="AH5">
        <v>174</v>
      </c>
      <c r="AI5">
        <v>58</v>
      </c>
      <c r="AJ5">
        <v>40</v>
      </c>
      <c r="AK5">
        <v>100</v>
      </c>
      <c r="AL5">
        <v>100</v>
      </c>
      <c r="AM5">
        <v>-1</v>
      </c>
      <c r="AN5">
        <v>100</v>
      </c>
      <c r="AO5">
        <v>-1</v>
      </c>
      <c r="AP5">
        <v>-1</v>
      </c>
      <c r="AQ5">
        <v>-1</v>
      </c>
      <c r="AR5">
        <v>-1</v>
      </c>
      <c r="AS5">
        <v>-1</v>
      </c>
      <c r="AT5">
        <v>5980</v>
      </c>
      <c r="AU5">
        <v>0</v>
      </c>
      <c r="AV5">
        <v>-1</v>
      </c>
      <c r="AW5">
        <v>-1</v>
      </c>
      <c r="AX5">
        <v>0</v>
      </c>
      <c r="AY5">
        <v>0</v>
      </c>
      <c r="AZ5" t="s">
        <v>180</v>
      </c>
      <c r="BA5">
        <v>2</v>
      </c>
      <c r="BB5">
        <v>0</v>
      </c>
      <c r="BC5">
        <v>1</v>
      </c>
      <c r="BD5">
        <v>0</v>
      </c>
      <c r="BE5">
        <v>0</v>
      </c>
      <c r="BF5">
        <v>0</v>
      </c>
      <c r="BG5">
        <v>14</v>
      </c>
      <c r="BH5">
        <v>1</v>
      </c>
      <c r="BI5">
        <v>0</v>
      </c>
      <c r="BJ5">
        <v>1</v>
      </c>
      <c r="BK5">
        <v>6</v>
      </c>
      <c r="BL5">
        <v>15</v>
      </c>
      <c r="BM5">
        <v>0</v>
      </c>
      <c r="BN5">
        <v>0</v>
      </c>
      <c r="BO5">
        <v>0</v>
      </c>
      <c r="BP5">
        <v>18</v>
      </c>
      <c r="BQ5">
        <v>0</v>
      </c>
      <c r="BR5">
        <v>0</v>
      </c>
      <c r="BS5">
        <v>324</v>
      </c>
      <c r="BT5" t="s">
        <v>181</v>
      </c>
      <c r="BU5">
        <v>16834643628019</v>
      </c>
      <c r="BV5" t="s">
        <v>182</v>
      </c>
      <c r="BW5" t="s">
        <v>182</v>
      </c>
      <c r="BX5" t="s">
        <v>183</v>
      </c>
      <c r="BY5">
        <v>16834643648169</v>
      </c>
      <c r="BZ5">
        <v>113000</v>
      </c>
      <c r="CA5">
        <v>113000</v>
      </c>
      <c r="CB5">
        <v>680</v>
      </c>
      <c r="CC5">
        <v>98550724638</v>
      </c>
      <c r="CD5" t="s">
        <v>178</v>
      </c>
      <c r="CE5" t="s">
        <v>184</v>
      </c>
      <c r="CF5" t="s">
        <v>185</v>
      </c>
      <c r="CG5">
        <v>32</v>
      </c>
      <c r="CH5">
        <v>329</v>
      </c>
      <c r="CI5">
        <v>352</v>
      </c>
      <c r="CJ5">
        <v>352</v>
      </c>
      <c r="CM5" t="s">
        <v>186</v>
      </c>
      <c r="CN5" t="s">
        <v>187</v>
      </c>
      <c r="CO5" t="s">
        <v>188</v>
      </c>
      <c r="CP5">
        <v>5329</v>
      </c>
      <c r="CQ5" t="s">
        <v>178</v>
      </c>
      <c r="CR5">
        <v>24</v>
      </c>
      <c r="CS5" t="s">
        <v>189</v>
      </c>
      <c r="CT5" t="s">
        <v>190</v>
      </c>
      <c r="CU5" t="s">
        <v>191</v>
      </c>
      <c r="CV5">
        <v>-130</v>
      </c>
      <c r="CW5">
        <v>-2</v>
      </c>
      <c r="CX5" t="s">
        <v>192</v>
      </c>
      <c r="CY5" t="s">
        <v>193</v>
      </c>
      <c r="CZ5">
        <v>400</v>
      </c>
      <c r="DA5">
        <v>400</v>
      </c>
      <c r="DB5">
        <v>400</v>
      </c>
      <c r="DC5">
        <v>400</v>
      </c>
      <c r="DD5">
        <v>400</v>
      </c>
      <c r="DE5">
        <v>400</v>
      </c>
      <c r="DF5">
        <v>400</v>
      </c>
      <c r="DG5">
        <v>400</v>
      </c>
      <c r="DH5" t="s">
        <v>194</v>
      </c>
      <c r="DI5" t="s">
        <v>195</v>
      </c>
      <c r="DJ5">
        <v>50</v>
      </c>
      <c r="DK5">
        <v>22</v>
      </c>
      <c r="DL5">
        <v>206</v>
      </c>
      <c r="DM5">
        <v>198</v>
      </c>
      <c r="DN5">
        <v>324</v>
      </c>
      <c r="DO5">
        <v>324</v>
      </c>
      <c r="DP5">
        <v>342</v>
      </c>
      <c r="DQ5">
        <v>343</v>
      </c>
      <c r="DR5">
        <v>205</v>
      </c>
      <c r="DS5">
        <v>205</v>
      </c>
      <c r="DT5">
        <v>206</v>
      </c>
      <c r="DU5">
        <v>206</v>
      </c>
      <c r="DV5">
        <v>343</v>
      </c>
      <c r="DW5">
        <v>343</v>
      </c>
      <c r="DY5">
        <v>366</v>
      </c>
      <c r="DZ5">
        <v>366</v>
      </c>
      <c r="EA5">
        <v>366</v>
      </c>
      <c r="EB5">
        <v>366</v>
      </c>
      <c r="EC5">
        <v>366</v>
      </c>
      <c r="ED5">
        <v>366</v>
      </c>
      <c r="EE5">
        <v>0</v>
      </c>
      <c r="EF5">
        <v>0</v>
      </c>
      <c r="EG5">
        <v>3423</v>
      </c>
      <c r="EH5">
        <v>400</v>
      </c>
      <c r="EI5" t="s">
        <v>196</v>
      </c>
      <c r="EJ5">
        <v>4</v>
      </c>
      <c r="EK5">
        <v>1</v>
      </c>
      <c r="EL5">
        <v>18733</v>
      </c>
      <c r="EM5">
        <v>0</v>
      </c>
      <c r="EN5">
        <v>0</v>
      </c>
      <c r="EO5">
        <v>51</v>
      </c>
      <c r="EP5">
        <v>0</v>
      </c>
      <c r="EQ5">
        <v>0</v>
      </c>
      <c r="ER5">
        <v>1</v>
      </c>
      <c r="ES5">
        <v>0</v>
      </c>
      <c r="ET5">
        <v>0</v>
      </c>
      <c r="EU5">
        <v>23278</v>
      </c>
      <c r="EV5">
        <v>474</v>
      </c>
      <c r="EW5">
        <v>1</v>
      </c>
      <c r="EX5">
        <v>1320</v>
      </c>
      <c r="EY5">
        <v>1747</v>
      </c>
      <c r="EZ5">
        <v>3</v>
      </c>
      <c r="FA5">
        <v>5085</v>
      </c>
      <c r="FB5">
        <v>1614</v>
      </c>
      <c r="FC5">
        <v>2</v>
      </c>
      <c r="FD5">
        <v>5139</v>
      </c>
      <c r="FE5">
        <v>0</v>
      </c>
      <c r="FF5">
        <v>0</v>
      </c>
      <c r="FG5">
        <v>0</v>
      </c>
      <c r="FH5">
        <v>0</v>
      </c>
      <c r="FI5">
        <v>0</v>
      </c>
      <c r="FJ5">
        <v>0</v>
      </c>
      <c r="FK5">
        <v>0</v>
      </c>
      <c r="FL5">
        <v>0</v>
      </c>
      <c r="FM5">
        <v>0</v>
      </c>
      <c r="FN5">
        <v>0</v>
      </c>
      <c r="FO5">
        <v>0</v>
      </c>
      <c r="FP5">
        <v>0</v>
      </c>
      <c r="FQ5">
        <v>0</v>
      </c>
      <c r="FR5">
        <v>0</v>
      </c>
      <c r="FS5">
        <v>0</v>
      </c>
      <c r="FT5" t="s">
        <v>196</v>
      </c>
    </row>
    <row r="6" spans="1:177" x14ac:dyDescent="0.2">
      <c r="A6">
        <v>337</v>
      </c>
      <c r="B6">
        <v>337</v>
      </c>
      <c r="C6">
        <v>373</v>
      </c>
      <c r="D6">
        <v>20863</v>
      </c>
      <c r="E6">
        <v>20863</v>
      </c>
      <c r="F6">
        <v>4450</v>
      </c>
      <c r="G6">
        <v>4450</v>
      </c>
      <c r="H6">
        <v>7</v>
      </c>
      <c r="I6">
        <v>7</v>
      </c>
      <c r="J6">
        <v>7</v>
      </c>
      <c r="K6">
        <v>6</v>
      </c>
      <c r="L6">
        <v>1</v>
      </c>
      <c r="M6">
        <v>0</v>
      </c>
      <c r="N6">
        <v>99999</v>
      </c>
      <c r="O6">
        <v>0</v>
      </c>
      <c r="P6">
        <v>0</v>
      </c>
      <c r="Q6">
        <v>1</v>
      </c>
      <c r="R6" t="s">
        <v>205</v>
      </c>
      <c r="S6">
        <v>323</v>
      </c>
      <c r="T6">
        <v>323</v>
      </c>
      <c r="U6">
        <v>320</v>
      </c>
      <c r="V6">
        <v>322</v>
      </c>
      <c r="W6" t="s">
        <v>178</v>
      </c>
      <c r="X6">
        <v>2</v>
      </c>
      <c r="Y6">
        <v>0</v>
      </c>
      <c r="Z6" t="s">
        <v>206</v>
      </c>
      <c r="AA6" t="s">
        <v>178</v>
      </c>
      <c r="AB6">
        <v>320</v>
      </c>
      <c r="AC6">
        <v>3348000000007</v>
      </c>
      <c r="AD6">
        <v>349</v>
      </c>
      <c r="AE6">
        <v>349</v>
      </c>
      <c r="AF6">
        <v>2</v>
      </c>
      <c r="AG6">
        <v>3</v>
      </c>
      <c r="AH6">
        <v>170</v>
      </c>
      <c r="AI6">
        <v>56</v>
      </c>
      <c r="AJ6">
        <v>0</v>
      </c>
      <c r="AK6">
        <v>100</v>
      </c>
      <c r="AL6">
        <v>100</v>
      </c>
      <c r="AM6">
        <v>-1</v>
      </c>
      <c r="AN6">
        <v>100</v>
      </c>
      <c r="AO6">
        <v>-1</v>
      </c>
      <c r="AP6">
        <v>-1</v>
      </c>
      <c r="AQ6">
        <v>-1</v>
      </c>
      <c r="AR6">
        <v>-1</v>
      </c>
      <c r="AS6">
        <v>-1</v>
      </c>
      <c r="AT6">
        <v>6382</v>
      </c>
      <c r="AU6">
        <v>0</v>
      </c>
      <c r="AV6">
        <v>-1</v>
      </c>
      <c r="AW6">
        <v>-1</v>
      </c>
      <c r="AX6">
        <v>0</v>
      </c>
      <c r="AY6">
        <v>0</v>
      </c>
      <c r="AZ6" t="s">
        <v>180</v>
      </c>
      <c r="BA6">
        <v>2</v>
      </c>
      <c r="BB6">
        <v>0</v>
      </c>
      <c r="BC6">
        <v>0</v>
      </c>
      <c r="BD6">
        <v>0</v>
      </c>
      <c r="BE6">
        <v>0</v>
      </c>
      <c r="BF6">
        <v>0</v>
      </c>
      <c r="BG6">
        <v>3</v>
      </c>
      <c r="BH6">
        <v>1</v>
      </c>
      <c r="BI6">
        <v>0</v>
      </c>
      <c r="BJ6">
        <v>1</v>
      </c>
      <c r="BK6">
        <v>5</v>
      </c>
      <c r="BL6">
        <v>16</v>
      </c>
      <c r="BM6">
        <v>0</v>
      </c>
      <c r="BN6">
        <v>0</v>
      </c>
      <c r="BO6">
        <v>0</v>
      </c>
      <c r="BP6">
        <v>2</v>
      </c>
      <c r="BQ6">
        <v>0</v>
      </c>
      <c r="BR6">
        <v>0</v>
      </c>
      <c r="BS6">
        <v>341</v>
      </c>
      <c r="BT6" t="s">
        <v>199</v>
      </c>
      <c r="BU6">
        <v>16834643628363</v>
      </c>
      <c r="BV6" t="s">
        <v>182</v>
      </c>
      <c r="BW6" t="s">
        <v>182</v>
      </c>
      <c r="BX6" t="s">
        <v>183</v>
      </c>
      <c r="BY6">
        <v>16834643646206</v>
      </c>
      <c r="BZ6">
        <v>113000</v>
      </c>
      <c r="CA6">
        <v>113000</v>
      </c>
      <c r="CB6">
        <v>579</v>
      </c>
      <c r="CC6">
        <v>83815028902</v>
      </c>
      <c r="CD6" t="s">
        <v>178</v>
      </c>
      <c r="CE6" t="s">
        <v>184</v>
      </c>
      <c r="CF6" t="s">
        <v>185</v>
      </c>
      <c r="CG6">
        <v>32</v>
      </c>
      <c r="CH6">
        <v>323</v>
      </c>
      <c r="CI6">
        <v>3348000000007</v>
      </c>
      <c r="CJ6">
        <v>3348000000007</v>
      </c>
      <c r="CM6" t="s">
        <v>186</v>
      </c>
      <c r="CN6" t="s">
        <v>187</v>
      </c>
      <c r="CO6" t="s">
        <v>188</v>
      </c>
      <c r="CP6">
        <v>5115</v>
      </c>
      <c r="CQ6" t="s">
        <v>178</v>
      </c>
      <c r="CR6">
        <v>24</v>
      </c>
      <c r="CS6" t="s">
        <v>189</v>
      </c>
      <c r="CT6" t="s">
        <v>190</v>
      </c>
      <c r="CU6" t="s">
        <v>191</v>
      </c>
      <c r="CV6">
        <v>-130</v>
      </c>
      <c r="CW6">
        <v>-2</v>
      </c>
      <c r="CX6" t="s">
        <v>192</v>
      </c>
      <c r="CY6" t="s">
        <v>193</v>
      </c>
      <c r="CZ6">
        <v>300</v>
      </c>
      <c r="DA6">
        <v>300</v>
      </c>
      <c r="DB6">
        <v>300</v>
      </c>
      <c r="DC6">
        <v>300</v>
      </c>
      <c r="DD6">
        <v>300</v>
      </c>
      <c r="DE6">
        <v>300</v>
      </c>
      <c r="DF6">
        <v>300</v>
      </c>
      <c r="DG6">
        <v>300</v>
      </c>
      <c r="DH6" t="s">
        <v>194</v>
      </c>
      <c r="DI6" t="s">
        <v>195</v>
      </c>
      <c r="DJ6">
        <v>42</v>
      </c>
      <c r="DK6">
        <v>21</v>
      </c>
      <c r="DL6">
        <v>201</v>
      </c>
      <c r="DM6">
        <v>195</v>
      </c>
      <c r="DN6">
        <v>335</v>
      </c>
      <c r="DO6">
        <v>335</v>
      </c>
      <c r="DP6">
        <v>337</v>
      </c>
      <c r="DQ6">
        <v>337</v>
      </c>
      <c r="DR6">
        <v>201</v>
      </c>
      <c r="DS6">
        <v>201</v>
      </c>
      <c r="DT6">
        <v>201</v>
      </c>
      <c r="DU6">
        <v>201</v>
      </c>
      <c r="DV6">
        <v>337</v>
      </c>
      <c r="DW6">
        <v>338</v>
      </c>
      <c r="DY6">
        <v>348</v>
      </c>
      <c r="DZ6">
        <v>348</v>
      </c>
      <c r="EA6">
        <v>348</v>
      </c>
      <c r="EB6">
        <v>348</v>
      </c>
      <c r="EC6">
        <v>349</v>
      </c>
      <c r="ED6">
        <v>349</v>
      </c>
      <c r="EE6">
        <v>0</v>
      </c>
      <c r="EF6">
        <v>0</v>
      </c>
      <c r="EG6">
        <v>3410</v>
      </c>
      <c r="EH6">
        <v>300</v>
      </c>
      <c r="EI6" t="s">
        <v>196</v>
      </c>
      <c r="EJ6">
        <v>5</v>
      </c>
      <c r="EK6">
        <v>1</v>
      </c>
      <c r="EL6">
        <v>21921</v>
      </c>
      <c r="EM6">
        <v>0</v>
      </c>
      <c r="EN6">
        <v>0</v>
      </c>
      <c r="EO6">
        <v>43</v>
      </c>
      <c r="EP6">
        <v>0</v>
      </c>
      <c r="EQ6">
        <v>0</v>
      </c>
      <c r="ER6">
        <v>1</v>
      </c>
      <c r="ES6">
        <v>0</v>
      </c>
      <c r="ET6">
        <v>0</v>
      </c>
      <c r="EU6">
        <v>26646</v>
      </c>
      <c r="EV6">
        <v>474</v>
      </c>
      <c r="EW6">
        <v>1</v>
      </c>
      <c r="EX6">
        <v>1320</v>
      </c>
      <c r="EY6">
        <v>1892</v>
      </c>
      <c r="EZ6">
        <v>3</v>
      </c>
      <c r="FA6">
        <v>6260</v>
      </c>
      <c r="FB6">
        <v>1985</v>
      </c>
      <c r="FC6">
        <v>2</v>
      </c>
      <c r="FD6">
        <v>6625</v>
      </c>
      <c r="FE6">
        <v>0</v>
      </c>
      <c r="FF6">
        <v>0</v>
      </c>
      <c r="FG6">
        <v>0</v>
      </c>
      <c r="FH6">
        <v>0</v>
      </c>
      <c r="FI6">
        <v>0</v>
      </c>
      <c r="FJ6">
        <v>0</v>
      </c>
      <c r="FK6">
        <v>0</v>
      </c>
      <c r="FL6">
        <v>0</v>
      </c>
      <c r="FM6">
        <v>0</v>
      </c>
      <c r="FN6">
        <v>0</v>
      </c>
      <c r="FO6">
        <v>0</v>
      </c>
      <c r="FP6">
        <v>0</v>
      </c>
      <c r="FQ6">
        <v>0</v>
      </c>
      <c r="FR6">
        <v>0</v>
      </c>
      <c r="FS6">
        <v>0</v>
      </c>
      <c r="FT6" t="s">
        <v>196</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B61BC4-03A5-004E-AD08-13D631C9D192}">
  <sheetPr codeName="Blad10"/>
  <dimension ref="A1:FU6"/>
  <sheetViews>
    <sheetView workbookViewId="0">
      <selection activeCell="I14" sqref="I14"/>
    </sheetView>
  </sheetViews>
  <sheetFormatPr baseColWidth="10" defaultRowHeight="16" x14ac:dyDescent="0.2"/>
  <cols>
    <col min="1" max="1" width="11.33203125" bestFit="1" customWidth="1"/>
    <col min="2" max="2" width="10.6640625" bestFit="1" customWidth="1"/>
    <col min="3" max="3" width="13.1640625" bestFit="1" customWidth="1"/>
    <col min="4" max="4" width="11.1640625" bestFit="1" customWidth="1"/>
    <col min="5" max="5" width="14.33203125" bestFit="1" customWidth="1"/>
    <col min="6" max="6" width="12.1640625" customWidth="1"/>
    <col min="7" max="7" width="12.83203125" bestFit="1" customWidth="1"/>
    <col min="8" max="8" width="10.6640625" bestFit="1" customWidth="1"/>
    <col min="9" max="9" width="13.6640625" bestFit="1" customWidth="1"/>
    <col min="10" max="10" width="13.83203125" bestFit="1" customWidth="1"/>
    <col min="11" max="12" width="15.83203125" bestFit="1" customWidth="1"/>
    <col min="13" max="13" width="17.1640625" bestFit="1" customWidth="1"/>
    <col min="14" max="14" width="8.33203125" bestFit="1" customWidth="1"/>
    <col min="15" max="15" width="16" bestFit="1" customWidth="1"/>
    <col min="16" max="16" width="9.33203125" bestFit="1" customWidth="1"/>
    <col min="17" max="17" width="21.83203125" bestFit="1" customWidth="1"/>
    <col min="18" max="18" width="35.6640625" bestFit="1" customWidth="1"/>
    <col min="19" max="19" width="15.83203125" bestFit="1" customWidth="1"/>
    <col min="20" max="20" width="14.83203125" bestFit="1" customWidth="1"/>
    <col min="21" max="21" width="28.5" bestFit="1" customWidth="1"/>
    <col min="22" max="22" width="27.5" bestFit="1" customWidth="1"/>
    <col min="23" max="23" width="32.5" bestFit="1" customWidth="1"/>
    <col min="24" max="24" width="13.33203125" bestFit="1" customWidth="1"/>
    <col min="25" max="25" width="24.6640625" bestFit="1" customWidth="1"/>
    <col min="26" max="26" width="35" bestFit="1" customWidth="1"/>
    <col min="27" max="27" width="32.5" bestFit="1" customWidth="1"/>
    <col min="28" max="28" width="16.1640625" bestFit="1" customWidth="1"/>
    <col min="29" max="29" width="11.1640625" bestFit="1" customWidth="1"/>
    <col min="30" max="30" width="19.83203125" bestFit="1" customWidth="1"/>
    <col min="31" max="31" width="20.6640625" bestFit="1" customWidth="1"/>
    <col min="32" max="32" width="19.1640625" bestFit="1" customWidth="1"/>
    <col min="33" max="33" width="17.6640625" bestFit="1" customWidth="1"/>
    <col min="34" max="34" width="7.83203125" bestFit="1" customWidth="1"/>
    <col min="35" max="35" width="18.5" bestFit="1" customWidth="1"/>
    <col min="36" max="36" width="13.6640625" bestFit="1" customWidth="1"/>
    <col min="37" max="37" width="11.83203125" bestFit="1" customWidth="1"/>
    <col min="38" max="38" width="12.33203125" bestFit="1" customWidth="1"/>
    <col min="39" max="39" width="15.1640625" bestFit="1" customWidth="1"/>
    <col min="40" max="40" width="17.6640625" bestFit="1" customWidth="1"/>
    <col min="41" max="41" width="14.33203125" bestFit="1" customWidth="1"/>
    <col min="42" max="42" width="16" bestFit="1" customWidth="1"/>
    <col min="43" max="43" width="16.83203125" bestFit="1" customWidth="1"/>
    <col min="44" max="44" width="13.5" bestFit="1" customWidth="1"/>
    <col min="45" max="45" width="23.1640625" bestFit="1" customWidth="1"/>
    <col min="46" max="46" width="11.83203125" bestFit="1" customWidth="1"/>
    <col min="47" max="47" width="14.1640625" bestFit="1" customWidth="1"/>
    <col min="48" max="48" width="13.83203125" bestFit="1" customWidth="1"/>
    <col min="49" max="49" width="16.1640625" bestFit="1" customWidth="1"/>
    <col min="50" max="50" width="13.6640625" bestFit="1" customWidth="1"/>
    <col min="51" max="51" width="16" bestFit="1" customWidth="1"/>
    <col min="52" max="53" width="16.33203125" bestFit="1" customWidth="1"/>
    <col min="54" max="54" width="45.33203125" bestFit="1" customWidth="1"/>
    <col min="55" max="55" width="19" bestFit="1" customWidth="1"/>
    <col min="56" max="56" width="22.1640625" bestFit="1" customWidth="1"/>
    <col min="57" max="57" width="31.33203125" bestFit="1" customWidth="1"/>
    <col min="58" max="58" width="17.33203125" bestFit="1" customWidth="1"/>
    <col min="59" max="59" width="36" bestFit="1" customWidth="1"/>
    <col min="60" max="60" width="19" bestFit="1" customWidth="1"/>
    <col min="61" max="61" width="16" bestFit="1" customWidth="1"/>
    <col min="62" max="62" width="26.1640625" bestFit="1" customWidth="1"/>
    <col min="63" max="63" width="17" bestFit="1" customWidth="1"/>
    <col min="64" max="64" width="15.1640625" bestFit="1" customWidth="1"/>
    <col min="65" max="65" width="22.33203125" bestFit="1" customWidth="1"/>
    <col min="66" max="66" width="12.5" bestFit="1" customWidth="1"/>
    <col min="67" max="67" width="13.83203125" bestFit="1" customWidth="1"/>
    <col min="68" max="68" width="13" bestFit="1" customWidth="1"/>
    <col min="69" max="69" width="11.1640625" bestFit="1" customWidth="1"/>
    <col min="70" max="70" width="13.83203125" bestFit="1" customWidth="1"/>
    <col min="71" max="71" width="35.1640625" bestFit="1" customWidth="1"/>
    <col min="72" max="72" width="10" bestFit="1" customWidth="1"/>
    <col min="73" max="73" width="23.5" bestFit="1" customWidth="1"/>
    <col min="74" max="74" width="13.33203125" bestFit="1" customWidth="1"/>
    <col min="75" max="76" width="18.1640625" bestFit="1" customWidth="1"/>
    <col min="77" max="77" width="13.33203125" bestFit="1" customWidth="1"/>
    <col min="78" max="78" width="12.1640625" bestFit="1" customWidth="1"/>
    <col min="79" max="79" width="16.5" bestFit="1" customWidth="1"/>
    <col min="80" max="80" width="17.33203125" bestFit="1" customWidth="1"/>
    <col min="81" max="82" width="19.1640625" bestFit="1" customWidth="1"/>
    <col min="83" max="83" width="32.5" bestFit="1" customWidth="1"/>
    <col min="84" max="84" width="25" bestFit="1" customWidth="1"/>
    <col min="85" max="85" width="31.5" bestFit="1" customWidth="1"/>
    <col min="86" max="86" width="15" bestFit="1" customWidth="1"/>
    <col min="87" max="87" width="15.1640625" bestFit="1" customWidth="1"/>
    <col min="88" max="88" width="33.1640625" bestFit="1" customWidth="1"/>
    <col min="89" max="89" width="42.5" bestFit="1" customWidth="1"/>
    <col min="90" max="90" width="18.33203125" bestFit="1" customWidth="1"/>
    <col min="91" max="91" width="19.1640625" bestFit="1" customWidth="1"/>
    <col min="92" max="92" width="22.6640625" bestFit="1" customWidth="1"/>
    <col min="93" max="93" width="16" bestFit="1" customWidth="1"/>
    <col min="94" max="94" width="13.33203125" bestFit="1" customWidth="1"/>
    <col min="95" max="95" width="19" bestFit="1" customWidth="1"/>
    <col min="96" max="96" width="32.5" bestFit="1" customWidth="1"/>
    <col min="97" max="97" width="12.5" bestFit="1" customWidth="1"/>
    <col min="98" max="98" width="41.1640625" bestFit="1" customWidth="1"/>
    <col min="99" max="99" width="9.6640625" bestFit="1" customWidth="1"/>
    <col min="100" max="100" width="71.5" bestFit="1" customWidth="1"/>
    <col min="101" max="101" width="26" bestFit="1" customWidth="1"/>
    <col min="102" max="102" width="22.83203125" bestFit="1" customWidth="1"/>
    <col min="103" max="103" width="32" bestFit="1" customWidth="1"/>
    <col min="104" max="104" width="80.6640625" bestFit="1" customWidth="1"/>
    <col min="105" max="105" width="17.6640625" bestFit="1" customWidth="1"/>
    <col min="106" max="106" width="9" bestFit="1" customWidth="1"/>
    <col min="107" max="110" width="18.33203125" bestFit="1" customWidth="1"/>
    <col min="111" max="111" width="16.33203125" bestFit="1" customWidth="1"/>
    <col min="112" max="112" width="13.1640625" bestFit="1" customWidth="1"/>
    <col min="113" max="113" width="26.6640625" bestFit="1" customWidth="1"/>
    <col min="114" max="114" width="31.1640625" bestFit="1" customWidth="1"/>
    <col min="115" max="115" width="33" bestFit="1" customWidth="1"/>
    <col min="116" max="116" width="28.33203125" bestFit="1" customWidth="1"/>
    <col min="117" max="117" width="30.33203125" bestFit="1" customWidth="1"/>
    <col min="118" max="118" width="30.6640625" bestFit="1" customWidth="1"/>
    <col min="119" max="119" width="32.83203125" bestFit="1" customWidth="1"/>
    <col min="120" max="120" width="45.33203125" bestFit="1" customWidth="1"/>
    <col min="121" max="121" width="44.1640625" bestFit="1" customWidth="1"/>
    <col min="122" max="122" width="31.83203125" bestFit="1" customWidth="1"/>
    <col min="123" max="123" width="34.6640625" bestFit="1" customWidth="1"/>
    <col min="124" max="124" width="33.5" bestFit="1" customWidth="1"/>
    <col min="125" max="125" width="36.33203125" bestFit="1" customWidth="1"/>
    <col min="126" max="126" width="38.83203125" bestFit="1" customWidth="1"/>
    <col min="127" max="127" width="32.5" bestFit="1" customWidth="1"/>
    <col min="128" max="128" width="31.5" bestFit="1" customWidth="1"/>
    <col min="129" max="129" width="27.6640625" bestFit="1" customWidth="1"/>
    <col min="130" max="130" width="36.5" bestFit="1" customWidth="1"/>
    <col min="131" max="131" width="45.83203125" bestFit="1" customWidth="1"/>
    <col min="132" max="132" width="37.33203125" bestFit="1" customWidth="1"/>
    <col min="133" max="133" width="34.33203125" bestFit="1" customWidth="1"/>
    <col min="134" max="134" width="39.1640625" bestFit="1" customWidth="1"/>
    <col min="135" max="135" width="33.83203125" bestFit="1" customWidth="1"/>
    <col min="136" max="136" width="39.1640625" bestFit="1" customWidth="1"/>
    <col min="137" max="137" width="20.83203125" bestFit="1" customWidth="1"/>
    <col min="138" max="138" width="15.83203125" bestFit="1" customWidth="1"/>
    <col min="139" max="139" width="18" bestFit="1" customWidth="1"/>
    <col min="140" max="140" width="6.33203125" bestFit="1" customWidth="1"/>
    <col min="141" max="141" width="7.1640625" bestFit="1" customWidth="1"/>
    <col min="142" max="142" width="14" bestFit="1" customWidth="1"/>
    <col min="143" max="143" width="11.5" bestFit="1" customWidth="1"/>
    <col min="144" max="144" width="6" bestFit="1" customWidth="1"/>
    <col min="145" max="145" width="11.1640625" bestFit="1" customWidth="1"/>
    <col min="146" max="146" width="13.6640625" bestFit="1" customWidth="1"/>
    <col min="147" max="147" width="11.83203125" bestFit="1" customWidth="1"/>
    <col min="148" max="148" width="16.5" bestFit="1" customWidth="1"/>
    <col min="149" max="149" width="10.1640625" bestFit="1" customWidth="1"/>
    <col min="150" max="150" width="19.1640625" bestFit="1" customWidth="1"/>
    <col min="151" max="151" width="17.1640625" bestFit="1" customWidth="1"/>
    <col min="152" max="152" width="12.5" bestFit="1" customWidth="1"/>
    <col min="153" max="153" width="15" bestFit="1" customWidth="1"/>
    <col min="154" max="154" width="25" bestFit="1" customWidth="1"/>
    <col min="155" max="155" width="10" bestFit="1" customWidth="1"/>
    <col min="156" max="156" width="12.5" bestFit="1" customWidth="1"/>
    <col min="157" max="157" width="22.33203125" bestFit="1" customWidth="1"/>
    <col min="158" max="158" width="11.1640625" bestFit="1" customWidth="1"/>
    <col min="159" max="159" width="13.6640625" bestFit="1" customWidth="1"/>
    <col min="160" max="160" width="23.5" bestFit="1" customWidth="1"/>
    <col min="161" max="161" width="13.83203125" bestFit="1" customWidth="1"/>
    <col min="162" max="162" width="16.33203125" bestFit="1" customWidth="1"/>
    <col min="163" max="163" width="26.33203125" bestFit="1" customWidth="1"/>
    <col min="164" max="164" width="12.6640625" bestFit="1" customWidth="1"/>
    <col min="165" max="165" width="15.1640625" bestFit="1" customWidth="1"/>
    <col min="166" max="166" width="25.1640625" bestFit="1" customWidth="1"/>
    <col min="167" max="167" width="12" bestFit="1" customWidth="1"/>
    <col min="168" max="168" width="14.5" bestFit="1" customWidth="1"/>
    <col min="169" max="169" width="24.5" bestFit="1" customWidth="1"/>
    <col min="170" max="170" width="13.1640625" bestFit="1" customWidth="1"/>
    <col min="171" max="171" width="15.6640625" bestFit="1" customWidth="1"/>
    <col min="172" max="172" width="25.6640625" bestFit="1" customWidth="1"/>
    <col min="173" max="173" width="13" bestFit="1" customWidth="1"/>
    <col min="174" max="174" width="15.5" bestFit="1" customWidth="1"/>
    <col min="175" max="175" width="25.5" bestFit="1" customWidth="1"/>
    <col min="176" max="176" width="18" bestFit="1" customWidth="1"/>
    <col min="177" max="177" width="12.83203125" bestFit="1" customWidth="1"/>
  </cols>
  <sheetData>
    <row r="1" spans="1:177" x14ac:dyDescent="0.2">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c r="BI1" t="s">
        <v>60</v>
      </c>
      <c r="BJ1" t="s">
        <v>61</v>
      </c>
      <c r="BK1" t="s">
        <v>67</v>
      </c>
      <c r="BL1" t="s">
        <v>68</v>
      </c>
      <c r="BM1" t="s">
        <v>62</v>
      </c>
      <c r="BN1" t="s">
        <v>63</v>
      </c>
      <c r="BO1" t="s">
        <v>64</v>
      </c>
      <c r="BP1" t="s">
        <v>207</v>
      </c>
      <c r="BQ1" t="s">
        <v>65</v>
      </c>
      <c r="BR1" t="s">
        <v>66</v>
      </c>
      <c r="BS1" t="s">
        <v>69</v>
      </c>
      <c r="BT1" t="s">
        <v>70</v>
      </c>
      <c r="BU1" t="s">
        <v>71</v>
      </c>
      <c r="BV1" t="s">
        <v>72</v>
      </c>
      <c r="BW1" t="s">
        <v>73</v>
      </c>
      <c r="BX1" t="s">
        <v>74</v>
      </c>
      <c r="BY1" t="s">
        <v>75</v>
      </c>
      <c r="BZ1" t="s">
        <v>76</v>
      </c>
      <c r="CA1" t="s">
        <v>77</v>
      </c>
      <c r="CB1" t="s">
        <v>78</v>
      </c>
      <c r="CC1" t="s">
        <v>79</v>
      </c>
      <c r="CD1" t="s">
        <v>80</v>
      </c>
      <c r="CE1" t="s">
        <v>81</v>
      </c>
      <c r="CF1" t="s">
        <v>82</v>
      </c>
      <c r="CG1" t="s">
        <v>83</v>
      </c>
      <c r="CH1" t="s">
        <v>84</v>
      </c>
      <c r="CI1" t="s">
        <v>85</v>
      </c>
      <c r="CJ1" t="s">
        <v>86</v>
      </c>
      <c r="CK1" t="s">
        <v>87</v>
      </c>
      <c r="CL1" t="s">
        <v>88</v>
      </c>
      <c r="CM1" t="s">
        <v>89</v>
      </c>
      <c r="CN1" t="s">
        <v>90</v>
      </c>
      <c r="CO1" t="s">
        <v>91</v>
      </c>
      <c r="CP1" t="s">
        <v>92</v>
      </c>
      <c r="CQ1" t="s">
        <v>93</v>
      </c>
      <c r="CR1" t="s">
        <v>94</v>
      </c>
      <c r="CS1" t="s">
        <v>95</v>
      </c>
      <c r="CT1" t="s">
        <v>96</v>
      </c>
      <c r="CU1" t="s">
        <v>97</v>
      </c>
      <c r="CV1" t="s">
        <v>98</v>
      </c>
      <c r="CW1" t="s">
        <v>99</v>
      </c>
      <c r="CX1" t="s">
        <v>100</v>
      </c>
      <c r="CY1" t="s">
        <v>101</v>
      </c>
      <c r="CZ1" t="s">
        <v>102</v>
      </c>
      <c r="DA1" t="s">
        <v>103</v>
      </c>
      <c r="DB1" t="s">
        <v>104</v>
      </c>
      <c r="DC1" t="s">
        <v>105</v>
      </c>
      <c r="DD1" t="s">
        <v>106</v>
      </c>
      <c r="DE1" t="s">
        <v>107</v>
      </c>
      <c r="DF1" t="s">
        <v>108</v>
      </c>
      <c r="DG1" t="s">
        <v>109</v>
      </c>
      <c r="DH1" t="s">
        <v>110</v>
      </c>
      <c r="DI1" t="s">
        <v>111</v>
      </c>
      <c r="DJ1" t="s">
        <v>112</v>
      </c>
      <c r="DK1" t="s">
        <v>113</v>
      </c>
      <c r="DL1" t="s">
        <v>114</v>
      </c>
      <c r="DM1" t="s">
        <v>115</v>
      </c>
      <c r="DN1" t="s">
        <v>116</v>
      </c>
      <c r="DO1" t="s">
        <v>117</v>
      </c>
      <c r="DP1" t="s">
        <v>118</v>
      </c>
      <c r="DQ1" t="s">
        <v>119</v>
      </c>
      <c r="DR1" t="s">
        <v>120</v>
      </c>
      <c r="DS1" t="s">
        <v>121</v>
      </c>
      <c r="DT1" t="s">
        <v>122</v>
      </c>
      <c r="DU1" t="s">
        <v>123</v>
      </c>
      <c r="DV1" t="s">
        <v>124</v>
      </c>
      <c r="DW1" t="s">
        <v>125</v>
      </c>
      <c r="DX1" t="s">
        <v>126</v>
      </c>
      <c r="DY1" t="s">
        <v>128</v>
      </c>
      <c r="DZ1" t="s">
        <v>129</v>
      </c>
      <c r="EA1" t="s">
        <v>130</v>
      </c>
      <c r="EB1" t="s">
        <v>131</v>
      </c>
      <c r="EC1" t="s">
        <v>132</v>
      </c>
      <c r="ED1" t="s">
        <v>133</v>
      </c>
      <c r="EE1" t="s">
        <v>134</v>
      </c>
      <c r="EF1" t="s">
        <v>135</v>
      </c>
      <c r="EG1" t="s">
        <v>136</v>
      </c>
      <c r="EH1" t="s">
        <v>137</v>
      </c>
      <c r="EI1" t="s">
        <v>138</v>
      </c>
      <c r="EJ1" t="s">
        <v>139</v>
      </c>
      <c r="EK1" t="s">
        <v>140</v>
      </c>
      <c r="EL1" t="s">
        <v>141</v>
      </c>
      <c r="EM1" t="s">
        <v>142</v>
      </c>
      <c r="EN1" t="s">
        <v>143</v>
      </c>
      <c r="EO1" t="s">
        <v>144</v>
      </c>
      <c r="EP1" t="s">
        <v>145</v>
      </c>
      <c r="EQ1" t="s">
        <v>146</v>
      </c>
      <c r="ER1" t="s">
        <v>147</v>
      </c>
      <c r="ES1" t="s">
        <v>148</v>
      </c>
      <c r="ET1" t="s">
        <v>149</v>
      </c>
      <c r="EU1" t="s">
        <v>150</v>
      </c>
      <c r="EV1" t="s">
        <v>151</v>
      </c>
      <c r="EW1" t="s">
        <v>152</v>
      </c>
      <c r="EX1" t="s">
        <v>153</v>
      </c>
      <c r="EY1" t="s">
        <v>154</v>
      </c>
      <c r="EZ1" t="s">
        <v>155</v>
      </c>
      <c r="FA1" t="s">
        <v>156</v>
      </c>
      <c r="FB1" t="s">
        <v>157</v>
      </c>
      <c r="FC1" t="s">
        <v>158</v>
      </c>
      <c r="FD1" t="s">
        <v>159</v>
      </c>
      <c r="FE1" t="s">
        <v>160</v>
      </c>
      <c r="FF1" t="s">
        <v>161</v>
      </c>
      <c r="FG1" t="s">
        <v>162</v>
      </c>
      <c r="FH1" t="s">
        <v>163</v>
      </c>
      <c r="FI1" t="s">
        <v>164</v>
      </c>
      <c r="FJ1" t="s">
        <v>165</v>
      </c>
      <c r="FK1" t="s">
        <v>166</v>
      </c>
      <c r="FL1" t="s">
        <v>167</v>
      </c>
      <c r="FM1" t="s">
        <v>168</v>
      </c>
      <c r="FN1" t="s">
        <v>169</v>
      </c>
      <c r="FO1" t="s">
        <v>170</v>
      </c>
      <c r="FP1" t="s">
        <v>171</v>
      </c>
      <c r="FQ1" t="s">
        <v>172</v>
      </c>
      <c r="FR1" t="s">
        <v>173</v>
      </c>
      <c r="FS1" t="s">
        <v>174</v>
      </c>
      <c r="FT1" t="s">
        <v>175</v>
      </c>
      <c r="FU1" t="s">
        <v>176</v>
      </c>
    </row>
    <row r="2" spans="1:177" x14ac:dyDescent="0.2">
      <c r="A2">
        <v>416</v>
      </c>
      <c r="B2">
        <v>416</v>
      </c>
      <c r="C2">
        <v>487</v>
      </c>
      <c r="D2">
        <v>27861</v>
      </c>
      <c r="E2">
        <v>25898</v>
      </c>
      <c r="F2">
        <v>10614</v>
      </c>
      <c r="G2">
        <v>10515</v>
      </c>
      <c r="H2">
        <v>15</v>
      </c>
      <c r="I2">
        <v>15</v>
      </c>
      <c r="J2">
        <v>14</v>
      </c>
      <c r="K2">
        <v>14</v>
      </c>
      <c r="L2">
        <v>1</v>
      </c>
      <c r="M2">
        <v>0</v>
      </c>
      <c r="N2">
        <v>99999</v>
      </c>
      <c r="O2">
        <v>0</v>
      </c>
      <c r="P2">
        <v>0</v>
      </c>
      <c r="Q2">
        <v>1</v>
      </c>
      <c r="R2" t="s">
        <v>337</v>
      </c>
      <c r="S2">
        <v>413</v>
      </c>
      <c r="T2">
        <v>413</v>
      </c>
      <c r="U2">
        <v>370</v>
      </c>
      <c r="V2">
        <v>372</v>
      </c>
      <c r="W2" t="s">
        <v>338</v>
      </c>
      <c r="X2">
        <v>3</v>
      </c>
      <c r="Y2">
        <v>0</v>
      </c>
      <c r="Z2" t="s">
        <v>339</v>
      </c>
      <c r="AA2" t="s">
        <v>338</v>
      </c>
      <c r="AB2">
        <v>370</v>
      </c>
      <c r="AC2">
        <v>4684000000022</v>
      </c>
      <c r="AD2">
        <v>471</v>
      </c>
      <c r="AE2">
        <v>471</v>
      </c>
      <c r="AF2">
        <v>3</v>
      </c>
      <c r="AG2">
        <v>10</v>
      </c>
      <c r="AH2">
        <v>185</v>
      </c>
      <c r="AI2">
        <v>57</v>
      </c>
      <c r="AJ2">
        <v>50</v>
      </c>
      <c r="AK2">
        <v>100</v>
      </c>
      <c r="AL2">
        <v>100</v>
      </c>
      <c r="AM2">
        <v>-1</v>
      </c>
      <c r="AN2">
        <v>100</v>
      </c>
      <c r="AO2">
        <v>-1</v>
      </c>
      <c r="AP2">
        <v>-1</v>
      </c>
      <c r="AQ2">
        <v>-1</v>
      </c>
      <c r="AR2">
        <v>-1</v>
      </c>
      <c r="AS2">
        <v>-1</v>
      </c>
      <c r="AT2">
        <v>15261</v>
      </c>
      <c r="AU2">
        <v>0</v>
      </c>
      <c r="AV2">
        <v>-1</v>
      </c>
      <c r="AW2">
        <v>-1</v>
      </c>
      <c r="AX2">
        <v>0</v>
      </c>
      <c r="AY2">
        <v>0</v>
      </c>
      <c r="AZ2" t="s">
        <v>180</v>
      </c>
      <c r="BA2">
        <v>14</v>
      </c>
      <c r="BB2">
        <v>0</v>
      </c>
      <c r="BC2">
        <v>1</v>
      </c>
      <c r="BD2">
        <v>0</v>
      </c>
      <c r="BE2">
        <v>0</v>
      </c>
      <c r="BF2">
        <v>0</v>
      </c>
      <c r="BG2">
        <v>11</v>
      </c>
      <c r="BH2">
        <v>4</v>
      </c>
      <c r="BI2">
        <v>1</v>
      </c>
      <c r="BJ2">
        <v>1</v>
      </c>
      <c r="BK2">
        <v>3</v>
      </c>
      <c r="BL2">
        <v>0</v>
      </c>
      <c r="BM2">
        <v>8</v>
      </c>
      <c r="BN2">
        <v>8</v>
      </c>
      <c r="BO2">
        <v>0</v>
      </c>
      <c r="BP2">
        <v>0</v>
      </c>
      <c r="BQ2">
        <v>1</v>
      </c>
      <c r="BR2">
        <v>0</v>
      </c>
      <c r="BS2">
        <v>0</v>
      </c>
      <c r="BT2">
        <v>434</v>
      </c>
      <c r="BU2" t="s">
        <v>202</v>
      </c>
      <c r="BV2">
        <v>16834691642541</v>
      </c>
      <c r="BW2" t="s">
        <v>182</v>
      </c>
      <c r="BX2" t="s">
        <v>182</v>
      </c>
      <c r="BY2" t="s">
        <v>183</v>
      </c>
      <c r="BZ2">
        <v>16834691661997</v>
      </c>
      <c r="CA2">
        <v>113000</v>
      </c>
      <c r="CB2">
        <v>113000</v>
      </c>
      <c r="CC2">
        <v>1000</v>
      </c>
      <c r="CD2">
        <v>138312586445</v>
      </c>
      <c r="CE2" t="s">
        <v>338</v>
      </c>
      <c r="CF2" t="s">
        <v>340</v>
      </c>
      <c r="CG2" t="s">
        <v>341</v>
      </c>
      <c r="CH2">
        <v>54</v>
      </c>
      <c r="CI2">
        <v>413</v>
      </c>
      <c r="CJ2">
        <v>4684000000022</v>
      </c>
      <c r="CK2">
        <v>4684000000022</v>
      </c>
      <c r="CN2" t="s">
        <v>186</v>
      </c>
      <c r="CO2" t="s">
        <v>187</v>
      </c>
      <c r="CP2" t="s">
        <v>188</v>
      </c>
      <c r="CQ2">
        <v>5380</v>
      </c>
      <c r="CR2" t="s">
        <v>338</v>
      </c>
      <c r="CS2">
        <v>24</v>
      </c>
      <c r="CT2" t="s">
        <v>189</v>
      </c>
      <c r="CU2" t="s">
        <v>190</v>
      </c>
      <c r="CV2" t="s">
        <v>191</v>
      </c>
      <c r="CW2">
        <v>-27</v>
      </c>
      <c r="CX2">
        <v>-2</v>
      </c>
      <c r="CY2" t="s">
        <v>192</v>
      </c>
      <c r="CZ2" t="s">
        <v>342</v>
      </c>
      <c r="DA2">
        <v>500</v>
      </c>
      <c r="DB2">
        <v>500</v>
      </c>
      <c r="DC2">
        <v>500</v>
      </c>
      <c r="DD2">
        <v>500</v>
      </c>
      <c r="DE2">
        <v>500</v>
      </c>
      <c r="DF2">
        <v>500</v>
      </c>
      <c r="DG2">
        <v>500</v>
      </c>
      <c r="DH2">
        <v>500</v>
      </c>
      <c r="DI2" t="s">
        <v>194</v>
      </c>
      <c r="DJ2" t="s">
        <v>195</v>
      </c>
      <c r="DK2">
        <v>34</v>
      </c>
      <c r="DL2">
        <v>9</v>
      </c>
      <c r="DM2">
        <v>207</v>
      </c>
      <c r="DN2">
        <v>199</v>
      </c>
      <c r="DO2">
        <v>373</v>
      </c>
      <c r="DP2">
        <v>373</v>
      </c>
      <c r="DQ2">
        <v>375</v>
      </c>
      <c r="DR2">
        <v>416</v>
      </c>
      <c r="DS2">
        <v>206</v>
      </c>
      <c r="DT2">
        <v>206</v>
      </c>
      <c r="DU2">
        <v>206</v>
      </c>
      <c r="DV2">
        <v>206</v>
      </c>
      <c r="DW2">
        <v>416</v>
      </c>
      <c r="DX2">
        <v>416</v>
      </c>
      <c r="DY2">
        <v>471</v>
      </c>
      <c r="DZ2">
        <v>471</v>
      </c>
      <c r="EA2">
        <v>471</v>
      </c>
      <c r="EB2">
        <v>471</v>
      </c>
      <c r="EC2">
        <v>471</v>
      </c>
      <c r="ED2">
        <v>471</v>
      </c>
      <c r="EE2">
        <v>0</v>
      </c>
      <c r="EF2">
        <v>0</v>
      </c>
      <c r="EG2">
        <v>3515</v>
      </c>
      <c r="EH2">
        <v>500</v>
      </c>
      <c r="EI2" t="s">
        <v>343</v>
      </c>
      <c r="EJ2">
        <v>1</v>
      </c>
      <c r="EK2">
        <v>1</v>
      </c>
      <c r="EL2">
        <v>35145</v>
      </c>
      <c r="EM2">
        <v>0</v>
      </c>
      <c r="EN2">
        <v>0</v>
      </c>
      <c r="EO2">
        <v>35</v>
      </c>
      <c r="EP2">
        <v>0</v>
      </c>
      <c r="EQ2">
        <v>0</v>
      </c>
      <c r="ER2">
        <v>1</v>
      </c>
      <c r="ES2">
        <v>0</v>
      </c>
      <c r="ET2">
        <v>0</v>
      </c>
      <c r="EU2">
        <v>45519</v>
      </c>
      <c r="EV2">
        <v>1284</v>
      </c>
      <c r="EW2">
        <v>1</v>
      </c>
      <c r="EX2">
        <v>6356</v>
      </c>
      <c r="EY2">
        <v>6592</v>
      </c>
      <c r="EZ2">
        <v>10</v>
      </c>
      <c r="FA2">
        <v>20913</v>
      </c>
      <c r="FB2">
        <v>2639</v>
      </c>
      <c r="FC2">
        <v>3</v>
      </c>
      <c r="FD2">
        <v>8566</v>
      </c>
      <c r="FE2">
        <v>0</v>
      </c>
      <c r="FF2">
        <v>0</v>
      </c>
      <c r="FG2">
        <v>0</v>
      </c>
      <c r="FH2">
        <v>0</v>
      </c>
      <c r="FI2">
        <v>0</v>
      </c>
      <c r="FJ2">
        <v>0</v>
      </c>
      <c r="FK2">
        <v>0</v>
      </c>
      <c r="FL2">
        <v>0</v>
      </c>
      <c r="FM2">
        <v>0</v>
      </c>
      <c r="FN2">
        <v>0</v>
      </c>
      <c r="FO2">
        <v>0</v>
      </c>
      <c r="FP2">
        <v>0</v>
      </c>
      <c r="FQ2">
        <v>0</v>
      </c>
      <c r="FR2">
        <v>0</v>
      </c>
      <c r="FS2">
        <v>0</v>
      </c>
      <c r="FT2" t="s">
        <v>343</v>
      </c>
    </row>
    <row r="3" spans="1:177" x14ac:dyDescent="0.2">
      <c r="A3">
        <v>449</v>
      </c>
      <c r="B3">
        <v>449</v>
      </c>
      <c r="C3">
        <v>500</v>
      </c>
      <c r="D3">
        <v>27861</v>
      </c>
      <c r="E3">
        <v>25898</v>
      </c>
      <c r="F3">
        <v>10259</v>
      </c>
      <c r="G3">
        <v>10160</v>
      </c>
      <c r="H3">
        <v>15</v>
      </c>
      <c r="I3">
        <v>15</v>
      </c>
      <c r="J3">
        <v>14</v>
      </c>
      <c r="K3">
        <v>14</v>
      </c>
      <c r="L3">
        <v>1</v>
      </c>
      <c r="M3">
        <v>0</v>
      </c>
      <c r="N3">
        <v>99999</v>
      </c>
      <c r="O3">
        <v>0</v>
      </c>
      <c r="P3">
        <v>0</v>
      </c>
      <c r="Q3">
        <v>1</v>
      </c>
      <c r="R3" t="s">
        <v>344</v>
      </c>
      <c r="S3">
        <v>433</v>
      </c>
      <c r="T3">
        <v>433</v>
      </c>
      <c r="U3">
        <v>334</v>
      </c>
      <c r="V3">
        <v>337</v>
      </c>
      <c r="W3" t="s">
        <v>338</v>
      </c>
      <c r="X3">
        <v>3</v>
      </c>
      <c r="Y3">
        <v>0</v>
      </c>
      <c r="Z3" t="s">
        <v>345</v>
      </c>
      <c r="AA3" t="s">
        <v>338</v>
      </c>
      <c r="AB3">
        <v>334</v>
      </c>
      <c r="AC3">
        <v>4848999999985</v>
      </c>
      <c r="AD3">
        <v>501</v>
      </c>
      <c r="AE3">
        <v>501</v>
      </c>
      <c r="AF3">
        <v>3</v>
      </c>
      <c r="AG3">
        <v>10</v>
      </c>
      <c r="AH3">
        <v>195</v>
      </c>
      <c r="AI3">
        <v>58</v>
      </c>
      <c r="AJ3">
        <v>50</v>
      </c>
      <c r="AK3">
        <v>100</v>
      </c>
      <c r="AL3">
        <v>100</v>
      </c>
      <c r="AM3">
        <v>-1</v>
      </c>
      <c r="AN3">
        <v>100</v>
      </c>
      <c r="AO3">
        <v>-1</v>
      </c>
      <c r="AP3">
        <v>-1</v>
      </c>
      <c r="AQ3">
        <v>-1</v>
      </c>
      <c r="AR3">
        <v>-1</v>
      </c>
      <c r="AS3">
        <v>-1</v>
      </c>
      <c r="AT3">
        <v>14969</v>
      </c>
      <c r="AU3">
        <v>0</v>
      </c>
      <c r="AV3">
        <v>-1</v>
      </c>
      <c r="AW3">
        <v>-1</v>
      </c>
      <c r="AX3">
        <v>0</v>
      </c>
      <c r="AY3">
        <v>0</v>
      </c>
      <c r="AZ3" t="s">
        <v>180</v>
      </c>
      <c r="BA3">
        <v>4</v>
      </c>
      <c r="BB3">
        <v>0</v>
      </c>
      <c r="BC3">
        <v>1</v>
      </c>
      <c r="BD3">
        <v>0</v>
      </c>
      <c r="BE3">
        <v>0</v>
      </c>
      <c r="BF3">
        <v>0</v>
      </c>
      <c r="BG3">
        <v>18</v>
      </c>
      <c r="BH3">
        <v>3</v>
      </c>
      <c r="BI3">
        <v>1</v>
      </c>
      <c r="BJ3">
        <v>1</v>
      </c>
      <c r="BK3">
        <v>2</v>
      </c>
      <c r="BL3">
        <v>0</v>
      </c>
      <c r="BM3">
        <v>7</v>
      </c>
      <c r="BN3">
        <v>7</v>
      </c>
      <c r="BO3">
        <v>0</v>
      </c>
      <c r="BP3">
        <v>0</v>
      </c>
      <c r="BQ3">
        <v>1</v>
      </c>
      <c r="BR3">
        <v>0</v>
      </c>
      <c r="BS3">
        <v>0</v>
      </c>
      <c r="BT3">
        <v>455</v>
      </c>
      <c r="BU3" t="s">
        <v>199</v>
      </c>
      <c r="BV3">
        <v>16834691671292</v>
      </c>
      <c r="BW3" t="s">
        <v>182</v>
      </c>
      <c r="BX3" t="s">
        <v>182</v>
      </c>
      <c r="BY3" t="s">
        <v>183</v>
      </c>
      <c r="BZ3">
        <v>16834691689114</v>
      </c>
      <c r="CA3">
        <v>113000</v>
      </c>
      <c r="CB3">
        <v>113000</v>
      </c>
      <c r="CC3">
        <v>779</v>
      </c>
      <c r="CD3">
        <v>108938547486</v>
      </c>
      <c r="CE3" t="s">
        <v>338</v>
      </c>
      <c r="CF3" t="s">
        <v>340</v>
      </c>
      <c r="CG3" t="s">
        <v>341</v>
      </c>
      <c r="CH3">
        <v>54</v>
      </c>
      <c r="CI3">
        <v>433</v>
      </c>
      <c r="CJ3">
        <v>4848999999985</v>
      </c>
      <c r="CK3">
        <v>4848999999985</v>
      </c>
      <c r="CN3" t="s">
        <v>186</v>
      </c>
      <c r="CO3" t="s">
        <v>187</v>
      </c>
      <c r="CP3" t="s">
        <v>188</v>
      </c>
      <c r="CQ3">
        <v>5300</v>
      </c>
      <c r="CR3" t="s">
        <v>338</v>
      </c>
      <c r="CS3">
        <v>24</v>
      </c>
      <c r="CT3" t="s">
        <v>189</v>
      </c>
      <c r="CU3" t="s">
        <v>190</v>
      </c>
      <c r="CV3" t="s">
        <v>191</v>
      </c>
      <c r="CW3">
        <v>-27</v>
      </c>
      <c r="CX3">
        <v>-2</v>
      </c>
      <c r="CY3" t="s">
        <v>192</v>
      </c>
      <c r="CZ3" t="s">
        <v>342</v>
      </c>
      <c r="DA3">
        <v>500</v>
      </c>
      <c r="DB3">
        <v>500</v>
      </c>
      <c r="DC3">
        <v>500</v>
      </c>
      <c r="DD3">
        <v>500</v>
      </c>
      <c r="DE3">
        <v>500</v>
      </c>
      <c r="DF3">
        <v>500</v>
      </c>
      <c r="DG3">
        <v>500</v>
      </c>
      <c r="DH3">
        <v>500</v>
      </c>
      <c r="DI3" t="s">
        <v>194</v>
      </c>
      <c r="DJ3" t="s">
        <v>195</v>
      </c>
      <c r="DK3">
        <v>45</v>
      </c>
      <c r="DL3">
        <v>22</v>
      </c>
      <c r="DM3">
        <v>228</v>
      </c>
      <c r="DN3">
        <v>220</v>
      </c>
      <c r="DO3">
        <v>350</v>
      </c>
      <c r="DP3">
        <v>350</v>
      </c>
      <c r="DQ3">
        <v>352</v>
      </c>
      <c r="DR3">
        <v>449</v>
      </c>
      <c r="DS3">
        <v>227</v>
      </c>
      <c r="DT3">
        <v>227</v>
      </c>
      <c r="DU3">
        <v>227</v>
      </c>
      <c r="DV3">
        <v>228</v>
      </c>
      <c r="DW3">
        <v>449</v>
      </c>
      <c r="DX3">
        <v>449</v>
      </c>
      <c r="DY3">
        <v>500</v>
      </c>
      <c r="DZ3">
        <v>500</v>
      </c>
      <c r="EA3">
        <v>500</v>
      </c>
      <c r="EB3">
        <v>500</v>
      </c>
      <c r="EC3">
        <v>501</v>
      </c>
      <c r="ED3">
        <v>501</v>
      </c>
      <c r="EE3">
        <v>0</v>
      </c>
      <c r="EF3">
        <v>0</v>
      </c>
      <c r="EG3">
        <v>3536</v>
      </c>
      <c r="EH3">
        <v>500</v>
      </c>
      <c r="EI3" t="s">
        <v>343</v>
      </c>
      <c r="EJ3">
        <v>2</v>
      </c>
      <c r="EK3">
        <v>1</v>
      </c>
      <c r="EL3">
        <v>33636</v>
      </c>
      <c r="EM3">
        <v>0</v>
      </c>
      <c r="EN3">
        <v>0</v>
      </c>
      <c r="EO3">
        <v>46</v>
      </c>
      <c r="EP3">
        <v>0</v>
      </c>
      <c r="EQ3">
        <v>0</v>
      </c>
      <c r="ER3">
        <v>1</v>
      </c>
      <c r="ES3">
        <v>0</v>
      </c>
      <c r="ET3">
        <v>0</v>
      </c>
      <c r="EU3">
        <v>40000</v>
      </c>
      <c r="EV3">
        <v>1284</v>
      </c>
      <c r="EW3">
        <v>1</v>
      </c>
      <c r="EX3">
        <v>6356</v>
      </c>
      <c r="EY3">
        <v>6430</v>
      </c>
      <c r="EZ3">
        <v>10</v>
      </c>
      <c r="FA3">
        <v>20118</v>
      </c>
      <c r="FB3">
        <v>2446</v>
      </c>
      <c r="FC3">
        <v>3</v>
      </c>
      <c r="FD3">
        <v>7125</v>
      </c>
      <c r="FE3">
        <v>0</v>
      </c>
      <c r="FF3">
        <v>0</v>
      </c>
      <c r="FG3">
        <v>0</v>
      </c>
      <c r="FH3">
        <v>0</v>
      </c>
      <c r="FI3">
        <v>0</v>
      </c>
      <c r="FJ3">
        <v>0</v>
      </c>
      <c r="FK3">
        <v>0</v>
      </c>
      <c r="FL3">
        <v>0</v>
      </c>
      <c r="FM3">
        <v>0</v>
      </c>
      <c r="FN3">
        <v>0</v>
      </c>
      <c r="FO3">
        <v>0</v>
      </c>
      <c r="FP3">
        <v>0</v>
      </c>
      <c r="FQ3">
        <v>0</v>
      </c>
      <c r="FR3">
        <v>0</v>
      </c>
      <c r="FS3">
        <v>0</v>
      </c>
      <c r="FT3" t="s">
        <v>343</v>
      </c>
    </row>
    <row r="4" spans="1:177" x14ac:dyDescent="0.2">
      <c r="A4">
        <v>424</v>
      </c>
      <c r="B4">
        <v>424</v>
      </c>
      <c r="C4">
        <v>495</v>
      </c>
      <c r="D4">
        <v>27861</v>
      </c>
      <c r="E4">
        <v>25898</v>
      </c>
      <c r="F4">
        <v>10614</v>
      </c>
      <c r="G4">
        <v>10515</v>
      </c>
      <c r="H4">
        <v>15</v>
      </c>
      <c r="I4">
        <v>15</v>
      </c>
      <c r="J4">
        <v>14</v>
      </c>
      <c r="K4">
        <v>14</v>
      </c>
      <c r="L4">
        <v>1</v>
      </c>
      <c r="M4">
        <v>0</v>
      </c>
      <c r="N4">
        <v>99999</v>
      </c>
      <c r="O4">
        <v>0</v>
      </c>
      <c r="P4">
        <v>0</v>
      </c>
      <c r="Q4">
        <v>1</v>
      </c>
      <c r="R4" t="s">
        <v>346</v>
      </c>
      <c r="S4">
        <v>420</v>
      </c>
      <c r="T4">
        <v>420</v>
      </c>
      <c r="U4">
        <v>354</v>
      </c>
      <c r="V4">
        <v>357</v>
      </c>
      <c r="W4" t="s">
        <v>338</v>
      </c>
      <c r="X4">
        <v>3</v>
      </c>
      <c r="Y4">
        <v>0</v>
      </c>
      <c r="Z4" t="s">
        <v>347</v>
      </c>
      <c r="AA4" t="s">
        <v>338</v>
      </c>
      <c r="AB4">
        <v>354</v>
      </c>
      <c r="AC4">
        <v>475700000003</v>
      </c>
      <c r="AD4">
        <v>479</v>
      </c>
      <c r="AE4">
        <v>479</v>
      </c>
      <c r="AF4">
        <v>3</v>
      </c>
      <c r="AG4">
        <v>10</v>
      </c>
      <c r="AH4">
        <v>179</v>
      </c>
      <c r="AI4">
        <v>57</v>
      </c>
      <c r="AJ4">
        <v>50</v>
      </c>
      <c r="AK4">
        <v>100</v>
      </c>
      <c r="AL4">
        <v>100</v>
      </c>
      <c r="AM4">
        <v>-1</v>
      </c>
      <c r="AN4">
        <v>100</v>
      </c>
      <c r="AO4">
        <v>-1</v>
      </c>
      <c r="AP4">
        <v>-1</v>
      </c>
      <c r="AQ4">
        <v>-1</v>
      </c>
      <c r="AR4">
        <v>-1</v>
      </c>
      <c r="AS4">
        <v>-1</v>
      </c>
      <c r="AT4">
        <v>15257</v>
      </c>
      <c r="AU4">
        <v>0</v>
      </c>
      <c r="AV4">
        <v>-1</v>
      </c>
      <c r="AW4">
        <v>-1</v>
      </c>
      <c r="AX4">
        <v>0</v>
      </c>
      <c r="AY4">
        <v>0</v>
      </c>
      <c r="AZ4" t="s">
        <v>180</v>
      </c>
      <c r="BA4">
        <v>2</v>
      </c>
      <c r="BB4">
        <v>0</v>
      </c>
      <c r="BC4">
        <v>0</v>
      </c>
      <c r="BD4">
        <v>0</v>
      </c>
      <c r="BE4">
        <v>0</v>
      </c>
      <c r="BF4">
        <v>0</v>
      </c>
      <c r="BG4">
        <v>10</v>
      </c>
      <c r="BH4">
        <v>6</v>
      </c>
      <c r="BI4">
        <v>1</v>
      </c>
      <c r="BJ4">
        <v>1</v>
      </c>
      <c r="BK4">
        <v>4</v>
      </c>
      <c r="BL4">
        <v>0</v>
      </c>
      <c r="BM4">
        <v>7</v>
      </c>
      <c r="BN4">
        <v>13</v>
      </c>
      <c r="BO4">
        <v>0</v>
      </c>
      <c r="BP4">
        <v>0</v>
      </c>
      <c r="BQ4">
        <v>1</v>
      </c>
      <c r="BR4">
        <v>0</v>
      </c>
      <c r="BS4">
        <v>0</v>
      </c>
      <c r="BT4">
        <v>448</v>
      </c>
      <c r="BU4" t="s">
        <v>181</v>
      </c>
      <c r="BV4">
        <v>16834691678242</v>
      </c>
      <c r="BW4" t="s">
        <v>182</v>
      </c>
      <c r="BX4" t="s">
        <v>182</v>
      </c>
      <c r="BY4" t="s">
        <v>183</v>
      </c>
      <c r="BZ4">
        <v>16834691698647</v>
      </c>
      <c r="CA4">
        <v>113000</v>
      </c>
      <c r="CB4">
        <v>113000</v>
      </c>
      <c r="CC4">
        <v>930</v>
      </c>
      <c r="CD4">
        <v>130985915493</v>
      </c>
      <c r="CE4" t="s">
        <v>338</v>
      </c>
      <c r="CF4" t="s">
        <v>340</v>
      </c>
      <c r="CG4" t="s">
        <v>341</v>
      </c>
      <c r="CH4">
        <v>54</v>
      </c>
      <c r="CI4">
        <v>420</v>
      </c>
      <c r="CJ4">
        <v>475700000003</v>
      </c>
      <c r="CK4">
        <v>475700000003</v>
      </c>
      <c r="CN4" t="s">
        <v>186</v>
      </c>
      <c r="CO4" t="s">
        <v>187</v>
      </c>
      <c r="CP4" t="s">
        <v>188</v>
      </c>
      <c r="CQ4">
        <v>5578</v>
      </c>
      <c r="CR4" t="s">
        <v>338</v>
      </c>
      <c r="CS4">
        <v>24</v>
      </c>
      <c r="CT4" t="s">
        <v>189</v>
      </c>
      <c r="CU4" t="s">
        <v>190</v>
      </c>
      <c r="CV4" t="s">
        <v>191</v>
      </c>
      <c r="CW4">
        <v>-27</v>
      </c>
      <c r="CX4">
        <v>-2</v>
      </c>
      <c r="CY4" t="s">
        <v>192</v>
      </c>
      <c r="CZ4" t="s">
        <v>342</v>
      </c>
      <c r="DA4">
        <v>500</v>
      </c>
      <c r="DB4">
        <v>500</v>
      </c>
      <c r="DC4">
        <v>500</v>
      </c>
      <c r="DD4">
        <v>500</v>
      </c>
      <c r="DE4">
        <v>500</v>
      </c>
      <c r="DF4">
        <v>500</v>
      </c>
      <c r="DG4">
        <v>500</v>
      </c>
      <c r="DH4">
        <v>500</v>
      </c>
      <c r="DI4" t="s">
        <v>194</v>
      </c>
      <c r="DJ4" t="s">
        <v>195</v>
      </c>
      <c r="DK4">
        <v>37</v>
      </c>
      <c r="DL4">
        <v>13</v>
      </c>
      <c r="DM4">
        <v>204</v>
      </c>
      <c r="DN4">
        <v>196</v>
      </c>
      <c r="DO4">
        <v>358</v>
      </c>
      <c r="DP4">
        <v>358</v>
      </c>
      <c r="DQ4">
        <v>361</v>
      </c>
      <c r="DR4">
        <v>424</v>
      </c>
      <c r="DS4">
        <v>202</v>
      </c>
      <c r="DT4">
        <v>202</v>
      </c>
      <c r="DU4">
        <v>202</v>
      </c>
      <c r="DV4">
        <v>203</v>
      </c>
      <c r="DW4">
        <v>424</v>
      </c>
      <c r="DX4">
        <v>424</v>
      </c>
      <c r="DY4">
        <v>479</v>
      </c>
      <c r="DZ4">
        <v>479</v>
      </c>
      <c r="EA4">
        <v>479</v>
      </c>
      <c r="EB4">
        <v>479</v>
      </c>
      <c r="EC4">
        <v>479</v>
      </c>
      <c r="ED4">
        <v>479</v>
      </c>
      <c r="EE4">
        <v>0</v>
      </c>
      <c r="EF4">
        <v>0</v>
      </c>
      <c r="EG4">
        <v>3529</v>
      </c>
      <c r="EH4">
        <v>500</v>
      </c>
      <c r="EI4" t="s">
        <v>343</v>
      </c>
      <c r="EJ4">
        <v>3</v>
      </c>
      <c r="EK4">
        <v>1</v>
      </c>
      <c r="EL4">
        <v>33588</v>
      </c>
      <c r="EM4">
        <v>0</v>
      </c>
      <c r="EN4">
        <v>0</v>
      </c>
      <c r="EO4">
        <v>39</v>
      </c>
      <c r="EP4">
        <v>0</v>
      </c>
      <c r="EQ4">
        <v>0</v>
      </c>
      <c r="ER4">
        <v>1</v>
      </c>
      <c r="ES4">
        <v>0</v>
      </c>
      <c r="ET4">
        <v>0</v>
      </c>
      <c r="EU4">
        <v>42918</v>
      </c>
      <c r="EV4">
        <v>1284</v>
      </c>
      <c r="EW4">
        <v>1</v>
      </c>
      <c r="EX4">
        <v>6356</v>
      </c>
      <c r="EY4">
        <v>6592</v>
      </c>
      <c r="EZ4">
        <v>10</v>
      </c>
      <c r="FA4">
        <v>20913</v>
      </c>
      <c r="FB4">
        <v>2639</v>
      </c>
      <c r="FC4">
        <v>3</v>
      </c>
      <c r="FD4">
        <v>8566</v>
      </c>
      <c r="FE4">
        <v>0</v>
      </c>
      <c r="FF4">
        <v>0</v>
      </c>
      <c r="FG4">
        <v>0</v>
      </c>
      <c r="FH4">
        <v>0</v>
      </c>
      <c r="FI4">
        <v>0</v>
      </c>
      <c r="FJ4">
        <v>0</v>
      </c>
      <c r="FK4">
        <v>0</v>
      </c>
      <c r="FL4">
        <v>0</v>
      </c>
      <c r="FM4">
        <v>0</v>
      </c>
      <c r="FN4">
        <v>0</v>
      </c>
      <c r="FO4">
        <v>0</v>
      </c>
      <c r="FP4">
        <v>0</v>
      </c>
      <c r="FQ4">
        <v>0</v>
      </c>
      <c r="FR4">
        <v>0</v>
      </c>
      <c r="FS4">
        <v>0</v>
      </c>
      <c r="FT4" t="s">
        <v>343</v>
      </c>
    </row>
    <row r="5" spans="1:177" x14ac:dyDescent="0.2">
      <c r="A5">
        <v>400</v>
      </c>
      <c r="B5">
        <v>400</v>
      </c>
      <c r="C5">
        <v>446</v>
      </c>
      <c r="D5">
        <v>27861</v>
      </c>
      <c r="E5">
        <v>27861</v>
      </c>
      <c r="F5">
        <v>9720</v>
      </c>
      <c r="G5">
        <v>9720</v>
      </c>
      <c r="H5">
        <v>15</v>
      </c>
      <c r="I5">
        <v>15</v>
      </c>
      <c r="J5">
        <v>15</v>
      </c>
      <c r="K5">
        <v>14</v>
      </c>
      <c r="L5">
        <v>1</v>
      </c>
      <c r="M5">
        <v>0</v>
      </c>
      <c r="N5">
        <v>99999</v>
      </c>
      <c r="O5">
        <v>0</v>
      </c>
      <c r="P5">
        <v>0</v>
      </c>
      <c r="Q5">
        <v>1</v>
      </c>
      <c r="R5" t="s">
        <v>348</v>
      </c>
      <c r="S5">
        <v>388</v>
      </c>
      <c r="T5">
        <v>388</v>
      </c>
      <c r="U5">
        <v>329</v>
      </c>
      <c r="V5">
        <v>331</v>
      </c>
      <c r="W5" t="s">
        <v>338</v>
      </c>
      <c r="X5">
        <v>3</v>
      </c>
      <c r="Y5">
        <v>0</v>
      </c>
      <c r="Z5" t="s">
        <v>349</v>
      </c>
      <c r="AA5" t="s">
        <v>338</v>
      </c>
      <c r="AB5">
        <v>329</v>
      </c>
      <c r="AC5">
        <v>4375</v>
      </c>
      <c r="AD5">
        <v>451</v>
      </c>
      <c r="AE5">
        <v>451</v>
      </c>
      <c r="AF5">
        <v>3</v>
      </c>
      <c r="AG5">
        <v>10</v>
      </c>
      <c r="AH5">
        <v>163</v>
      </c>
      <c r="AI5">
        <v>55</v>
      </c>
      <c r="AJ5">
        <v>50</v>
      </c>
      <c r="AK5">
        <v>100</v>
      </c>
      <c r="AL5">
        <v>100</v>
      </c>
      <c r="AM5">
        <v>-1</v>
      </c>
      <c r="AN5">
        <v>100</v>
      </c>
      <c r="AO5">
        <v>-1</v>
      </c>
      <c r="AP5">
        <v>-1</v>
      </c>
      <c r="AQ5">
        <v>-1</v>
      </c>
      <c r="AR5">
        <v>-1</v>
      </c>
      <c r="AS5">
        <v>-1</v>
      </c>
      <c r="AT5">
        <v>14560</v>
      </c>
      <c r="AU5">
        <v>0</v>
      </c>
      <c r="AV5">
        <v>-1</v>
      </c>
      <c r="AW5">
        <v>-1</v>
      </c>
      <c r="AX5">
        <v>0</v>
      </c>
      <c r="AY5">
        <v>0</v>
      </c>
      <c r="AZ5" t="s">
        <v>180</v>
      </c>
      <c r="BA5">
        <v>3</v>
      </c>
      <c r="BB5">
        <v>0</v>
      </c>
      <c r="BC5">
        <v>0</v>
      </c>
      <c r="BD5">
        <v>0</v>
      </c>
      <c r="BE5">
        <v>0</v>
      </c>
      <c r="BF5">
        <v>0</v>
      </c>
      <c r="BG5">
        <v>21</v>
      </c>
      <c r="BH5">
        <v>1</v>
      </c>
      <c r="BI5">
        <v>1</v>
      </c>
      <c r="BJ5">
        <v>1</v>
      </c>
      <c r="BK5">
        <v>2</v>
      </c>
      <c r="BL5">
        <v>0</v>
      </c>
      <c r="BM5">
        <v>6</v>
      </c>
      <c r="BN5">
        <v>7</v>
      </c>
      <c r="BO5">
        <v>0</v>
      </c>
      <c r="BP5">
        <v>0</v>
      </c>
      <c r="BQ5">
        <v>1</v>
      </c>
      <c r="BR5">
        <v>1</v>
      </c>
      <c r="BS5">
        <v>0</v>
      </c>
      <c r="BT5">
        <v>402</v>
      </c>
      <c r="BU5" t="s">
        <v>202</v>
      </c>
      <c r="BV5">
        <v>1683469173097</v>
      </c>
      <c r="BW5" t="s">
        <v>182</v>
      </c>
      <c r="BX5" t="s">
        <v>182</v>
      </c>
      <c r="BY5" t="s">
        <v>183</v>
      </c>
      <c r="BZ5">
        <v>16834691749884</v>
      </c>
      <c r="CA5">
        <v>113000</v>
      </c>
      <c r="CB5">
        <v>113000</v>
      </c>
      <c r="CC5">
        <v>839</v>
      </c>
      <c r="CD5">
        <v>119487908962</v>
      </c>
      <c r="CE5" t="s">
        <v>338</v>
      </c>
      <c r="CF5" t="s">
        <v>340</v>
      </c>
      <c r="CG5" t="s">
        <v>341</v>
      </c>
      <c r="CH5">
        <v>54</v>
      </c>
      <c r="CI5">
        <v>387</v>
      </c>
      <c r="CJ5">
        <v>4375</v>
      </c>
      <c r="CK5">
        <v>4375</v>
      </c>
      <c r="CN5" t="s">
        <v>186</v>
      </c>
      <c r="CO5" t="s">
        <v>187</v>
      </c>
      <c r="CP5" t="s">
        <v>188</v>
      </c>
      <c r="CQ5">
        <v>5355</v>
      </c>
      <c r="CR5" t="s">
        <v>338</v>
      </c>
      <c r="CS5">
        <v>24</v>
      </c>
      <c r="CT5" t="s">
        <v>189</v>
      </c>
      <c r="CU5" t="s">
        <v>190</v>
      </c>
      <c r="CV5" t="s">
        <v>191</v>
      </c>
      <c r="CW5">
        <v>-27</v>
      </c>
      <c r="CX5">
        <v>-2</v>
      </c>
      <c r="CY5" t="s">
        <v>192</v>
      </c>
      <c r="CZ5" t="s">
        <v>342</v>
      </c>
      <c r="DA5">
        <v>500</v>
      </c>
      <c r="DB5">
        <v>500</v>
      </c>
      <c r="DC5">
        <v>500</v>
      </c>
      <c r="DD5">
        <v>500</v>
      </c>
      <c r="DE5">
        <v>500</v>
      </c>
      <c r="DF5">
        <v>500</v>
      </c>
      <c r="DG5">
        <v>500</v>
      </c>
      <c r="DH5">
        <v>500</v>
      </c>
      <c r="DI5" t="s">
        <v>194</v>
      </c>
      <c r="DJ5" t="s">
        <v>195</v>
      </c>
      <c r="DK5">
        <v>45</v>
      </c>
      <c r="DL5">
        <v>26</v>
      </c>
      <c r="DM5">
        <v>200</v>
      </c>
      <c r="DN5">
        <v>192</v>
      </c>
      <c r="DO5">
        <v>342</v>
      </c>
      <c r="DP5">
        <v>342</v>
      </c>
      <c r="DQ5">
        <v>344</v>
      </c>
      <c r="DR5">
        <v>400</v>
      </c>
      <c r="DS5">
        <v>198</v>
      </c>
      <c r="DT5">
        <v>198</v>
      </c>
      <c r="DU5">
        <v>199</v>
      </c>
      <c r="DV5">
        <v>199</v>
      </c>
      <c r="DW5">
        <v>400</v>
      </c>
      <c r="DX5">
        <v>400</v>
      </c>
      <c r="DY5">
        <v>450</v>
      </c>
      <c r="DZ5">
        <v>450</v>
      </c>
      <c r="EA5">
        <v>450</v>
      </c>
      <c r="EB5">
        <v>450</v>
      </c>
      <c r="EC5">
        <v>451</v>
      </c>
      <c r="ED5">
        <v>451</v>
      </c>
      <c r="EE5">
        <v>0</v>
      </c>
      <c r="EF5">
        <v>0</v>
      </c>
      <c r="EG5">
        <v>3490</v>
      </c>
      <c r="EH5">
        <v>500</v>
      </c>
      <c r="EI5" t="s">
        <v>343</v>
      </c>
      <c r="EJ5">
        <v>4</v>
      </c>
      <c r="EK5">
        <v>1</v>
      </c>
      <c r="EL5">
        <v>34346</v>
      </c>
      <c r="EM5">
        <v>0</v>
      </c>
      <c r="EN5">
        <v>0</v>
      </c>
      <c r="EO5">
        <v>51</v>
      </c>
      <c r="EP5">
        <v>0</v>
      </c>
      <c r="EQ5">
        <v>0</v>
      </c>
      <c r="ER5">
        <v>1</v>
      </c>
      <c r="ES5">
        <v>0</v>
      </c>
      <c r="ET5">
        <v>0</v>
      </c>
      <c r="EU5">
        <v>41012</v>
      </c>
      <c r="EV5">
        <v>1284</v>
      </c>
      <c r="EW5">
        <v>1</v>
      </c>
      <c r="EX5">
        <v>6356</v>
      </c>
      <c r="EY5">
        <v>6082</v>
      </c>
      <c r="EZ5">
        <v>10</v>
      </c>
      <c r="FA5">
        <v>17457</v>
      </c>
      <c r="FB5">
        <v>2255</v>
      </c>
      <c r="FC5">
        <v>3</v>
      </c>
      <c r="FD5">
        <v>6806</v>
      </c>
      <c r="FE5">
        <v>0</v>
      </c>
      <c r="FF5">
        <v>0</v>
      </c>
      <c r="FG5">
        <v>0</v>
      </c>
      <c r="FH5">
        <v>0</v>
      </c>
      <c r="FI5">
        <v>0</v>
      </c>
      <c r="FJ5">
        <v>0</v>
      </c>
      <c r="FK5">
        <v>0</v>
      </c>
      <c r="FL5">
        <v>0</v>
      </c>
      <c r="FM5">
        <v>0</v>
      </c>
      <c r="FN5">
        <v>0</v>
      </c>
      <c r="FO5">
        <v>0</v>
      </c>
      <c r="FP5">
        <v>0</v>
      </c>
      <c r="FQ5">
        <v>0</v>
      </c>
      <c r="FR5">
        <v>0</v>
      </c>
      <c r="FS5">
        <v>0</v>
      </c>
      <c r="FT5" t="s">
        <v>343</v>
      </c>
    </row>
    <row r="6" spans="1:177" x14ac:dyDescent="0.2">
      <c r="A6">
        <v>430</v>
      </c>
      <c r="B6">
        <v>430</v>
      </c>
      <c r="C6">
        <v>497</v>
      </c>
      <c r="D6">
        <v>27861</v>
      </c>
      <c r="E6">
        <v>25898</v>
      </c>
      <c r="F6">
        <v>9720</v>
      </c>
      <c r="G6">
        <v>9621</v>
      </c>
      <c r="H6">
        <v>15</v>
      </c>
      <c r="I6">
        <v>15</v>
      </c>
      <c r="J6">
        <v>14</v>
      </c>
      <c r="K6">
        <v>14</v>
      </c>
      <c r="L6">
        <v>1</v>
      </c>
      <c r="M6">
        <v>0</v>
      </c>
      <c r="N6">
        <v>99999</v>
      </c>
      <c r="O6">
        <v>0</v>
      </c>
      <c r="P6">
        <v>0</v>
      </c>
      <c r="Q6">
        <v>1</v>
      </c>
      <c r="R6" t="s">
        <v>350</v>
      </c>
      <c r="S6">
        <v>426</v>
      </c>
      <c r="T6">
        <v>426</v>
      </c>
      <c r="U6">
        <v>340</v>
      </c>
      <c r="V6">
        <v>343</v>
      </c>
      <c r="W6" t="s">
        <v>338</v>
      </c>
      <c r="X6">
        <v>3</v>
      </c>
      <c r="Y6">
        <v>0</v>
      </c>
      <c r="Z6" t="s">
        <v>351</v>
      </c>
      <c r="AA6" t="s">
        <v>338</v>
      </c>
      <c r="AB6">
        <v>340</v>
      </c>
      <c r="AC6">
        <v>4721999999993</v>
      </c>
      <c r="AD6">
        <v>476</v>
      </c>
      <c r="AE6">
        <v>476</v>
      </c>
      <c r="AF6">
        <v>3</v>
      </c>
      <c r="AG6">
        <v>10</v>
      </c>
      <c r="AH6">
        <v>177</v>
      </c>
      <c r="AI6">
        <v>57</v>
      </c>
      <c r="AJ6">
        <v>50</v>
      </c>
      <c r="AK6">
        <v>100</v>
      </c>
      <c r="AL6">
        <v>100</v>
      </c>
      <c r="AM6">
        <v>-1</v>
      </c>
      <c r="AN6">
        <v>100</v>
      </c>
      <c r="AO6">
        <v>-1</v>
      </c>
      <c r="AP6">
        <v>-1</v>
      </c>
      <c r="AQ6">
        <v>-1</v>
      </c>
      <c r="AR6">
        <v>-1</v>
      </c>
      <c r="AS6">
        <v>-1</v>
      </c>
      <c r="AT6">
        <v>14547</v>
      </c>
      <c r="AU6">
        <v>0</v>
      </c>
      <c r="AV6">
        <v>-1</v>
      </c>
      <c r="AW6">
        <v>-1</v>
      </c>
      <c r="AX6">
        <v>0</v>
      </c>
      <c r="AY6">
        <v>0</v>
      </c>
      <c r="AZ6" t="s">
        <v>180</v>
      </c>
      <c r="BA6">
        <v>3</v>
      </c>
      <c r="BB6">
        <v>0</v>
      </c>
      <c r="BC6">
        <v>0</v>
      </c>
      <c r="BD6">
        <v>0</v>
      </c>
      <c r="BE6">
        <v>0</v>
      </c>
      <c r="BF6">
        <v>0</v>
      </c>
      <c r="BG6">
        <v>26</v>
      </c>
      <c r="BH6">
        <v>4</v>
      </c>
      <c r="BI6">
        <v>1</v>
      </c>
      <c r="BJ6">
        <v>2</v>
      </c>
      <c r="BK6">
        <v>3</v>
      </c>
      <c r="BL6">
        <v>0</v>
      </c>
      <c r="BM6">
        <v>5</v>
      </c>
      <c r="BN6">
        <v>7</v>
      </c>
      <c r="BO6">
        <v>0</v>
      </c>
      <c r="BP6">
        <v>0</v>
      </c>
      <c r="BQ6">
        <v>1</v>
      </c>
      <c r="BR6">
        <v>0</v>
      </c>
      <c r="BS6">
        <v>0</v>
      </c>
      <c r="BT6">
        <v>444</v>
      </c>
      <c r="BU6" t="s">
        <v>199</v>
      </c>
      <c r="BV6">
        <v>16834691754388</v>
      </c>
      <c r="BW6" t="s">
        <v>182</v>
      </c>
      <c r="BX6" t="s">
        <v>182</v>
      </c>
      <c r="BY6" t="s">
        <v>183</v>
      </c>
      <c r="BZ6">
        <v>16834691774031</v>
      </c>
      <c r="CA6">
        <v>113000</v>
      </c>
      <c r="CB6">
        <v>113000</v>
      </c>
      <c r="CC6">
        <v>830</v>
      </c>
      <c r="CD6">
        <v>116736990155</v>
      </c>
      <c r="CE6" t="s">
        <v>338</v>
      </c>
      <c r="CF6" t="s">
        <v>340</v>
      </c>
      <c r="CG6" t="s">
        <v>341</v>
      </c>
      <c r="CH6">
        <v>54</v>
      </c>
      <c r="CI6">
        <v>426</v>
      </c>
      <c r="CJ6">
        <v>4721999999993</v>
      </c>
      <c r="CK6">
        <v>4721999999993</v>
      </c>
      <c r="CN6" t="s">
        <v>186</v>
      </c>
      <c r="CO6" t="s">
        <v>187</v>
      </c>
      <c r="CP6" t="s">
        <v>188</v>
      </c>
      <c r="CQ6">
        <v>5271</v>
      </c>
      <c r="CR6" t="s">
        <v>338</v>
      </c>
      <c r="CS6">
        <v>24</v>
      </c>
      <c r="CT6" t="s">
        <v>189</v>
      </c>
      <c r="CU6" t="s">
        <v>190</v>
      </c>
      <c r="CV6" t="s">
        <v>191</v>
      </c>
      <c r="CW6">
        <v>-27</v>
      </c>
      <c r="CX6">
        <v>-2</v>
      </c>
      <c r="CY6" t="s">
        <v>192</v>
      </c>
      <c r="CZ6" t="s">
        <v>342</v>
      </c>
      <c r="DA6">
        <v>500</v>
      </c>
      <c r="DB6">
        <v>500</v>
      </c>
      <c r="DC6">
        <v>500</v>
      </c>
      <c r="DD6">
        <v>500</v>
      </c>
      <c r="DE6">
        <v>500</v>
      </c>
      <c r="DF6">
        <v>500</v>
      </c>
      <c r="DG6">
        <v>500</v>
      </c>
      <c r="DH6">
        <v>500</v>
      </c>
      <c r="DI6" t="s">
        <v>194</v>
      </c>
      <c r="DJ6" t="s">
        <v>195</v>
      </c>
      <c r="DK6">
        <v>34</v>
      </c>
      <c r="DL6">
        <v>11</v>
      </c>
      <c r="DM6">
        <v>198</v>
      </c>
      <c r="DN6">
        <v>191</v>
      </c>
      <c r="DO6">
        <v>343</v>
      </c>
      <c r="DP6">
        <v>343</v>
      </c>
      <c r="DQ6">
        <v>346</v>
      </c>
      <c r="DR6">
        <v>430</v>
      </c>
      <c r="DS6">
        <v>197</v>
      </c>
      <c r="DT6">
        <v>197</v>
      </c>
      <c r="DU6">
        <v>197</v>
      </c>
      <c r="DV6">
        <v>198</v>
      </c>
      <c r="DW6">
        <v>430</v>
      </c>
      <c r="DX6">
        <v>430</v>
      </c>
      <c r="DY6">
        <v>476</v>
      </c>
      <c r="DZ6">
        <v>476</v>
      </c>
      <c r="EA6">
        <v>476</v>
      </c>
      <c r="EB6">
        <v>476</v>
      </c>
      <c r="EC6">
        <v>476</v>
      </c>
      <c r="ED6">
        <v>476</v>
      </c>
      <c r="EE6">
        <v>0</v>
      </c>
      <c r="EF6">
        <v>0</v>
      </c>
      <c r="EG6">
        <v>3523</v>
      </c>
      <c r="EH6">
        <v>500</v>
      </c>
      <c r="EI6" t="s">
        <v>343</v>
      </c>
      <c r="EJ6">
        <v>5</v>
      </c>
      <c r="EK6">
        <v>1</v>
      </c>
      <c r="EL6">
        <v>30375</v>
      </c>
      <c r="EM6">
        <v>0</v>
      </c>
      <c r="EN6">
        <v>0</v>
      </c>
      <c r="EO6">
        <v>35</v>
      </c>
      <c r="EP6">
        <v>0</v>
      </c>
      <c r="EQ6">
        <v>0</v>
      </c>
      <c r="ER6">
        <v>1</v>
      </c>
      <c r="ES6">
        <v>0</v>
      </c>
      <c r="ET6">
        <v>0</v>
      </c>
      <c r="EU6">
        <v>38027</v>
      </c>
      <c r="EV6">
        <v>1284</v>
      </c>
      <c r="EW6">
        <v>1</v>
      </c>
      <c r="EX6">
        <v>6356</v>
      </c>
      <c r="EY6">
        <v>6082</v>
      </c>
      <c r="EZ6">
        <v>10</v>
      </c>
      <c r="FA6">
        <v>17457</v>
      </c>
      <c r="FB6">
        <v>2255</v>
      </c>
      <c r="FC6">
        <v>3</v>
      </c>
      <c r="FD6">
        <v>6806</v>
      </c>
      <c r="FE6">
        <v>0</v>
      </c>
      <c r="FF6">
        <v>0</v>
      </c>
      <c r="FG6">
        <v>0</v>
      </c>
      <c r="FH6">
        <v>0</v>
      </c>
      <c r="FI6">
        <v>0</v>
      </c>
      <c r="FJ6">
        <v>0</v>
      </c>
      <c r="FK6">
        <v>0</v>
      </c>
      <c r="FL6">
        <v>0</v>
      </c>
      <c r="FM6">
        <v>0</v>
      </c>
      <c r="FN6">
        <v>0</v>
      </c>
      <c r="FO6">
        <v>0</v>
      </c>
      <c r="FP6">
        <v>0</v>
      </c>
      <c r="FQ6">
        <v>0</v>
      </c>
      <c r="FR6">
        <v>0</v>
      </c>
      <c r="FS6">
        <v>0</v>
      </c>
      <c r="FT6" t="s">
        <v>343</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35B3DF-77C8-584A-9FC5-799614D951F3}">
  <sheetPr codeName="Blad11"/>
  <dimension ref="A1:G47"/>
  <sheetViews>
    <sheetView zoomScale="140" zoomScaleNormal="140" workbookViewId="0">
      <selection activeCell="G42" sqref="G42"/>
    </sheetView>
  </sheetViews>
  <sheetFormatPr baseColWidth="10" defaultRowHeight="16" x14ac:dyDescent="0.2"/>
  <cols>
    <col min="1" max="1" width="41.1640625" customWidth="1"/>
    <col min="2" max="2" width="28.5" customWidth="1"/>
    <col min="3" max="3" width="38.33203125" customWidth="1"/>
    <col min="4" max="4" width="28.33203125" customWidth="1"/>
    <col min="5" max="5" width="40.6640625" customWidth="1"/>
    <col min="6" max="6" width="36.1640625" customWidth="1"/>
    <col min="7" max="7" width="41.1640625" customWidth="1"/>
  </cols>
  <sheetData>
    <row r="1" spans="1:7" x14ac:dyDescent="0.2">
      <c r="A1" s="2" t="s">
        <v>358</v>
      </c>
      <c r="B1" s="2"/>
      <c r="C1" s="2"/>
      <c r="D1" s="2"/>
      <c r="E1" s="2"/>
      <c r="F1" s="2"/>
      <c r="G1" s="2"/>
    </row>
    <row r="2" spans="1:7" x14ac:dyDescent="0.2">
      <c r="A2" s="1" t="s">
        <v>352</v>
      </c>
      <c r="B2" s="1" t="s">
        <v>353</v>
      </c>
      <c r="C2" s="1" t="s">
        <v>354</v>
      </c>
      <c r="D2" s="1" t="s">
        <v>355</v>
      </c>
      <c r="E2" s="1" t="s">
        <v>356</v>
      </c>
      <c r="F2" s="1" t="s">
        <v>357</v>
      </c>
      <c r="G2" s="1" t="s">
        <v>360</v>
      </c>
    </row>
    <row r="3" spans="1:7" x14ac:dyDescent="0.2">
      <c r="A3">
        <f>AVERAGE(Werkblad_1___Results_MPA_Index_[fullyLoaded])</f>
        <v>395.4</v>
      </c>
      <c r="B3">
        <f>AVERAGE(Werkblad_1___Results_MPA_Index_[bytesIn])</f>
        <v>4243.6000000000004</v>
      </c>
      <c r="C3">
        <f>AVERAGE(Werkblad_1___Results_MPA_Index_[firstContentfulPaint])</f>
        <v>368.6</v>
      </c>
      <c r="D3">
        <f>AVERAGE(Werkblad_1___Results_MPA_Index_[SpeedIndex])</f>
        <v>363.6</v>
      </c>
      <c r="E3">
        <f>AVERAGE(Werkblad_1___Results_MPA_Index_[chromeUserTiming.LargestContentfulPaint])</f>
        <v>368.6</v>
      </c>
      <c r="F3">
        <f>AVERAGE(Werkblad_1___Results_MPA_Index_[TotalBlockingTime])</f>
        <v>0</v>
      </c>
      <c r="G3">
        <f>AVERAGE(Werkblad_1___Results_MPA_Index_[chromeUserTiming.CumulativeLayoutShift])</f>
        <v>14468204.4</v>
      </c>
    </row>
    <row r="5" spans="1:7" x14ac:dyDescent="0.2">
      <c r="A5" s="2" t="s">
        <v>359</v>
      </c>
      <c r="B5" s="2"/>
      <c r="C5" s="2"/>
      <c r="D5" s="2"/>
      <c r="E5" s="2"/>
      <c r="F5" s="2"/>
      <c r="G5" s="2"/>
    </row>
    <row r="6" spans="1:7" x14ac:dyDescent="0.2">
      <c r="A6" s="1" t="s">
        <v>352</v>
      </c>
      <c r="B6" s="1" t="s">
        <v>353</v>
      </c>
      <c r="C6" s="1" t="s">
        <v>354</v>
      </c>
      <c r="D6" s="1" t="s">
        <v>355</v>
      </c>
      <c r="E6" s="1" t="s">
        <v>356</v>
      </c>
      <c r="F6" s="1" t="s">
        <v>357</v>
      </c>
      <c r="G6" s="1" t="s">
        <v>360</v>
      </c>
    </row>
    <row r="7" spans="1:7" x14ac:dyDescent="0.2">
      <c r="A7">
        <f>AVERAGE(Werkblad_1___Results_MPA_Ingred[loadTime])</f>
        <v>407</v>
      </c>
      <c r="B7">
        <f>AVERAGE(Werkblad_1___Results_MPA_Ingred[bytesIn])</f>
        <v>218531.20000000001</v>
      </c>
      <c r="C7">
        <f>AVERAGE(Werkblad_1___Results_MPA_Ingred[firstContentfulPaint])</f>
        <v>443</v>
      </c>
      <c r="D7">
        <f>AVERAGE(Werkblad_1___Results_MPA_Ingred[SpeedIndex])</f>
        <v>468.6</v>
      </c>
      <c r="E7">
        <f>AVERAGE(Werkblad_1___Results_MPA_Ingred[chromeUserTiming.LargestContentfulPaint])</f>
        <v>443</v>
      </c>
      <c r="F7">
        <f>AVERAGE(Werkblad_1___Results_MPA_Ingred[TotalBlockingTime])</f>
        <v>0</v>
      </c>
      <c r="G7">
        <f>AVERAGE(Werkblad_1___Results_MPA_Ingred[chromeUserTiming.CumulativeLayoutShift])</f>
        <v>1124189</v>
      </c>
    </row>
    <row r="9" spans="1:7" x14ac:dyDescent="0.2">
      <c r="A9" s="2" t="s">
        <v>361</v>
      </c>
      <c r="B9" s="2"/>
      <c r="C9" s="2"/>
      <c r="D9" s="2"/>
      <c r="E9" s="2"/>
      <c r="F9" s="2"/>
      <c r="G9" s="2"/>
    </row>
    <row r="10" spans="1:7" x14ac:dyDescent="0.2">
      <c r="A10" s="1" t="s">
        <v>352</v>
      </c>
      <c r="B10" s="1" t="s">
        <v>353</v>
      </c>
      <c r="C10" s="1" t="s">
        <v>354</v>
      </c>
      <c r="D10" s="1" t="s">
        <v>355</v>
      </c>
      <c r="E10" s="1" t="s">
        <v>356</v>
      </c>
      <c r="F10" s="1" t="s">
        <v>357</v>
      </c>
      <c r="G10" s="1" t="s">
        <v>360</v>
      </c>
    </row>
    <row r="11" spans="1:7" x14ac:dyDescent="0.2">
      <c r="A11">
        <f>AVERAGE(Werkblad_1___Results_MPA_Login_[loadTime])</f>
        <v>330</v>
      </c>
      <c r="B11">
        <f>AVERAGE(Werkblad_1___Results_MPA_Login_[bytesIn])</f>
        <v>3748.8</v>
      </c>
      <c r="C11">
        <f>AVERAGE(Werkblad_1___Results_MPA_Login_[firstContentfulPaint])</f>
        <v>354</v>
      </c>
      <c r="D11">
        <f>AVERAGE(Werkblad_1___Results_MPA_Login_[SpeedIndex])</f>
        <v>360</v>
      </c>
      <c r="E11">
        <f>AVERAGE(Werkblad_1___Results_MPA_Login_[chromeUserTiming.LargestContentfulPaint])</f>
        <v>354</v>
      </c>
      <c r="F11">
        <f>AVERAGE(Werkblad_1___Results_MPA_Login_[TotalBlockingTime])</f>
        <v>0</v>
      </c>
      <c r="G11">
        <f>AVERAGE(Werkblad_1___Results_MPA_Login_[chromeUserTiming.CumulativeLayoutShift])</f>
        <v>0</v>
      </c>
    </row>
    <row r="13" spans="1:7" x14ac:dyDescent="0.2">
      <c r="A13" s="2" t="s">
        <v>362</v>
      </c>
      <c r="B13" s="2"/>
      <c r="C13" s="2"/>
      <c r="D13" s="2"/>
      <c r="E13" s="2"/>
      <c r="F13" s="2"/>
      <c r="G13" s="2"/>
    </row>
    <row r="14" spans="1:7" x14ac:dyDescent="0.2">
      <c r="A14" s="1" t="s">
        <v>352</v>
      </c>
      <c r="B14" s="1" t="s">
        <v>353</v>
      </c>
      <c r="C14" s="1" t="s">
        <v>354</v>
      </c>
      <c r="D14" s="1" t="s">
        <v>355</v>
      </c>
      <c r="E14" s="1" t="s">
        <v>356</v>
      </c>
      <c r="F14" s="1" t="s">
        <v>357</v>
      </c>
      <c r="G14" s="1" t="s">
        <v>360</v>
      </c>
    </row>
    <row r="15" spans="1:7" x14ac:dyDescent="0.2">
      <c r="A15">
        <f>AVERAGE(Werkblad_1___Results_MPA_MenuCr[loadTime])</f>
        <v>407.6</v>
      </c>
      <c r="B15">
        <f>AVERAGE(Werkblad_1___Results_MPA_MenuCr[bytesIn])</f>
        <v>220726.6</v>
      </c>
      <c r="C15">
        <f>AVERAGE(Werkblad_1___Results_MPA_MenuCr[firstContentfulPaint])</f>
        <v>434.2</v>
      </c>
      <c r="D15">
        <f>AVERAGE(Werkblad_1___Results_MPA_MenuCr[SpeedIndex])</f>
        <v>1002</v>
      </c>
      <c r="E15">
        <f>AVERAGE(Werkblad_1___Results_MPA_MenuCr[chromeUserTiming.LargestContentfulPaint])</f>
        <v>1669.6</v>
      </c>
      <c r="F15">
        <f>AVERAGE(Werkblad_1___Results_MPA_MenuCr[TotalBlockingTime])</f>
        <v>0</v>
      </c>
      <c r="G15">
        <f>AVERAGE(Werkblad_1___Results_MPA_MenuCr[chromeUserTiming.CumulativeLayoutShift])</f>
        <v>552423083</v>
      </c>
    </row>
    <row r="17" spans="1:7" x14ac:dyDescent="0.2">
      <c r="A17" s="2" t="s">
        <v>363</v>
      </c>
      <c r="B17" s="2"/>
      <c r="C17" s="2"/>
      <c r="D17" s="2"/>
      <c r="E17" s="2"/>
      <c r="F17" s="2"/>
      <c r="G17" s="2"/>
    </row>
    <row r="18" spans="1:7" x14ac:dyDescent="0.2">
      <c r="A18" s="1" t="s">
        <v>352</v>
      </c>
      <c r="B18" s="1" t="s">
        <v>353</v>
      </c>
      <c r="C18" s="1" t="s">
        <v>354</v>
      </c>
      <c r="D18" s="1" t="s">
        <v>355</v>
      </c>
      <c r="E18" s="1" t="s">
        <v>356</v>
      </c>
      <c r="F18" s="1" t="s">
        <v>357</v>
      </c>
      <c r="G18" s="1" t="s">
        <v>360</v>
      </c>
    </row>
    <row r="19" spans="1:7" x14ac:dyDescent="0.2">
      <c r="A19">
        <f>AVERAGE(Werkblad_1___Results_MPA_OpenMe[loadTime])</f>
        <v>402.6</v>
      </c>
      <c r="B19">
        <f>AVERAGE(Werkblad_1___Results_MPA_OpenMe[bytesIn])</f>
        <v>219992.4</v>
      </c>
      <c r="C19">
        <f>AVERAGE(Werkblad_1___Results_MPA_OpenMe[firstContentfulPaint])</f>
        <v>438</v>
      </c>
      <c r="D19">
        <f>AVERAGE(Werkblad_1___Results_MPA_OpenMe[SpeedIndex])</f>
        <v>618.6</v>
      </c>
      <c r="E19">
        <f>AVERAGE(Werkblad_1___Results_MPA_OpenMe[chromeUserTiming.LargestContentfulPaint])</f>
        <v>666.6</v>
      </c>
      <c r="F19">
        <f>AVERAGE(Werkblad_1___Results_MPA_OpenMe[TotalBlockingTime])</f>
        <v>0</v>
      </c>
      <c r="G19">
        <f>AVERAGE(Werkblad_1___Results_MPA_OpenMe[chromeUserTiming.CumulativeLayoutShift])</f>
        <v>423505129</v>
      </c>
    </row>
    <row r="21" spans="1:7" x14ac:dyDescent="0.2">
      <c r="A21" s="2" t="s">
        <v>364</v>
      </c>
      <c r="B21" s="2"/>
      <c r="C21" s="2"/>
      <c r="D21" s="2"/>
      <c r="E21" s="2"/>
      <c r="F21" s="2"/>
      <c r="G21" s="2"/>
    </row>
    <row r="22" spans="1:7" x14ac:dyDescent="0.2">
      <c r="A22" s="1" t="s">
        <v>352</v>
      </c>
      <c r="B22" s="1" t="s">
        <v>353</v>
      </c>
      <c r="C22" s="1" t="s">
        <v>354</v>
      </c>
      <c r="D22" s="1" t="s">
        <v>355</v>
      </c>
      <c r="E22" s="1" t="s">
        <v>356</v>
      </c>
      <c r="F22" s="1" t="s">
        <v>357</v>
      </c>
      <c r="G22" s="1" t="s">
        <v>360</v>
      </c>
    </row>
    <row r="23" spans="1:7" x14ac:dyDescent="0.2">
      <c r="A23">
        <f>AVERAGE(Werkblad_1___Results_MPA_Profil[loadTime])</f>
        <v>323.8</v>
      </c>
      <c r="B23">
        <f>AVERAGE(Werkblad_1___Results_MPA_Profil[bytesIn])</f>
        <v>4186.3999999999996</v>
      </c>
      <c r="C23">
        <f>AVERAGE(Werkblad_1___Results_MPA_Profil[firstContentfulPaint])</f>
        <v>349.4</v>
      </c>
      <c r="D23">
        <f>AVERAGE(Werkblad_1___Results_MPA_Profil[SpeedIndex])</f>
        <v>360</v>
      </c>
      <c r="E23">
        <f>AVERAGE(Werkblad_1___Results_MPA_Profil[chromeUserTiming.LargestContentfulPaint])</f>
        <v>349.4</v>
      </c>
      <c r="F23">
        <f>AVERAGE(Werkblad_1___Results_MPA_Profil[TotalBlockingTime])</f>
        <v>0</v>
      </c>
      <c r="G23">
        <f>AVERAGE(Werkblad_1___Results_MPA_Profil[chromeUserTiming.CumulativeLayoutShift])</f>
        <v>0</v>
      </c>
    </row>
    <row r="25" spans="1:7" x14ac:dyDescent="0.2">
      <c r="A25" s="2" t="s">
        <v>365</v>
      </c>
      <c r="B25" s="2"/>
      <c r="C25" s="2"/>
      <c r="D25" s="2"/>
      <c r="E25" s="2"/>
      <c r="F25" s="2"/>
      <c r="G25" s="2"/>
    </row>
    <row r="26" spans="1:7" x14ac:dyDescent="0.2">
      <c r="A26" s="1" t="s">
        <v>352</v>
      </c>
      <c r="B26" s="1" t="s">
        <v>353</v>
      </c>
      <c r="C26" s="1" t="s">
        <v>354</v>
      </c>
      <c r="D26" s="1" t="s">
        <v>355</v>
      </c>
      <c r="E26" s="1" t="s">
        <v>356</v>
      </c>
      <c r="F26" s="1" t="s">
        <v>357</v>
      </c>
      <c r="G26" s="1" t="s">
        <v>360</v>
      </c>
    </row>
    <row r="27" spans="1:7" x14ac:dyDescent="0.2">
      <c r="A27">
        <f>AVERAGE(Werkblad_1___Results_MPA_Recipe[loadTime])</f>
        <v>900.8</v>
      </c>
      <c r="B27">
        <f>AVERAGE(Werkblad_1___Results_MPA_Recipe[bytesIn])</f>
        <v>223410.8</v>
      </c>
      <c r="C27">
        <f>AVERAGE(Werkblad_1___Results_MPA_Recipe[firstContentfulPaint])</f>
        <v>448.2</v>
      </c>
      <c r="D27">
        <f>AVERAGE(Werkblad_1___Results_MPA_Recipe[SpeedIndex])</f>
        <v>592.79999999999995</v>
      </c>
      <c r="E27">
        <f>AVERAGE(Werkblad_1___Results_MPA_Recipe[chromeUserTiming.LargestContentfulPaint])</f>
        <v>939.4</v>
      </c>
      <c r="F27">
        <f>AVERAGE(Werkblad_1___Results_MPA_Recipe[TotalBlockingTime])</f>
        <v>0</v>
      </c>
      <c r="G27">
        <f>AVERAGE(Werkblad_1___Results_MPA_Recipe[chromeUserTiming.CumulativeLayoutShift])</f>
        <v>1879396114</v>
      </c>
    </row>
    <row r="29" spans="1:7" x14ac:dyDescent="0.2">
      <c r="A29" s="2" t="s">
        <v>366</v>
      </c>
      <c r="B29" s="2"/>
      <c r="C29" s="2"/>
      <c r="D29" s="2"/>
      <c r="E29" s="2"/>
      <c r="F29" s="2"/>
      <c r="G29" s="2"/>
    </row>
    <row r="30" spans="1:7" x14ac:dyDescent="0.2">
      <c r="A30" s="1" t="s">
        <v>352</v>
      </c>
      <c r="B30" s="1" t="s">
        <v>353</v>
      </c>
      <c r="C30" s="1" t="s">
        <v>354</v>
      </c>
      <c r="D30" s="1" t="s">
        <v>355</v>
      </c>
      <c r="E30" s="1" t="s">
        <v>356</v>
      </c>
      <c r="F30" s="1" t="s">
        <v>357</v>
      </c>
      <c r="G30" s="1" t="s">
        <v>360</v>
      </c>
    </row>
    <row r="31" spans="1:7" x14ac:dyDescent="0.2">
      <c r="A31">
        <f>AVERAGE(Werkblad_1___Results_MPA_Regist[loadTime])</f>
        <v>325.39999999999998</v>
      </c>
      <c r="B31">
        <f>AVERAGE(Werkblad_1___Results_MPA_Regist[bytesIn])</f>
        <v>3608.8</v>
      </c>
      <c r="C31">
        <f>AVERAGE(Werkblad_1___Results_MPA_Regist[firstContentfulPaint])</f>
        <v>351.8</v>
      </c>
      <c r="D31">
        <f>AVERAGE(Werkblad_1___Results_MPA_Regist[SpeedIndex])</f>
        <v>340</v>
      </c>
      <c r="E31">
        <f>AVERAGE(Werkblad_1___Results_MPA_Regist[chromeUserTiming.LargestContentfulPaint])</f>
        <v>351.8</v>
      </c>
      <c r="F31">
        <f>AVERAGE(Werkblad_1___Results_MPA_Regist[TotalBlockingTime])</f>
        <v>0</v>
      </c>
      <c r="G31">
        <f>AVERAGE(Werkblad_1___Results_MPA_Regist[chromeUserTiming.CumulativeLayoutShift])</f>
        <v>0</v>
      </c>
    </row>
    <row r="33" spans="1:7" x14ac:dyDescent="0.2">
      <c r="A33" s="2" t="s">
        <v>367</v>
      </c>
      <c r="B33" s="2"/>
      <c r="C33" s="2"/>
      <c r="D33" s="2"/>
      <c r="E33" s="2"/>
      <c r="F33" s="2"/>
      <c r="G33" s="2"/>
    </row>
    <row r="34" spans="1:7" x14ac:dyDescent="0.2">
      <c r="A34" s="1" t="s">
        <v>352</v>
      </c>
      <c r="B34" s="1" t="s">
        <v>353</v>
      </c>
      <c r="C34" s="1" t="s">
        <v>354</v>
      </c>
      <c r="D34" s="1" t="s">
        <v>355</v>
      </c>
      <c r="E34" s="1" t="s">
        <v>356</v>
      </c>
      <c r="F34" s="1" t="s">
        <v>357</v>
      </c>
      <c r="G34" s="1" t="s">
        <v>360</v>
      </c>
    </row>
    <row r="35" spans="1:7" x14ac:dyDescent="0.2">
      <c r="A35">
        <f>AVERAGE(Werkblad_1___Results_MPA_SavedM[loadTime])</f>
        <v>397</v>
      </c>
      <c r="B35">
        <f>AVERAGE(Werkblad_1___Results_MPA_SavedM[bytesIn])</f>
        <v>217917.6</v>
      </c>
      <c r="C35">
        <f>AVERAGE(Werkblad_1___Results_MPA_SavedM[firstContentfulPaint])</f>
        <v>436.6</v>
      </c>
      <c r="D35">
        <f>AVERAGE(Werkblad_1___Results_MPA_SavedM[SpeedIndex])</f>
        <v>584.6</v>
      </c>
      <c r="E35">
        <f>AVERAGE(Werkblad_1___Results_MPA_SavedM[chromeUserTiming.LargestContentfulPaint])</f>
        <v>436.6</v>
      </c>
      <c r="F35">
        <f>AVERAGE(Werkblad_1___Results_MPA_SavedM[TotalBlockingTime])</f>
        <v>0</v>
      </c>
      <c r="G35">
        <f>AVERAGE(Werkblad_1___Results_MPA_SavedM[chromeUserTiming.CumulativeLayoutShift])</f>
        <v>4.8330700000000002</v>
      </c>
    </row>
    <row r="39" spans="1:7" x14ac:dyDescent="0.2">
      <c r="A39" s="2" t="s">
        <v>368</v>
      </c>
      <c r="B39" s="2"/>
      <c r="C39" s="2"/>
      <c r="D39" s="2"/>
      <c r="E39" s="2"/>
      <c r="F39" s="2"/>
      <c r="G39" s="2"/>
    </row>
    <row r="40" spans="1:7" x14ac:dyDescent="0.2">
      <c r="A40" s="1" t="s">
        <v>352</v>
      </c>
      <c r="B40" s="1" t="s">
        <v>353</v>
      </c>
      <c r="C40" s="1" t="s">
        <v>354</v>
      </c>
      <c r="D40" s="1" t="s">
        <v>355</v>
      </c>
      <c r="E40" s="1" t="s">
        <v>356</v>
      </c>
      <c r="F40" s="1" t="s">
        <v>357</v>
      </c>
      <c r="G40" s="1" t="s">
        <v>360</v>
      </c>
    </row>
    <row r="41" spans="1:7" x14ac:dyDescent="0.2">
      <c r="A41">
        <f t="shared" ref="A41:F41" si="0">SUM(A3,A7,A11,A15,A19,A23,A27,A31,A35)</f>
        <v>3889.6</v>
      </c>
      <c r="B41">
        <f t="shared" si="0"/>
        <v>1116366.2000000002</v>
      </c>
      <c r="C41">
        <f t="shared" si="0"/>
        <v>3623.7999999999997</v>
      </c>
      <c r="D41">
        <f t="shared" si="0"/>
        <v>4690.2</v>
      </c>
      <c r="E41">
        <f t="shared" si="0"/>
        <v>5579</v>
      </c>
      <c r="F41">
        <f t="shared" si="0"/>
        <v>0</v>
      </c>
      <c r="G41">
        <f>SUM(G3,G7,G11,G15,G19,G27,G23,G31,G35)</f>
        <v>2870916724.2330699</v>
      </c>
    </row>
    <row r="47" spans="1:7" ht="19" customHeight="1" x14ac:dyDescent="0.2"/>
  </sheetData>
  <mergeCells count="10">
    <mergeCell ref="A1:G1"/>
    <mergeCell ref="A5:G5"/>
    <mergeCell ref="A9:G9"/>
    <mergeCell ref="A13:G13"/>
    <mergeCell ref="A17:G17"/>
    <mergeCell ref="A21:G21"/>
    <mergeCell ref="A25:G25"/>
    <mergeCell ref="A29:G29"/>
    <mergeCell ref="A33:G33"/>
    <mergeCell ref="A39:G39"/>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6D76B5-CE70-F546-8BEB-FB212836F407}">
  <dimension ref="A1:G3"/>
  <sheetViews>
    <sheetView tabSelected="1" zoomScale="140" zoomScaleNormal="140" workbookViewId="0">
      <selection activeCell="F13" sqref="F13"/>
    </sheetView>
  </sheetViews>
  <sheetFormatPr baseColWidth="10" defaultRowHeight="16" x14ac:dyDescent="0.2"/>
  <cols>
    <col min="1" max="1" width="27.1640625" customWidth="1"/>
    <col min="2" max="2" width="28.5" customWidth="1"/>
    <col min="3" max="3" width="38.83203125" bestFit="1" customWidth="1"/>
    <col min="4" max="4" width="26.5" customWidth="1"/>
    <col min="5" max="5" width="41.33203125" customWidth="1"/>
    <col min="6" max="6" width="37.6640625" customWidth="1"/>
    <col min="7" max="7" width="42" customWidth="1"/>
  </cols>
  <sheetData>
    <row r="1" spans="1:7" x14ac:dyDescent="0.2">
      <c r="A1" s="2" t="s">
        <v>369</v>
      </c>
      <c r="B1" s="2"/>
      <c r="C1" s="2"/>
      <c r="D1" s="2"/>
      <c r="E1" s="2"/>
      <c r="F1" s="2"/>
      <c r="G1" s="2"/>
    </row>
    <row r="2" spans="1:7" x14ac:dyDescent="0.2">
      <c r="A2" s="1" t="s">
        <v>352</v>
      </c>
      <c r="B2" s="1" t="s">
        <v>353</v>
      </c>
      <c r="C2" s="1" t="s">
        <v>354</v>
      </c>
      <c r="D2" s="1" t="s">
        <v>355</v>
      </c>
      <c r="E2" s="1" t="s">
        <v>356</v>
      </c>
      <c r="F2" s="1" t="s">
        <v>357</v>
      </c>
      <c r="G2" s="1" t="s">
        <v>360</v>
      </c>
    </row>
    <row r="3" spans="1:7" x14ac:dyDescent="0.2">
      <c r="A3">
        <f>AVERAGE(Werkblad_1___Results_SPA_normal[loadTime])</f>
        <v>423.8</v>
      </c>
      <c r="B3">
        <f>AVERAGE(Werkblad_1___Results_SPA_normal[bytesIn])</f>
        <v>10185.4</v>
      </c>
      <c r="C3">
        <f>AVERAGE(Werkblad_1___Results_SPA_normal[firstContentfulPaint])</f>
        <v>475.6</v>
      </c>
      <c r="D3">
        <f>AVERAGE(Werkblad_1___Results_SPA_normal[SpeedIndex])</f>
        <v>500</v>
      </c>
      <c r="E3">
        <f>AVERAGE(Werkblad_1___Results_SPA_normal[chromeUserTiming.LargestContentfulPaint])</f>
        <v>475.6</v>
      </c>
      <c r="F3">
        <f>AVERAGE(Werkblad_1___Results_SPA_normal[TotalBlockingTime])</f>
        <v>0</v>
      </c>
      <c r="G3">
        <f>AVERAGE(Werkblad_1___Results_SPA_normal[chromeUserTiming.CumulativeLayoutShift])</f>
        <v>0</v>
      </c>
    </row>
  </sheetData>
  <mergeCells count="1">
    <mergeCell ref="A1:G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818D35-9749-B14A-BDC1-50745A46B6C1}">
  <sheetPr codeName="Blad2"/>
  <dimension ref="A1:FV6"/>
  <sheetViews>
    <sheetView workbookViewId="0">
      <selection activeCell="D68" sqref="D68"/>
    </sheetView>
  </sheetViews>
  <sheetFormatPr baseColWidth="10" defaultRowHeight="16" x14ac:dyDescent="0.2"/>
  <cols>
    <col min="1" max="1" width="11.33203125" bestFit="1" customWidth="1"/>
    <col min="2" max="2" width="10.6640625" bestFit="1" customWidth="1"/>
    <col min="3" max="3" width="13.1640625" bestFit="1" customWidth="1"/>
    <col min="4" max="4" width="11.1640625" bestFit="1" customWidth="1"/>
    <col min="5" max="5" width="14.33203125" bestFit="1" customWidth="1"/>
    <col min="6" max="6" width="9.6640625" bestFit="1" customWidth="1"/>
    <col min="7" max="7" width="12.83203125" bestFit="1" customWidth="1"/>
    <col min="8" max="8" width="10.6640625" bestFit="1" customWidth="1"/>
    <col min="9" max="9" width="13.6640625" bestFit="1" customWidth="1"/>
    <col min="10" max="10" width="13.83203125" bestFit="1" customWidth="1"/>
    <col min="11" max="12" width="15.83203125" bestFit="1" customWidth="1"/>
    <col min="13" max="13" width="17.1640625" bestFit="1" customWidth="1"/>
    <col min="14" max="14" width="8.33203125" bestFit="1" customWidth="1"/>
    <col min="15" max="15" width="16" bestFit="1" customWidth="1"/>
    <col min="16" max="16" width="9.33203125" bestFit="1" customWidth="1"/>
    <col min="17" max="17" width="21.83203125" bestFit="1" customWidth="1"/>
    <col min="18" max="18" width="35.1640625" bestFit="1" customWidth="1"/>
    <col min="19" max="19" width="15.83203125" bestFit="1" customWidth="1"/>
    <col min="20" max="20" width="14.83203125" bestFit="1" customWidth="1"/>
    <col min="21" max="21" width="28.5" bestFit="1" customWidth="1"/>
    <col min="22" max="22" width="27.5" bestFit="1" customWidth="1"/>
    <col min="23" max="23" width="57.83203125" bestFit="1" customWidth="1"/>
    <col min="24" max="24" width="13.33203125" bestFit="1" customWidth="1"/>
    <col min="25" max="25" width="24.6640625" bestFit="1" customWidth="1"/>
    <col min="26" max="26" width="35.1640625" bestFit="1" customWidth="1"/>
    <col min="27" max="27" width="57.83203125" bestFit="1" customWidth="1"/>
    <col min="28" max="28" width="16.1640625" bestFit="1" customWidth="1"/>
    <col min="29" max="29" width="11.1640625" bestFit="1" customWidth="1"/>
    <col min="30" max="30" width="19.83203125" bestFit="1" customWidth="1"/>
    <col min="31" max="31" width="20.6640625" bestFit="1" customWidth="1"/>
    <col min="32" max="32" width="19.1640625" bestFit="1" customWidth="1"/>
    <col min="33" max="33" width="17.6640625" bestFit="1" customWidth="1"/>
    <col min="34" max="34" width="7.83203125" bestFit="1" customWidth="1"/>
    <col min="35" max="35" width="18.5" bestFit="1" customWidth="1"/>
    <col min="36" max="36" width="13.6640625" bestFit="1" customWidth="1"/>
    <col min="37" max="37" width="11.83203125" bestFit="1" customWidth="1"/>
    <col min="38" max="38" width="12.33203125" bestFit="1" customWidth="1"/>
    <col min="39" max="39" width="15.1640625" bestFit="1" customWidth="1"/>
    <col min="40" max="40" width="17.6640625" bestFit="1" customWidth="1"/>
    <col min="41" max="41" width="14.33203125" bestFit="1" customWidth="1"/>
    <col min="42" max="42" width="16" bestFit="1" customWidth="1"/>
    <col min="43" max="43" width="16.83203125" bestFit="1" customWidth="1"/>
    <col min="44" max="44" width="13.5" bestFit="1" customWidth="1"/>
    <col min="45" max="45" width="23.1640625" bestFit="1" customWidth="1"/>
    <col min="46" max="46" width="11.83203125" bestFit="1" customWidth="1"/>
    <col min="47" max="47" width="14.1640625" bestFit="1" customWidth="1"/>
    <col min="48" max="48" width="13.83203125" bestFit="1" customWidth="1"/>
    <col min="49" max="49" width="16.1640625" bestFit="1" customWidth="1"/>
    <col min="50" max="50" width="13.6640625" bestFit="1" customWidth="1"/>
    <col min="51" max="51" width="16" bestFit="1" customWidth="1"/>
    <col min="52" max="53" width="16.33203125" bestFit="1" customWidth="1"/>
    <col min="54" max="54" width="45.33203125" bestFit="1" customWidth="1"/>
    <col min="55" max="55" width="19" bestFit="1" customWidth="1"/>
    <col min="56" max="56" width="22.1640625" bestFit="1" customWidth="1"/>
    <col min="57" max="57" width="31.33203125" bestFit="1" customWidth="1"/>
    <col min="58" max="58" width="17.33203125" bestFit="1" customWidth="1"/>
    <col min="59" max="59" width="36" bestFit="1" customWidth="1"/>
    <col min="60" max="60" width="19" bestFit="1" customWidth="1"/>
    <col min="61" max="61" width="16" bestFit="1" customWidth="1"/>
    <col min="62" max="62" width="26.1640625" bestFit="1" customWidth="1"/>
    <col min="63" max="63" width="17" bestFit="1" customWidth="1"/>
    <col min="64" max="64" width="15.1640625" bestFit="1" customWidth="1"/>
    <col min="65" max="65" width="22.33203125" bestFit="1" customWidth="1"/>
    <col min="66" max="66" width="12.5" bestFit="1" customWidth="1"/>
    <col min="67" max="67" width="13.83203125" bestFit="1" customWidth="1"/>
    <col min="68" max="68" width="13" bestFit="1" customWidth="1"/>
    <col min="69" max="69" width="11.1640625" bestFit="1" customWidth="1"/>
    <col min="70" max="70" width="13.83203125" bestFit="1" customWidth="1"/>
    <col min="71" max="71" width="35.1640625" bestFit="1" customWidth="1"/>
    <col min="72" max="72" width="10" bestFit="1" customWidth="1"/>
    <col min="73" max="73" width="23.5" bestFit="1" customWidth="1"/>
    <col min="74" max="74" width="13.33203125" bestFit="1" customWidth="1"/>
    <col min="75" max="76" width="18.1640625" bestFit="1" customWidth="1"/>
    <col min="77" max="77" width="13.33203125" bestFit="1" customWidth="1"/>
    <col min="78" max="78" width="12.1640625" bestFit="1" customWidth="1"/>
    <col min="79" max="79" width="16.5" bestFit="1" customWidth="1"/>
    <col min="80" max="80" width="17.33203125" bestFit="1" customWidth="1"/>
    <col min="81" max="82" width="19.1640625" bestFit="1" customWidth="1"/>
    <col min="83" max="83" width="57.83203125" bestFit="1" customWidth="1"/>
    <col min="84" max="84" width="25.83203125" bestFit="1" customWidth="1"/>
    <col min="85" max="85" width="32.5" bestFit="1" customWidth="1"/>
    <col min="86" max="86" width="15" bestFit="1" customWidth="1"/>
    <col min="87" max="87" width="15.1640625" bestFit="1" customWidth="1"/>
    <col min="88" max="88" width="33.1640625" bestFit="1" customWidth="1"/>
    <col min="89" max="89" width="42.5" bestFit="1" customWidth="1"/>
    <col min="90" max="90" width="18.33203125" bestFit="1" customWidth="1"/>
    <col min="91" max="91" width="19.1640625" bestFit="1" customWidth="1"/>
    <col min="92" max="92" width="22.6640625" bestFit="1" customWidth="1"/>
    <col min="93" max="93" width="16" bestFit="1" customWidth="1"/>
    <col min="94" max="94" width="13.33203125" bestFit="1" customWidth="1"/>
    <col min="95" max="95" width="19" bestFit="1" customWidth="1"/>
    <col min="96" max="96" width="57.83203125" bestFit="1" customWidth="1"/>
    <col min="97" max="97" width="12.5" bestFit="1" customWidth="1"/>
    <col min="98" max="98" width="41.1640625" bestFit="1" customWidth="1"/>
    <col min="99" max="99" width="9.6640625" bestFit="1" customWidth="1"/>
    <col min="100" max="100" width="71.5" bestFit="1" customWidth="1"/>
    <col min="101" max="101" width="26" bestFit="1" customWidth="1"/>
    <col min="102" max="102" width="22.83203125" bestFit="1" customWidth="1"/>
    <col min="103" max="103" width="32" bestFit="1" customWidth="1"/>
    <col min="104" max="104" width="80.6640625" bestFit="1" customWidth="1"/>
    <col min="105" max="105" width="17.6640625" bestFit="1" customWidth="1"/>
    <col min="106" max="106" width="9" bestFit="1" customWidth="1"/>
    <col min="107" max="110" width="18.33203125" bestFit="1" customWidth="1"/>
    <col min="111" max="111" width="16.33203125" bestFit="1" customWidth="1"/>
    <col min="112" max="112" width="13.1640625" bestFit="1" customWidth="1"/>
    <col min="113" max="113" width="26.6640625" bestFit="1" customWidth="1"/>
    <col min="114" max="114" width="31.1640625" bestFit="1" customWidth="1"/>
    <col min="115" max="115" width="33" bestFit="1" customWidth="1"/>
    <col min="116" max="116" width="28.33203125" bestFit="1" customWidth="1"/>
    <col min="117" max="117" width="30.33203125" bestFit="1" customWidth="1"/>
    <col min="118" max="118" width="30.6640625" bestFit="1" customWidth="1"/>
    <col min="119" max="119" width="32.83203125" bestFit="1" customWidth="1"/>
    <col min="120" max="120" width="45.33203125" bestFit="1" customWidth="1"/>
    <col min="121" max="121" width="44.1640625" bestFit="1" customWidth="1"/>
    <col min="122" max="122" width="31.83203125" bestFit="1" customWidth="1"/>
    <col min="123" max="123" width="34.6640625" bestFit="1" customWidth="1"/>
    <col min="124" max="124" width="33.5" bestFit="1" customWidth="1"/>
    <col min="125" max="125" width="36.33203125" bestFit="1" customWidth="1"/>
    <col min="126" max="126" width="38.83203125" bestFit="1" customWidth="1"/>
    <col min="127" max="127" width="32.5" bestFit="1" customWidth="1"/>
    <col min="128" max="128" width="31.5" bestFit="1" customWidth="1"/>
    <col min="129" max="129" width="27.6640625" bestFit="1" customWidth="1"/>
    <col min="130" max="130" width="36.5" bestFit="1" customWidth="1"/>
    <col min="131" max="131" width="45.83203125" bestFit="1" customWidth="1"/>
    <col min="132" max="132" width="29.6640625" bestFit="1" customWidth="1"/>
    <col min="133" max="133" width="37.33203125" bestFit="1" customWidth="1"/>
    <col min="134" max="134" width="34.33203125" bestFit="1" customWidth="1"/>
    <col min="135" max="135" width="39.1640625" bestFit="1" customWidth="1"/>
    <col min="136" max="136" width="33.83203125" bestFit="1" customWidth="1"/>
    <col min="137" max="137" width="39.1640625" bestFit="1" customWidth="1"/>
    <col min="138" max="138" width="20.83203125" bestFit="1" customWidth="1"/>
    <col min="139" max="139" width="15.83203125" bestFit="1" customWidth="1"/>
    <col min="140" max="140" width="18" bestFit="1" customWidth="1"/>
    <col min="141" max="141" width="6.33203125" bestFit="1" customWidth="1"/>
    <col min="142" max="142" width="7.1640625" bestFit="1" customWidth="1"/>
    <col min="143" max="143" width="14" bestFit="1" customWidth="1"/>
    <col min="144" max="144" width="11.5" bestFit="1" customWidth="1"/>
    <col min="145" max="145" width="6" bestFit="1" customWidth="1"/>
    <col min="146" max="146" width="11.1640625" bestFit="1" customWidth="1"/>
    <col min="147" max="147" width="13.6640625" bestFit="1" customWidth="1"/>
    <col min="148" max="148" width="11.83203125" bestFit="1" customWidth="1"/>
    <col min="149" max="149" width="16.5" bestFit="1" customWidth="1"/>
    <col min="150" max="150" width="10.1640625" bestFit="1" customWidth="1"/>
    <col min="151" max="151" width="19.1640625" bestFit="1" customWidth="1"/>
    <col min="152" max="152" width="17.1640625" bestFit="1" customWidth="1"/>
    <col min="153" max="153" width="12.5" bestFit="1" customWidth="1"/>
    <col min="154" max="154" width="15" bestFit="1" customWidth="1"/>
    <col min="155" max="155" width="25" bestFit="1" customWidth="1"/>
    <col min="156" max="156" width="10" bestFit="1" customWidth="1"/>
    <col min="157" max="157" width="12.5" bestFit="1" customWidth="1"/>
    <col min="158" max="158" width="22.33203125" bestFit="1" customWidth="1"/>
    <col min="159" max="159" width="11.1640625" bestFit="1" customWidth="1"/>
    <col min="160" max="160" width="13.6640625" bestFit="1" customWidth="1"/>
    <col min="161" max="161" width="23.5" bestFit="1" customWidth="1"/>
    <col min="162" max="162" width="13.83203125" bestFit="1" customWidth="1"/>
    <col min="163" max="163" width="16.33203125" bestFit="1" customWidth="1"/>
    <col min="164" max="164" width="26.33203125" bestFit="1" customWidth="1"/>
    <col min="165" max="165" width="12.6640625" bestFit="1" customWidth="1"/>
    <col min="166" max="166" width="15.1640625" bestFit="1" customWidth="1"/>
    <col min="167" max="167" width="25.1640625" bestFit="1" customWidth="1"/>
    <col min="168" max="168" width="12" bestFit="1" customWidth="1"/>
    <col min="169" max="169" width="14.5" bestFit="1" customWidth="1"/>
    <col min="170" max="170" width="24.5" bestFit="1" customWidth="1"/>
    <col min="171" max="171" width="13.1640625" bestFit="1" customWidth="1"/>
    <col min="172" max="172" width="15.6640625" bestFit="1" customWidth="1"/>
    <col min="173" max="173" width="25.6640625" bestFit="1" customWidth="1"/>
    <col min="174" max="174" width="13" bestFit="1" customWidth="1"/>
    <col min="175" max="175" width="15.5" bestFit="1" customWidth="1"/>
    <col min="176" max="176" width="25.5" bestFit="1" customWidth="1"/>
    <col min="177" max="177" width="18" bestFit="1" customWidth="1"/>
    <col min="178" max="178" width="12.83203125" bestFit="1" customWidth="1"/>
  </cols>
  <sheetData>
    <row r="1" spans="1:178" x14ac:dyDescent="0.2">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c r="BI1" t="s">
        <v>60</v>
      </c>
      <c r="BJ1" t="s">
        <v>61</v>
      </c>
      <c r="BK1" t="s">
        <v>67</v>
      </c>
      <c r="BL1" t="s">
        <v>68</v>
      </c>
      <c r="BM1" t="s">
        <v>62</v>
      </c>
      <c r="BN1" t="s">
        <v>63</v>
      </c>
      <c r="BO1" t="s">
        <v>64</v>
      </c>
      <c r="BP1" t="s">
        <v>207</v>
      </c>
      <c r="BQ1" t="s">
        <v>65</v>
      </c>
      <c r="BR1" t="s">
        <v>66</v>
      </c>
      <c r="BS1" t="s">
        <v>69</v>
      </c>
      <c r="BT1" t="s">
        <v>70</v>
      </c>
      <c r="BU1" t="s">
        <v>71</v>
      </c>
      <c r="BV1" t="s">
        <v>72</v>
      </c>
      <c r="BW1" t="s">
        <v>73</v>
      </c>
      <c r="BX1" t="s">
        <v>74</v>
      </c>
      <c r="BY1" t="s">
        <v>75</v>
      </c>
      <c r="BZ1" t="s">
        <v>76</v>
      </c>
      <c r="CA1" t="s">
        <v>77</v>
      </c>
      <c r="CB1" t="s">
        <v>78</v>
      </c>
      <c r="CC1" t="s">
        <v>79</v>
      </c>
      <c r="CD1" t="s">
        <v>80</v>
      </c>
      <c r="CE1" t="s">
        <v>81</v>
      </c>
      <c r="CF1" t="s">
        <v>82</v>
      </c>
      <c r="CG1" t="s">
        <v>83</v>
      </c>
      <c r="CH1" t="s">
        <v>84</v>
      </c>
      <c r="CI1" t="s">
        <v>85</v>
      </c>
      <c r="CJ1" t="s">
        <v>86</v>
      </c>
      <c r="CK1" t="s">
        <v>87</v>
      </c>
      <c r="CL1" t="s">
        <v>88</v>
      </c>
      <c r="CM1" t="s">
        <v>89</v>
      </c>
      <c r="CN1" t="s">
        <v>90</v>
      </c>
      <c r="CO1" t="s">
        <v>91</v>
      </c>
      <c r="CP1" t="s">
        <v>92</v>
      </c>
      <c r="CQ1" t="s">
        <v>93</v>
      </c>
      <c r="CR1" t="s">
        <v>94</v>
      </c>
      <c r="CS1" t="s">
        <v>95</v>
      </c>
      <c r="CT1" t="s">
        <v>96</v>
      </c>
      <c r="CU1" t="s">
        <v>97</v>
      </c>
      <c r="CV1" t="s">
        <v>98</v>
      </c>
      <c r="CW1" t="s">
        <v>99</v>
      </c>
      <c r="CX1" t="s">
        <v>100</v>
      </c>
      <c r="CY1" t="s">
        <v>101</v>
      </c>
      <c r="CZ1" t="s">
        <v>102</v>
      </c>
      <c r="DA1" t="s">
        <v>103</v>
      </c>
      <c r="DB1" t="s">
        <v>104</v>
      </c>
      <c r="DC1" t="s">
        <v>105</v>
      </c>
      <c r="DD1" t="s">
        <v>106</v>
      </c>
      <c r="DE1" t="s">
        <v>107</v>
      </c>
      <c r="DF1" t="s">
        <v>108</v>
      </c>
      <c r="DG1" t="s">
        <v>109</v>
      </c>
      <c r="DH1" t="s">
        <v>110</v>
      </c>
      <c r="DI1" t="s">
        <v>111</v>
      </c>
      <c r="DJ1" t="s">
        <v>112</v>
      </c>
      <c r="DK1" t="s">
        <v>113</v>
      </c>
      <c r="DL1" t="s">
        <v>114</v>
      </c>
      <c r="DM1" t="s">
        <v>115</v>
      </c>
      <c r="DN1" t="s">
        <v>116</v>
      </c>
      <c r="DO1" t="s">
        <v>117</v>
      </c>
      <c r="DP1" t="s">
        <v>118</v>
      </c>
      <c r="DQ1" t="s">
        <v>119</v>
      </c>
      <c r="DR1" t="s">
        <v>120</v>
      </c>
      <c r="DS1" t="s">
        <v>121</v>
      </c>
      <c r="DT1" t="s">
        <v>122</v>
      </c>
      <c r="DU1" t="s">
        <v>123</v>
      </c>
      <c r="DV1" t="s">
        <v>124</v>
      </c>
      <c r="DW1" t="s">
        <v>125</v>
      </c>
      <c r="DX1" t="s">
        <v>126</v>
      </c>
      <c r="DY1" t="s">
        <v>128</v>
      </c>
      <c r="DZ1" t="s">
        <v>129</v>
      </c>
      <c r="EA1" t="s">
        <v>130</v>
      </c>
      <c r="EB1" t="s">
        <v>127</v>
      </c>
      <c r="EC1" t="s">
        <v>131</v>
      </c>
      <c r="ED1" t="s">
        <v>132</v>
      </c>
      <c r="EE1" t="s">
        <v>133</v>
      </c>
      <c r="EF1" t="s">
        <v>134</v>
      </c>
      <c r="EG1" t="s">
        <v>135</v>
      </c>
      <c r="EH1" t="s">
        <v>136</v>
      </c>
      <c r="EI1" t="s">
        <v>137</v>
      </c>
      <c r="EJ1" t="s">
        <v>138</v>
      </c>
      <c r="EK1" t="s">
        <v>139</v>
      </c>
      <c r="EL1" t="s">
        <v>140</v>
      </c>
      <c r="EM1" t="s">
        <v>141</v>
      </c>
      <c r="EN1" t="s">
        <v>142</v>
      </c>
      <c r="EO1" t="s">
        <v>143</v>
      </c>
      <c r="EP1" t="s">
        <v>144</v>
      </c>
      <c r="EQ1" t="s">
        <v>145</v>
      </c>
      <c r="ER1" t="s">
        <v>146</v>
      </c>
      <c r="ES1" t="s">
        <v>147</v>
      </c>
      <c r="ET1" t="s">
        <v>148</v>
      </c>
      <c r="EU1" t="s">
        <v>149</v>
      </c>
      <c r="EV1" t="s">
        <v>150</v>
      </c>
      <c r="EW1" t="s">
        <v>151</v>
      </c>
      <c r="EX1" t="s">
        <v>152</v>
      </c>
      <c r="EY1" t="s">
        <v>153</v>
      </c>
      <c r="EZ1" t="s">
        <v>154</v>
      </c>
      <c r="FA1" t="s">
        <v>155</v>
      </c>
      <c r="FB1" t="s">
        <v>156</v>
      </c>
      <c r="FC1" t="s">
        <v>157</v>
      </c>
      <c r="FD1" t="s">
        <v>158</v>
      </c>
      <c r="FE1" t="s">
        <v>159</v>
      </c>
      <c r="FF1" t="s">
        <v>160</v>
      </c>
      <c r="FG1" t="s">
        <v>161</v>
      </c>
      <c r="FH1" t="s">
        <v>162</v>
      </c>
      <c r="FI1" t="s">
        <v>163</v>
      </c>
      <c r="FJ1" t="s">
        <v>164</v>
      </c>
      <c r="FK1" t="s">
        <v>165</v>
      </c>
      <c r="FL1" t="s">
        <v>166</v>
      </c>
      <c r="FM1" t="s">
        <v>167</v>
      </c>
      <c r="FN1" t="s">
        <v>168</v>
      </c>
      <c r="FO1" t="s">
        <v>169</v>
      </c>
      <c r="FP1" t="s">
        <v>170</v>
      </c>
      <c r="FQ1" t="s">
        <v>171</v>
      </c>
      <c r="FR1" t="s">
        <v>172</v>
      </c>
      <c r="FS1" t="s">
        <v>173</v>
      </c>
      <c r="FT1" t="s">
        <v>174</v>
      </c>
      <c r="FU1" t="s">
        <v>175</v>
      </c>
      <c r="FV1" t="s">
        <v>208</v>
      </c>
    </row>
    <row r="2" spans="1:178" x14ac:dyDescent="0.2">
      <c r="A2">
        <v>424</v>
      </c>
      <c r="B2">
        <v>424</v>
      </c>
      <c r="C2">
        <v>633</v>
      </c>
      <c r="D2">
        <v>31706</v>
      </c>
      <c r="E2">
        <v>21367</v>
      </c>
      <c r="F2">
        <v>218833</v>
      </c>
      <c r="G2">
        <v>5192</v>
      </c>
      <c r="H2">
        <v>11</v>
      </c>
      <c r="I2">
        <v>11</v>
      </c>
      <c r="J2">
        <v>7</v>
      </c>
      <c r="K2">
        <v>9</v>
      </c>
      <c r="L2">
        <v>1</v>
      </c>
      <c r="M2">
        <v>1</v>
      </c>
      <c r="N2">
        <v>99999</v>
      </c>
      <c r="O2">
        <v>0</v>
      </c>
      <c r="P2">
        <v>0</v>
      </c>
      <c r="Q2">
        <v>1</v>
      </c>
      <c r="R2" t="s">
        <v>209</v>
      </c>
      <c r="S2">
        <v>415</v>
      </c>
      <c r="T2">
        <v>415</v>
      </c>
      <c r="U2">
        <v>312</v>
      </c>
      <c r="V2">
        <v>319</v>
      </c>
      <c r="W2" t="s">
        <v>210</v>
      </c>
      <c r="X2">
        <v>5</v>
      </c>
      <c r="Y2">
        <v>0</v>
      </c>
      <c r="Z2" t="s">
        <v>211</v>
      </c>
      <c r="AA2" t="s">
        <v>210</v>
      </c>
      <c r="AB2">
        <v>312</v>
      </c>
      <c r="AC2">
        <v>4573000000007</v>
      </c>
      <c r="AD2">
        <v>467</v>
      </c>
      <c r="AE2">
        <v>694</v>
      </c>
      <c r="AF2">
        <v>3</v>
      </c>
      <c r="AG2">
        <v>3</v>
      </c>
      <c r="AH2">
        <v>192</v>
      </c>
      <c r="AI2">
        <v>62</v>
      </c>
      <c r="AJ2">
        <v>21</v>
      </c>
      <c r="AK2">
        <v>100</v>
      </c>
      <c r="AL2">
        <v>100</v>
      </c>
      <c r="AM2">
        <v>-1</v>
      </c>
      <c r="AN2">
        <v>100</v>
      </c>
      <c r="AO2">
        <v>-1</v>
      </c>
      <c r="AP2">
        <v>-1</v>
      </c>
      <c r="AQ2">
        <v>-1</v>
      </c>
      <c r="AR2">
        <v>-1</v>
      </c>
      <c r="AS2">
        <v>-1</v>
      </c>
      <c r="AT2">
        <v>8346</v>
      </c>
      <c r="AU2">
        <v>0</v>
      </c>
      <c r="AV2">
        <v>-1</v>
      </c>
      <c r="AW2">
        <v>-1</v>
      </c>
      <c r="AX2">
        <v>0</v>
      </c>
      <c r="AY2">
        <v>0</v>
      </c>
      <c r="AZ2" t="s">
        <v>180</v>
      </c>
      <c r="BA2">
        <v>1</v>
      </c>
      <c r="BB2">
        <v>0</v>
      </c>
      <c r="BC2">
        <v>0</v>
      </c>
      <c r="BD2">
        <v>0</v>
      </c>
      <c r="BE2">
        <v>0</v>
      </c>
      <c r="BF2">
        <v>0</v>
      </c>
      <c r="BG2">
        <v>4</v>
      </c>
      <c r="BH2">
        <v>1</v>
      </c>
      <c r="BI2">
        <v>1</v>
      </c>
      <c r="BJ2">
        <v>1</v>
      </c>
      <c r="BK2">
        <v>6</v>
      </c>
      <c r="BL2">
        <v>0</v>
      </c>
      <c r="BM2">
        <v>3</v>
      </c>
      <c r="BN2">
        <v>20</v>
      </c>
      <c r="BO2">
        <v>1</v>
      </c>
      <c r="BP2">
        <v>0</v>
      </c>
      <c r="BQ2">
        <v>0</v>
      </c>
      <c r="BR2">
        <v>0</v>
      </c>
      <c r="BS2">
        <v>0</v>
      </c>
      <c r="BT2">
        <v>595</v>
      </c>
      <c r="BU2" t="s">
        <v>181</v>
      </c>
      <c r="BV2">
        <v>16834681078985</v>
      </c>
      <c r="BW2" t="s">
        <v>182</v>
      </c>
      <c r="BX2" t="s">
        <v>182</v>
      </c>
      <c r="BY2" t="s">
        <v>183</v>
      </c>
      <c r="BZ2">
        <v>16834681098564</v>
      </c>
      <c r="CA2">
        <v>113000</v>
      </c>
      <c r="CB2">
        <v>113000</v>
      </c>
      <c r="CC2">
        <v>1000</v>
      </c>
      <c r="CD2">
        <v>135135135135</v>
      </c>
      <c r="CE2" t="s">
        <v>210</v>
      </c>
      <c r="CF2" t="s">
        <v>184</v>
      </c>
      <c r="CG2" t="s">
        <v>185</v>
      </c>
      <c r="CH2">
        <v>54</v>
      </c>
      <c r="CI2">
        <v>415</v>
      </c>
      <c r="CJ2">
        <v>4573000000007</v>
      </c>
      <c r="CK2">
        <v>4573000000007</v>
      </c>
      <c r="CN2" t="s">
        <v>186</v>
      </c>
      <c r="CO2" t="s">
        <v>187</v>
      </c>
      <c r="CP2" t="s">
        <v>188</v>
      </c>
      <c r="CQ2">
        <v>5907</v>
      </c>
      <c r="CR2" t="s">
        <v>210</v>
      </c>
      <c r="CS2">
        <v>24</v>
      </c>
      <c r="CT2" t="s">
        <v>189</v>
      </c>
      <c r="CU2" t="s">
        <v>190</v>
      </c>
      <c r="CV2" t="s">
        <v>191</v>
      </c>
      <c r="CW2">
        <v>452</v>
      </c>
      <c r="CX2">
        <v>91</v>
      </c>
      <c r="CY2" t="s">
        <v>192</v>
      </c>
      <c r="CZ2" t="s">
        <v>212</v>
      </c>
      <c r="DA2">
        <v>700</v>
      </c>
      <c r="DB2">
        <v>500</v>
      </c>
      <c r="DC2">
        <v>500</v>
      </c>
      <c r="DD2">
        <v>700</v>
      </c>
      <c r="DE2">
        <v>700</v>
      </c>
      <c r="DF2">
        <v>700</v>
      </c>
      <c r="DG2">
        <v>700</v>
      </c>
      <c r="DH2">
        <v>522</v>
      </c>
      <c r="DI2" t="s">
        <v>194</v>
      </c>
      <c r="DJ2" t="s">
        <v>213</v>
      </c>
      <c r="DK2">
        <v>46</v>
      </c>
      <c r="DL2">
        <v>15</v>
      </c>
      <c r="DM2">
        <v>220</v>
      </c>
      <c r="DN2">
        <v>213</v>
      </c>
      <c r="DO2">
        <v>322</v>
      </c>
      <c r="DP2">
        <v>322</v>
      </c>
      <c r="DQ2">
        <v>329</v>
      </c>
      <c r="DR2">
        <v>424</v>
      </c>
      <c r="DS2">
        <v>219</v>
      </c>
      <c r="DT2">
        <v>219</v>
      </c>
      <c r="DU2">
        <v>219</v>
      </c>
      <c r="DV2">
        <v>220</v>
      </c>
      <c r="DW2">
        <v>424</v>
      </c>
      <c r="DX2">
        <v>424</v>
      </c>
      <c r="DY2">
        <v>466</v>
      </c>
      <c r="DZ2">
        <v>466</v>
      </c>
      <c r="EA2">
        <v>466</v>
      </c>
      <c r="EB2">
        <v>672</v>
      </c>
      <c r="EC2">
        <v>694</v>
      </c>
      <c r="ED2">
        <v>467</v>
      </c>
      <c r="EE2">
        <v>467</v>
      </c>
      <c r="EF2">
        <v>1124189</v>
      </c>
      <c r="EG2">
        <v>1124189</v>
      </c>
      <c r="EH2">
        <v>3695</v>
      </c>
      <c r="EI2">
        <v>500</v>
      </c>
      <c r="EJ2" t="s">
        <v>214</v>
      </c>
      <c r="EK2">
        <v>1</v>
      </c>
      <c r="EL2">
        <v>1</v>
      </c>
      <c r="EM2">
        <v>496219</v>
      </c>
      <c r="EN2">
        <v>0</v>
      </c>
      <c r="EO2">
        <v>0</v>
      </c>
      <c r="EP2">
        <v>47</v>
      </c>
      <c r="EQ2">
        <v>0</v>
      </c>
      <c r="ER2">
        <v>0</v>
      </c>
      <c r="ES2">
        <v>1</v>
      </c>
      <c r="ET2">
        <v>0</v>
      </c>
      <c r="EU2">
        <v>0</v>
      </c>
      <c r="EV2">
        <v>22379</v>
      </c>
      <c r="EW2">
        <v>453</v>
      </c>
      <c r="EX2">
        <v>2</v>
      </c>
      <c r="EY2">
        <v>1125</v>
      </c>
      <c r="EZ2">
        <v>2317</v>
      </c>
      <c r="FA2">
        <v>3</v>
      </c>
      <c r="FB2">
        <v>7532</v>
      </c>
      <c r="FC2">
        <v>2422</v>
      </c>
      <c r="FD2">
        <v>3</v>
      </c>
      <c r="FE2">
        <v>7321</v>
      </c>
      <c r="FF2">
        <v>0</v>
      </c>
      <c r="FG2">
        <v>0</v>
      </c>
      <c r="FH2">
        <v>0</v>
      </c>
      <c r="FI2">
        <v>0</v>
      </c>
      <c r="FJ2">
        <v>0</v>
      </c>
      <c r="FK2">
        <v>0</v>
      </c>
      <c r="FL2">
        <v>213136</v>
      </c>
      <c r="FM2">
        <v>1</v>
      </c>
      <c r="FN2">
        <v>8108</v>
      </c>
      <c r="FO2">
        <v>0</v>
      </c>
      <c r="FP2">
        <v>0</v>
      </c>
      <c r="FQ2">
        <v>0</v>
      </c>
      <c r="FR2">
        <v>406</v>
      </c>
      <c r="FS2">
        <v>1</v>
      </c>
      <c r="FT2">
        <v>768</v>
      </c>
      <c r="FU2" t="s">
        <v>214</v>
      </c>
    </row>
    <row r="3" spans="1:178" x14ac:dyDescent="0.2">
      <c r="A3">
        <v>420</v>
      </c>
      <c r="B3">
        <v>420</v>
      </c>
      <c r="C3">
        <v>614</v>
      </c>
      <c r="D3">
        <v>31706</v>
      </c>
      <c r="E3">
        <v>21367</v>
      </c>
      <c r="F3">
        <v>218330</v>
      </c>
      <c r="G3">
        <v>4689</v>
      </c>
      <c r="H3">
        <v>11</v>
      </c>
      <c r="I3">
        <v>11</v>
      </c>
      <c r="J3">
        <v>7</v>
      </c>
      <c r="K3">
        <v>9</v>
      </c>
      <c r="L3">
        <v>1</v>
      </c>
      <c r="M3">
        <v>1</v>
      </c>
      <c r="N3">
        <v>99999</v>
      </c>
      <c r="O3">
        <v>0</v>
      </c>
      <c r="P3">
        <v>0</v>
      </c>
      <c r="Q3">
        <v>1</v>
      </c>
      <c r="R3" t="s">
        <v>215</v>
      </c>
      <c r="S3">
        <v>404</v>
      </c>
      <c r="T3">
        <v>404</v>
      </c>
      <c r="U3">
        <v>311</v>
      </c>
      <c r="V3">
        <v>320</v>
      </c>
      <c r="W3" t="s">
        <v>210</v>
      </c>
      <c r="X3">
        <v>5</v>
      </c>
      <c r="Y3">
        <v>0</v>
      </c>
      <c r="Z3" t="s">
        <v>216</v>
      </c>
      <c r="AA3" t="s">
        <v>210</v>
      </c>
      <c r="AB3">
        <v>311</v>
      </c>
      <c r="AC3">
        <v>4358000000007</v>
      </c>
      <c r="AD3">
        <v>452</v>
      </c>
      <c r="AE3">
        <v>684</v>
      </c>
      <c r="AF3">
        <v>3</v>
      </c>
      <c r="AG3">
        <v>3</v>
      </c>
      <c r="AH3">
        <v>187</v>
      </c>
      <c r="AI3">
        <v>57</v>
      </c>
      <c r="AJ3">
        <v>50</v>
      </c>
      <c r="AK3">
        <v>100</v>
      </c>
      <c r="AL3">
        <v>100</v>
      </c>
      <c r="AM3">
        <v>-1</v>
      </c>
      <c r="AN3">
        <v>100</v>
      </c>
      <c r="AO3">
        <v>-1</v>
      </c>
      <c r="AP3">
        <v>-1</v>
      </c>
      <c r="AQ3">
        <v>-1</v>
      </c>
      <c r="AR3">
        <v>-1</v>
      </c>
      <c r="AS3">
        <v>-1</v>
      </c>
      <c r="AT3">
        <v>7978</v>
      </c>
      <c r="AU3">
        <v>0</v>
      </c>
      <c r="AV3">
        <v>-1</v>
      </c>
      <c r="AW3">
        <v>-1</v>
      </c>
      <c r="AX3">
        <v>0</v>
      </c>
      <c r="AY3">
        <v>0</v>
      </c>
      <c r="AZ3" t="s">
        <v>180</v>
      </c>
      <c r="BA3">
        <v>1</v>
      </c>
      <c r="BB3">
        <v>0</v>
      </c>
      <c r="BC3">
        <v>0</v>
      </c>
      <c r="BD3">
        <v>0</v>
      </c>
      <c r="BE3">
        <v>0</v>
      </c>
      <c r="BF3">
        <v>0</v>
      </c>
      <c r="BG3">
        <v>10</v>
      </c>
      <c r="BH3">
        <v>1</v>
      </c>
      <c r="BI3">
        <v>1</v>
      </c>
      <c r="BJ3">
        <v>1</v>
      </c>
      <c r="BK3">
        <v>8</v>
      </c>
      <c r="BL3">
        <v>0</v>
      </c>
      <c r="BM3">
        <v>5</v>
      </c>
      <c r="BN3">
        <v>12</v>
      </c>
      <c r="BO3">
        <v>1</v>
      </c>
      <c r="BP3">
        <v>0</v>
      </c>
      <c r="BQ3">
        <v>1</v>
      </c>
      <c r="BR3">
        <v>0</v>
      </c>
      <c r="BS3">
        <v>0</v>
      </c>
      <c r="BT3">
        <v>573</v>
      </c>
      <c r="BU3" t="s">
        <v>202</v>
      </c>
      <c r="BV3">
        <v>16834681091789</v>
      </c>
      <c r="BW3" t="s">
        <v>182</v>
      </c>
      <c r="BX3" t="s">
        <v>182</v>
      </c>
      <c r="BY3" t="s">
        <v>183</v>
      </c>
      <c r="BZ3">
        <v>16834681110774</v>
      </c>
      <c r="CA3">
        <v>113000</v>
      </c>
      <c r="CB3">
        <v>113000</v>
      </c>
      <c r="CC3">
        <v>949</v>
      </c>
      <c r="CD3">
        <v>128378378378</v>
      </c>
      <c r="CE3" t="s">
        <v>210</v>
      </c>
      <c r="CF3" t="s">
        <v>184</v>
      </c>
      <c r="CG3" t="s">
        <v>185</v>
      </c>
      <c r="CH3">
        <v>54</v>
      </c>
      <c r="CI3">
        <v>404</v>
      </c>
      <c r="CJ3">
        <v>4358000000007</v>
      </c>
      <c r="CK3">
        <v>4358000000007</v>
      </c>
      <c r="CN3" t="s">
        <v>186</v>
      </c>
      <c r="CO3" t="s">
        <v>187</v>
      </c>
      <c r="CP3" t="s">
        <v>188</v>
      </c>
      <c r="CQ3">
        <v>5688</v>
      </c>
      <c r="CR3" t="s">
        <v>210</v>
      </c>
      <c r="CS3">
        <v>24</v>
      </c>
      <c r="CT3" t="s">
        <v>189</v>
      </c>
      <c r="CU3" t="s">
        <v>190</v>
      </c>
      <c r="CV3" t="s">
        <v>191</v>
      </c>
      <c r="CW3">
        <v>452</v>
      </c>
      <c r="CX3">
        <v>91</v>
      </c>
      <c r="CY3" t="s">
        <v>192</v>
      </c>
      <c r="CZ3" t="s">
        <v>212</v>
      </c>
      <c r="DA3">
        <v>700</v>
      </c>
      <c r="DB3">
        <v>500</v>
      </c>
      <c r="DC3">
        <v>500</v>
      </c>
      <c r="DD3">
        <v>700</v>
      </c>
      <c r="DE3">
        <v>700</v>
      </c>
      <c r="DF3">
        <v>700</v>
      </c>
      <c r="DG3">
        <v>700</v>
      </c>
      <c r="DH3">
        <v>522</v>
      </c>
      <c r="DI3" t="s">
        <v>194</v>
      </c>
      <c r="DJ3" t="s">
        <v>213</v>
      </c>
      <c r="DK3">
        <v>49</v>
      </c>
      <c r="DL3">
        <v>24</v>
      </c>
      <c r="DM3">
        <v>221</v>
      </c>
      <c r="DN3">
        <v>213</v>
      </c>
      <c r="DO3">
        <v>328</v>
      </c>
      <c r="DP3">
        <v>328</v>
      </c>
      <c r="DQ3">
        <v>336</v>
      </c>
      <c r="DR3">
        <v>420</v>
      </c>
      <c r="DS3">
        <v>220</v>
      </c>
      <c r="DT3">
        <v>220</v>
      </c>
      <c r="DU3">
        <v>220</v>
      </c>
      <c r="DV3">
        <v>221</v>
      </c>
      <c r="DW3">
        <v>420</v>
      </c>
      <c r="DX3">
        <v>420</v>
      </c>
      <c r="DY3">
        <v>451</v>
      </c>
      <c r="DZ3">
        <v>451</v>
      </c>
      <c r="EA3">
        <v>451</v>
      </c>
      <c r="EB3">
        <v>658</v>
      </c>
      <c r="EC3">
        <v>684</v>
      </c>
      <c r="ED3">
        <v>452</v>
      </c>
      <c r="EE3">
        <v>452</v>
      </c>
      <c r="EF3">
        <v>1124189</v>
      </c>
      <c r="EG3">
        <v>1124189</v>
      </c>
      <c r="EH3">
        <v>3685</v>
      </c>
      <c r="EI3">
        <v>500</v>
      </c>
      <c r="EJ3" t="s">
        <v>214</v>
      </c>
      <c r="EK3">
        <v>2</v>
      </c>
      <c r="EL3">
        <v>1</v>
      </c>
      <c r="EM3">
        <v>511311</v>
      </c>
      <c r="EN3">
        <v>0</v>
      </c>
      <c r="EO3">
        <v>0</v>
      </c>
      <c r="EP3">
        <v>50</v>
      </c>
      <c r="EQ3">
        <v>0</v>
      </c>
      <c r="ER3">
        <v>0</v>
      </c>
      <c r="ES3">
        <v>1</v>
      </c>
      <c r="ET3">
        <v>0</v>
      </c>
      <c r="EU3">
        <v>0</v>
      </c>
      <c r="EV3">
        <v>20124</v>
      </c>
      <c r="EW3">
        <v>453</v>
      </c>
      <c r="EX3">
        <v>2</v>
      </c>
      <c r="EY3">
        <v>1125</v>
      </c>
      <c r="EZ3">
        <v>2185</v>
      </c>
      <c r="FA3">
        <v>3</v>
      </c>
      <c r="FB3">
        <v>6404</v>
      </c>
      <c r="FC3">
        <v>2051</v>
      </c>
      <c r="FD3">
        <v>3</v>
      </c>
      <c r="FE3">
        <v>5835</v>
      </c>
      <c r="FF3">
        <v>0</v>
      </c>
      <c r="FG3">
        <v>0</v>
      </c>
      <c r="FH3">
        <v>0</v>
      </c>
      <c r="FI3">
        <v>0</v>
      </c>
      <c r="FJ3">
        <v>0</v>
      </c>
      <c r="FK3">
        <v>0</v>
      </c>
      <c r="FL3">
        <v>213136</v>
      </c>
      <c r="FM3">
        <v>1</v>
      </c>
      <c r="FN3">
        <v>5535</v>
      </c>
      <c r="FO3">
        <v>0</v>
      </c>
      <c r="FP3">
        <v>0</v>
      </c>
      <c r="FQ3">
        <v>0</v>
      </c>
      <c r="FR3">
        <v>406</v>
      </c>
      <c r="FS3">
        <v>1</v>
      </c>
      <c r="FT3">
        <v>768</v>
      </c>
      <c r="FU3" t="s">
        <v>214</v>
      </c>
    </row>
    <row r="4" spans="1:178" x14ac:dyDescent="0.2">
      <c r="A4">
        <v>405</v>
      </c>
      <c r="B4">
        <v>405</v>
      </c>
      <c r="C4">
        <v>606</v>
      </c>
      <c r="D4">
        <v>31706</v>
      </c>
      <c r="E4">
        <v>21367</v>
      </c>
      <c r="F4">
        <v>218330</v>
      </c>
      <c r="G4">
        <v>4689</v>
      </c>
      <c r="H4">
        <v>11</v>
      </c>
      <c r="I4">
        <v>11</v>
      </c>
      <c r="J4">
        <v>7</v>
      </c>
      <c r="K4">
        <v>9</v>
      </c>
      <c r="L4">
        <v>1</v>
      </c>
      <c r="M4">
        <v>1</v>
      </c>
      <c r="N4">
        <v>99999</v>
      </c>
      <c r="O4">
        <v>0</v>
      </c>
      <c r="P4">
        <v>0</v>
      </c>
      <c r="Q4">
        <v>1</v>
      </c>
      <c r="R4" t="s">
        <v>217</v>
      </c>
      <c r="S4">
        <v>400</v>
      </c>
      <c r="T4">
        <v>400</v>
      </c>
      <c r="U4">
        <v>298</v>
      </c>
      <c r="V4">
        <v>306</v>
      </c>
      <c r="W4" t="s">
        <v>210</v>
      </c>
      <c r="X4">
        <v>5</v>
      </c>
      <c r="Y4">
        <v>0</v>
      </c>
      <c r="Z4" t="s">
        <v>218</v>
      </c>
      <c r="AA4" t="s">
        <v>210</v>
      </c>
      <c r="AB4">
        <v>298</v>
      </c>
      <c r="AC4">
        <v>436</v>
      </c>
      <c r="AD4">
        <v>441</v>
      </c>
      <c r="AE4">
        <v>673</v>
      </c>
      <c r="AF4">
        <v>3</v>
      </c>
      <c r="AG4">
        <v>3</v>
      </c>
      <c r="AH4">
        <v>183</v>
      </c>
      <c r="AI4">
        <v>56</v>
      </c>
      <c r="AJ4">
        <v>50</v>
      </c>
      <c r="AK4">
        <v>100</v>
      </c>
      <c r="AL4">
        <v>100</v>
      </c>
      <c r="AM4">
        <v>-1</v>
      </c>
      <c r="AN4">
        <v>100</v>
      </c>
      <c r="AO4">
        <v>-1</v>
      </c>
      <c r="AP4">
        <v>-1</v>
      </c>
      <c r="AQ4">
        <v>-1</v>
      </c>
      <c r="AR4">
        <v>-1</v>
      </c>
      <c r="AS4">
        <v>-1</v>
      </c>
      <c r="AT4">
        <v>7966</v>
      </c>
      <c r="AU4">
        <v>0</v>
      </c>
      <c r="AV4">
        <v>-1</v>
      </c>
      <c r="AW4">
        <v>-1</v>
      </c>
      <c r="AX4">
        <v>0</v>
      </c>
      <c r="AY4">
        <v>0</v>
      </c>
      <c r="AZ4" t="s">
        <v>180</v>
      </c>
      <c r="BA4">
        <v>1</v>
      </c>
      <c r="BB4">
        <v>0</v>
      </c>
      <c r="BC4">
        <v>0</v>
      </c>
      <c r="BD4">
        <v>0</v>
      </c>
      <c r="BE4">
        <v>0</v>
      </c>
      <c r="BF4">
        <v>0</v>
      </c>
      <c r="BG4">
        <v>7</v>
      </c>
      <c r="BH4">
        <v>1</v>
      </c>
      <c r="BI4">
        <v>3</v>
      </c>
      <c r="BJ4">
        <v>1</v>
      </c>
      <c r="BK4">
        <v>6</v>
      </c>
      <c r="BL4">
        <v>0</v>
      </c>
      <c r="BM4">
        <v>3</v>
      </c>
      <c r="BN4">
        <v>16</v>
      </c>
      <c r="BO4">
        <v>1</v>
      </c>
      <c r="BP4">
        <v>0</v>
      </c>
      <c r="BQ4">
        <v>3</v>
      </c>
      <c r="BR4">
        <v>0</v>
      </c>
      <c r="BS4">
        <v>0</v>
      </c>
      <c r="BT4">
        <v>564</v>
      </c>
      <c r="BU4" t="s">
        <v>199</v>
      </c>
      <c r="BV4">
        <v>16834681122434</v>
      </c>
      <c r="BW4" t="s">
        <v>182</v>
      </c>
      <c r="BX4" t="s">
        <v>182</v>
      </c>
      <c r="BY4" t="s">
        <v>183</v>
      </c>
      <c r="BZ4">
        <v>16834681140267</v>
      </c>
      <c r="CA4">
        <v>113000</v>
      </c>
      <c r="CB4">
        <v>113000</v>
      </c>
      <c r="CC4">
        <v>939</v>
      </c>
      <c r="CD4">
        <v>125500667557</v>
      </c>
      <c r="CE4" t="s">
        <v>210</v>
      </c>
      <c r="CF4" t="s">
        <v>184</v>
      </c>
      <c r="CG4" t="s">
        <v>185</v>
      </c>
      <c r="CH4">
        <v>54</v>
      </c>
      <c r="CI4">
        <v>400</v>
      </c>
      <c r="CJ4">
        <v>436</v>
      </c>
      <c r="CK4">
        <v>436</v>
      </c>
      <c r="CN4" t="s">
        <v>186</v>
      </c>
      <c r="CO4" t="s">
        <v>187</v>
      </c>
      <c r="CP4" t="s">
        <v>188</v>
      </c>
      <c r="CQ4">
        <v>5570</v>
      </c>
      <c r="CR4" t="s">
        <v>210</v>
      </c>
      <c r="CS4">
        <v>24</v>
      </c>
      <c r="CT4" t="s">
        <v>189</v>
      </c>
      <c r="CU4" t="s">
        <v>190</v>
      </c>
      <c r="CV4" t="s">
        <v>191</v>
      </c>
      <c r="CW4">
        <v>452</v>
      </c>
      <c r="CX4">
        <v>91</v>
      </c>
      <c r="CY4" t="s">
        <v>192</v>
      </c>
      <c r="CZ4" t="s">
        <v>212</v>
      </c>
      <c r="DA4">
        <v>700</v>
      </c>
      <c r="DB4">
        <v>400</v>
      </c>
      <c r="DC4">
        <v>400</v>
      </c>
      <c r="DD4">
        <v>700</v>
      </c>
      <c r="DE4">
        <v>700</v>
      </c>
      <c r="DF4">
        <v>700</v>
      </c>
      <c r="DG4">
        <v>700</v>
      </c>
      <c r="DH4">
        <v>433</v>
      </c>
      <c r="DI4" t="s">
        <v>194</v>
      </c>
      <c r="DJ4" t="s">
        <v>213</v>
      </c>
      <c r="DK4">
        <v>35</v>
      </c>
      <c r="DL4">
        <v>13</v>
      </c>
      <c r="DM4">
        <v>206</v>
      </c>
      <c r="DN4">
        <v>198</v>
      </c>
      <c r="DO4">
        <v>303</v>
      </c>
      <c r="DP4">
        <v>303</v>
      </c>
      <c r="DQ4">
        <v>311</v>
      </c>
      <c r="DR4">
        <v>405</v>
      </c>
      <c r="DS4">
        <v>204</v>
      </c>
      <c r="DT4">
        <v>204</v>
      </c>
      <c r="DU4">
        <v>205</v>
      </c>
      <c r="DV4">
        <v>205</v>
      </c>
      <c r="DW4">
        <v>405</v>
      </c>
      <c r="DX4">
        <v>405</v>
      </c>
      <c r="DY4">
        <v>440</v>
      </c>
      <c r="DZ4">
        <v>440</v>
      </c>
      <c r="EA4">
        <v>440</v>
      </c>
      <c r="EB4">
        <v>645</v>
      </c>
      <c r="EC4">
        <v>673</v>
      </c>
      <c r="ED4">
        <v>441</v>
      </c>
      <c r="EE4">
        <v>441</v>
      </c>
      <c r="EF4">
        <v>1124189</v>
      </c>
      <c r="EG4">
        <v>1124189</v>
      </c>
      <c r="EH4">
        <v>3659</v>
      </c>
      <c r="EI4">
        <v>400</v>
      </c>
      <c r="EJ4" t="s">
        <v>214</v>
      </c>
      <c r="EK4">
        <v>3</v>
      </c>
      <c r="EL4">
        <v>1</v>
      </c>
      <c r="EM4">
        <v>516146</v>
      </c>
      <c r="EN4">
        <v>0</v>
      </c>
      <c r="EO4">
        <v>0</v>
      </c>
      <c r="EP4">
        <v>37</v>
      </c>
      <c r="EQ4">
        <v>0</v>
      </c>
      <c r="ER4">
        <v>0</v>
      </c>
      <c r="ES4">
        <v>1</v>
      </c>
      <c r="ET4">
        <v>0</v>
      </c>
      <c r="EU4">
        <v>0</v>
      </c>
      <c r="EV4">
        <v>21121</v>
      </c>
      <c r="EW4">
        <v>453</v>
      </c>
      <c r="EX4">
        <v>2</v>
      </c>
      <c r="EY4">
        <v>1125</v>
      </c>
      <c r="EZ4">
        <v>2185</v>
      </c>
      <c r="FA4">
        <v>3</v>
      </c>
      <c r="FB4">
        <v>6404</v>
      </c>
      <c r="FC4">
        <v>2051</v>
      </c>
      <c r="FD4">
        <v>3</v>
      </c>
      <c r="FE4">
        <v>5835</v>
      </c>
      <c r="FF4">
        <v>0</v>
      </c>
      <c r="FG4">
        <v>0</v>
      </c>
      <c r="FH4">
        <v>0</v>
      </c>
      <c r="FI4">
        <v>0</v>
      </c>
      <c r="FJ4">
        <v>0</v>
      </c>
      <c r="FK4">
        <v>0</v>
      </c>
      <c r="FL4">
        <v>213136</v>
      </c>
      <c r="FM4">
        <v>1</v>
      </c>
      <c r="FN4">
        <v>9497</v>
      </c>
      <c r="FO4">
        <v>0</v>
      </c>
      <c r="FP4">
        <v>0</v>
      </c>
      <c r="FQ4">
        <v>0</v>
      </c>
      <c r="FR4">
        <v>406</v>
      </c>
      <c r="FS4">
        <v>1</v>
      </c>
      <c r="FT4">
        <v>768</v>
      </c>
      <c r="FU4" t="s">
        <v>214</v>
      </c>
    </row>
    <row r="5" spans="1:178" x14ac:dyDescent="0.2">
      <c r="A5">
        <v>381</v>
      </c>
      <c r="B5">
        <v>381</v>
      </c>
      <c r="C5">
        <v>575</v>
      </c>
      <c r="D5">
        <v>31706</v>
      </c>
      <c r="E5">
        <v>21367</v>
      </c>
      <c r="F5">
        <v>218330</v>
      </c>
      <c r="G5">
        <v>4689</v>
      </c>
      <c r="H5">
        <v>11</v>
      </c>
      <c r="I5">
        <v>11</v>
      </c>
      <c r="J5">
        <v>7</v>
      </c>
      <c r="K5">
        <v>9</v>
      </c>
      <c r="L5">
        <v>1</v>
      </c>
      <c r="M5">
        <v>1</v>
      </c>
      <c r="N5">
        <v>99999</v>
      </c>
      <c r="O5">
        <v>0</v>
      </c>
      <c r="P5">
        <v>0</v>
      </c>
      <c r="Q5">
        <v>1</v>
      </c>
      <c r="R5" t="s">
        <v>219</v>
      </c>
      <c r="S5">
        <v>371</v>
      </c>
      <c r="T5">
        <v>371</v>
      </c>
      <c r="U5">
        <v>288</v>
      </c>
      <c r="V5">
        <v>292</v>
      </c>
      <c r="W5" t="s">
        <v>210</v>
      </c>
      <c r="X5">
        <v>5</v>
      </c>
      <c r="Y5">
        <v>0</v>
      </c>
      <c r="Z5" t="s">
        <v>220</v>
      </c>
      <c r="AA5" t="s">
        <v>210</v>
      </c>
      <c r="AB5">
        <v>288</v>
      </c>
      <c r="AC5">
        <v>4085999999978</v>
      </c>
      <c r="AD5">
        <v>419</v>
      </c>
      <c r="AE5">
        <v>646</v>
      </c>
      <c r="AF5">
        <v>3</v>
      </c>
      <c r="AG5">
        <v>3</v>
      </c>
      <c r="AH5">
        <v>170</v>
      </c>
      <c r="AI5">
        <v>56</v>
      </c>
      <c r="AJ5">
        <v>50</v>
      </c>
      <c r="AK5">
        <v>100</v>
      </c>
      <c r="AL5">
        <v>100</v>
      </c>
      <c r="AM5">
        <v>-1</v>
      </c>
      <c r="AN5">
        <v>100</v>
      </c>
      <c r="AO5">
        <v>-1</v>
      </c>
      <c r="AP5">
        <v>-1</v>
      </c>
      <c r="AQ5">
        <v>-1</v>
      </c>
      <c r="AR5">
        <v>-1</v>
      </c>
      <c r="AS5">
        <v>-1</v>
      </c>
      <c r="AT5">
        <v>8065</v>
      </c>
      <c r="AU5">
        <v>0</v>
      </c>
      <c r="AV5">
        <v>-1</v>
      </c>
      <c r="AW5">
        <v>-1</v>
      </c>
      <c r="AX5">
        <v>0</v>
      </c>
      <c r="AY5">
        <v>0</v>
      </c>
      <c r="AZ5" t="s">
        <v>180</v>
      </c>
      <c r="BA5">
        <v>4</v>
      </c>
      <c r="BB5">
        <v>0</v>
      </c>
      <c r="BC5">
        <v>0</v>
      </c>
      <c r="BD5">
        <v>0</v>
      </c>
      <c r="BE5">
        <v>0</v>
      </c>
      <c r="BF5">
        <v>0</v>
      </c>
      <c r="BG5">
        <v>7</v>
      </c>
      <c r="BH5">
        <v>3</v>
      </c>
      <c r="BI5">
        <v>1</v>
      </c>
      <c r="BJ5">
        <v>1</v>
      </c>
      <c r="BK5">
        <v>2</v>
      </c>
      <c r="BL5">
        <v>0</v>
      </c>
      <c r="BM5">
        <v>5</v>
      </c>
      <c r="BN5">
        <v>13</v>
      </c>
      <c r="BO5">
        <v>1</v>
      </c>
      <c r="BP5">
        <v>0</v>
      </c>
      <c r="BQ5">
        <v>1</v>
      </c>
      <c r="BR5">
        <v>0</v>
      </c>
      <c r="BS5">
        <v>0</v>
      </c>
      <c r="BT5">
        <v>537</v>
      </c>
      <c r="BU5" t="s">
        <v>181</v>
      </c>
      <c r="BV5">
        <v>16834681171644</v>
      </c>
      <c r="BW5" t="s">
        <v>182</v>
      </c>
      <c r="BX5" t="s">
        <v>182</v>
      </c>
      <c r="BY5" t="s">
        <v>183</v>
      </c>
      <c r="BZ5">
        <v>16834681191022</v>
      </c>
      <c r="CA5">
        <v>113000</v>
      </c>
      <c r="CB5">
        <v>113000</v>
      </c>
      <c r="CC5">
        <v>1009</v>
      </c>
      <c r="CD5">
        <v>138356164384</v>
      </c>
      <c r="CE5" t="s">
        <v>210</v>
      </c>
      <c r="CF5" t="s">
        <v>184</v>
      </c>
      <c r="CG5" t="s">
        <v>185</v>
      </c>
      <c r="CH5">
        <v>54</v>
      </c>
      <c r="CI5">
        <v>371</v>
      </c>
      <c r="CJ5">
        <v>4085999999978</v>
      </c>
      <c r="CK5">
        <v>4085999999978</v>
      </c>
      <c r="CN5" t="s">
        <v>186</v>
      </c>
      <c r="CO5" t="s">
        <v>187</v>
      </c>
      <c r="CP5" t="s">
        <v>188</v>
      </c>
      <c r="CQ5">
        <v>5798</v>
      </c>
      <c r="CR5" t="s">
        <v>210</v>
      </c>
      <c r="CS5">
        <v>24</v>
      </c>
      <c r="CT5" t="s">
        <v>189</v>
      </c>
      <c r="CU5" t="s">
        <v>190</v>
      </c>
      <c r="CV5" t="s">
        <v>191</v>
      </c>
      <c r="CW5">
        <v>452</v>
      </c>
      <c r="CX5">
        <v>91</v>
      </c>
      <c r="CY5" t="s">
        <v>192</v>
      </c>
      <c r="CZ5" t="s">
        <v>212</v>
      </c>
      <c r="DA5">
        <v>700</v>
      </c>
      <c r="DB5">
        <v>400</v>
      </c>
      <c r="DC5">
        <v>400</v>
      </c>
      <c r="DD5">
        <v>700</v>
      </c>
      <c r="DE5">
        <v>700</v>
      </c>
      <c r="DF5">
        <v>700</v>
      </c>
      <c r="DG5">
        <v>700</v>
      </c>
      <c r="DH5">
        <v>433</v>
      </c>
      <c r="DI5" t="s">
        <v>194</v>
      </c>
      <c r="DJ5" t="s">
        <v>213</v>
      </c>
      <c r="DK5">
        <v>45</v>
      </c>
      <c r="DL5">
        <v>18</v>
      </c>
      <c r="DM5">
        <v>200</v>
      </c>
      <c r="DN5">
        <v>191</v>
      </c>
      <c r="DO5">
        <v>298</v>
      </c>
      <c r="DP5">
        <v>298</v>
      </c>
      <c r="DQ5">
        <v>302</v>
      </c>
      <c r="DR5">
        <v>381</v>
      </c>
      <c r="DS5">
        <v>199</v>
      </c>
      <c r="DT5">
        <v>199</v>
      </c>
      <c r="DU5">
        <v>199</v>
      </c>
      <c r="DV5">
        <v>200</v>
      </c>
      <c r="DW5">
        <v>381</v>
      </c>
      <c r="DX5">
        <v>381</v>
      </c>
      <c r="DY5">
        <v>418</v>
      </c>
      <c r="DZ5">
        <v>418</v>
      </c>
      <c r="EA5">
        <v>418</v>
      </c>
      <c r="EB5">
        <v>621</v>
      </c>
      <c r="EC5">
        <v>646</v>
      </c>
      <c r="ED5">
        <v>419</v>
      </c>
      <c r="EE5">
        <v>419</v>
      </c>
      <c r="EF5">
        <v>1124189</v>
      </c>
      <c r="EG5">
        <v>1124189</v>
      </c>
      <c r="EH5">
        <v>3645</v>
      </c>
      <c r="EI5">
        <v>400</v>
      </c>
      <c r="EJ5" t="s">
        <v>214</v>
      </c>
      <c r="EK5">
        <v>4</v>
      </c>
      <c r="EL5">
        <v>1</v>
      </c>
      <c r="EM5">
        <v>539086</v>
      </c>
      <c r="EN5">
        <v>0</v>
      </c>
      <c r="EO5">
        <v>0</v>
      </c>
      <c r="EP5">
        <v>49</v>
      </c>
      <c r="EQ5">
        <v>0</v>
      </c>
      <c r="ER5">
        <v>0</v>
      </c>
      <c r="ES5">
        <v>1</v>
      </c>
      <c r="ET5">
        <v>0</v>
      </c>
      <c r="EU5">
        <v>0</v>
      </c>
      <c r="EV5">
        <v>22222</v>
      </c>
      <c r="EW5">
        <v>453</v>
      </c>
      <c r="EX5">
        <v>2</v>
      </c>
      <c r="EY5">
        <v>1125</v>
      </c>
      <c r="EZ5">
        <v>2185</v>
      </c>
      <c r="FA5">
        <v>3</v>
      </c>
      <c r="FB5">
        <v>6404</v>
      </c>
      <c r="FC5">
        <v>2051</v>
      </c>
      <c r="FD5">
        <v>3</v>
      </c>
      <c r="FE5">
        <v>5835</v>
      </c>
      <c r="FF5">
        <v>0</v>
      </c>
      <c r="FG5">
        <v>0</v>
      </c>
      <c r="FH5">
        <v>0</v>
      </c>
      <c r="FI5">
        <v>0</v>
      </c>
      <c r="FJ5">
        <v>0</v>
      </c>
      <c r="FK5">
        <v>0</v>
      </c>
      <c r="FL5">
        <v>213136</v>
      </c>
      <c r="FM5">
        <v>1</v>
      </c>
      <c r="FN5">
        <v>5535</v>
      </c>
      <c r="FO5">
        <v>0</v>
      </c>
      <c r="FP5">
        <v>0</v>
      </c>
      <c r="FQ5">
        <v>0</v>
      </c>
      <c r="FR5">
        <v>406</v>
      </c>
      <c r="FS5">
        <v>1</v>
      </c>
      <c r="FT5">
        <v>768</v>
      </c>
      <c r="FU5" t="s">
        <v>214</v>
      </c>
    </row>
    <row r="6" spans="1:178" x14ac:dyDescent="0.2">
      <c r="A6">
        <v>405</v>
      </c>
      <c r="B6">
        <v>405</v>
      </c>
      <c r="C6">
        <v>589</v>
      </c>
      <c r="D6">
        <v>31706</v>
      </c>
      <c r="E6">
        <v>21367</v>
      </c>
      <c r="F6">
        <v>218833</v>
      </c>
      <c r="G6">
        <v>5192</v>
      </c>
      <c r="H6">
        <v>11</v>
      </c>
      <c r="I6">
        <v>11</v>
      </c>
      <c r="J6">
        <v>7</v>
      </c>
      <c r="K6">
        <v>9</v>
      </c>
      <c r="L6">
        <v>1</v>
      </c>
      <c r="M6">
        <v>1</v>
      </c>
      <c r="N6">
        <v>99999</v>
      </c>
      <c r="O6">
        <v>0</v>
      </c>
      <c r="P6">
        <v>0</v>
      </c>
      <c r="Q6">
        <v>1</v>
      </c>
      <c r="R6" t="s">
        <v>221</v>
      </c>
      <c r="S6">
        <v>392</v>
      </c>
      <c r="T6">
        <v>392</v>
      </c>
      <c r="U6">
        <v>294</v>
      </c>
      <c r="V6">
        <v>305</v>
      </c>
      <c r="W6" t="s">
        <v>210</v>
      </c>
      <c r="X6">
        <v>5</v>
      </c>
      <c r="Y6">
        <v>0</v>
      </c>
      <c r="Z6" t="s">
        <v>222</v>
      </c>
      <c r="AA6" t="s">
        <v>210</v>
      </c>
      <c r="AB6">
        <v>294</v>
      </c>
      <c r="AC6">
        <v>423</v>
      </c>
      <c r="AD6">
        <v>436</v>
      </c>
      <c r="AE6">
        <v>664</v>
      </c>
      <c r="AF6">
        <v>3</v>
      </c>
      <c r="AG6">
        <v>3</v>
      </c>
      <c r="AH6">
        <v>166</v>
      </c>
      <c r="AI6">
        <v>55</v>
      </c>
      <c r="AJ6">
        <v>21</v>
      </c>
      <c r="AK6">
        <v>100</v>
      </c>
      <c r="AL6">
        <v>100</v>
      </c>
      <c r="AM6">
        <v>-1</v>
      </c>
      <c r="AN6">
        <v>100</v>
      </c>
      <c r="AO6">
        <v>-1</v>
      </c>
      <c r="AP6">
        <v>-1</v>
      </c>
      <c r="AQ6">
        <v>-1</v>
      </c>
      <c r="AR6">
        <v>-1</v>
      </c>
      <c r="AS6">
        <v>-1</v>
      </c>
      <c r="AT6">
        <v>8343</v>
      </c>
      <c r="AU6">
        <v>0</v>
      </c>
      <c r="AV6">
        <v>-1</v>
      </c>
      <c r="AW6">
        <v>-1</v>
      </c>
      <c r="AX6">
        <v>0</v>
      </c>
      <c r="AY6">
        <v>0</v>
      </c>
      <c r="AZ6" t="s">
        <v>180</v>
      </c>
      <c r="BA6">
        <v>2</v>
      </c>
      <c r="BB6">
        <v>1</v>
      </c>
      <c r="BC6">
        <v>3</v>
      </c>
      <c r="BD6">
        <v>0</v>
      </c>
      <c r="BE6">
        <v>0</v>
      </c>
      <c r="BF6">
        <v>0</v>
      </c>
      <c r="BG6">
        <v>6</v>
      </c>
      <c r="BH6">
        <v>1</v>
      </c>
      <c r="BI6">
        <v>1</v>
      </c>
      <c r="BJ6">
        <v>1</v>
      </c>
      <c r="BK6">
        <v>5</v>
      </c>
      <c r="BL6">
        <v>0</v>
      </c>
      <c r="BM6">
        <v>4</v>
      </c>
      <c r="BN6">
        <v>12</v>
      </c>
      <c r="BO6">
        <v>1</v>
      </c>
      <c r="BP6">
        <v>0</v>
      </c>
      <c r="BQ6">
        <v>1</v>
      </c>
      <c r="BR6">
        <v>0</v>
      </c>
      <c r="BS6">
        <v>0</v>
      </c>
      <c r="BT6">
        <v>553</v>
      </c>
      <c r="BU6" t="s">
        <v>202</v>
      </c>
      <c r="BV6">
        <v>16834681180889</v>
      </c>
      <c r="BW6" t="s">
        <v>182</v>
      </c>
      <c r="BX6" t="s">
        <v>182</v>
      </c>
      <c r="BY6" t="s">
        <v>183</v>
      </c>
      <c r="BZ6">
        <v>16834681199806</v>
      </c>
      <c r="CA6">
        <v>113000</v>
      </c>
      <c r="CB6">
        <v>113000</v>
      </c>
      <c r="CC6">
        <v>939</v>
      </c>
      <c r="CD6">
        <v>127544097693</v>
      </c>
      <c r="CE6" t="s">
        <v>210</v>
      </c>
      <c r="CF6" t="s">
        <v>184</v>
      </c>
      <c r="CG6" t="s">
        <v>185</v>
      </c>
      <c r="CH6">
        <v>54</v>
      </c>
      <c r="CI6">
        <v>392</v>
      </c>
      <c r="CJ6">
        <v>423</v>
      </c>
      <c r="CK6">
        <v>423</v>
      </c>
      <c r="CN6" t="s">
        <v>186</v>
      </c>
      <c r="CO6" t="s">
        <v>187</v>
      </c>
      <c r="CP6" t="s">
        <v>188</v>
      </c>
      <c r="CQ6">
        <v>5730</v>
      </c>
      <c r="CR6" t="s">
        <v>210</v>
      </c>
      <c r="CS6">
        <v>24</v>
      </c>
      <c r="CT6" t="s">
        <v>189</v>
      </c>
      <c r="CU6" t="s">
        <v>190</v>
      </c>
      <c r="CV6" t="s">
        <v>191</v>
      </c>
      <c r="CW6">
        <v>452</v>
      </c>
      <c r="CX6">
        <v>91</v>
      </c>
      <c r="CY6" t="s">
        <v>192</v>
      </c>
      <c r="CZ6" t="s">
        <v>212</v>
      </c>
      <c r="DA6">
        <v>700</v>
      </c>
      <c r="DB6">
        <v>400</v>
      </c>
      <c r="DC6">
        <v>400</v>
      </c>
      <c r="DD6">
        <v>700</v>
      </c>
      <c r="DE6">
        <v>700</v>
      </c>
      <c r="DF6">
        <v>700</v>
      </c>
      <c r="DG6">
        <v>700</v>
      </c>
      <c r="DH6">
        <v>433</v>
      </c>
      <c r="DI6" t="s">
        <v>194</v>
      </c>
      <c r="DJ6" t="s">
        <v>213</v>
      </c>
      <c r="DK6">
        <v>43</v>
      </c>
      <c r="DL6">
        <v>22</v>
      </c>
      <c r="DM6">
        <v>200</v>
      </c>
      <c r="DN6">
        <v>194</v>
      </c>
      <c r="DO6">
        <v>307</v>
      </c>
      <c r="DP6">
        <v>307</v>
      </c>
      <c r="DQ6">
        <v>318</v>
      </c>
      <c r="DR6">
        <v>405</v>
      </c>
      <c r="DS6">
        <v>198</v>
      </c>
      <c r="DT6">
        <v>198</v>
      </c>
      <c r="DU6">
        <v>198</v>
      </c>
      <c r="DV6">
        <v>198</v>
      </c>
      <c r="DW6">
        <v>405</v>
      </c>
      <c r="DX6">
        <v>405</v>
      </c>
      <c r="DY6">
        <v>435</v>
      </c>
      <c r="DZ6">
        <v>435</v>
      </c>
      <c r="EA6">
        <v>435</v>
      </c>
      <c r="EB6">
        <v>636</v>
      </c>
      <c r="EC6">
        <v>664</v>
      </c>
      <c r="ED6">
        <v>436</v>
      </c>
      <c r="EE6">
        <v>436</v>
      </c>
      <c r="EF6">
        <v>1124189</v>
      </c>
      <c r="EG6">
        <v>1124189</v>
      </c>
      <c r="EH6">
        <v>3660</v>
      </c>
      <c r="EI6">
        <v>400</v>
      </c>
      <c r="EJ6" t="s">
        <v>214</v>
      </c>
      <c r="EK6">
        <v>5</v>
      </c>
      <c r="EL6">
        <v>1</v>
      </c>
      <c r="EM6">
        <v>517335</v>
      </c>
      <c r="EN6">
        <v>0</v>
      </c>
      <c r="EO6">
        <v>0</v>
      </c>
      <c r="EP6">
        <v>49</v>
      </c>
      <c r="EQ6">
        <v>0</v>
      </c>
      <c r="ER6">
        <v>0</v>
      </c>
      <c r="ES6">
        <v>1</v>
      </c>
      <c r="ET6">
        <v>0</v>
      </c>
      <c r="EU6">
        <v>0</v>
      </c>
      <c r="EV6">
        <v>21723</v>
      </c>
      <c r="EW6">
        <v>453</v>
      </c>
      <c r="EX6">
        <v>2</v>
      </c>
      <c r="EY6">
        <v>1125</v>
      </c>
      <c r="EZ6">
        <v>2317</v>
      </c>
      <c r="FA6">
        <v>3</v>
      </c>
      <c r="FB6">
        <v>7532</v>
      </c>
      <c r="FC6">
        <v>2422</v>
      </c>
      <c r="FD6">
        <v>3</v>
      </c>
      <c r="FE6">
        <v>7321</v>
      </c>
      <c r="FF6">
        <v>0</v>
      </c>
      <c r="FG6">
        <v>0</v>
      </c>
      <c r="FH6">
        <v>0</v>
      </c>
      <c r="FI6">
        <v>0</v>
      </c>
      <c r="FJ6">
        <v>0</v>
      </c>
      <c r="FK6">
        <v>0</v>
      </c>
      <c r="FL6">
        <v>213136</v>
      </c>
      <c r="FM6">
        <v>1</v>
      </c>
      <c r="FN6">
        <v>14924</v>
      </c>
      <c r="FO6">
        <v>0</v>
      </c>
      <c r="FP6">
        <v>0</v>
      </c>
      <c r="FQ6">
        <v>0</v>
      </c>
      <c r="FR6">
        <v>406</v>
      </c>
      <c r="FS6">
        <v>1</v>
      </c>
      <c r="FT6">
        <v>768</v>
      </c>
      <c r="FU6" t="s">
        <v>214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64AA8B-B563-0449-AE4D-7CB3A2D9C936}">
  <sheetPr codeName="Blad3"/>
  <dimension ref="A1:FU6"/>
  <sheetViews>
    <sheetView workbookViewId="0"/>
  </sheetViews>
  <sheetFormatPr baseColWidth="10" defaultRowHeight="16" x14ac:dyDescent="0.2"/>
  <cols>
    <col min="1" max="1" width="11.33203125" bestFit="1" customWidth="1"/>
    <col min="2" max="2" width="10.6640625" bestFit="1" customWidth="1"/>
    <col min="3" max="3" width="13.1640625" bestFit="1" customWidth="1"/>
    <col min="4" max="4" width="11.1640625" bestFit="1" customWidth="1"/>
    <col min="5" max="5" width="14.33203125" bestFit="1" customWidth="1"/>
    <col min="6" max="6" width="9.6640625" bestFit="1" customWidth="1"/>
    <col min="7" max="7" width="12.83203125" bestFit="1" customWidth="1"/>
    <col min="8" max="8" width="10.6640625" bestFit="1" customWidth="1"/>
    <col min="9" max="9" width="13.6640625" bestFit="1" customWidth="1"/>
    <col min="10" max="10" width="13.83203125" bestFit="1" customWidth="1"/>
    <col min="11" max="12" width="15.83203125" bestFit="1" customWidth="1"/>
    <col min="13" max="13" width="17.1640625" bestFit="1" customWidth="1"/>
    <col min="14" max="14" width="8.33203125" bestFit="1" customWidth="1"/>
    <col min="15" max="15" width="16" bestFit="1" customWidth="1"/>
    <col min="16" max="16" width="9.33203125" bestFit="1" customWidth="1"/>
    <col min="17" max="17" width="21.83203125" bestFit="1" customWidth="1"/>
    <col min="18" max="18" width="35.33203125" bestFit="1" customWidth="1"/>
    <col min="19" max="19" width="15.83203125" bestFit="1" customWidth="1"/>
    <col min="20" max="20" width="14.83203125" bestFit="1" customWidth="1"/>
    <col min="21" max="21" width="28.5" bestFit="1" customWidth="1"/>
    <col min="22" max="22" width="27.5" bestFit="1" customWidth="1"/>
    <col min="23" max="23" width="41.83203125" bestFit="1" customWidth="1"/>
    <col min="24" max="24" width="13.33203125" bestFit="1" customWidth="1"/>
    <col min="25" max="25" width="24.6640625" bestFit="1" customWidth="1"/>
    <col min="26" max="26" width="35.5" bestFit="1" customWidth="1"/>
    <col min="27" max="27" width="41.83203125" bestFit="1" customWidth="1"/>
    <col min="28" max="28" width="16.1640625" bestFit="1" customWidth="1"/>
    <col min="29" max="29" width="11.1640625" bestFit="1" customWidth="1"/>
    <col min="30" max="30" width="19.83203125" bestFit="1" customWidth="1"/>
    <col min="31" max="31" width="20.6640625" bestFit="1" customWidth="1"/>
    <col min="32" max="32" width="19.1640625" bestFit="1" customWidth="1"/>
    <col min="33" max="33" width="17.6640625" bestFit="1" customWidth="1"/>
    <col min="34" max="34" width="7.83203125" bestFit="1" customWidth="1"/>
    <col min="35" max="35" width="18.5" bestFit="1" customWidth="1"/>
    <col min="36" max="36" width="13.6640625" bestFit="1" customWidth="1"/>
    <col min="37" max="37" width="11.83203125" bestFit="1" customWidth="1"/>
    <col min="38" max="38" width="12.33203125" bestFit="1" customWidth="1"/>
    <col min="39" max="39" width="15.1640625" bestFit="1" customWidth="1"/>
    <col min="40" max="40" width="17.6640625" bestFit="1" customWidth="1"/>
    <col min="41" max="41" width="14.33203125" bestFit="1" customWidth="1"/>
    <col min="42" max="42" width="16" bestFit="1" customWidth="1"/>
    <col min="43" max="43" width="16.83203125" bestFit="1" customWidth="1"/>
    <col min="44" max="44" width="13.5" bestFit="1" customWidth="1"/>
    <col min="45" max="45" width="23.1640625" bestFit="1" customWidth="1"/>
    <col min="46" max="46" width="11.83203125" bestFit="1" customWidth="1"/>
    <col min="47" max="47" width="14.1640625" bestFit="1" customWidth="1"/>
    <col min="48" max="48" width="13.83203125" bestFit="1" customWidth="1"/>
    <col min="49" max="49" width="16.1640625" bestFit="1" customWidth="1"/>
    <col min="50" max="50" width="13.6640625" bestFit="1" customWidth="1"/>
    <col min="51" max="51" width="16" bestFit="1" customWidth="1"/>
    <col min="52" max="53" width="16.33203125" bestFit="1" customWidth="1"/>
    <col min="54" max="54" width="45.33203125" bestFit="1" customWidth="1"/>
    <col min="55" max="55" width="19" bestFit="1" customWidth="1"/>
    <col min="56" max="56" width="22.1640625" bestFit="1" customWidth="1"/>
    <col min="57" max="57" width="31.33203125" bestFit="1" customWidth="1"/>
    <col min="58" max="58" width="17.33203125" bestFit="1" customWidth="1"/>
    <col min="59" max="59" width="36" bestFit="1" customWidth="1"/>
    <col min="60" max="60" width="19" bestFit="1" customWidth="1"/>
    <col min="61" max="61" width="16" bestFit="1" customWidth="1"/>
    <col min="62" max="62" width="26.1640625" bestFit="1" customWidth="1"/>
    <col min="63" max="63" width="22.33203125" bestFit="1" customWidth="1"/>
    <col min="64" max="64" width="12.5" bestFit="1" customWidth="1"/>
    <col min="65" max="65" width="13.83203125" bestFit="1" customWidth="1"/>
    <col min="66" max="66" width="11.1640625" bestFit="1" customWidth="1"/>
    <col min="67" max="67" width="13.83203125" bestFit="1" customWidth="1"/>
    <col min="68" max="68" width="17" bestFit="1" customWidth="1"/>
    <col min="69" max="69" width="15.1640625" bestFit="1" customWidth="1"/>
    <col min="70" max="70" width="35.1640625" bestFit="1" customWidth="1"/>
    <col min="71" max="71" width="10" bestFit="1" customWidth="1"/>
    <col min="72" max="72" width="23.5" bestFit="1" customWidth="1"/>
    <col min="73" max="73" width="13.33203125" bestFit="1" customWidth="1"/>
    <col min="74" max="75" width="18.1640625" bestFit="1" customWidth="1"/>
    <col min="76" max="76" width="13.33203125" bestFit="1" customWidth="1"/>
    <col min="77" max="77" width="12.1640625" bestFit="1" customWidth="1"/>
    <col min="78" max="78" width="16.5" bestFit="1" customWidth="1"/>
    <col min="79" max="79" width="17.33203125" bestFit="1" customWidth="1"/>
    <col min="80" max="81" width="19.1640625" bestFit="1" customWidth="1"/>
    <col min="82" max="82" width="41.83203125" bestFit="1" customWidth="1"/>
    <col min="83" max="83" width="25.83203125" bestFit="1" customWidth="1"/>
    <col min="84" max="84" width="32.5" bestFit="1" customWidth="1"/>
    <col min="85" max="85" width="15" bestFit="1" customWidth="1"/>
    <col min="86" max="86" width="15.1640625" bestFit="1" customWidth="1"/>
    <col min="87" max="87" width="33.1640625" bestFit="1" customWidth="1"/>
    <col min="88" max="88" width="42.5" bestFit="1" customWidth="1"/>
    <col min="89" max="89" width="18.33203125" bestFit="1" customWidth="1"/>
    <col min="90" max="90" width="19.1640625" bestFit="1" customWidth="1"/>
    <col min="91" max="91" width="22.6640625" bestFit="1" customWidth="1"/>
    <col min="92" max="92" width="16" bestFit="1" customWidth="1"/>
    <col min="93" max="93" width="13.33203125" bestFit="1" customWidth="1"/>
    <col min="94" max="94" width="19" bestFit="1" customWidth="1"/>
    <col min="95" max="95" width="41.83203125" bestFit="1" customWidth="1"/>
    <col min="96" max="96" width="12.5" bestFit="1" customWidth="1"/>
    <col min="97" max="97" width="41.1640625" bestFit="1" customWidth="1"/>
    <col min="98" max="98" width="9.6640625" bestFit="1" customWidth="1"/>
    <col min="99" max="99" width="71.5" bestFit="1" customWidth="1"/>
    <col min="100" max="100" width="26" bestFit="1" customWidth="1"/>
    <col min="101" max="101" width="22.83203125" bestFit="1" customWidth="1"/>
    <col min="102" max="102" width="32" bestFit="1" customWidth="1"/>
    <col min="103" max="103" width="80.6640625" bestFit="1" customWidth="1"/>
    <col min="104" max="104" width="17.6640625" bestFit="1" customWidth="1"/>
    <col min="105" max="105" width="9" bestFit="1" customWidth="1"/>
    <col min="106" max="109" width="18.33203125" bestFit="1" customWidth="1"/>
    <col min="110" max="110" width="16.33203125" bestFit="1" customWidth="1"/>
    <col min="111" max="111" width="13.1640625" bestFit="1" customWidth="1"/>
    <col min="112" max="112" width="26.6640625" bestFit="1" customWidth="1"/>
    <col min="113" max="113" width="31.1640625" bestFit="1" customWidth="1"/>
    <col min="114" max="114" width="33" bestFit="1" customWidth="1"/>
    <col min="115" max="115" width="28.33203125" bestFit="1" customWidth="1"/>
    <col min="116" max="116" width="30.33203125" bestFit="1" customWidth="1"/>
    <col min="117" max="117" width="30.6640625" bestFit="1" customWidth="1"/>
    <col min="118" max="118" width="32.83203125" bestFit="1" customWidth="1"/>
    <col min="119" max="119" width="45.33203125" bestFit="1" customWidth="1"/>
    <col min="120" max="120" width="44.1640625" bestFit="1" customWidth="1"/>
    <col min="121" max="121" width="31.83203125" bestFit="1" customWidth="1"/>
    <col min="122" max="122" width="34.6640625" bestFit="1" customWidth="1"/>
    <col min="123" max="123" width="33.5" bestFit="1" customWidth="1"/>
    <col min="124" max="124" width="36.33203125" bestFit="1" customWidth="1"/>
    <col min="125" max="125" width="38.83203125" bestFit="1" customWidth="1"/>
    <col min="126" max="126" width="32.5" bestFit="1" customWidth="1"/>
    <col min="127" max="127" width="31.5" bestFit="1" customWidth="1"/>
    <col min="128" max="128" width="27.6640625" bestFit="1" customWidth="1"/>
    <col min="129" max="129" width="36.5" bestFit="1" customWidth="1"/>
    <col min="130" max="130" width="45.83203125" bestFit="1" customWidth="1"/>
    <col min="131" max="131" width="37.33203125" bestFit="1" customWidth="1"/>
    <col min="132" max="132" width="34.33203125" bestFit="1" customWidth="1"/>
    <col min="133" max="133" width="39.1640625" bestFit="1" customWidth="1"/>
    <col min="134" max="134" width="33.83203125" bestFit="1" customWidth="1"/>
    <col min="135" max="135" width="39.1640625" bestFit="1" customWidth="1"/>
    <col min="136" max="136" width="20.83203125" bestFit="1" customWidth="1"/>
    <col min="137" max="137" width="15.83203125" bestFit="1" customWidth="1"/>
    <col min="138" max="138" width="19" bestFit="1" customWidth="1"/>
    <col min="139" max="139" width="6.33203125" bestFit="1" customWidth="1"/>
    <col min="140" max="140" width="7.1640625" bestFit="1" customWidth="1"/>
    <col min="141" max="141" width="14" bestFit="1" customWidth="1"/>
    <col min="142" max="142" width="11.5" bestFit="1" customWidth="1"/>
    <col min="143" max="143" width="6" bestFit="1" customWidth="1"/>
    <col min="144" max="144" width="11.1640625" bestFit="1" customWidth="1"/>
    <col min="145" max="145" width="13.6640625" bestFit="1" customWidth="1"/>
    <col min="146" max="146" width="11.83203125" bestFit="1" customWidth="1"/>
    <col min="147" max="147" width="16.5" bestFit="1" customWidth="1"/>
    <col min="148" max="148" width="10.1640625" bestFit="1" customWidth="1"/>
    <col min="149" max="149" width="19.1640625" bestFit="1" customWidth="1"/>
    <col min="150" max="150" width="17.1640625" bestFit="1" customWidth="1"/>
    <col min="151" max="151" width="12.5" bestFit="1" customWidth="1"/>
    <col min="152" max="152" width="15" bestFit="1" customWidth="1"/>
    <col min="153" max="153" width="25" bestFit="1" customWidth="1"/>
    <col min="154" max="154" width="10" bestFit="1" customWidth="1"/>
    <col min="155" max="155" width="12.5" bestFit="1" customWidth="1"/>
    <col min="156" max="156" width="22.33203125" bestFit="1" customWidth="1"/>
    <col min="157" max="157" width="11.1640625" bestFit="1" customWidth="1"/>
    <col min="158" max="158" width="13.6640625" bestFit="1" customWidth="1"/>
    <col min="159" max="159" width="23.5" bestFit="1" customWidth="1"/>
    <col min="160" max="160" width="13.83203125" bestFit="1" customWidth="1"/>
    <col min="161" max="161" width="16.33203125" bestFit="1" customWidth="1"/>
    <col min="162" max="162" width="26.33203125" bestFit="1" customWidth="1"/>
    <col min="163" max="163" width="12.6640625" bestFit="1" customWidth="1"/>
    <col min="164" max="164" width="15.1640625" bestFit="1" customWidth="1"/>
    <col min="165" max="165" width="25.1640625" bestFit="1" customWidth="1"/>
    <col min="166" max="166" width="12" bestFit="1" customWidth="1"/>
    <col min="167" max="167" width="14.5" bestFit="1" customWidth="1"/>
    <col min="168" max="168" width="24.5" bestFit="1" customWidth="1"/>
    <col min="169" max="169" width="13.1640625" bestFit="1" customWidth="1"/>
    <col min="170" max="170" width="15.6640625" bestFit="1" customWidth="1"/>
    <col min="171" max="171" width="25.6640625" bestFit="1" customWidth="1"/>
    <col min="172" max="172" width="13" bestFit="1" customWidth="1"/>
    <col min="173" max="173" width="15.5" bestFit="1" customWidth="1"/>
    <col min="174" max="174" width="25.5" bestFit="1" customWidth="1"/>
    <col min="175" max="175" width="19" bestFit="1" customWidth="1"/>
    <col min="176" max="176" width="13" bestFit="1" customWidth="1"/>
    <col min="177" max="177" width="12.83203125" bestFit="1" customWidth="1"/>
  </cols>
  <sheetData>
    <row r="1" spans="1:177" x14ac:dyDescent="0.2">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c r="BI1" t="s">
        <v>60</v>
      </c>
      <c r="BJ1" t="s">
        <v>61</v>
      </c>
      <c r="BK1" t="s">
        <v>62</v>
      </c>
      <c r="BL1" t="s">
        <v>63</v>
      </c>
      <c r="BM1" t="s">
        <v>64</v>
      </c>
      <c r="BN1" t="s">
        <v>65</v>
      </c>
      <c r="BO1" t="s">
        <v>66</v>
      </c>
      <c r="BP1" t="s">
        <v>67</v>
      </c>
      <c r="BQ1" t="s">
        <v>68</v>
      </c>
      <c r="BR1" t="s">
        <v>69</v>
      </c>
      <c r="BS1" t="s">
        <v>70</v>
      </c>
      <c r="BT1" t="s">
        <v>71</v>
      </c>
      <c r="BU1" t="s">
        <v>72</v>
      </c>
      <c r="BV1" t="s">
        <v>73</v>
      </c>
      <c r="BW1" t="s">
        <v>74</v>
      </c>
      <c r="BX1" t="s">
        <v>75</v>
      </c>
      <c r="BY1" t="s">
        <v>76</v>
      </c>
      <c r="BZ1" t="s">
        <v>77</v>
      </c>
      <c r="CA1" t="s">
        <v>78</v>
      </c>
      <c r="CB1" t="s">
        <v>79</v>
      </c>
      <c r="CC1" t="s">
        <v>80</v>
      </c>
      <c r="CD1" t="s">
        <v>81</v>
      </c>
      <c r="CE1" t="s">
        <v>82</v>
      </c>
      <c r="CF1" t="s">
        <v>83</v>
      </c>
      <c r="CG1" t="s">
        <v>84</v>
      </c>
      <c r="CH1" t="s">
        <v>85</v>
      </c>
      <c r="CI1" t="s">
        <v>86</v>
      </c>
      <c r="CJ1" t="s">
        <v>87</v>
      </c>
      <c r="CK1" t="s">
        <v>88</v>
      </c>
      <c r="CL1" t="s">
        <v>89</v>
      </c>
      <c r="CM1" t="s">
        <v>90</v>
      </c>
      <c r="CN1" t="s">
        <v>91</v>
      </c>
      <c r="CO1" t="s">
        <v>92</v>
      </c>
      <c r="CP1" t="s">
        <v>93</v>
      </c>
      <c r="CQ1" t="s">
        <v>94</v>
      </c>
      <c r="CR1" t="s">
        <v>95</v>
      </c>
      <c r="CS1" t="s">
        <v>96</v>
      </c>
      <c r="CT1" t="s">
        <v>97</v>
      </c>
      <c r="CU1" t="s">
        <v>98</v>
      </c>
      <c r="CV1" t="s">
        <v>99</v>
      </c>
      <c r="CW1" t="s">
        <v>100</v>
      </c>
      <c r="CX1" t="s">
        <v>101</v>
      </c>
      <c r="CY1" t="s">
        <v>102</v>
      </c>
      <c r="CZ1" t="s">
        <v>103</v>
      </c>
      <c r="DA1" t="s">
        <v>104</v>
      </c>
      <c r="DB1" t="s">
        <v>105</v>
      </c>
      <c r="DC1" t="s">
        <v>106</v>
      </c>
      <c r="DD1" t="s">
        <v>107</v>
      </c>
      <c r="DE1" t="s">
        <v>108</v>
      </c>
      <c r="DF1" t="s">
        <v>109</v>
      </c>
      <c r="DG1" t="s">
        <v>110</v>
      </c>
      <c r="DH1" t="s">
        <v>111</v>
      </c>
      <c r="DI1" t="s">
        <v>112</v>
      </c>
      <c r="DJ1" t="s">
        <v>113</v>
      </c>
      <c r="DK1" t="s">
        <v>114</v>
      </c>
      <c r="DL1" t="s">
        <v>115</v>
      </c>
      <c r="DM1" t="s">
        <v>116</v>
      </c>
      <c r="DN1" t="s">
        <v>117</v>
      </c>
      <c r="DO1" t="s">
        <v>118</v>
      </c>
      <c r="DP1" t="s">
        <v>119</v>
      </c>
      <c r="DQ1" t="s">
        <v>120</v>
      </c>
      <c r="DR1" t="s">
        <v>121</v>
      </c>
      <c r="DS1" t="s">
        <v>122</v>
      </c>
      <c r="DT1" t="s">
        <v>123</v>
      </c>
      <c r="DU1" t="s">
        <v>124</v>
      </c>
      <c r="DV1" t="s">
        <v>125</v>
      </c>
      <c r="DW1" t="s">
        <v>126</v>
      </c>
      <c r="DX1" t="s">
        <v>128</v>
      </c>
      <c r="DY1" t="s">
        <v>129</v>
      </c>
      <c r="DZ1" t="s">
        <v>130</v>
      </c>
      <c r="EA1" t="s">
        <v>131</v>
      </c>
      <c r="EB1" t="s">
        <v>132</v>
      </c>
      <c r="EC1" t="s">
        <v>133</v>
      </c>
      <c r="ED1" t="s">
        <v>134</v>
      </c>
      <c r="EE1" t="s">
        <v>135</v>
      </c>
      <c r="EF1" t="s">
        <v>136</v>
      </c>
      <c r="EG1" t="s">
        <v>137</v>
      </c>
      <c r="EH1" t="s">
        <v>138</v>
      </c>
      <c r="EI1" t="s">
        <v>139</v>
      </c>
      <c r="EJ1" t="s">
        <v>140</v>
      </c>
      <c r="EK1" t="s">
        <v>141</v>
      </c>
      <c r="EL1" t="s">
        <v>142</v>
      </c>
      <c r="EM1" t="s">
        <v>143</v>
      </c>
      <c r="EN1" t="s">
        <v>144</v>
      </c>
      <c r="EO1" t="s">
        <v>145</v>
      </c>
      <c r="EP1" t="s">
        <v>146</v>
      </c>
      <c r="EQ1" t="s">
        <v>147</v>
      </c>
      <c r="ER1" t="s">
        <v>148</v>
      </c>
      <c r="ES1" t="s">
        <v>149</v>
      </c>
      <c r="ET1" t="s">
        <v>150</v>
      </c>
      <c r="EU1" t="s">
        <v>151</v>
      </c>
      <c r="EV1" t="s">
        <v>152</v>
      </c>
      <c r="EW1" t="s">
        <v>153</v>
      </c>
      <c r="EX1" t="s">
        <v>154</v>
      </c>
      <c r="EY1" t="s">
        <v>155</v>
      </c>
      <c r="EZ1" t="s">
        <v>156</v>
      </c>
      <c r="FA1" t="s">
        <v>157</v>
      </c>
      <c r="FB1" t="s">
        <v>158</v>
      </c>
      <c r="FC1" t="s">
        <v>159</v>
      </c>
      <c r="FD1" t="s">
        <v>160</v>
      </c>
      <c r="FE1" t="s">
        <v>161</v>
      </c>
      <c r="FF1" t="s">
        <v>162</v>
      </c>
      <c r="FG1" t="s">
        <v>163</v>
      </c>
      <c r="FH1" t="s">
        <v>164</v>
      </c>
      <c r="FI1" t="s">
        <v>165</v>
      </c>
      <c r="FJ1" t="s">
        <v>166</v>
      </c>
      <c r="FK1" t="s">
        <v>167</v>
      </c>
      <c r="FL1" t="s">
        <v>168</v>
      </c>
      <c r="FM1" t="s">
        <v>169</v>
      </c>
      <c r="FN1" t="s">
        <v>170</v>
      </c>
      <c r="FO1" t="s">
        <v>171</v>
      </c>
      <c r="FP1" t="s">
        <v>172</v>
      </c>
      <c r="FQ1" t="s">
        <v>173</v>
      </c>
      <c r="FR1" t="s">
        <v>174</v>
      </c>
      <c r="FS1" t="s">
        <v>175</v>
      </c>
      <c r="FT1" t="s">
        <v>207</v>
      </c>
      <c r="FU1" t="s">
        <v>176</v>
      </c>
    </row>
    <row r="2" spans="1:177" x14ac:dyDescent="0.2">
      <c r="A2">
        <v>362</v>
      </c>
      <c r="B2">
        <v>362</v>
      </c>
      <c r="C2">
        <v>403</v>
      </c>
      <c r="D2">
        <v>13429</v>
      </c>
      <c r="E2">
        <v>13429</v>
      </c>
      <c r="F2">
        <v>4069</v>
      </c>
      <c r="G2">
        <v>4069</v>
      </c>
      <c r="H2">
        <v>7</v>
      </c>
      <c r="I2">
        <v>7</v>
      </c>
      <c r="J2">
        <v>7</v>
      </c>
      <c r="K2">
        <v>6</v>
      </c>
      <c r="L2">
        <v>1</v>
      </c>
      <c r="M2">
        <v>0</v>
      </c>
      <c r="N2">
        <v>99999</v>
      </c>
      <c r="O2">
        <v>0</v>
      </c>
      <c r="P2">
        <v>0</v>
      </c>
      <c r="Q2">
        <v>1</v>
      </c>
      <c r="R2" t="s">
        <v>223</v>
      </c>
      <c r="S2">
        <v>350</v>
      </c>
      <c r="T2">
        <v>350</v>
      </c>
      <c r="U2">
        <v>342</v>
      </c>
      <c r="V2">
        <v>348</v>
      </c>
      <c r="W2" t="s">
        <v>224</v>
      </c>
      <c r="X2">
        <v>2</v>
      </c>
      <c r="Y2">
        <v>0</v>
      </c>
      <c r="Z2" t="s">
        <v>225</v>
      </c>
      <c r="AA2" t="s">
        <v>224</v>
      </c>
      <c r="AB2">
        <v>342</v>
      </c>
      <c r="AC2">
        <v>3691999999993</v>
      </c>
      <c r="AD2">
        <v>381</v>
      </c>
      <c r="AE2">
        <v>381</v>
      </c>
      <c r="AF2">
        <v>3</v>
      </c>
      <c r="AG2">
        <v>2</v>
      </c>
      <c r="AH2">
        <v>200</v>
      </c>
      <c r="AI2">
        <v>60</v>
      </c>
      <c r="AJ2">
        <v>50</v>
      </c>
      <c r="AK2">
        <v>100</v>
      </c>
      <c r="AL2">
        <v>100</v>
      </c>
      <c r="AM2">
        <v>-1</v>
      </c>
      <c r="AN2">
        <v>100</v>
      </c>
      <c r="AO2">
        <v>-1</v>
      </c>
      <c r="AP2">
        <v>-1</v>
      </c>
      <c r="AQ2">
        <v>-1</v>
      </c>
      <c r="AR2">
        <v>-1</v>
      </c>
      <c r="AS2">
        <v>-1</v>
      </c>
      <c r="AT2">
        <v>6015</v>
      </c>
      <c r="AU2">
        <v>0</v>
      </c>
      <c r="AV2">
        <v>-1</v>
      </c>
      <c r="AW2">
        <v>-1</v>
      </c>
      <c r="AX2">
        <v>0</v>
      </c>
      <c r="AY2">
        <v>0</v>
      </c>
      <c r="AZ2" t="s">
        <v>180</v>
      </c>
      <c r="BA2">
        <v>2</v>
      </c>
      <c r="BB2">
        <v>0</v>
      </c>
      <c r="BC2">
        <v>0</v>
      </c>
      <c r="BD2">
        <v>0</v>
      </c>
      <c r="BE2">
        <v>0</v>
      </c>
      <c r="BF2">
        <v>0</v>
      </c>
      <c r="BG2">
        <v>6</v>
      </c>
      <c r="BH2">
        <v>1</v>
      </c>
      <c r="BI2">
        <v>7</v>
      </c>
      <c r="BJ2">
        <v>1</v>
      </c>
      <c r="BK2">
        <v>5</v>
      </c>
      <c r="BL2">
        <v>23</v>
      </c>
      <c r="BM2">
        <v>0</v>
      </c>
      <c r="BN2">
        <v>1</v>
      </c>
      <c r="BO2">
        <v>0</v>
      </c>
      <c r="BP2">
        <v>6</v>
      </c>
      <c r="BQ2">
        <v>0</v>
      </c>
      <c r="BR2">
        <v>0</v>
      </c>
      <c r="BS2">
        <v>351</v>
      </c>
      <c r="BT2" t="s">
        <v>202</v>
      </c>
      <c r="BU2">
        <v>16834683398825</v>
      </c>
      <c r="BV2" t="s">
        <v>182</v>
      </c>
      <c r="BW2" t="s">
        <v>182</v>
      </c>
      <c r="BX2" t="s">
        <v>183</v>
      </c>
      <c r="BY2">
        <v>16834683417902</v>
      </c>
      <c r="BZ2">
        <v>113000</v>
      </c>
      <c r="CA2">
        <v>113000</v>
      </c>
      <c r="CB2">
        <v>659</v>
      </c>
      <c r="CC2">
        <v>94964028777</v>
      </c>
      <c r="CD2" t="s">
        <v>224</v>
      </c>
      <c r="CE2" t="s">
        <v>184</v>
      </c>
      <c r="CF2" t="s">
        <v>185</v>
      </c>
      <c r="CG2">
        <v>24</v>
      </c>
      <c r="CH2">
        <v>350</v>
      </c>
      <c r="CI2">
        <v>3691999999993</v>
      </c>
      <c r="CJ2">
        <v>3691999999993</v>
      </c>
      <c r="CM2" t="s">
        <v>186</v>
      </c>
      <c r="CN2" t="s">
        <v>187</v>
      </c>
      <c r="CO2" t="s">
        <v>188</v>
      </c>
      <c r="CP2">
        <v>5211</v>
      </c>
      <c r="CQ2" t="s">
        <v>224</v>
      </c>
      <c r="CR2">
        <v>24</v>
      </c>
      <c r="CS2" t="s">
        <v>189</v>
      </c>
      <c r="CT2" t="s">
        <v>190</v>
      </c>
      <c r="CU2" t="s">
        <v>191</v>
      </c>
      <c r="CV2">
        <v>-183</v>
      </c>
      <c r="CW2">
        <v>-2</v>
      </c>
      <c r="CX2" t="s">
        <v>192</v>
      </c>
      <c r="CY2" t="s">
        <v>226</v>
      </c>
      <c r="CZ2">
        <v>400</v>
      </c>
      <c r="DA2">
        <v>400</v>
      </c>
      <c r="DB2">
        <v>400</v>
      </c>
      <c r="DC2">
        <v>400</v>
      </c>
      <c r="DD2">
        <v>400</v>
      </c>
      <c r="DE2">
        <v>400</v>
      </c>
      <c r="DF2">
        <v>400</v>
      </c>
      <c r="DG2">
        <v>400</v>
      </c>
      <c r="DH2" t="s">
        <v>194</v>
      </c>
      <c r="DI2" t="s">
        <v>213</v>
      </c>
      <c r="DJ2">
        <v>44</v>
      </c>
      <c r="DK2">
        <v>20</v>
      </c>
      <c r="DL2">
        <v>231</v>
      </c>
      <c r="DM2">
        <v>223</v>
      </c>
      <c r="DN2">
        <v>354</v>
      </c>
      <c r="DO2">
        <v>354</v>
      </c>
      <c r="DP2">
        <v>360</v>
      </c>
      <c r="DQ2">
        <v>362</v>
      </c>
      <c r="DR2">
        <v>230</v>
      </c>
      <c r="DS2">
        <v>230</v>
      </c>
      <c r="DT2">
        <v>230</v>
      </c>
      <c r="DU2">
        <v>230</v>
      </c>
      <c r="DV2">
        <v>362</v>
      </c>
      <c r="DW2">
        <v>362</v>
      </c>
      <c r="DX2">
        <v>381</v>
      </c>
      <c r="DY2">
        <v>381</v>
      </c>
      <c r="DZ2">
        <v>381</v>
      </c>
      <c r="EA2">
        <v>381</v>
      </c>
      <c r="EB2">
        <v>381</v>
      </c>
      <c r="EC2">
        <v>381</v>
      </c>
      <c r="ED2">
        <v>0</v>
      </c>
      <c r="EE2">
        <v>0</v>
      </c>
      <c r="EF2">
        <v>3441</v>
      </c>
      <c r="EG2">
        <v>400</v>
      </c>
      <c r="EH2" t="s">
        <v>227</v>
      </c>
      <c r="EI2">
        <v>1</v>
      </c>
      <c r="EJ2">
        <v>1</v>
      </c>
      <c r="EK2">
        <v>20044</v>
      </c>
      <c r="EL2">
        <v>0</v>
      </c>
      <c r="EM2">
        <v>0</v>
      </c>
      <c r="EN2">
        <v>45</v>
      </c>
      <c r="EO2">
        <v>0</v>
      </c>
      <c r="EP2">
        <v>0</v>
      </c>
      <c r="EQ2">
        <v>1</v>
      </c>
      <c r="ER2">
        <v>0</v>
      </c>
      <c r="ES2">
        <v>0</v>
      </c>
      <c r="ET2">
        <v>25117</v>
      </c>
      <c r="EU2">
        <v>365</v>
      </c>
      <c r="EV2">
        <v>1</v>
      </c>
      <c r="EW2">
        <v>944</v>
      </c>
      <c r="EX2">
        <v>1268</v>
      </c>
      <c r="EY2">
        <v>2</v>
      </c>
      <c r="EZ2">
        <v>4943</v>
      </c>
      <c r="FA2">
        <v>2337</v>
      </c>
      <c r="FB2">
        <v>3</v>
      </c>
      <c r="FC2">
        <v>7313</v>
      </c>
      <c r="FD2">
        <v>0</v>
      </c>
      <c r="FE2">
        <v>0</v>
      </c>
      <c r="FF2">
        <v>0</v>
      </c>
      <c r="FG2">
        <v>0</v>
      </c>
      <c r="FH2">
        <v>0</v>
      </c>
      <c r="FI2">
        <v>0</v>
      </c>
      <c r="FJ2">
        <v>0</v>
      </c>
      <c r="FK2">
        <v>0</v>
      </c>
      <c r="FL2">
        <v>0</v>
      </c>
      <c r="FM2">
        <v>0</v>
      </c>
      <c r="FN2">
        <v>0</v>
      </c>
      <c r="FO2">
        <v>0</v>
      </c>
      <c r="FP2">
        <v>0</v>
      </c>
      <c r="FQ2">
        <v>0</v>
      </c>
      <c r="FR2">
        <v>0</v>
      </c>
      <c r="FS2" t="s">
        <v>227</v>
      </c>
    </row>
    <row r="3" spans="1:177" x14ac:dyDescent="0.2">
      <c r="A3">
        <v>325</v>
      </c>
      <c r="B3">
        <v>325</v>
      </c>
      <c r="C3">
        <v>386</v>
      </c>
      <c r="D3">
        <v>13429</v>
      </c>
      <c r="E3">
        <v>11436</v>
      </c>
      <c r="F3">
        <v>3479</v>
      </c>
      <c r="G3">
        <v>3380</v>
      </c>
      <c r="H3">
        <v>7</v>
      </c>
      <c r="I3">
        <v>7</v>
      </c>
      <c r="J3">
        <v>6</v>
      </c>
      <c r="K3">
        <v>6</v>
      </c>
      <c r="L3">
        <v>1</v>
      </c>
      <c r="M3">
        <v>0</v>
      </c>
      <c r="N3">
        <v>99999</v>
      </c>
      <c r="O3">
        <v>0</v>
      </c>
      <c r="P3">
        <v>0</v>
      </c>
      <c r="Q3">
        <v>1</v>
      </c>
      <c r="R3" t="s">
        <v>228</v>
      </c>
      <c r="S3">
        <v>316</v>
      </c>
      <c r="T3">
        <v>316</v>
      </c>
      <c r="U3">
        <v>314</v>
      </c>
      <c r="V3">
        <v>315</v>
      </c>
      <c r="W3" t="s">
        <v>224</v>
      </c>
      <c r="X3">
        <v>2</v>
      </c>
      <c r="Y3">
        <v>0</v>
      </c>
      <c r="Z3" t="s">
        <v>229</v>
      </c>
      <c r="AA3" t="s">
        <v>224</v>
      </c>
      <c r="AB3">
        <v>314</v>
      </c>
      <c r="AC3">
        <v>3525</v>
      </c>
      <c r="AD3">
        <v>361</v>
      </c>
      <c r="AE3">
        <v>361</v>
      </c>
      <c r="AF3">
        <v>3</v>
      </c>
      <c r="AG3">
        <v>2</v>
      </c>
      <c r="AH3">
        <v>184</v>
      </c>
      <c r="AI3">
        <v>58</v>
      </c>
      <c r="AJ3">
        <v>50</v>
      </c>
      <c r="AK3">
        <v>100</v>
      </c>
      <c r="AL3">
        <v>100</v>
      </c>
      <c r="AM3">
        <v>-1</v>
      </c>
      <c r="AN3">
        <v>100</v>
      </c>
      <c r="AO3">
        <v>-1</v>
      </c>
      <c r="AP3">
        <v>-1</v>
      </c>
      <c r="AQ3">
        <v>-1</v>
      </c>
      <c r="AR3">
        <v>-1</v>
      </c>
      <c r="AS3">
        <v>-1</v>
      </c>
      <c r="AT3">
        <v>5521</v>
      </c>
      <c r="AU3">
        <v>0</v>
      </c>
      <c r="AV3">
        <v>-1</v>
      </c>
      <c r="AW3">
        <v>-1</v>
      </c>
      <c r="AX3">
        <v>0</v>
      </c>
      <c r="AY3">
        <v>0</v>
      </c>
      <c r="AZ3" t="s">
        <v>180</v>
      </c>
      <c r="BA3">
        <v>2</v>
      </c>
      <c r="BB3">
        <v>0</v>
      </c>
      <c r="BC3">
        <v>1</v>
      </c>
      <c r="BD3">
        <v>0</v>
      </c>
      <c r="BE3">
        <v>0</v>
      </c>
      <c r="BF3">
        <v>0</v>
      </c>
      <c r="BG3">
        <v>10</v>
      </c>
      <c r="BH3">
        <v>1</v>
      </c>
      <c r="BI3">
        <v>1</v>
      </c>
      <c r="BJ3">
        <v>1</v>
      </c>
      <c r="BK3">
        <v>8</v>
      </c>
      <c r="BL3">
        <v>9</v>
      </c>
      <c r="BM3">
        <v>0</v>
      </c>
      <c r="BN3">
        <v>0</v>
      </c>
      <c r="BO3">
        <v>0</v>
      </c>
      <c r="BP3">
        <v>2</v>
      </c>
      <c r="BQ3">
        <v>0</v>
      </c>
      <c r="BR3">
        <v>0</v>
      </c>
      <c r="BS3">
        <v>350</v>
      </c>
      <c r="BT3" t="s">
        <v>181</v>
      </c>
      <c r="BU3">
        <v>16834683454138</v>
      </c>
      <c r="BV3" t="s">
        <v>182</v>
      </c>
      <c r="BW3" t="s">
        <v>182</v>
      </c>
      <c r="BX3" t="s">
        <v>183</v>
      </c>
      <c r="BY3">
        <v>16834683474266</v>
      </c>
      <c r="BZ3">
        <v>113000</v>
      </c>
      <c r="CA3">
        <v>113000</v>
      </c>
      <c r="CB3">
        <v>770</v>
      </c>
      <c r="CC3">
        <v>110632183908</v>
      </c>
      <c r="CD3" t="s">
        <v>224</v>
      </c>
      <c r="CE3" t="s">
        <v>184</v>
      </c>
      <c r="CF3" t="s">
        <v>185</v>
      </c>
      <c r="CG3">
        <v>24</v>
      </c>
      <c r="CH3">
        <v>316</v>
      </c>
      <c r="CI3">
        <v>3525</v>
      </c>
      <c r="CJ3">
        <v>3525</v>
      </c>
      <c r="CM3" t="s">
        <v>186</v>
      </c>
      <c r="CN3" t="s">
        <v>187</v>
      </c>
      <c r="CO3" t="s">
        <v>188</v>
      </c>
      <c r="CP3">
        <v>5326</v>
      </c>
      <c r="CQ3" t="s">
        <v>224</v>
      </c>
      <c r="CR3">
        <v>24</v>
      </c>
      <c r="CS3" t="s">
        <v>189</v>
      </c>
      <c r="CT3" t="s">
        <v>190</v>
      </c>
      <c r="CU3" t="s">
        <v>191</v>
      </c>
      <c r="CV3">
        <v>-183</v>
      </c>
      <c r="CW3">
        <v>-2</v>
      </c>
      <c r="CX3" t="s">
        <v>192</v>
      </c>
      <c r="CY3" t="s">
        <v>226</v>
      </c>
      <c r="CZ3">
        <v>400</v>
      </c>
      <c r="DA3">
        <v>400</v>
      </c>
      <c r="DB3">
        <v>400</v>
      </c>
      <c r="DC3">
        <v>400</v>
      </c>
      <c r="DD3">
        <v>400</v>
      </c>
      <c r="DE3">
        <v>400</v>
      </c>
      <c r="DF3">
        <v>400</v>
      </c>
      <c r="DG3">
        <v>400</v>
      </c>
      <c r="DH3" t="s">
        <v>194</v>
      </c>
      <c r="DI3" t="s">
        <v>213</v>
      </c>
      <c r="DJ3">
        <v>43</v>
      </c>
      <c r="DK3">
        <v>18</v>
      </c>
      <c r="DL3">
        <v>215</v>
      </c>
      <c r="DM3">
        <v>206</v>
      </c>
      <c r="DN3">
        <v>323</v>
      </c>
      <c r="DO3">
        <v>323</v>
      </c>
      <c r="DP3">
        <v>324</v>
      </c>
      <c r="DQ3">
        <v>325</v>
      </c>
      <c r="DR3">
        <v>214</v>
      </c>
      <c r="DS3">
        <v>214</v>
      </c>
      <c r="DT3">
        <v>215</v>
      </c>
      <c r="DU3">
        <v>215</v>
      </c>
      <c r="DV3">
        <v>325</v>
      </c>
      <c r="DW3">
        <v>325</v>
      </c>
      <c r="DX3">
        <v>361</v>
      </c>
      <c r="DY3">
        <v>361</v>
      </c>
      <c r="DZ3">
        <v>361</v>
      </c>
      <c r="EA3">
        <v>361</v>
      </c>
      <c r="EB3">
        <v>361</v>
      </c>
      <c r="EC3">
        <v>361</v>
      </c>
      <c r="ED3">
        <v>0</v>
      </c>
      <c r="EE3">
        <v>0</v>
      </c>
      <c r="EF3">
        <v>3423</v>
      </c>
      <c r="EG3">
        <v>400</v>
      </c>
      <c r="EH3" t="s">
        <v>227</v>
      </c>
      <c r="EI3">
        <v>2</v>
      </c>
      <c r="EJ3">
        <v>1</v>
      </c>
      <c r="EK3">
        <v>17222</v>
      </c>
      <c r="EL3">
        <v>0</v>
      </c>
      <c r="EM3">
        <v>0</v>
      </c>
      <c r="EN3">
        <v>44</v>
      </c>
      <c r="EO3">
        <v>0</v>
      </c>
      <c r="EP3">
        <v>0</v>
      </c>
      <c r="EQ3">
        <v>1</v>
      </c>
      <c r="ER3">
        <v>0</v>
      </c>
      <c r="ES3">
        <v>0</v>
      </c>
      <c r="ET3">
        <v>23971</v>
      </c>
      <c r="EU3">
        <v>365</v>
      </c>
      <c r="EV3">
        <v>1</v>
      </c>
      <c r="EW3">
        <v>944</v>
      </c>
      <c r="EX3">
        <v>1125</v>
      </c>
      <c r="EY3">
        <v>2</v>
      </c>
      <c r="EZ3">
        <v>3711</v>
      </c>
      <c r="FA3">
        <v>1890</v>
      </c>
      <c r="FB3">
        <v>3</v>
      </c>
      <c r="FC3">
        <v>5645</v>
      </c>
      <c r="FD3">
        <v>0</v>
      </c>
      <c r="FE3">
        <v>0</v>
      </c>
      <c r="FF3">
        <v>0</v>
      </c>
      <c r="FG3">
        <v>0</v>
      </c>
      <c r="FH3">
        <v>0</v>
      </c>
      <c r="FI3">
        <v>0</v>
      </c>
      <c r="FJ3">
        <v>0</v>
      </c>
      <c r="FK3">
        <v>0</v>
      </c>
      <c r="FL3">
        <v>0</v>
      </c>
      <c r="FM3">
        <v>0</v>
      </c>
      <c r="FN3">
        <v>0</v>
      </c>
      <c r="FO3">
        <v>0</v>
      </c>
      <c r="FP3">
        <v>0</v>
      </c>
      <c r="FQ3">
        <v>0</v>
      </c>
      <c r="FR3">
        <v>0</v>
      </c>
      <c r="FS3" t="s">
        <v>227</v>
      </c>
    </row>
    <row r="4" spans="1:177" x14ac:dyDescent="0.2">
      <c r="A4">
        <v>317</v>
      </c>
      <c r="B4">
        <v>317</v>
      </c>
      <c r="C4">
        <v>357</v>
      </c>
      <c r="D4">
        <v>13429</v>
      </c>
      <c r="E4">
        <v>13429</v>
      </c>
      <c r="F4">
        <v>3648</v>
      </c>
      <c r="G4">
        <v>3648</v>
      </c>
      <c r="H4">
        <v>7</v>
      </c>
      <c r="I4">
        <v>7</v>
      </c>
      <c r="J4">
        <v>7</v>
      </c>
      <c r="K4">
        <v>6</v>
      </c>
      <c r="L4">
        <v>1</v>
      </c>
      <c r="M4">
        <v>0</v>
      </c>
      <c r="N4">
        <v>99999</v>
      </c>
      <c r="O4">
        <v>0</v>
      </c>
      <c r="P4">
        <v>0</v>
      </c>
      <c r="Q4">
        <v>1</v>
      </c>
      <c r="R4" t="s">
        <v>230</v>
      </c>
      <c r="S4">
        <v>305</v>
      </c>
      <c r="T4">
        <v>306</v>
      </c>
      <c r="U4">
        <v>303</v>
      </c>
      <c r="V4">
        <v>305</v>
      </c>
      <c r="W4" t="s">
        <v>224</v>
      </c>
      <c r="X4">
        <v>2</v>
      </c>
      <c r="Y4">
        <v>0</v>
      </c>
      <c r="Z4" t="s">
        <v>231</v>
      </c>
      <c r="AA4" t="s">
        <v>224</v>
      </c>
      <c r="AB4">
        <v>303</v>
      </c>
      <c r="AC4">
        <v>3353000000007</v>
      </c>
      <c r="AD4">
        <v>347</v>
      </c>
      <c r="AE4">
        <v>347</v>
      </c>
      <c r="AF4">
        <v>3</v>
      </c>
      <c r="AG4">
        <v>2</v>
      </c>
      <c r="AH4">
        <v>174</v>
      </c>
      <c r="AI4">
        <v>55</v>
      </c>
      <c r="AJ4">
        <v>50</v>
      </c>
      <c r="AK4">
        <v>100</v>
      </c>
      <c r="AL4">
        <v>100</v>
      </c>
      <c r="AM4">
        <v>-1</v>
      </c>
      <c r="AN4">
        <v>100</v>
      </c>
      <c r="AO4">
        <v>-1</v>
      </c>
      <c r="AP4">
        <v>-1</v>
      </c>
      <c r="AQ4">
        <v>-1</v>
      </c>
      <c r="AR4">
        <v>-1</v>
      </c>
      <c r="AS4">
        <v>-1</v>
      </c>
      <c r="AT4">
        <v>5657</v>
      </c>
      <c r="AU4">
        <v>0</v>
      </c>
      <c r="AV4">
        <v>-1</v>
      </c>
      <c r="AW4">
        <v>-1</v>
      </c>
      <c r="AX4">
        <v>0</v>
      </c>
      <c r="AY4">
        <v>0</v>
      </c>
      <c r="AZ4" t="s">
        <v>180</v>
      </c>
      <c r="BA4">
        <v>2</v>
      </c>
      <c r="BB4">
        <v>0</v>
      </c>
      <c r="BC4">
        <v>1</v>
      </c>
      <c r="BD4">
        <v>0</v>
      </c>
      <c r="BE4">
        <v>0</v>
      </c>
      <c r="BF4">
        <v>0</v>
      </c>
      <c r="BG4">
        <v>5</v>
      </c>
      <c r="BH4">
        <v>1</v>
      </c>
      <c r="BI4">
        <v>1</v>
      </c>
      <c r="BJ4">
        <v>1</v>
      </c>
      <c r="BK4">
        <v>7</v>
      </c>
      <c r="BL4">
        <v>14</v>
      </c>
      <c r="BM4">
        <v>0</v>
      </c>
      <c r="BN4">
        <v>1</v>
      </c>
      <c r="BO4">
        <v>0</v>
      </c>
      <c r="BP4">
        <v>2</v>
      </c>
      <c r="BQ4">
        <v>0</v>
      </c>
      <c r="BR4">
        <v>0</v>
      </c>
      <c r="BS4">
        <v>323</v>
      </c>
      <c r="BT4" t="s">
        <v>199</v>
      </c>
      <c r="BU4">
        <v>16834683436098</v>
      </c>
      <c r="BV4" t="s">
        <v>182</v>
      </c>
      <c r="BW4" t="s">
        <v>182</v>
      </c>
      <c r="BX4" t="s">
        <v>183</v>
      </c>
      <c r="BY4">
        <v>16834683453973</v>
      </c>
      <c r="BZ4">
        <v>113000</v>
      </c>
      <c r="CA4">
        <v>113000</v>
      </c>
      <c r="CB4">
        <v>559</v>
      </c>
      <c r="CC4">
        <v>81751824818</v>
      </c>
      <c r="CD4" t="s">
        <v>224</v>
      </c>
      <c r="CE4" t="s">
        <v>184</v>
      </c>
      <c r="CF4" t="s">
        <v>185</v>
      </c>
      <c r="CG4">
        <v>24</v>
      </c>
      <c r="CH4">
        <v>305</v>
      </c>
      <c r="CI4">
        <v>3353000000007</v>
      </c>
      <c r="CJ4">
        <v>3353000000007</v>
      </c>
      <c r="CM4" t="s">
        <v>186</v>
      </c>
      <c r="CN4" t="s">
        <v>187</v>
      </c>
      <c r="CO4" t="s">
        <v>188</v>
      </c>
      <c r="CP4">
        <v>5123</v>
      </c>
      <c r="CQ4" t="s">
        <v>224</v>
      </c>
      <c r="CR4">
        <v>24</v>
      </c>
      <c r="CS4" t="s">
        <v>189</v>
      </c>
      <c r="CT4" t="s">
        <v>190</v>
      </c>
      <c r="CU4" t="s">
        <v>191</v>
      </c>
      <c r="CV4">
        <v>-183</v>
      </c>
      <c r="CW4">
        <v>-2</v>
      </c>
      <c r="CX4" t="s">
        <v>192</v>
      </c>
      <c r="CY4" t="s">
        <v>226</v>
      </c>
      <c r="CZ4">
        <v>300</v>
      </c>
      <c r="DA4">
        <v>300</v>
      </c>
      <c r="DB4">
        <v>300</v>
      </c>
      <c r="DC4">
        <v>300</v>
      </c>
      <c r="DD4">
        <v>300</v>
      </c>
      <c r="DE4">
        <v>300</v>
      </c>
      <c r="DF4">
        <v>300</v>
      </c>
      <c r="DG4">
        <v>300</v>
      </c>
      <c r="DH4" t="s">
        <v>194</v>
      </c>
      <c r="DI4" t="s">
        <v>213</v>
      </c>
      <c r="DJ4">
        <v>40</v>
      </c>
      <c r="DK4">
        <v>18</v>
      </c>
      <c r="DL4">
        <v>202</v>
      </c>
      <c r="DM4">
        <v>197</v>
      </c>
      <c r="DN4">
        <v>315</v>
      </c>
      <c r="DO4">
        <v>315</v>
      </c>
      <c r="DP4">
        <v>317</v>
      </c>
      <c r="DQ4">
        <v>317</v>
      </c>
      <c r="DR4">
        <v>201</v>
      </c>
      <c r="DS4">
        <v>201</v>
      </c>
      <c r="DT4">
        <v>201</v>
      </c>
      <c r="DU4">
        <v>202</v>
      </c>
      <c r="DV4">
        <v>317</v>
      </c>
      <c r="DW4">
        <v>317</v>
      </c>
      <c r="DX4">
        <v>347</v>
      </c>
      <c r="DY4">
        <v>347</v>
      </c>
      <c r="DZ4">
        <v>347</v>
      </c>
      <c r="EA4">
        <v>347</v>
      </c>
      <c r="EB4">
        <v>347</v>
      </c>
      <c r="EC4">
        <v>347</v>
      </c>
      <c r="ED4">
        <v>0</v>
      </c>
      <c r="EE4">
        <v>0</v>
      </c>
      <c r="EF4">
        <v>3390</v>
      </c>
      <c r="EG4">
        <v>300</v>
      </c>
      <c r="EH4" t="s">
        <v>227</v>
      </c>
      <c r="EI4">
        <v>3</v>
      </c>
      <c r="EJ4">
        <v>1</v>
      </c>
      <c r="EK4">
        <v>19934</v>
      </c>
      <c r="EL4">
        <v>0</v>
      </c>
      <c r="EM4">
        <v>0</v>
      </c>
      <c r="EN4">
        <v>41</v>
      </c>
      <c r="EO4">
        <v>0</v>
      </c>
      <c r="EP4">
        <v>0</v>
      </c>
      <c r="EQ4">
        <v>1</v>
      </c>
      <c r="ER4">
        <v>0</v>
      </c>
      <c r="ES4">
        <v>0</v>
      </c>
      <c r="ET4">
        <v>25510</v>
      </c>
      <c r="EU4">
        <v>365</v>
      </c>
      <c r="EV4">
        <v>1</v>
      </c>
      <c r="EW4">
        <v>944</v>
      </c>
      <c r="EX4">
        <v>1218</v>
      </c>
      <c r="EY4">
        <v>2</v>
      </c>
      <c r="EZ4">
        <v>4319</v>
      </c>
      <c r="FA4">
        <v>1966</v>
      </c>
      <c r="FB4">
        <v>3</v>
      </c>
      <c r="FC4">
        <v>5827</v>
      </c>
      <c r="FD4">
        <v>0</v>
      </c>
      <c r="FE4">
        <v>0</v>
      </c>
      <c r="FF4">
        <v>0</v>
      </c>
      <c r="FG4">
        <v>0</v>
      </c>
      <c r="FH4">
        <v>0</v>
      </c>
      <c r="FI4">
        <v>0</v>
      </c>
      <c r="FJ4">
        <v>0</v>
      </c>
      <c r="FK4">
        <v>0</v>
      </c>
      <c r="FL4">
        <v>0</v>
      </c>
      <c r="FM4">
        <v>0</v>
      </c>
      <c r="FN4">
        <v>0</v>
      </c>
      <c r="FO4">
        <v>0</v>
      </c>
      <c r="FP4">
        <v>0</v>
      </c>
      <c r="FQ4">
        <v>0</v>
      </c>
      <c r="FR4">
        <v>0</v>
      </c>
      <c r="FS4" t="s">
        <v>227</v>
      </c>
    </row>
    <row r="5" spans="1:177" x14ac:dyDescent="0.2">
      <c r="A5">
        <v>322</v>
      </c>
      <c r="B5">
        <v>322</v>
      </c>
      <c r="C5">
        <v>371</v>
      </c>
      <c r="D5">
        <v>13429</v>
      </c>
      <c r="E5">
        <v>13429</v>
      </c>
      <c r="F5">
        <v>4069</v>
      </c>
      <c r="G5">
        <v>4069</v>
      </c>
      <c r="H5">
        <v>7</v>
      </c>
      <c r="I5">
        <v>7</v>
      </c>
      <c r="J5">
        <v>7</v>
      </c>
      <c r="K5">
        <v>6</v>
      </c>
      <c r="L5">
        <v>1</v>
      </c>
      <c r="M5">
        <v>0</v>
      </c>
      <c r="N5">
        <v>99999</v>
      </c>
      <c r="O5">
        <v>0</v>
      </c>
      <c r="P5">
        <v>0</v>
      </c>
      <c r="Q5">
        <v>1</v>
      </c>
      <c r="R5" t="s">
        <v>232</v>
      </c>
      <c r="S5">
        <v>312</v>
      </c>
      <c r="T5">
        <v>312</v>
      </c>
      <c r="U5">
        <v>280</v>
      </c>
      <c r="V5">
        <v>281</v>
      </c>
      <c r="W5" t="s">
        <v>224</v>
      </c>
      <c r="X5">
        <v>2</v>
      </c>
      <c r="Y5">
        <v>0</v>
      </c>
      <c r="Z5" t="s">
        <v>233</v>
      </c>
      <c r="AA5" t="s">
        <v>224</v>
      </c>
      <c r="AB5">
        <v>280</v>
      </c>
      <c r="AC5">
        <v>3371999999993</v>
      </c>
      <c r="AD5">
        <v>348</v>
      </c>
      <c r="AE5">
        <v>348</v>
      </c>
      <c r="AF5">
        <v>3</v>
      </c>
      <c r="AG5">
        <v>2</v>
      </c>
      <c r="AH5">
        <v>169</v>
      </c>
      <c r="AI5">
        <v>58</v>
      </c>
      <c r="AJ5">
        <v>50</v>
      </c>
      <c r="AK5">
        <v>100</v>
      </c>
      <c r="AL5">
        <v>100</v>
      </c>
      <c r="AM5">
        <v>-1</v>
      </c>
      <c r="AN5">
        <v>100</v>
      </c>
      <c r="AO5">
        <v>-1</v>
      </c>
      <c r="AP5">
        <v>-1</v>
      </c>
      <c r="AQ5">
        <v>-1</v>
      </c>
      <c r="AR5">
        <v>-1</v>
      </c>
      <c r="AS5">
        <v>-1</v>
      </c>
      <c r="AT5">
        <v>6016</v>
      </c>
      <c r="AU5">
        <v>0</v>
      </c>
      <c r="AV5">
        <v>-1</v>
      </c>
      <c r="AW5">
        <v>-1</v>
      </c>
      <c r="AX5">
        <v>0</v>
      </c>
      <c r="AY5">
        <v>0</v>
      </c>
      <c r="AZ5" t="s">
        <v>180</v>
      </c>
      <c r="BA5">
        <v>1</v>
      </c>
      <c r="BB5">
        <v>0</v>
      </c>
      <c r="BC5">
        <v>0</v>
      </c>
      <c r="BD5">
        <v>0</v>
      </c>
      <c r="BE5">
        <v>0</v>
      </c>
      <c r="BF5">
        <v>0</v>
      </c>
      <c r="BG5">
        <v>9</v>
      </c>
      <c r="BH5">
        <v>1</v>
      </c>
      <c r="BI5">
        <v>1</v>
      </c>
      <c r="BJ5">
        <v>2</v>
      </c>
      <c r="BK5">
        <v>9</v>
      </c>
      <c r="BL5">
        <v>20</v>
      </c>
      <c r="BM5">
        <v>0</v>
      </c>
      <c r="BN5">
        <v>1</v>
      </c>
      <c r="BO5">
        <v>0</v>
      </c>
      <c r="BP5">
        <v>1</v>
      </c>
      <c r="BQ5">
        <v>0</v>
      </c>
      <c r="BR5">
        <v>0</v>
      </c>
      <c r="BS5">
        <v>324</v>
      </c>
      <c r="BT5" t="s">
        <v>202</v>
      </c>
      <c r="BU5">
        <v>16834683483016</v>
      </c>
      <c r="BV5" t="s">
        <v>182</v>
      </c>
      <c r="BW5" t="s">
        <v>182</v>
      </c>
      <c r="BX5" t="s">
        <v>183</v>
      </c>
      <c r="BY5">
        <v>16834683502071</v>
      </c>
      <c r="BZ5">
        <v>113000</v>
      </c>
      <c r="CA5">
        <v>113000</v>
      </c>
      <c r="CB5">
        <v>720</v>
      </c>
      <c r="CC5">
        <v>105109489051</v>
      </c>
      <c r="CD5" t="s">
        <v>224</v>
      </c>
      <c r="CE5" t="s">
        <v>184</v>
      </c>
      <c r="CF5" t="s">
        <v>185</v>
      </c>
      <c r="CG5">
        <v>24</v>
      </c>
      <c r="CH5">
        <v>312</v>
      </c>
      <c r="CI5">
        <v>3371999999993</v>
      </c>
      <c r="CJ5">
        <v>3371999999993</v>
      </c>
      <c r="CM5" t="s">
        <v>186</v>
      </c>
      <c r="CN5" t="s">
        <v>187</v>
      </c>
      <c r="CO5" t="s">
        <v>188</v>
      </c>
      <c r="CP5">
        <v>5180</v>
      </c>
      <c r="CQ5" t="s">
        <v>224</v>
      </c>
      <c r="CR5">
        <v>24</v>
      </c>
      <c r="CS5" t="s">
        <v>189</v>
      </c>
      <c r="CT5" t="s">
        <v>190</v>
      </c>
      <c r="CU5" t="s">
        <v>191</v>
      </c>
      <c r="CV5">
        <v>-183</v>
      </c>
      <c r="CW5">
        <v>-2</v>
      </c>
      <c r="CX5" t="s">
        <v>192</v>
      </c>
      <c r="CY5" t="s">
        <v>226</v>
      </c>
      <c r="CZ5">
        <v>400</v>
      </c>
      <c r="DA5">
        <v>400</v>
      </c>
      <c r="DB5">
        <v>400</v>
      </c>
      <c r="DC5">
        <v>400</v>
      </c>
      <c r="DD5">
        <v>400</v>
      </c>
      <c r="DE5">
        <v>400</v>
      </c>
      <c r="DF5">
        <v>400</v>
      </c>
      <c r="DG5">
        <v>400</v>
      </c>
      <c r="DH5" t="s">
        <v>194</v>
      </c>
      <c r="DI5" t="s">
        <v>213</v>
      </c>
      <c r="DJ5">
        <v>44</v>
      </c>
      <c r="DK5">
        <v>18</v>
      </c>
      <c r="DL5">
        <v>199</v>
      </c>
      <c r="DM5">
        <v>190</v>
      </c>
      <c r="DN5">
        <v>289</v>
      </c>
      <c r="DO5">
        <v>290</v>
      </c>
      <c r="DP5">
        <v>291</v>
      </c>
      <c r="DQ5">
        <v>322</v>
      </c>
      <c r="DR5">
        <v>198</v>
      </c>
      <c r="DS5">
        <v>198</v>
      </c>
      <c r="DT5">
        <v>198</v>
      </c>
      <c r="DU5">
        <v>199</v>
      </c>
      <c r="DV5">
        <v>322</v>
      </c>
      <c r="DW5">
        <v>322</v>
      </c>
      <c r="DX5">
        <v>347</v>
      </c>
      <c r="DY5">
        <v>347</v>
      </c>
      <c r="DZ5">
        <v>347</v>
      </c>
      <c r="EA5">
        <v>347</v>
      </c>
      <c r="EB5">
        <v>348</v>
      </c>
      <c r="EC5">
        <v>348</v>
      </c>
      <c r="ED5">
        <v>0</v>
      </c>
      <c r="EE5">
        <v>0</v>
      </c>
      <c r="EF5">
        <v>3407</v>
      </c>
      <c r="EG5">
        <v>400</v>
      </c>
      <c r="EH5" t="s">
        <v>227</v>
      </c>
      <c r="EI5">
        <v>4</v>
      </c>
      <c r="EJ5">
        <v>1</v>
      </c>
      <c r="EK5">
        <v>20143</v>
      </c>
      <c r="EL5">
        <v>0</v>
      </c>
      <c r="EM5">
        <v>0</v>
      </c>
      <c r="EN5">
        <v>48</v>
      </c>
      <c r="EO5">
        <v>0</v>
      </c>
      <c r="EP5">
        <v>0</v>
      </c>
      <c r="EQ5">
        <v>1</v>
      </c>
      <c r="ER5">
        <v>0</v>
      </c>
      <c r="ES5">
        <v>0</v>
      </c>
      <c r="ET5">
        <v>26594</v>
      </c>
      <c r="EU5">
        <v>365</v>
      </c>
      <c r="EV5">
        <v>1</v>
      </c>
      <c r="EW5">
        <v>944</v>
      </c>
      <c r="EX5">
        <v>1268</v>
      </c>
      <c r="EY5">
        <v>2</v>
      </c>
      <c r="EZ5">
        <v>4943</v>
      </c>
      <c r="FA5">
        <v>2337</v>
      </c>
      <c r="FB5">
        <v>3</v>
      </c>
      <c r="FC5">
        <v>7313</v>
      </c>
      <c r="FD5">
        <v>0</v>
      </c>
      <c r="FE5">
        <v>0</v>
      </c>
      <c r="FF5">
        <v>0</v>
      </c>
      <c r="FG5">
        <v>0</v>
      </c>
      <c r="FH5">
        <v>0</v>
      </c>
      <c r="FI5">
        <v>0</v>
      </c>
      <c r="FJ5">
        <v>0</v>
      </c>
      <c r="FK5">
        <v>0</v>
      </c>
      <c r="FL5">
        <v>0</v>
      </c>
      <c r="FM5">
        <v>0</v>
      </c>
      <c r="FN5">
        <v>0</v>
      </c>
      <c r="FO5">
        <v>0</v>
      </c>
      <c r="FP5">
        <v>0</v>
      </c>
      <c r="FQ5">
        <v>0</v>
      </c>
      <c r="FR5">
        <v>0</v>
      </c>
      <c r="FS5" t="s">
        <v>227</v>
      </c>
      <c r="FT5">
        <v>0</v>
      </c>
    </row>
    <row r="6" spans="1:177" x14ac:dyDescent="0.2">
      <c r="A6">
        <v>324</v>
      </c>
      <c r="B6">
        <v>324</v>
      </c>
      <c r="C6">
        <v>364</v>
      </c>
      <c r="D6">
        <v>13429</v>
      </c>
      <c r="E6">
        <v>13429</v>
      </c>
      <c r="F6">
        <v>3479</v>
      </c>
      <c r="G6">
        <v>3479</v>
      </c>
      <c r="H6">
        <v>7</v>
      </c>
      <c r="I6">
        <v>7</v>
      </c>
      <c r="J6">
        <v>7</v>
      </c>
      <c r="K6">
        <v>6</v>
      </c>
      <c r="L6">
        <v>1</v>
      </c>
      <c r="M6">
        <v>0</v>
      </c>
      <c r="N6">
        <v>99999</v>
      </c>
      <c r="O6">
        <v>0</v>
      </c>
      <c r="P6">
        <v>0</v>
      </c>
      <c r="Q6">
        <v>1</v>
      </c>
      <c r="R6" t="s">
        <v>234</v>
      </c>
      <c r="S6">
        <v>309</v>
      </c>
      <c r="T6">
        <v>309</v>
      </c>
      <c r="U6">
        <v>293</v>
      </c>
      <c r="V6">
        <v>306</v>
      </c>
      <c r="W6" t="s">
        <v>224</v>
      </c>
      <c r="X6">
        <v>2</v>
      </c>
      <c r="Y6">
        <v>0</v>
      </c>
      <c r="Z6" t="s">
        <v>235</v>
      </c>
      <c r="AA6" t="s">
        <v>224</v>
      </c>
      <c r="AB6">
        <v>293</v>
      </c>
      <c r="AC6">
        <v>318299999997</v>
      </c>
      <c r="AD6">
        <v>333</v>
      </c>
      <c r="AE6">
        <v>333</v>
      </c>
      <c r="AF6">
        <v>3</v>
      </c>
      <c r="AG6">
        <v>2</v>
      </c>
      <c r="AH6">
        <v>168</v>
      </c>
      <c r="AI6">
        <v>55</v>
      </c>
      <c r="AJ6">
        <v>50</v>
      </c>
      <c r="AK6">
        <v>100</v>
      </c>
      <c r="AL6">
        <v>100</v>
      </c>
      <c r="AM6">
        <v>-1</v>
      </c>
      <c r="AN6">
        <v>100</v>
      </c>
      <c r="AO6">
        <v>-1</v>
      </c>
      <c r="AP6">
        <v>-1</v>
      </c>
      <c r="AQ6">
        <v>-1</v>
      </c>
      <c r="AR6">
        <v>-1</v>
      </c>
      <c r="AS6">
        <v>-1</v>
      </c>
      <c r="AT6">
        <v>5524</v>
      </c>
      <c r="AU6">
        <v>0</v>
      </c>
      <c r="AV6">
        <v>-1</v>
      </c>
      <c r="AW6">
        <v>-1</v>
      </c>
      <c r="AX6">
        <v>0</v>
      </c>
      <c r="AY6">
        <v>0</v>
      </c>
      <c r="AZ6" t="s">
        <v>180</v>
      </c>
      <c r="BA6">
        <v>1</v>
      </c>
      <c r="BB6">
        <v>0</v>
      </c>
      <c r="BC6">
        <v>0</v>
      </c>
      <c r="BD6">
        <v>0</v>
      </c>
      <c r="BE6">
        <v>0</v>
      </c>
      <c r="BF6">
        <v>0</v>
      </c>
      <c r="BG6">
        <v>4</v>
      </c>
      <c r="BH6">
        <v>1</v>
      </c>
      <c r="BI6">
        <v>1</v>
      </c>
      <c r="BJ6">
        <v>1</v>
      </c>
      <c r="BK6">
        <v>6</v>
      </c>
      <c r="BL6">
        <v>12</v>
      </c>
      <c r="BM6">
        <v>0</v>
      </c>
      <c r="BN6">
        <v>0</v>
      </c>
      <c r="BO6">
        <v>0</v>
      </c>
      <c r="BP6">
        <v>15</v>
      </c>
      <c r="BQ6">
        <v>0</v>
      </c>
      <c r="BR6">
        <v>0</v>
      </c>
      <c r="BS6">
        <v>322</v>
      </c>
      <c r="BT6" t="s">
        <v>199</v>
      </c>
      <c r="BU6">
        <v>16834683517335</v>
      </c>
      <c r="BV6" t="s">
        <v>182</v>
      </c>
      <c r="BW6" t="s">
        <v>182</v>
      </c>
      <c r="BX6" t="s">
        <v>183</v>
      </c>
      <c r="BY6">
        <v>16834683536093</v>
      </c>
      <c r="BZ6">
        <v>113000</v>
      </c>
      <c r="CA6">
        <v>113000</v>
      </c>
      <c r="CB6">
        <v>580</v>
      </c>
      <c r="CC6">
        <v>84302325581</v>
      </c>
      <c r="CD6" t="s">
        <v>224</v>
      </c>
      <c r="CE6" t="s">
        <v>184</v>
      </c>
      <c r="CF6" t="s">
        <v>185</v>
      </c>
      <c r="CG6">
        <v>24</v>
      </c>
      <c r="CH6">
        <v>309</v>
      </c>
      <c r="CI6">
        <v>318299999997</v>
      </c>
      <c r="CJ6">
        <v>318299999997</v>
      </c>
      <c r="CM6" t="s">
        <v>186</v>
      </c>
      <c r="CN6" t="s">
        <v>187</v>
      </c>
      <c r="CO6" t="s">
        <v>188</v>
      </c>
      <c r="CP6">
        <v>5129</v>
      </c>
      <c r="CQ6" t="s">
        <v>224</v>
      </c>
      <c r="CR6">
        <v>24</v>
      </c>
      <c r="CS6" t="s">
        <v>189</v>
      </c>
      <c r="CT6" t="s">
        <v>190</v>
      </c>
      <c r="CU6" t="s">
        <v>191</v>
      </c>
      <c r="CV6">
        <v>-183</v>
      </c>
      <c r="CW6">
        <v>-2</v>
      </c>
      <c r="CX6" t="s">
        <v>192</v>
      </c>
      <c r="CY6" t="s">
        <v>226</v>
      </c>
      <c r="CZ6">
        <v>300</v>
      </c>
      <c r="DA6">
        <v>300</v>
      </c>
      <c r="DB6">
        <v>300</v>
      </c>
      <c r="DC6">
        <v>300</v>
      </c>
      <c r="DD6">
        <v>300</v>
      </c>
      <c r="DE6">
        <v>300</v>
      </c>
      <c r="DF6">
        <v>300</v>
      </c>
      <c r="DG6">
        <v>300</v>
      </c>
      <c r="DH6" t="s">
        <v>194</v>
      </c>
      <c r="DI6" t="s">
        <v>213</v>
      </c>
      <c r="DJ6">
        <v>43</v>
      </c>
      <c r="DK6">
        <v>22</v>
      </c>
      <c r="DL6">
        <v>200</v>
      </c>
      <c r="DM6">
        <v>194</v>
      </c>
      <c r="DN6">
        <v>308</v>
      </c>
      <c r="DO6">
        <v>308</v>
      </c>
      <c r="DP6">
        <v>320</v>
      </c>
      <c r="DQ6">
        <v>324</v>
      </c>
      <c r="DR6">
        <v>199</v>
      </c>
      <c r="DS6">
        <v>199</v>
      </c>
      <c r="DT6">
        <v>199</v>
      </c>
      <c r="DU6">
        <v>200</v>
      </c>
      <c r="DV6">
        <v>324</v>
      </c>
      <c r="DW6">
        <v>324</v>
      </c>
      <c r="DX6">
        <v>333</v>
      </c>
      <c r="DY6">
        <v>333</v>
      </c>
      <c r="DZ6">
        <v>333</v>
      </c>
      <c r="EA6">
        <v>333</v>
      </c>
      <c r="EB6">
        <v>333</v>
      </c>
      <c r="EC6">
        <v>333</v>
      </c>
      <c r="ED6">
        <v>0</v>
      </c>
      <c r="EE6">
        <v>0</v>
      </c>
      <c r="EF6">
        <v>3404</v>
      </c>
      <c r="EG6">
        <v>300</v>
      </c>
      <c r="EH6" t="s">
        <v>227</v>
      </c>
      <c r="EI6">
        <v>5</v>
      </c>
      <c r="EJ6">
        <v>1</v>
      </c>
      <c r="EK6">
        <v>17750</v>
      </c>
      <c r="EL6">
        <v>0</v>
      </c>
      <c r="EM6">
        <v>0</v>
      </c>
      <c r="EN6">
        <v>44</v>
      </c>
      <c r="EO6">
        <v>0</v>
      </c>
      <c r="EP6">
        <v>0</v>
      </c>
      <c r="EQ6">
        <v>1</v>
      </c>
      <c r="ER6">
        <v>0</v>
      </c>
      <c r="ES6">
        <v>0</v>
      </c>
      <c r="ET6">
        <v>22301</v>
      </c>
      <c r="EU6">
        <v>365</v>
      </c>
      <c r="EV6">
        <v>1</v>
      </c>
      <c r="EW6">
        <v>944</v>
      </c>
      <c r="EX6">
        <v>1125</v>
      </c>
      <c r="EY6">
        <v>2</v>
      </c>
      <c r="EZ6">
        <v>3711</v>
      </c>
      <c r="FA6">
        <v>1890</v>
      </c>
      <c r="FB6">
        <v>3</v>
      </c>
      <c r="FC6">
        <v>5645</v>
      </c>
      <c r="FD6">
        <v>0</v>
      </c>
      <c r="FE6">
        <v>0</v>
      </c>
      <c r="FF6">
        <v>0</v>
      </c>
      <c r="FG6">
        <v>0</v>
      </c>
      <c r="FH6">
        <v>0</v>
      </c>
      <c r="FI6">
        <v>0</v>
      </c>
      <c r="FJ6">
        <v>0</v>
      </c>
      <c r="FK6">
        <v>0</v>
      </c>
      <c r="FL6">
        <v>0</v>
      </c>
      <c r="FM6">
        <v>0</v>
      </c>
      <c r="FN6">
        <v>0</v>
      </c>
      <c r="FO6">
        <v>0</v>
      </c>
      <c r="FP6">
        <v>0</v>
      </c>
      <c r="FQ6">
        <v>0</v>
      </c>
      <c r="FR6">
        <v>0</v>
      </c>
      <c r="FS6" t="s">
        <v>227</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F32C6C-4E70-3F42-974F-8EAFD389EE96}">
  <sheetPr codeName="Blad4"/>
  <dimension ref="A1:GE6"/>
  <sheetViews>
    <sheetView topLeftCell="ED1" workbookViewId="0">
      <selection activeCell="EI1" sqref="EI1"/>
    </sheetView>
  </sheetViews>
  <sheetFormatPr baseColWidth="10" defaultRowHeight="16" x14ac:dyDescent="0.2"/>
  <cols>
    <col min="1" max="1" width="11.33203125" bestFit="1" customWidth="1"/>
    <col min="2" max="2" width="10.6640625" bestFit="1" customWidth="1"/>
    <col min="3" max="3" width="13.1640625" bestFit="1" customWidth="1"/>
    <col min="4" max="4" width="11.1640625" bestFit="1" customWidth="1"/>
    <col min="5" max="5" width="14.33203125" bestFit="1" customWidth="1"/>
    <col min="6" max="6" width="9.6640625" bestFit="1" customWidth="1"/>
    <col min="7" max="7" width="12.83203125" bestFit="1" customWidth="1"/>
    <col min="8" max="8" width="10.6640625" bestFit="1" customWidth="1"/>
    <col min="9" max="9" width="13.6640625" bestFit="1" customWidth="1"/>
    <col min="10" max="10" width="13.83203125" bestFit="1" customWidth="1"/>
    <col min="11" max="12" width="15.83203125" bestFit="1" customWidth="1"/>
    <col min="13" max="13" width="17.1640625" bestFit="1" customWidth="1"/>
    <col min="14" max="14" width="8.33203125" bestFit="1" customWidth="1"/>
    <col min="15" max="15" width="16" bestFit="1" customWidth="1"/>
    <col min="16" max="16" width="9.33203125" bestFit="1" customWidth="1"/>
    <col min="17" max="17" width="21.83203125" bestFit="1" customWidth="1"/>
    <col min="18" max="18" width="35.83203125" bestFit="1" customWidth="1"/>
    <col min="19" max="19" width="15.83203125" bestFit="1" customWidth="1"/>
    <col min="20" max="20" width="14.83203125" bestFit="1" customWidth="1"/>
    <col min="21" max="21" width="28.5" bestFit="1" customWidth="1"/>
    <col min="22" max="22" width="27.5" bestFit="1" customWidth="1"/>
    <col min="23" max="23" width="80.6640625" bestFit="1" customWidth="1"/>
    <col min="24" max="24" width="13.33203125" bestFit="1" customWidth="1"/>
    <col min="25" max="25" width="24.6640625" bestFit="1" customWidth="1"/>
    <col min="26" max="26" width="35.33203125" bestFit="1" customWidth="1"/>
    <col min="27" max="27" width="80.6640625" bestFit="1" customWidth="1"/>
    <col min="28" max="28" width="16.1640625" bestFit="1" customWidth="1"/>
    <col min="29" max="29" width="11.1640625" bestFit="1" customWidth="1"/>
    <col min="30" max="30" width="19.83203125" bestFit="1" customWidth="1"/>
    <col min="31" max="31" width="20.6640625" bestFit="1" customWidth="1"/>
    <col min="32" max="32" width="16.33203125" bestFit="1" customWidth="1"/>
    <col min="33" max="33" width="19.1640625" bestFit="1" customWidth="1"/>
    <col min="34" max="34" width="17.6640625" bestFit="1" customWidth="1"/>
    <col min="35" max="35" width="7.83203125" bestFit="1" customWidth="1"/>
    <col min="36" max="36" width="18.5" bestFit="1" customWidth="1"/>
    <col min="37" max="37" width="13.6640625" bestFit="1" customWidth="1"/>
    <col min="38" max="38" width="11.83203125" bestFit="1" customWidth="1"/>
    <col min="39" max="39" width="12.33203125" bestFit="1" customWidth="1"/>
    <col min="40" max="40" width="15.1640625" bestFit="1" customWidth="1"/>
    <col min="41" max="41" width="17.6640625" bestFit="1" customWidth="1"/>
    <col min="42" max="42" width="14.33203125" bestFit="1" customWidth="1"/>
    <col min="43" max="43" width="16" bestFit="1" customWidth="1"/>
    <col min="44" max="44" width="16.83203125" bestFit="1" customWidth="1"/>
    <col min="45" max="45" width="13.5" bestFit="1" customWidth="1"/>
    <col min="46" max="46" width="23.1640625" bestFit="1" customWidth="1"/>
    <col min="47" max="47" width="11.83203125" bestFit="1" customWidth="1"/>
    <col min="48" max="48" width="14.1640625" bestFit="1" customWidth="1"/>
    <col min="49" max="49" width="13.83203125" bestFit="1" customWidth="1"/>
    <col min="50" max="50" width="16.1640625" bestFit="1" customWidth="1"/>
    <col min="51" max="51" width="13.6640625" bestFit="1" customWidth="1"/>
    <col min="52" max="52" width="16" bestFit="1" customWidth="1"/>
    <col min="53" max="54" width="16.33203125" bestFit="1" customWidth="1"/>
    <col min="55" max="55" width="45.33203125" bestFit="1" customWidth="1"/>
    <col min="56" max="56" width="19" bestFit="1" customWidth="1"/>
    <col min="57" max="57" width="22.1640625" bestFit="1" customWidth="1"/>
    <col min="58" max="58" width="31.33203125" bestFit="1" customWidth="1"/>
    <col min="59" max="59" width="17.33203125" bestFit="1" customWidth="1"/>
    <col min="60" max="60" width="36" bestFit="1" customWidth="1"/>
    <col min="61" max="61" width="19" bestFit="1" customWidth="1"/>
    <col min="62" max="62" width="16" bestFit="1" customWidth="1"/>
    <col min="63" max="63" width="26.1640625" bestFit="1" customWidth="1"/>
    <col min="64" max="64" width="17" bestFit="1" customWidth="1"/>
    <col min="65" max="65" width="15.1640625" bestFit="1" customWidth="1"/>
    <col min="66" max="66" width="22.33203125" bestFit="1" customWidth="1"/>
    <col min="67" max="67" width="12.5" bestFit="1" customWidth="1"/>
    <col min="68" max="68" width="13.83203125" bestFit="1" customWidth="1"/>
    <col min="69" max="69" width="13" bestFit="1" customWidth="1"/>
    <col min="70" max="70" width="11.1640625" bestFit="1" customWidth="1"/>
    <col min="71" max="71" width="13.83203125" bestFit="1" customWidth="1"/>
    <col min="72" max="72" width="35.1640625" bestFit="1" customWidth="1"/>
    <col min="73" max="73" width="26.83203125" bestFit="1" customWidth="1"/>
    <col min="74" max="74" width="10" bestFit="1" customWidth="1"/>
    <col min="75" max="75" width="23.5" bestFit="1" customWidth="1"/>
    <col min="76" max="76" width="13.33203125" bestFit="1" customWidth="1"/>
    <col min="77" max="78" width="18.1640625" bestFit="1" customWidth="1"/>
    <col min="79" max="79" width="13.33203125" bestFit="1" customWidth="1"/>
    <col min="80" max="80" width="12.1640625" bestFit="1" customWidth="1"/>
    <col min="81" max="81" width="16.5" bestFit="1" customWidth="1"/>
    <col min="82" max="82" width="17.33203125" bestFit="1" customWidth="1"/>
    <col min="83" max="84" width="19.1640625" bestFit="1" customWidth="1"/>
    <col min="85" max="85" width="80.6640625" bestFit="1" customWidth="1"/>
    <col min="86" max="86" width="25.83203125" bestFit="1" customWidth="1"/>
    <col min="87" max="87" width="32.5" bestFit="1" customWidth="1"/>
    <col min="88" max="88" width="15" bestFit="1" customWidth="1"/>
    <col min="89" max="89" width="15.1640625" bestFit="1" customWidth="1"/>
    <col min="90" max="90" width="33.1640625" bestFit="1" customWidth="1"/>
    <col min="91" max="91" width="42.5" bestFit="1" customWidth="1"/>
    <col min="92" max="92" width="18.33203125" bestFit="1" customWidth="1"/>
    <col min="93" max="93" width="19.1640625" bestFit="1" customWidth="1"/>
    <col min="94" max="94" width="22.6640625" bestFit="1" customWidth="1"/>
    <col min="95" max="95" width="16" bestFit="1" customWidth="1"/>
    <col min="96" max="96" width="13.33203125" bestFit="1" customWidth="1"/>
    <col min="97" max="97" width="19" bestFit="1" customWidth="1"/>
    <col min="98" max="98" width="80.6640625" bestFit="1" customWidth="1"/>
    <col min="99" max="99" width="12.5" bestFit="1" customWidth="1"/>
    <col min="100" max="100" width="41.1640625" bestFit="1" customWidth="1"/>
    <col min="101" max="101" width="80.6640625" bestFit="1" customWidth="1"/>
    <col min="102" max="102" width="71.5" bestFit="1" customWidth="1"/>
    <col min="103" max="103" width="26" bestFit="1" customWidth="1"/>
    <col min="104" max="104" width="22.83203125" bestFit="1" customWidth="1"/>
    <col min="105" max="105" width="32" bestFit="1" customWidth="1"/>
    <col min="106" max="106" width="80.6640625" bestFit="1" customWidth="1"/>
    <col min="107" max="107" width="17.6640625" bestFit="1" customWidth="1"/>
    <col min="108" max="108" width="9" bestFit="1" customWidth="1"/>
    <col min="109" max="112" width="18.33203125" bestFit="1" customWidth="1"/>
    <col min="113" max="113" width="16.33203125" bestFit="1" customWidth="1"/>
    <col min="114" max="114" width="13.1640625" bestFit="1" customWidth="1"/>
    <col min="115" max="115" width="26.6640625" bestFit="1" customWidth="1"/>
    <col min="116" max="116" width="31.1640625" bestFit="1" customWidth="1"/>
    <col min="117" max="117" width="31.33203125" bestFit="1" customWidth="1"/>
    <col min="118" max="118" width="33" bestFit="1" customWidth="1"/>
    <col min="119" max="119" width="28.33203125" bestFit="1" customWidth="1"/>
    <col min="120" max="120" width="30.33203125" bestFit="1" customWidth="1"/>
    <col min="121" max="121" width="30.6640625" bestFit="1" customWidth="1"/>
    <col min="122" max="122" width="32.83203125" bestFit="1" customWidth="1"/>
    <col min="123" max="123" width="45.33203125" bestFit="1" customWidth="1"/>
    <col min="124" max="124" width="44.1640625" bestFit="1" customWidth="1"/>
    <col min="125" max="125" width="31.83203125" bestFit="1" customWidth="1"/>
    <col min="126" max="126" width="34.6640625" bestFit="1" customWidth="1"/>
    <col min="127" max="127" width="33.5" bestFit="1" customWidth="1"/>
    <col min="128" max="128" width="36.33203125" bestFit="1" customWidth="1"/>
    <col min="129" max="129" width="38.83203125" bestFit="1" customWidth="1"/>
    <col min="130" max="130" width="32.5" bestFit="1" customWidth="1"/>
    <col min="131" max="131" width="31.5" bestFit="1" customWidth="1"/>
    <col min="132" max="132" width="27.6640625" bestFit="1" customWidth="1"/>
    <col min="133" max="133" width="36.5" bestFit="1" customWidth="1"/>
    <col min="134" max="134" width="45.83203125" bestFit="1" customWidth="1"/>
    <col min="135" max="135" width="29.6640625" bestFit="1" customWidth="1"/>
    <col min="136" max="136" width="37.33203125" bestFit="1" customWidth="1"/>
    <col min="137" max="137" width="33" bestFit="1" customWidth="1"/>
    <col min="138" max="138" width="34.33203125" bestFit="1" customWidth="1"/>
    <col min="139" max="139" width="39.1640625" bestFit="1" customWidth="1"/>
    <col min="140" max="140" width="35.83203125" bestFit="1" customWidth="1"/>
    <col min="141" max="141" width="33.83203125" bestFit="1" customWidth="1"/>
    <col min="142" max="142" width="39.1640625" bestFit="1" customWidth="1"/>
    <col min="143" max="143" width="20.83203125" bestFit="1" customWidth="1"/>
    <col min="144" max="144" width="15.83203125" bestFit="1" customWidth="1"/>
    <col min="145" max="145" width="17.83203125" bestFit="1" customWidth="1"/>
    <col min="146" max="146" width="6.33203125" bestFit="1" customWidth="1"/>
    <col min="147" max="147" width="7.1640625" bestFit="1" customWidth="1"/>
    <col min="148" max="148" width="14" bestFit="1" customWidth="1"/>
    <col min="149" max="149" width="11.5" bestFit="1" customWidth="1"/>
    <col min="150" max="150" width="6" bestFit="1" customWidth="1"/>
    <col min="151" max="151" width="11.1640625" bestFit="1" customWidth="1"/>
    <col min="152" max="152" width="13.6640625" bestFit="1" customWidth="1"/>
    <col min="153" max="153" width="11.83203125" bestFit="1" customWidth="1"/>
    <col min="154" max="154" width="16.5" bestFit="1" customWidth="1"/>
    <col min="155" max="155" width="10.1640625" bestFit="1" customWidth="1"/>
    <col min="156" max="156" width="19.1640625" bestFit="1" customWidth="1"/>
    <col min="157" max="157" width="17.1640625" bestFit="1" customWidth="1"/>
    <col min="158" max="158" width="12.5" bestFit="1" customWidth="1"/>
    <col min="159" max="159" width="15" bestFit="1" customWidth="1"/>
    <col min="160" max="160" width="25" bestFit="1" customWidth="1"/>
    <col min="161" max="161" width="10" bestFit="1" customWidth="1"/>
    <col min="162" max="162" width="12.5" bestFit="1" customWidth="1"/>
    <col min="163" max="163" width="22.33203125" bestFit="1" customWidth="1"/>
    <col min="164" max="164" width="11.1640625" bestFit="1" customWidth="1"/>
    <col min="165" max="165" width="13.6640625" bestFit="1" customWidth="1"/>
    <col min="166" max="166" width="23.5" bestFit="1" customWidth="1"/>
    <col min="167" max="167" width="13.83203125" bestFit="1" customWidth="1"/>
    <col min="168" max="168" width="16.33203125" bestFit="1" customWidth="1"/>
    <col min="169" max="169" width="26.33203125" bestFit="1" customWidth="1"/>
    <col min="170" max="170" width="12.6640625" bestFit="1" customWidth="1"/>
    <col min="171" max="171" width="15.1640625" bestFit="1" customWidth="1"/>
    <col min="172" max="172" width="25.1640625" bestFit="1" customWidth="1"/>
    <col min="173" max="173" width="12" bestFit="1" customWidth="1"/>
    <col min="174" max="174" width="14.5" bestFit="1" customWidth="1"/>
    <col min="175" max="175" width="24.5" bestFit="1" customWidth="1"/>
    <col min="176" max="176" width="13.1640625" bestFit="1" customWidth="1"/>
    <col min="177" max="177" width="15.6640625" bestFit="1" customWidth="1"/>
    <col min="178" max="178" width="25.6640625" bestFit="1" customWidth="1"/>
    <col min="179" max="179" width="13" bestFit="1" customWidth="1"/>
    <col min="180" max="180" width="15.5" bestFit="1" customWidth="1"/>
    <col min="181" max="181" width="25.5" bestFit="1" customWidth="1"/>
    <col min="182" max="182" width="17.83203125" bestFit="1" customWidth="1"/>
    <col min="183" max="183" width="33.33203125" bestFit="1" customWidth="1"/>
    <col min="184" max="184" width="16.1640625" bestFit="1" customWidth="1"/>
    <col min="185" max="185" width="18.83203125" bestFit="1" customWidth="1"/>
    <col min="186" max="186" width="13.6640625" bestFit="1" customWidth="1"/>
    <col min="187" max="187" width="12.83203125" bestFit="1" customWidth="1"/>
  </cols>
  <sheetData>
    <row r="1" spans="1:187" x14ac:dyDescent="0.2">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236</v>
      </c>
      <c r="AG1" t="s">
        <v>31</v>
      </c>
      <c r="AH1" t="s">
        <v>32</v>
      </c>
      <c r="AI1" t="s">
        <v>33</v>
      </c>
      <c r="AJ1" t="s">
        <v>34</v>
      </c>
      <c r="AK1" t="s">
        <v>35</v>
      </c>
      <c r="AL1" t="s">
        <v>36</v>
      </c>
      <c r="AM1" t="s">
        <v>37</v>
      </c>
      <c r="AN1" t="s">
        <v>38</v>
      </c>
      <c r="AO1" t="s">
        <v>39</v>
      </c>
      <c r="AP1" t="s">
        <v>40</v>
      </c>
      <c r="AQ1" t="s">
        <v>41</v>
      </c>
      <c r="AR1" t="s">
        <v>42</v>
      </c>
      <c r="AS1" t="s">
        <v>43</v>
      </c>
      <c r="AT1" t="s">
        <v>44</v>
      </c>
      <c r="AU1" t="s">
        <v>45</v>
      </c>
      <c r="AV1" t="s">
        <v>46</v>
      </c>
      <c r="AW1" t="s">
        <v>47</v>
      </c>
      <c r="AX1" t="s">
        <v>48</v>
      </c>
      <c r="AY1" t="s">
        <v>49</v>
      </c>
      <c r="AZ1" t="s">
        <v>50</v>
      </c>
      <c r="BA1" t="s">
        <v>51</v>
      </c>
      <c r="BB1" t="s">
        <v>52</v>
      </c>
      <c r="BC1" t="s">
        <v>53</v>
      </c>
      <c r="BD1" t="s">
        <v>54</v>
      </c>
      <c r="BE1" t="s">
        <v>55</v>
      </c>
      <c r="BF1" t="s">
        <v>56</v>
      </c>
      <c r="BG1" t="s">
        <v>57</v>
      </c>
      <c r="BH1" t="s">
        <v>58</v>
      </c>
      <c r="BI1" t="s">
        <v>59</v>
      </c>
      <c r="BJ1" t="s">
        <v>60</v>
      </c>
      <c r="BK1" t="s">
        <v>61</v>
      </c>
      <c r="BL1" t="s">
        <v>67</v>
      </c>
      <c r="BM1" t="s">
        <v>68</v>
      </c>
      <c r="BN1" t="s">
        <v>62</v>
      </c>
      <c r="BO1" t="s">
        <v>63</v>
      </c>
      <c r="BP1" t="s">
        <v>64</v>
      </c>
      <c r="BQ1" t="s">
        <v>207</v>
      </c>
      <c r="BR1" t="s">
        <v>65</v>
      </c>
      <c r="BS1" t="s">
        <v>66</v>
      </c>
      <c r="BT1" t="s">
        <v>69</v>
      </c>
      <c r="BU1" t="s">
        <v>237</v>
      </c>
      <c r="BV1" t="s">
        <v>70</v>
      </c>
      <c r="BW1" t="s">
        <v>71</v>
      </c>
      <c r="BX1" t="s">
        <v>72</v>
      </c>
      <c r="BY1" t="s">
        <v>73</v>
      </c>
      <c r="BZ1" t="s">
        <v>74</v>
      </c>
      <c r="CA1" t="s">
        <v>75</v>
      </c>
      <c r="CB1" t="s">
        <v>76</v>
      </c>
      <c r="CC1" t="s">
        <v>77</v>
      </c>
      <c r="CD1" t="s">
        <v>78</v>
      </c>
      <c r="CE1" t="s">
        <v>79</v>
      </c>
      <c r="CF1" t="s">
        <v>80</v>
      </c>
      <c r="CG1" t="s">
        <v>81</v>
      </c>
      <c r="CH1" t="s">
        <v>82</v>
      </c>
      <c r="CI1" t="s">
        <v>83</v>
      </c>
      <c r="CJ1" t="s">
        <v>84</v>
      </c>
      <c r="CK1" t="s">
        <v>85</v>
      </c>
      <c r="CL1" t="s">
        <v>86</v>
      </c>
      <c r="CM1" t="s">
        <v>87</v>
      </c>
      <c r="CN1" t="s">
        <v>88</v>
      </c>
      <c r="CO1" t="s">
        <v>89</v>
      </c>
      <c r="CP1" t="s">
        <v>90</v>
      </c>
      <c r="CQ1" t="s">
        <v>91</v>
      </c>
      <c r="CR1" t="s">
        <v>92</v>
      </c>
      <c r="CS1" t="s">
        <v>93</v>
      </c>
      <c r="CT1" t="s">
        <v>94</v>
      </c>
      <c r="CU1" t="s">
        <v>95</v>
      </c>
      <c r="CV1" t="s">
        <v>96</v>
      </c>
      <c r="CW1" t="s">
        <v>97</v>
      </c>
      <c r="CX1" t="s">
        <v>98</v>
      </c>
      <c r="CY1" t="s">
        <v>99</v>
      </c>
      <c r="CZ1" t="s">
        <v>100</v>
      </c>
      <c r="DA1" t="s">
        <v>101</v>
      </c>
      <c r="DB1" t="s">
        <v>102</v>
      </c>
      <c r="DC1" t="s">
        <v>103</v>
      </c>
      <c r="DD1" t="s">
        <v>104</v>
      </c>
      <c r="DE1" t="s">
        <v>105</v>
      </c>
      <c r="DF1" t="s">
        <v>106</v>
      </c>
      <c r="DG1" t="s">
        <v>107</v>
      </c>
      <c r="DH1" t="s">
        <v>108</v>
      </c>
      <c r="DI1" t="s">
        <v>109</v>
      </c>
      <c r="DJ1" t="s">
        <v>110</v>
      </c>
      <c r="DK1" t="s">
        <v>111</v>
      </c>
      <c r="DL1" t="s">
        <v>112</v>
      </c>
      <c r="DM1" t="s">
        <v>238</v>
      </c>
      <c r="DN1" t="s">
        <v>113</v>
      </c>
      <c r="DO1" t="s">
        <v>114</v>
      </c>
      <c r="DP1" t="s">
        <v>115</v>
      </c>
      <c r="DQ1" t="s">
        <v>116</v>
      </c>
      <c r="DR1" t="s">
        <v>117</v>
      </c>
      <c r="DS1" t="s">
        <v>118</v>
      </c>
      <c r="DT1" t="s">
        <v>119</v>
      </c>
      <c r="DU1" t="s">
        <v>120</v>
      </c>
      <c r="DV1" t="s">
        <v>121</v>
      </c>
      <c r="DW1" t="s">
        <v>122</v>
      </c>
      <c r="DX1" t="s">
        <v>123</v>
      </c>
      <c r="DY1" t="s">
        <v>124</v>
      </c>
      <c r="DZ1" t="s">
        <v>125</v>
      </c>
      <c r="EA1" t="s">
        <v>126</v>
      </c>
      <c r="EB1" t="s">
        <v>128</v>
      </c>
      <c r="EC1" t="s">
        <v>129</v>
      </c>
      <c r="ED1" t="s">
        <v>130</v>
      </c>
      <c r="EE1" t="s">
        <v>127</v>
      </c>
      <c r="EF1" t="s">
        <v>131</v>
      </c>
      <c r="EG1" t="s">
        <v>239</v>
      </c>
      <c r="EH1" t="s">
        <v>132</v>
      </c>
      <c r="EI1" t="s">
        <v>133</v>
      </c>
      <c r="EJ1" t="s">
        <v>240</v>
      </c>
      <c r="EK1" t="s">
        <v>134</v>
      </c>
      <c r="EL1" t="s">
        <v>135</v>
      </c>
      <c r="EM1" t="s">
        <v>136</v>
      </c>
      <c r="EN1" t="s">
        <v>137</v>
      </c>
      <c r="EO1" t="s">
        <v>138</v>
      </c>
      <c r="EP1" t="s">
        <v>139</v>
      </c>
      <c r="EQ1" t="s">
        <v>140</v>
      </c>
      <c r="ER1" t="s">
        <v>141</v>
      </c>
      <c r="ES1" t="s">
        <v>142</v>
      </c>
      <c r="ET1" t="s">
        <v>143</v>
      </c>
      <c r="EU1" t="s">
        <v>144</v>
      </c>
      <c r="EV1" t="s">
        <v>145</v>
      </c>
      <c r="EW1" t="s">
        <v>146</v>
      </c>
      <c r="EX1" t="s">
        <v>147</v>
      </c>
      <c r="EY1" t="s">
        <v>148</v>
      </c>
      <c r="EZ1" t="s">
        <v>149</v>
      </c>
      <c r="FA1" t="s">
        <v>150</v>
      </c>
      <c r="FB1" t="s">
        <v>151</v>
      </c>
      <c r="FC1" t="s">
        <v>152</v>
      </c>
      <c r="FD1" t="s">
        <v>153</v>
      </c>
      <c r="FE1" t="s">
        <v>154</v>
      </c>
      <c r="FF1" t="s">
        <v>155</v>
      </c>
      <c r="FG1" t="s">
        <v>156</v>
      </c>
      <c r="FH1" t="s">
        <v>157</v>
      </c>
      <c r="FI1" t="s">
        <v>158</v>
      </c>
      <c r="FJ1" t="s">
        <v>159</v>
      </c>
      <c r="FK1" t="s">
        <v>160</v>
      </c>
      <c r="FL1" t="s">
        <v>161</v>
      </c>
      <c r="FM1" t="s">
        <v>162</v>
      </c>
      <c r="FN1" t="s">
        <v>163</v>
      </c>
      <c r="FO1" t="s">
        <v>164</v>
      </c>
      <c r="FP1" t="s">
        <v>165</v>
      </c>
      <c r="FQ1" t="s">
        <v>166</v>
      </c>
      <c r="FR1" t="s">
        <v>167</v>
      </c>
      <c r="FS1" t="s">
        <v>168</v>
      </c>
      <c r="FT1" t="s">
        <v>169</v>
      </c>
      <c r="FU1" t="s">
        <v>170</v>
      </c>
      <c r="FV1" t="s">
        <v>171</v>
      </c>
      <c r="FW1" t="s">
        <v>172</v>
      </c>
      <c r="FX1" t="s">
        <v>173</v>
      </c>
      <c r="FY1" t="s">
        <v>174</v>
      </c>
      <c r="FZ1" t="s">
        <v>175</v>
      </c>
      <c r="GA1" t="s">
        <v>241</v>
      </c>
      <c r="GB1" t="s">
        <v>242</v>
      </c>
      <c r="GC1" t="s">
        <v>243</v>
      </c>
      <c r="GD1" t="s">
        <v>244</v>
      </c>
      <c r="GE1" t="s">
        <v>245</v>
      </c>
    </row>
    <row r="2" spans="1:187" x14ac:dyDescent="0.2">
      <c r="A2">
        <v>417</v>
      </c>
      <c r="B2">
        <v>417</v>
      </c>
      <c r="C2">
        <v>1526</v>
      </c>
      <c r="D2">
        <v>35922</v>
      </c>
      <c r="E2">
        <v>22225</v>
      </c>
      <c r="F2">
        <v>221019</v>
      </c>
      <c r="G2">
        <v>5779</v>
      </c>
      <c r="H2">
        <v>12</v>
      </c>
      <c r="I2">
        <v>12</v>
      </c>
      <c r="J2">
        <v>7</v>
      </c>
      <c r="K2">
        <v>10</v>
      </c>
      <c r="L2">
        <v>1</v>
      </c>
      <c r="M2">
        <v>1</v>
      </c>
      <c r="N2">
        <v>99999</v>
      </c>
      <c r="O2">
        <v>0</v>
      </c>
      <c r="P2">
        <v>0</v>
      </c>
      <c r="Q2">
        <v>1</v>
      </c>
      <c r="R2" t="s">
        <v>246</v>
      </c>
      <c r="S2">
        <v>404</v>
      </c>
      <c r="T2">
        <v>404</v>
      </c>
      <c r="U2">
        <v>327</v>
      </c>
      <c r="V2">
        <v>337</v>
      </c>
      <c r="W2" t="s">
        <v>247</v>
      </c>
      <c r="X2">
        <v>6</v>
      </c>
      <c r="Y2">
        <v>0</v>
      </c>
      <c r="Z2" t="s">
        <v>248</v>
      </c>
      <c r="AA2" t="s">
        <v>247</v>
      </c>
      <c r="AB2">
        <v>327</v>
      </c>
      <c r="AC2">
        <v>4361999999993</v>
      </c>
      <c r="AD2">
        <v>448</v>
      </c>
      <c r="AE2">
        <v>697</v>
      </c>
      <c r="AF2">
        <v>1574</v>
      </c>
      <c r="AG2">
        <v>3</v>
      </c>
      <c r="AH2">
        <v>3</v>
      </c>
      <c r="AI2">
        <v>200</v>
      </c>
      <c r="AJ2">
        <v>62</v>
      </c>
      <c r="AK2">
        <v>31</v>
      </c>
      <c r="AL2">
        <v>92</v>
      </c>
      <c r="AM2">
        <v>100</v>
      </c>
      <c r="AN2">
        <v>-1</v>
      </c>
      <c r="AO2">
        <v>100</v>
      </c>
      <c r="AP2">
        <v>-1</v>
      </c>
      <c r="AQ2">
        <v>-1</v>
      </c>
      <c r="AR2">
        <v>100</v>
      </c>
      <c r="AS2">
        <v>-1</v>
      </c>
      <c r="AT2">
        <v>-1</v>
      </c>
      <c r="AU2">
        <v>9978</v>
      </c>
      <c r="AV2">
        <v>0</v>
      </c>
      <c r="AW2">
        <v>-1</v>
      </c>
      <c r="AX2">
        <v>-1</v>
      </c>
      <c r="AY2">
        <v>581</v>
      </c>
      <c r="AZ2">
        <v>0</v>
      </c>
      <c r="BA2" t="s">
        <v>180</v>
      </c>
      <c r="BB2">
        <v>1</v>
      </c>
      <c r="BC2">
        <v>0</v>
      </c>
      <c r="BD2">
        <v>0</v>
      </c>
      <c r="BE2">
        <v>0</v>
      </c>
      <c r="BF2">
        <v>0</v>
      </c>
      <c r="BG2">
        <v>0</v>
      </c>
      <c r="BH2">
        <v>7</v>
      </c>
      <c r="BI2">
        <v>15</v>
      </c>
      <c r="BJ2">
        <v>1</v>
      </c>
      <c r="BK2">
        <v>1</v>
      </c>
      <c r="BL2">
        <v>9</v>
      </c>
      <c r="BM2">
        <v>0</v>
      </c>
      <c r="BN2">
        <v>5</v>
      </c>
      <c r="BO2">
        <v>20</v>
      </c>
      <c r="BP2">
        <v>1</v>
      </c>
      <c r="BQ2">
        <v>0</v>
      </c>
      <c r="BR2">
        <v>1</v>
      </c>
      <c r="BS2">
        <v>1</v>
      </c>
      <c r="BT2">
        <v>0</v>
      </c>
      <c r="BU2">
        <v>0</v>
      </c>
      <c r="BV2">
        <v>1464</v>
      </c>
      <c r="BW2" t="s">
        <v>202</v>
      </c>
      <c r="BX2">
        <v>16834655995178</v>
      </c>
      <c r="BY2" t="s">
        <v>182</v>
      </c>
      <c r="BZ2" t="s">
        <v>182</v>
      </c>
      <c r="CA2" t="s">
        <v>183</v>
      </c>
      <c r="CB2">
        <v>16834656014163</v>
      </c>
      <c r="CC2">
        <v>113000</v>
      </c>
      <c r="CD2">
        <v>113000</v>
      </c>
      <c r="CE2">
        <v>1200</v>
      </c>
      <c r="CF2">
        <v>130151843818</v>
      </c>
      <c r="CG2" t="s">
        <v>247</v>
      </c>
      <c r="CH2" t="s">
        <v>184</v>
      </c>
      <c r="CI2" t="s">
        <v>185</v>
      </c>
      <c r="CJ2">
        <v>45</v>
      </c>
      <c r="CK2">
        <v>404</v>
      </c>
      <c r="CL2">
        <v>4361999999993</v>
      </c>
      <c r="CM2">
        <v>4361999999993</v>
      </c>
      <c r="CP2" t="s">
        <v>186</v>
      </c>
      <c r="CQ2" t="s">
        <v>187</v>
      </c>
      <c r="CR2" t="s">
        <v>188</v>
      </c>
      <c r="CS2">
        <v>6764</v>
      </c>
      <c r="CT2" t="s">
        <v>247</v>
      </c>
      <c r="CU2">
        <v>24</v>
      </c>
      <c r="CV2" t="s">
        <v>189</v>
      </c>
      <c r="CW2" t="s">
        <v>249</v>
      </c>
      <c r="CX2" t="s">
        <v>191</v>
      </c>
      <c r="CY2">
        <v>3279</v>
      </c>
      <c r="CZ2">
        <v>77</v>
      </c>
      <c r="DA2" t="s">
        <v>192</v>
      </c>
      <c r="DB2" t="s">
        <v>250</v>
      </c>
      <c r="DC2">
        <v>1600</v>
      </c>
      <c r="DD2">
        <v>500</v>
      </c>
      <c r="DE2">
        <v>1600</v>
      </c>
      <c r="DF2">
        <v>1600</v>
      </c>
      <c r="DG2">
        <v>1600</v>
      </c>
      <c r="DH2">
        <v>1600</v>
      </c>
      <c r="DI2">
        <v>1600</v>
      </c>
      <c r="DJ2">
        <v>839</v>
      </c>
      <c r="DK2" t="s">
        <v>251</v>
      </c>
      <c r="DL2" t="s">
        <v>252</v>
      </c>
      <c r="DM2" t="s">
        <v>253</v>
      </c>
      <c r="DN2">
        <v>42</v>
      </c>
      <c r="DO2">
        <v>19</v>
      </c>
      <c r="DP2">
        <v>230</v>
      </c>
      <c r="DQ2">
        <v>222</v>
      </c>
      <c r="DR2">
        <v>339</v>
      </c>
      <c r="DS2">
        <v>340</v>
      </c>
      <c r="DT2">
        <v>349</v>
      </c>
      <c r="DU2">
        <v>417</v>
      </c>
      <c r="DV2">
        <v>229</v>
      </c>
      <c r="DW2">
        <v>229</v>
      </c>
      <c r="DX2">
        <v>230</v>
      </c>
      <c r="DY2">
        <v>230</v>
      </c>
      <c r="DZ2">
        <v>417</v>
      </c>
      <c r="EA2">
        <v>417</v>
      </c>
      <c r="EB2">
        <v>448</v>
      </c>
      <c r="EC2">
        <v>448</v>
      </c>
      <c r="ED2">
        <v>448</v>
      </c>
      <c r="EE2">
        <v>1550</v>
      </c>
      <c r="EF2">
        <v>696</v>
      </c>
      <c r="EG2">
        <v>1573</v>
      </c>
      <c r="EH2">
        <v>697</v>
      </c>
      <c r="EI2">
        <v>1574</v>
      </c>
      <c r="EJ2">
        <v>1574</v>
      </c>
      <c r="EK2">
        <v>833685167</v>
      </c>
      <c r="EL2">
        <v>833685167</v>
      </c>
      <c r="EM2">
        <v>4592</v>
      </c>
      <c r="EN2">
        <v>500</v>
      </c>
      <c r="EO2" t="s">
        <v>254</v>
      </c>
      <c r="EP2">
        <v>1</v>
      </c>
      <c r="EQ2">
        <v>1</v>
      </c>
      <c r="ER2">
        <v>166680</v>
      </c>
      <c r="ES2">
        <v>0</v>
      </c>
      <c r="ET2">
        <v>0</v>
      </c>
      <c r="EU2">
        <v>43</v>
      </c>
      <c r="EV2">
        <v>0</v>
      </c>
      <c r="EW2">
        <v>0</v>
      </c>
      <c r="EX2">
        <v>1</v>
      </c>
      <c r="EY2">
        <v>0</v>
      </c>
      <c r="EZ2">
        <v>0</v>
      </c>
      <c r="FA2">
        <v>26631</v>
      </c>
      <c r="FB2">
        <v>622</v>
      </c>
      <c r="FC2">
        <v>2</v>
      </c>
      <c r="FD2">
        <v>1617</v>
      </c>
      <c r="FE2">
        <v>2735</v>
      </c>
      <c r="FF2">
        <v>3</v>
      </c>
      <c r="FG2">
        <v>9433</v>
      </c>
      <c r="FH2">
        <v>2422</v>
      </c>
      <c r="FI2">
        <v>3</v>
      </c>
      <c r="FJ2">
        <v>7321</v>
      </c>
      <c r="FK2">
        <v>581</v>
      </c>
      <c r="FL2">
        <v>1</v>
      </c>
      <c r="FM2">
        <v>581</v>
      </c>
      <c r="FN2">
        <v>0</v>
      </c>
      <c r="FO2">
        <v>0</v>
      </c>
      <c r="FP2">
        <v>0</v>
      </c>
      <c r="FQ2">
        <v>213136</v>
      </c>
      <c r="FR2">
        <v>1</v>
      </c>
      <c r="FS2">
        <v>8099</v>
      </c>
      <c r="FT2">
        <v>0</v>
      </c>
      <c r="FU2">
        <v>0</v>
      </c>
      <c r="FV2">
        <v>0</v>
      </c>
      <c r="FW2">
        <v>1424</v>
      </c>
      <c r="FX2">
        <v>1</v>
      </c>
      <c r="FY2">
        <v>3517</v>
      </c>
      <c r="FZ2" t="s">
        <v>254</v>
      </c>
    </row>
    <row r="3" spans="1:187" x14ac:dyDescent="0.2">
      <c r="A3">
        <v>415</v>
      </c>
      <c r="B3">
        <v>415</v>
      </c>
      <c r="C3">
        <v>2868</v>
      </c>
      <c r="D3">
        <v>35922</v>
      </c>
      <c r="E3">
        <v>22225</v>
      </c>
      <c r="F3">
        <v>220235</v>
      </c>
      <c r="G3">
        <v>5276</v>
      </c>
      <c r="H3">
        <v>12</v>
      </c>
      <c r="I3">
        <v>12</v>
      </c>
      <c r="J3">
        <v>7</v>
      </c>
      <c r="K3">
        <v>10</v>
      </c>
      <c r="L3">
        <v>1</v>
      </c>
      <c r="M3">
        <v>1</v>
      </c>
      <c r="N3">
        <v>99999</v>
      </c>
      <c r="O3">
        <v>0</v>
      </c>
      <c r="P3">
        <v>0</v>
      </c>
      <c r="Q3">
        <v>1</v>
      </c>
      <c r="R3" t="s">
        <v>255</v>
      </c>
      <c r="S3">
        <v>408</v>
      </c>
      <c r="T3">
        <v>408</v>
      </c>
      <c r="U3">
        <v>310</v>
      </c>
      <c r="V3">
        <v>318</v>
      </c>
      <c r="W3" t="s">
        <v>247</v>
      </c>
      <c r="X3">
        <v>6</v>
      </c>
      <c r="Y3">
        <v>0</v>
      </c>
      <c r="Z3" t="s">
        <v>256</v>
      </c>
      <c r="AA3" t="s">
        <v>247</v>
      </c>
      <c r="AB3">
        <v>310</v>
      </c>
      <c r="AC3">
        <v>4355</v>
      </c>
      <c r="AD3">
        <v>442</v>
      </c>
      <c r="AE3">
        <v>683</v>
      </c>
      <c r="AF3">
        <v>2923</v>
      </c>
      <c r="AG3">
        <v>3</v>
      </c>
      <c r="AH3">
        <v>3</v>
      </c>
      <c r="AI3">
        <v>181</v>
      </c>
      <c r="AJ3">
        <v>56</v>
      </c>
      <c r="AK3">
        <v>56</v>
      </c>
      <c r="AL3">
        <v>92</v>
      </c>
      <c r="AM3">
        <v>100</v>
      </c>
      <c r="AN3">
        <v>-1</v>
      </c>
      <c r="AO3">
        <v>100</v>
      </c>
      <c r="AP3">
        <v>-1</v>
      </c>
      <c r="AQ3">
        <v>-1</v>
      </c>
      <c r="AR3">
        <v>100</v>
      </c>
      <c r="AS3">
        <v>-1</v>
      </c>
      <c r="AT3">
        <v>-1</v>
      </c>
      <c r="AU3">
        <v>9320</v>
      </c>
      <c r="AV3">
        <v>0</v>
      </c>
      <c r="AW3">
        <v>-1</v>
      </c>
      <c r="AX3">
        <v>-1</v>
      </c>
      <c r="AY3">
        <v>581</v>
      </c>
      <c r="AZ3">
        <v>0</v>
      </c>
      <c r="BA3" t="s">
        <v>180</v>
      </c>
      <c r="BB3">
        <v>1</v>
      </c>
      <c r="BC3">
        <v>0</v>
      </c>
      <c r="BD3">
        <v>0</v>
      </c>
      <c r="BE3">
        <v>0</v>
      </c>
      <c r="BF3">
        <v>0</v>
      </c>
      <c r="BG3">
        <v>0</v>
      </c>
      <c r="BH3">
        <v>16</v>
      </c>
      <c r="BI3">
        <v>1</v>
      </c>
      <c r="BJ3">
        <v>1</v>
      </c>
      <c r="BK3">
        <v>0</v>
      </c>
      <c r="BL3">
        <v>9</v>
      </c>
      <c r="BM3">
        <v>0</v>
      </c>
      <c r="BN3">
        <v>4</v>
      </c>
      <c r="BO3">
        <v>21</v>
      </c>
      <c r="BP3">
        <v>1</v>
      </c>
      <c r="BQ3">
        <v>0</v>
      </c>
      <c r="BR3">
        <v>1</v>
      </c>
      <c r="BS3">
        <v>1</v>
      </c>
      <c r="BT3">
        <v>0</v>
      </c>
      <c r="BU3">
        <v>0</v>
      </c>
      <c r="BV3">
        <v>2811</v>
      </c>
      <c r="BW3" t="s">
        <v>181</v>
      </c>
      <c r="BX3">
        <v>16834656045077</v>
      </c>
      <c r="BY3" t="s">
        <v>182</v>
      </c>
      <c r="BZ3" t="s">
        <v>182</v>
      </c>
      <c r="CA3" t="s">
        <v>183</v>
      </c>
      <c r="CB3">
        <v>16834656064238</v>
      </c>
      <c r="CC3">
        <v>113000</v>
      </c>
      <c r="CD3">
        <v>113000</v>
      </c>
      <c r="CE3">
        <v>1339</v>
      </c>
      <c r="CF3">
        <v>114139693356</v>
      </c>
      <c r="CG3" t="s">
        <v>247</v>
      </c>
      <c r="CH3" t="s">
        <v>184</v>
      </c>
      <c r="CI3" t="s">
        <v>185</v>
      </c>
      <c r="CJ3">
        <v>45</v>
      </c>
      <c r="CK3">
        <v>408</v>
      </c>
      <c r="CL3">
        <v>4355</v>
      </c>
      <c r="CM3">
        <v>4355</v>
      </c>
      <c r="CP3" t="s">
        <v>186</v>
      </c>
      <c r="CQ3" t="s">
        <v>187</v>
      </c>
      <c r="CR3" t="s">
        <v>188</v>
      </c>
      <c r="CS3">
        <v>8386</v>
      </c>
      <c r="CT3" t="s">
        <v>247</v>
      </c>
      <c r="CU3">
        <v>24</v>
      </c>
      <c r="CV3" t="s">
        <v>189</v>
      </c>
      <c r="CW3" t="s">
        <v>249</v>
      </c>
      <c r="CX3" t="s">
        <v>191</v>
      </c>
      <c r="CY3">
        <v>3282</v>
      </c>
      <c r="CZ3">
        <v>77</v>
      </c>
      <c r="DA3" t="s">
        <v>192</v>
      </c>
      <c r="DB3" t="s">
        <v>257</v>
      </c>
      <c r="DC3">
        <v>2900</v>
      </c>
      <c r="DD3">
        <v>400</v>
      </c>
      <c r="DE3">
        <v>2900</v>
      </c>
      <c r="DF3">
        <v>2900</v>
      </c>
      <c r="DG3">
        <v>2900</v>
      </c>
      <c r="DH3">
        <v>2900</v>
      </c>
      <c r="DI3">
        <v>2900</v>
      </c>
      <c r="DJ3">
        <v>1104</v>
      </c>
      <c r="DK3" t="s">
        <v>194</v>
      </c>
      <c r="DL3" t="s">
        <v>258</v>
      </c>
      <c r="DN3">
        <v>41</v>
      </c>
      <c r="DO3">
        <v>15</v>
      </c>
      <c r="DP3">
        <v>206</v>
      </c>
      <c r="DQ3">
        <v>199</v>
      </c>
      <c r="DR3">
        <v>316</v>
      </c>
      <c r="DS3">
        <v>316</v>
      </c>
      <c r="DT3">
        <v>324</v>
      </c>
      <c r="DU3">
        <v>415</v>
      </c>
      <c r="DV3">
        <v>205</v>
      </c>
      <c r="DW3">
        <v>205</v>
      </c>
      <c r="DX3">
        <v>205</v>
      </c>
      <c r="DY3">
        <v>206</v>
      </c>
      <c r="DZ3">
        <v>415</v>
      </c>
      <c r="EA3">
        <v>415</v>
      </c>
      <c r="EB3">
        <v>442</v>
      </c>
      <c r="EC3">
        <v>442</v>
      </c>
      <c r="ED3">
        <v>442</v>
      </c>
      <c r="EE3">
        <v>2888</v>
      </c>
      <c r="EF3">
        <v>683</v>
      </c>
      <c r="EG3">
        <v>2923</v>
      </c>
      <c r="EH3">
        <v>683</v>
      </c>
      <c r="EI3">
        <v>683</v>
      </c>
      <c r="EJ3">
        <v>2923</v>
      </c>
      <c r="EK3">
        <v>835546364</v>
      </c>
      <c r="EL3">
        <v>622036535</v>
      </c>
      <c r="EM3">
        <v>5924</v>
      </c>
      <c r="EN3">
        <v>400</v>
      </c>
      <c r="EO3" t="s">
        <v>254</v>
      </c>
      <c r="EP3">
        <v>2</v>
      </c>
      <c r="EQ3">
        <v>1</v>
      </c>
      <c r="ER3">
        <v>81963</v>
      </c>
      <c r="ES3">
        <v>0</v>
      </c>
      <c r="ET3">
        <v>0</v>
      </c>
      <c r="EU3">
        <v>42</v>
      </c>
      <c r="EV3">
        <v>0</v>
      </c>
      <c r="EW3">
        <v>0</v>
      </c>
      <c r="EX3">
        <v>1</v>
      </c>
      <c r="EY3">
        <v>0</v>
      </c>
      <c r="EZ3">
        <v>0</v>
      </c>
      <c r="FA3">
        <v>22547</v>
      </c>
      <c r="FB3">
        <v>622</v>
      </c>
      <c r="FC3">
        <v>2</v>
      </c>
      <c r="FD3">
        <v>1617</v>
      </c>
      <c r="FE3">
        <v>2603</v>
      </c>
      <c r="FF3">
        <v>3</v>
      </c>
      <c r="FG3">
        <v>8305</v>
      </c>
      <c r="FH3">
        <v>2051</v>
      </c>
      <c r="FI3">
        <v>3</v>
      </c>
      <c r="FJ3">
        <v>5835</v>
      </c>
      <c r="FK3">
        <v>581</v>
      </c>
      <c r="FL3">
        <v>1</v>
      </c>
      <c r="FM3">
        <v>581</v>
      </c>
      <c r="FN3">
        <v>0</v>
      </c>
      <c r="FO3">
        <v>0</v>
      </c>
      <c r="FP3">
        <v>0</v>
      </c>
      <c r="FQ3">
        <v>213136</v>
      </c>
      <c r="FR3">
        <v>1</v>
      </c>
      <c r="FS3">
        <v>5535</v>
      </c>
      <c r="FT3">
        <v>0</v>
      </c>
      <c r="FU3">
        <v>0</v>
      </c>
      <c r="FV3">
        <v>0</v>
      </c>
      <c r="FW3">
        <v>1143</v>
      </c>
      <c r="FX3">
        <v>1</v>
      </c>
      <c r="FY3">
        <v>2969</v>
      </c>
      <c r="FZ3" t="s">
        <v>254</v>
      </c>
      <c r="GA3">
        <v>442</v>
      </c>
      <c r="GB3">
        <v>400</v>
      </c>
      <c r="GC3">
        <v>400</v>
      </c>
      <c r="GD3">
        <v>400</v>
      </c>
    </row>
    <row r="4" spans="1:187" x14ac:dyDescent="0.2">
      <c r="A4">
        <v>415</v>
      </c>
      <c r="B4">
        <v>415</v>
      </c>
      <c r="C4">
        <v>2983</v>
      </c>
      <c r="D4">
        <v>35922</v>
      </c>
      <c r="E4">
        <v>25511</v>
      </c>
      <c r="F4">
        <v>220847</v>
      </c>
      <c r="G4">
        <v>5878</v>
      </c>
      <c r="H4">
        <v>12</v>
      </c>
      <c r="I4">
        <v>12</v>
      </c>
      <c r="J4">
        <v>8</v>
      </c>
      <c r="K4">
        <v>10</v>
      </c>
      <c r="L4">
        <v>1</v>
      </c>
      <c r="M4">
        <v>1</v>
      </c>
      <c r="N4">
        <v>99999</v>
      </c>
      <c r="O4">
        <v>0</v>
      </c>
      <c r="P4">
        <v>0</v>
      </c>
      <c r="Q4">
        <v>1</v>
      </c>
      <c r="R4" t="s">
        <v>259</v>
      </c>
      <c r="S4">
        <v>399</v>
      </c>
      <c r="T4">
        <v>399</v>
      </c>
      <c r="U4">
        <v>294</v>
      </c>
      <c r="V4">
        <v>299</v>
      </c>
      <c r="W4" t="s">
        <v>247</v>
      </c>
      <c r="X4">
        <v>6</v>
      </c>
      <c r="Y4">
        <v>0</v>
      </c>
      <c r="Z4" t="s">
        <v>260</v>
      </c>
      <c r="AA4" t="s">
        <v>247</v>
      </c>
      <c r="AB4">
        <v>294</v>
      </c>
      <c r="AC4">
        <v>4216999999993</v>
      </c>
      <c r="AD4">
        <v>438</v>
      </c>
      <c r="AE4">
        <v>653</v>
      </c>
      <c r="AF4">
        <v>3026</v>
      </c>
      <c r="AG4">
        <v>3</v>
      </c>
      <c r="AH4">
        <v>3</v>
      </c>
      <c r="AI4">
        <v>181</v>
      </c>
      <c r="AJ4">
        <v>54</v>
      </c>
      <c r="AK4">
        <v>31</v>
      </c>
      <c r="AL4">
        <v>92</v>
      </c>
      <c r="AM4">
        <v>100</v>
      </c>
      <c r="AN4">
        <v>-1</v>
      </c>
      <c r="AO4">
        <v>100</v>
      </c>
      <c r="AP4">
        <v>-1</v>
      </c>
      <c r="AQ4">
        <v>-1</v>
      </c>
      <c r="AR4">
        <v>100</v>
      </c>
      <c r="AS4">
        <v>-1</v>
      </c>
      <c r="AT4">
        <v>-1</v>
      </c>
      <c r="AU4">
        <v>9820</v>
      </c>
      <c r="AV4">
        <v>0</v>
      </c>
      <c r="AW4">
        <v>-1</v>
      </c>
      <c r="AX4">
        <v>-1</v>
      </c>
      <c r="AY4">
        <v>581</v>
      </c>
      <c r="AZ4">
        <v>0</v>
      </c>
      <c r="BA4" t="s">
        <v>180</v>
      </c>
      <c r="BB4">
        <v>2</v>
      </c>
      <c r="BC4">
        <v>0</v>
      </c>
      <c r="BD4">
        <v>0</v>
      </c>
      <c r="BE4">
        <v>0</v>
      </c>
      <c r="BF4">
        <v>0</v>
      </c>
      <c r="BG4">
        <v>0</v>
      </c>
      <c r="BH4">
        <v>11</v>
      </c>
      <c r="BI4">
        <v>1</v>
      </c>
      <c r="BJ4">
        <v>0</v>
      </c>
      <c r="BK4">
        <v>1</v>
      </c>
      <c r="BL4">
        <v>7</v>
      </c>
      <c r="BM4">
        <v>0</v>
      </c>
      <c r="BN4">
        <v>3</v>
      </c>
      <c r="BO4">
        <v>22</v>
      </c>
      <c r="BP4">
        <v>1</v>
      </c>
      <c r="BQ4">
        <v>0</v>
      </c>
      <c r="BR4">
        <v>1</v>
      </c>
      <c r="BS4">
        <v>0</v>
      </c>
      <c r="BT4">
        <v>0</v>
      </c>
      <c r="BU4">
        <v>0</v>
      </c>
      <c r="BV4">
        <v>2932</v>
      </c>
      <c r="BW4" t="s">
        <v>199</v>
      </c>
      <c r="BX4">
        <v>16834656049072</v>
      </c>
      <c r="BY4" t="s">
        <v>182</v>
      </c>
      <c r="BZ4" t="s">
        <v>182</v>
      </c>
      <c r="CA4" t="s">
        <v>183</v>
      </c>
      <c r="CB4">
        <v>16834656067693</v>
      </c>
      <c r="CC4">
        <v>113000</v>
      </c>
      <c r="CD4">
        <v>113000</v>
      </c>
      <c r="CE4">
        <v>880</v>
      </c>
      <c r="CF4">
        <v>74011774601</v>
      </c>
      <c r="CG4" t="s">
        <v>247</v>
      </c>
      <c r="CH4" t="s">
        <v>184</v>
      </c>
      <c r="CI4" t="s">
        <v>185</v>
      </c>
      <c r="CJ4">
        <v>45</v>
      </c>
      <c r="CK4">
        <v>399</v>
      </c>
      <c r="CL4">
        <v>4216999999993</v>
      </c>
      <c r="CM4">
        <v>4216999999993</v>
      </c>
      <c r="CP4" t="s">
        <v>186</v>
      </c>
      <c r="CQ4" t="s">
        <v>187</v>
      </c>
      <c r="CR4" t="s">
        <v>188</v>
      </c>
      <c r="CS4">
        <v>8255</v>
      </c>
      <c r="CT4" t="s">
        <v>247</v>
      </c>
      <c r="CU4">
        <v>24</v>
      </c>
      <c r="CV4" t="s">
        <v>189</v>
      </c>
      <c r="CW4" t="s">
        <v>249</v>
      </c>
      <c r="CX4" t="s">
        <v>191</v>
      </c>
      <c r="CY4">
        <v>3229</v>
      </c>
      <c r="CZ4">
        <v>75</v>
      </c>
      <c r="DA4" t="s">
        <v>192</v>
      </c>
      <c r="DB4" t="s">
        <v>261</v>
      </c>
      <c r="DC4">
        <v>3000</v>
      </c>
      <c r="DD4">
        <v>400</v>
      </c>
      <c r="DE4">
        <v>3000</v>
      </c>
      <c r="DF4">
        <v>3000</v>
      </c>
      <c r="DG4">
        <v>3000</v>
      </c>
      <c r="DH4">
        <v>3000</v>
      </c>
      <c r="DI4">
        <v>3000</v>
      </c>
      <c r="DJ4">
        <v>1127</v>
      </c>
      <c r="DK4" t="s">
        <v>251</v>
      </c>
      <c r="DL4" t="s">
        <v>252</v>
      </c>
      <c r="DM4" t="s">
        <v>253</v>
      </c>
      <c r="DN4">
        <v>43</v>
      </c>
      <c r="DO4">
        <v>23</v>
      </c>
      <c r="DP4">
        <v>214</v>
      </c>
      <c r="DQ4">
        <v>207</v>
      </c>
      <c r="DR4">
        <v>310</v>
      </c>
      <c r="DS4">
        <v>310</v>
      </c>
      <c r="DT4">
        <v>315</v>
      </c>
      <c r="DU4">
        <v>415</v>
      </c>
      <c r="DV4">
        <v>213</v>
      </c>
      <c r="DW4">
        <v>213</v>
      </c>
      <c r="DX4">
        <v>213</v>
      </c>
      <c r="DY4">
        <v>214</v>
      </c>
      <c r="DZ4">
        <v>415</v>
      </c>
      <c r="EA4">
        <v>415</v>
      </c>
      <c r="EB4">
        <v>437</v>
      </c>
      <c r="EC4">
        <v>437</v>
      </c>
      <c r="ED4">
        <v>437</v>
      </c>
      <c r="EE4">
        <v>3012</v>
      </c>
      <c r="EF4">
        <v>652</v>
      </c>
      <c r="EG4">
        <v>3026</v>
      </c>
      <c r="EH4">
        <v>438</v>
      </c>
      <c r="EI4">
        <v>3033</v>
      </c>
      <c r="EJ4">
        <v>3033</v>
      </c>
      <c r="EK4">
        <v>835546364</v>
      </c>
      <c r="EL4">
        <v>622036535</v>
      </c>
      <c r="EM4">
        <v>6061</v>
      </c>
      <c r="EN4">
        <v>400</v>
      </c>
      <c r="EO4" t="s">
        <v>254</v>
      </c>
      <c r="EP4">
        <v>3</v>
      </c>
      <c r="EQ4">
        <v>1</v>
      </c>
      <c r="ER4">
        <v>78817</v>
      </c>
      <c r="ES4">
        <v>0</v>
      </c>
      <c r="ET4">
        <v>0</v>
      </c>
      <c r="EU4">
        <v>44</v>
      </c>
      <c r="EV4">
        <v>0</v>
      </c>
      <c r="EW4">
        <v>0</v>
      </c>
      <c r="EX4">
        <v>1</v>
      </c>
      <c r="EY4">
        <v>0</v>
      </c>
      <c r="EZ4">
        <v>0</v>
      </c>
      <c r="FA4">
        <v>25119</v>
      </c>
      <c r="FB4">
        <v>622</v>
      </c>
      <c r="FC4">
        <v>2</v>
      </c>
      <c r="FD4">
        <v>1617</v>
      </c>
      <c r="FE4">
        <v>2735</v>
      </c>
      <c r="FF4">
        <v>3</v>
      </c>
      <c r="FG4">
        <v>9433</v>
      </c>
      <c r="FH4">
        <v>2422</v>
      </c>
      <c r="FI4">
        <v>3</v>
      </c>
      <c r="FJ4">
        <v>7321</v>
      </c>
      <c r="FK4">
        <v>581</v>
      </c>
      <c r="FL4">
        <v>1</v>
      </c>
      <c r="FM4">
        <v>581</v>
      </c>
      <c r="FN4">
        <v>0</v>
      </c>
      <c r="FO4">
        <v>0</v>
      </c>
      <c r="FP4">
        <v>0</v>
      </c>
      <c r="FQ4">
        <v>213136</v>
      </c>
      <c r="FR4">
        <v>1</v>
      </c>
      <c r="FS4">
        <v>2763</v>
      </c>
      <c r="FT4">
        <v>0</v>
      </c>
      <c r="FU4">
        <v>0</v>
      </c>
      <c r="FV4">
        <v>0</v>
      </c>
      <c r="FW4">
        <v>1252</v>
      </c>
      <c r="FX4">
        <v>1</v>
      </c>
      <c r="FY4">
        <v>3175</v>
      </c>
      <c r="FZ4" t="s">
        <v>254</v>
      </c>
      <c r="GA4">
        <v>438</v>
      </c>
      <c r="GB4">
        <v>400</v>
      </c>
      <c r="GC4">
        <v>400</v>
      </c>
      <c r="GD4">
        <v>400</v>
      </c>
    </row>
    <row r="5" spans="1:187" x14ac:dyDescent="0.2">
      <c r="A5">
        <v>396</v>
      </c>
      <c r="B5">
        <v>396</v>
      </c>
      <c r="C5">
        <v>2602</v>
      </c>
      <c r="D5">
        <v>35922</v>
      </c>
      <c r="E5">
        <v>22225</v>
      </c>
      <c r="F5">
        <v>220645</v>
      </c>
      <c r="G5">
        <v>5779</v>
      </c>
      <c r="H5">
        <v>12</v>
      </c>
      <c r="I5">
        <v>12</v>
      </c>
      <c r="J5">
        <v>7</v>
      </c>
      <c r="K5">
        <v>10</v>
      </c>
      <c r="L5">
        <v>1</v>
      </c>
      <c r="M5">
        <v>1</v>
      </c>
      <c r="N5">
        <v>99999</v>
      </c>
      <c r="O5">
        <v>0</v>
      </c>
      <c r="P5">
        <v>0</v>
      </c>
      <c r="Q5">
        <v>1</v>
      </c>
      <c r="R5" t="s">
        <v>262</v>
      </c>
      <c r="S5">
        <v>384</v>
      </c>
      <c r="T5">
        <v>384</v>
      </c>
      <c r="U5">
        <v>282</v>
      </c>
      <c r="V5">
        <v>291</v>
      </c>
      <c r="W5" t="s">
        <v>247</v>
      </c>
      <c r="X5">
        <v>6</v>
      </c>
      <c r="Y5">
        <v>0</v>
      </c>
      <c r="Z5" t="s">
        <v>263</v>
      </c>
      <c r="AA5" t="s">
        <v>247</v>
      </c>
      <c r="AB5">
        <v>282</v>
      </c>
      <c r="AC5">
        <v>4088000000007</v>
      </c>
      <c r="AD5">
        <v>420</v>
      </c>
      <c r="AE5">
        <v>621</v>
      </c>
      <c r="AF5">
        <v>2642</v>
      </c>
      <c r="AG5">
        <v>3</v>
      </c>
      <c r="AH5">
        <v>3</v>
      </c>
      <c r="AI5">
        <v>169</v>
      </c>
      <c r="AJ5">
        <v>56</v>
      </c>
      <c r="AK5">
        <v>31</v>
      </c>
      <c r="AL5">
        <v>92</v>
      </c>
      <c r="AM5">
        <v>100</v>
      </c>
      <c r="AN5">
        <v>-1</v>
      </c>
      <c r="AO5">
        <v>100</v>
      </c>
      <c r="AP5">
        <v>-1</v>
      </c>
      <c r="AQ5">
        <v>-1</v>
      </c>
      <c r="AR5">
        <v>100</v>
      </c>
      <c r="AS5">
        <v>-1</v>
      </c>
      <c r="AT5">
        <v>-1</v>
      </c>
      <c r="AU5">
        <v>9610</v>
      </c>
      <c r="AV5">
        <v>0</v>
      </c>
      <c r="AW5">
        <v>-1</v>
      </c>
      <c r="AX5">
        <v>-1</v>
      </c>
      <c r="AY5">
        <v>581</v>
      </c>
      <c r="AZ5">
        <v>0</v>
      </c>
      <c r="BA5" t="s">
        <v>180</v>
      </c>
      <c r="BB5">
        <v>2</v>
      </c>
      <c r="BC5">
        <v>0</v>
      </c>
      <c r="BD5">
        <v>0</v>
      </c>
      <c r="BE5">
        <v>0</v>
      </c>
      <c r="BF5">
        <v>0</v>
      </c>
      <c r="BG5">
        <v>0</v>
      </c>
      <c r="BH5">
        <v>12</v>
      </c>
      <c r="BI5">
        <v>1</v>
      </c>
      <c r="BJ5">
        <v>1</v>
      </c>
      <c r="BK5">
        <v>1</v>
      </c>
      <c r="BL5">
        <v>12</v>
      </c>
      <c r="BM5">
        <v>0</v>
      </c>
      <c r="BN5">
        <v>4</v>
      </c>
      <c r="BO5">
        <v>24</v>
      </c>
      <c r="BP5">
        <v>1</v>
      </c>
      <c r="BQ5">
        <v>0</v>
      </c>
      <c r="BR5">
        <v>1</v>
      </c>
      <c r="BS5">
        <v>0</v>
      </c>
      <c r="BT5">
        <v>0</v>
      </c>
      <c r="BU5">
        <v>0</v>
      </c>
      <c r="BV5">
        <v>2542</v>
      </c>
      <c r="BW5" t="s">
        <v>202</v>
      </c>
      <c r="BX5">
        <v>16834656096862</v>
      </c>
      <c r="BY5" t="s">
        <v>182</v>
      </c>
      <c r="BZ5" t="s">
        <v>182</v>
      </c>
      <c r="CA5" t="s">
        <v>183</v>
      </c>
      <c r="CB5">
        <v>16834656115985</v>
      </c>
      <c r="CC5">
        <v>113000</v>
      </c>
      <c r="CD5">
        <v>113000</v>
      </c>
      <c r="CE5">
        <v>1020</v>
      </c>
      <c r="CF5">
        <v>92391304348</v>
      </c>
      <c r="CG5" t="s">
        <v>247</v>
      </c>
      <c r="CH5" t="s">
        <v>184</v>
      </c>
      <c r="CI5" t="s">
        <v>185</v>
      </c>
      <c r="CJ5">
        <v>45</v>
      </c>
      <c r="CK5">
        <v>384</v>
      </c>
      <c r="CL5">
        <v>4088000000007</v>
      </c>
      <c r="CM5">
        <v>4088000000007</v>
      </c>
      <c r="CP5" t="s">
        <v>186</v>
      </c>
      <c r="CQ5" t="s">
        <v>187</v>
      </c>
      <c r="CR5" t="s">
        <v>188</v>
      </c>
      <c r="CS5">
        <v>7981</v>
      </c>
      <c r="CT5" t="s">
        <v>247</v>
      </c>
      <c r="CU5">
        <v>24</v>
      </c>
      <c r="CV5" t="s">
        <v>189</v>
      </c>
      <c r="CW5" t="s">
        <v>249</v>
      </c>
      <c r="CX5" t="s">
        <v>191</v>
      </c>
      <c r="CY5">
        <v>3313</v>
      </c>
      <c r="CZ5">
        <v>78</v>
      </c>
      <c r="DA5" t="s">
        <v>192</v>
      </c>
      <c r="DB5" t="s">
        <v>264</v>
      </c>
      <c r="DC5">
        <v>2600</v>
      </c>
      <c r="DD5">
        <v>400</v>
      </c>
      <c r="DE5">
        <v>2600</v>
      </c>
      <c r="DF5">
        <v>2600</v>
      </c>
      <c r="DG5">
        <v>2600</v>
      </c>
      <c r="DH5">
        <v>2600</v>
      </c>
      <c r="DI5">
        <v>2600</v>
      </c>
      <c r="DJ5">
        <v>993</v>
      </c>
      <c r="DK5" t="s">
        <v>194</v>
      </c>
      <c r="DL5" t="s">
        <v>258</v>
      </c>
      <c r="DN5">
        <v>41</v>
      </c>
      <c r="DO5">
        <v>19</v>
      </c>
      <c r="DP5">
        <v>198</v>
      </c>
      <c r="DQ5">
        <v>192</v>
      </c>
      <c r="DR5">
        <v>294</v>
      </c>
      <c r="DS5">
        <v>294</v>
      </c>
      <c r="DT5">
        <v>303</v>
      </c>
      <c r="DU5">
        <v>396</v>
      </c>
      <c r="DV5">
        <v>198</v>
      </c>
      <c r="DW5">
        <v>198</v>
      </c>
      <c r="DX5">
        <v>198</v>
      </c>
      <c r="DY5">
        <v>198</v>
      </c>
      <c r="DZ5">
        <v>396</v>
      </c>
      <c r="EA5">
        <v>396</v>
      </c>
      <c r="EB5">
        <v>420</v>
      </c>
      <c r="EC5">
        <v>420</v>
      </c>
      <c r="ED5">
        <v>420</v>
      </c>
      <c r="EE5">
        <v>2627</v>
      </c>
      <c r="EF5">
        <v>621</v>
      </c>
      <c r="EG5">
        <v>2641</v>
      </c>
      <c r="EH5">
        <v>621</v>
      </c>
      <c r="EI5">
        <v>621</v>
      </c>
      <c r="EJ5">
        <v>2650</v>
      </c>
      <c r="EK5">
        <v>836716259</v>
      </c>
      <c r="EL5">
        <v>62320643</v>
      </c>
      <c r="EM5">
        <v>5644</v>
      </c>
      <c r="EN5">
        <v>400</v>
      </c>
      <c r="EO5" t="s">
        <v>254</v>
      </c>
      <c r="EP5">
        <v>4</v>
      </c>
      <c r="EQ5">
        <v>1</v>
      </c>
      <c r="ER5">
        <v>90688</v>
      </c>
      <c r="ES5">
        <v>0</v>
      </c>
      <c r="ET5">
        <v>0</v>
      </c>
      <c r="EU5">
        <v>42</v>
      </c>
      <c r="EV5">
        <v>0</v>
      </c>
      <c r="EW5">
        <v>0</v>
      </c>
      <c r="EX5">
        <v>1</v>
      </c>
      <c r="EY5">
        <v>0</v>
      </c>
      <c r="EZ5">
        <v>0</v>
      </c>
      <c r="FA5">
        <v>25458</v>
      </c>
      <c r="FB5">
        <v>622</v>
      </c>
      <c r="FC5">
        <v>2</v>
      </c>
      <c r="FD5">
        <v>1617</v>
      </c>
      <c r="FE5">
        <v>2735</v>
      </c>
      <c r="FF5">
        <v>3</v>
      </c>
      <c r="FG5">
        <v>9433</v>
      </c>
      <c r="FH5">
        <v>2422</v>
      </c>
      <c r="FI5">
        <v>3</v>
      </c>
      <c r="FJ5">
        <v>7321</v>
      </c>
      <c r="FK5">
        <v>581</v>
      </c>
      <c r="FL5">
        <v>1</v>
      </c>
      <c r="FM5">
        <v>581</v>
      </c>
      <c r="FN5">
        <v>0</v>
      </c>
      <c r="FO5">
        <v>0</v>
      </c>
      <c r="FP5">
        <v>0</v>
      </c>
      <c r="FQ5">
        <v>213136</v>
      </c>
      <c r="FR5">
        <v>1</v>
      </c>
      <c r="FS5">
        <v>14921</v>
      </c>
      <c r="FT5">
        <v>0</v>
      </c>
      <c r="FU5">
        <v>0</v>
      </c>
      <c r="FV5">
        <v>0</v>
      </c>
      <c r="FW5">
        <v>1050</v>
      </c>
      <c r="FX5">
        <v>1</v>
      </c>
      <c r="FY5">
        <v>2545</v>
      </c>
      <c r="FZ5" t="s">
        <v>254</v>
      </c>
      <c r="GA5">
        <v>420</v>
      </c>
      <c r="GB5">
        <v>400</v>
      </c>
      <c r="GC5">
        <v>400</v>
      </c>
      <c r="GD5">
        <v>400</v>
      </c>
    </row>
    <row r="6" spans="1:187" x14ac:dyDescent="0.2">
      <c r="A6">
        <v>395</v>
      </c>
      <c r="B6">
        <v>395</v>
      </c>
      <c r="C6">
        <v>2377</v>
      </c>
      <c r="D6">
        <v>35922</v>
      </c>
      <c r="E6">
        <v>22225</v>
      </c>
      <c r="F6">
        <v>220887</v>
      </c>
      <c r="G6">
        <v>5779</v>
      </c>
      <c r="H6">
        <v>12</v>
      </c>
      <c r="I6">
        <v>12</v>
      </c>
      <c r="J6">
        <v>7</v>
      </c>
      <c r="K6">
        <v>10</v>
      </c>
      <c r="L6">
        <v>1</v>
      </c>
      <c r="M6">
        <v>1</v>
      </c>
      <c r="N6">
        <v>99999</v>
      </c>
      <c r="O6">
        <v>0</v>
      </c>
      <c r="P6">
        <v>0</v>
      </c>
      <c r="Q6">
        <v>1</v>
      </c>
      <c r="R6" t="s">
        <v>265</v>
      </c>
      <c r="S6">
        <v>393</v>
      </c>
      <c r="T6">
        <v>393</v>
      </c>
      <c r="U6">
        <v>293</v>
      </c>
      <c r="V6">
        <v>306</v>
      </c>
      <c r="W6" t="s">
        <v>247</v>
      </c>
      <c r="X6">
        <v>6</v>
      </c>
      <c r="Y6">
        <v>0</v>
      </c>
      <c r="Z6" t="s">
        <v>266</v>
      </c>
      <c r="AA6" t="s">
        <v>247</v>
      </c>
      <c r="AB6">
        <v>293</v>
      </c>
      <c r="AC6">
        <v>4203000000007</v>
      </c>
      <c r="AD6">
        <v>423</v>
      </c>
      <c r="AE6">
        <v>638</v>
      </c>
      <c r="AF6">
        <v>2437</v>
      </c>
      <c r="AG6">
        <v>3</v>
      </c>
      <c r="AH6">
        <v>3</v>
      </c>
      <c r="AI6">
        <v>169</v>
      </c>
      <c r="AJ6">
        <v>55</v>
      </c>
      <c r="AK6">
        <v>31</v>
      </c>
      <c r="AL6">
        <v>92</v>
      </c>
      <c r="AM6">
        <v>100</v>
      </c>
      <c r="AN6">
        <v>-1</v>
      </c>
      <c r="AO6">
        <v>100</v>
      </c>
      <c r="AP6">
        <v>-1</v>
      </c>
      <c r="AQ6">
        <v>-1</v>
      </c>
      <c r="AR6">
        <v>100</v>
      </c>
      <c r="AS6">
        <v>-1</v>
      </c>
      <c r="AT6">
        <v>-1</v>
      </c>
      <c r="AU6">
        <v>9842</v>
      </c>
      <c r="AV6">
        <v>0</v>
      </c>
      <c r="AW6">
        <v>-1</v>
      </c>
      <c r="AX6">
        <v>-1</v>
      </c>
      <c r="AY6">
        <v>581</v>
      </c>
      <c r="AZ6">
        <v>0</v>
      </c>
      <c r="BA6" t="s">
        <v>180</v>
      </c>
      <c r="BB6">
        <v>1</v>
      </c>
      <c r="BC6">
        <v>0</v>
      </c>
      <c r="BD6">
        <v>0</v>
      </c>
      <c r="BE6">
        <v>0</v>
      </c>
      <c r="BF6">
        <v>0</v>
      </c>
      <c r="BG6">
        <v>0</v>
      </c>
      <c r="BH6">
        <v>22</v>
      </c>
      <c r="BI6">
        <v>1</v>
      </c>
      <c r="BJ6">
        <v>1</v>
      </c>
      <c r="BK6">
        <v>1</v>
      </c>
      <c r="BL6">
        <v>11</v>
      </c>
      <c r="BM6">
        <v>0</v>
      </c>
      <c r="BN6">
        <v>4</v>
      </c>
      <c r="BO6">
        <v>24</v>
      </c>
      <c r="BP6">
        <v>1</v>
      </c>
      <c r="BQ6">
        <v>0</v>
      </c>
      <c r="BR6">
        <v>1</v>
      </c>
      <c r="BS6">
        <v>0</v>
      </c>
      <c r="BT6">
        <v>0</v>
      </c>
      <c r="BU6">
        <v>0</v>
      </c>
      <c r="BV6">
        <v>2308</v>
      </c>
      <c r="BW6" t="s">
        <v>181</v>
      </c>
      <c r="BX6">
        <v>16834656161779</v>
      </c>
      <c r="BY6" t="s">
        <v>182</v>
      </c>
      <c r="BZ6" t="s">
        <v>182</v>
      </c>
      <c r="CA6" t="s">
        <v>183</v>
      </c>
      <c r="CB6">
        <v>16834656180782</v>
      </c>
      <c r="CC6">
        <v>113000</v>
      </c>
      <c r="CD6">
        <v>113000</v>
      </c>
      <c r="CE6">
        <v>1039</v>
      </c>
      <c r="CF6">
        <v>98113207547</v>
      </c>
      <c r="CG6" t="s">
        <v>247</v>
      </c>
      <c r="CH6" t="s">
        <v>184</v>
      </c>
      <c r="CI6" t="s">
        <v>185</v>
      </c>
      <c r="CJ6">
        <v>45</v>
      </c>
      <c r="CK6">
        <v>393</v>
      </c>
      <c r="CL6">
        <v>4203000000007</v>
      </c>
      <c r="CM6">
        <v>4203000000007</v>
      </c>
      <c r="CP6" t="s">
        <v>186</v>
      </c>
      <c r="CQ6" t="s">
        <v>187</v>
      </c>
      <c r="CR6" t="s">
        <v>188</v>
      </c>
      <c r="CS6">
        <v>7876</v>
      </c>
      <c r="CT6" t="s">
        <v>247</v>
      </c>
      <c r="CU6">
        <v>24</v>
      </c>
      <c r="CV6" t="s">
        <v>189</v>
      </c>
      <c r="CW6" t="s">
        <v>249</v>
      </c>
      <c r="CX6" t="s">
        <v>191</v>
      </c>
      <c r="CY6">
        <v>3257</v>
      </c>
      <c r="CZ6">
        <v>76</v>
      </c>
      <c r="DA6" t="s">
        <v>192</v>
      </c>
      <c r="DB6" t="s">
        <v>267</v>
      </c>
      <c r="DC6">
        <v>2400</v>
      </c>
      <c r="DD6">
        <v>400</v>
      </c>
      <c r="DE6">
        <v>2400</v>
      </c>
      <c r="DF6">
        <v>2400</v>
      </c>
      <c r="DG6">
        <v>2400</v>
      </c>
      <c r="DH6">
        <v>2400</v>
      </c>
      <c r="DI6">
        <v>2400</v>
      </c>
      <c r="DJ6">
        <v>947</v>
      </c>
      <c r="DK6" t="s">
        <v>251</v>
      </c>
      <c r="DL6" t="s">
        <v>252</v>
      </c>
      <c r="DM6" t="s">
        <v>253</v>
      </c>
      <c r="DN6">
        <v>35</v>
      </c>
      <c r="DO6">
        <v>11</v>
      </c>
      <c r="DP6">
        <v>191</v>
      </c>
      <c r="DQ6">
        <v>182</v>
      </c>
      <c r="DR6">
        <v>295</v>
      </c>
      <c r="DS6">
        <v>295</v>
      </c>
      <c r="DT6">
        <v>308</v>
      </c>
      <c r="DU6">
        <v>395</v>
      </c>
      <c r="DV6">
        <v>190</v>
      </c>
      <c r="DW6">
        <v>190</v>
      </c>
      <c r="DX6">
        <v>190</v>
      </c>
      <c r="DY6">
        <v>191</v>
      </c>
      <c r="DZ6">
        <v>395</v>
      </c>
      <c r="EA6">
        <v>395</v>
      </c>
      <c r="EB6">
        <v>423</v>
      </c>
      <c r="EC6">
        <v>423</v>
      </c>
      <c r="ED6">
        <v>423</v>
      </c>
      <c r="EE6">
        <v>2393</v>
      </c>
      <c r="EF6">
        <v>638</v>
      </c>
      <c r="EG6">
        <v>2436</v>
      </c>
      <c r="EH6">
        <v>423</v>
      </c>
      <c r="EI6">
        <v>2437</v>
      </c>
      <c r="EJ6">
        <v>2437</v>
      </c>
      <c r="EK6">
        <v>835546364</v>
      </c>
      <c r="EL6">
        <v>622036535</v>
      </c>
      <c r="EM6">
        <v>5465</v>
      </c>
      <c r="EN6">
        <v>400</v>
      </c>
      <c r="EO6" t="s">
        <v>254</v>
      </c>
      <c r="EP6">
        <v>5</v>
      </c>
      <c r="EQ6">
        <v>1</v>
      </c>
      <c r="ER6">
        <v>100039</v>
      </c>
      <c r="ES6">
        <v>0</v>
      </c>
      <c r="ET6">
        <v>0</v>
      </c>
      <c r="EU6">
        <v>36</v>
      </c>
      <c r="EV6">
        <v>0</v>
      </c>
      <c r="EW6">
        <v>0</v>
      </c>
      <c r="EX6">
        <v>1</v>
      </c>
      <c r="EY6">
        <v>0</v>
      </c>
      <c r="EZ6">
        <v>0</v>
      </c>
      <c r="FA6">
        <v>25570</v>
      </c>
      <c r="FB6">
        <v>622</v>
      </c>
      <c r="FC6">
        <v>2</v>
      </c>
      <c r="FD6">
        <v>1617</v>
      </c>
      <c r="FE6">
        <v>2735</v>
      </c>
      <c r="FF6">
        <v>3</v>
      </c>
      <c r="FG6">
        <v>9433</v>
      </c>
      <c r="FH6">
        <v>2422</v>
      </c>
      <c r="FI6">
        <v>3</v>
      </c>
      <c r="FJ6">
        <v>7321</v>
      </c>
      <c r="FK6">
        <v>581</v>
      </c>
      <c r="FL6">
        <v>1</v>
      </c>
      <c r="FM6">
        <v>581</v>
      </c>
      <c r="FN6">
        <v>0</v>
      </c>
      <c r="FO6">
        <v>0</v>
      </c>
      <c r="FP6">
        <v>0</v>
      </c>
      <c r="FQ6">
        <v>213136</v>
      </c>
      <c r="FR6">
        <v>1</v>
      </c>
      <c r="FS6">
        <v>5535</v>
      </c>
      <c r="FT6">
        <v>0</v>
      </c>
      <c r="FU6">
        <v>0</v>
      </c>
      <c r="FV6">
        <v>0</v>
      </c>
      <c r="FW6">
        <v>1292</v>
      </c>
      <c r="FX6">
        <v>1</v>
      </c>
      <c r="FY6">
        <v>3496</v>
      </c>
      <c r="FZ6" t="s">
        <v>254</v>
      </c>
      <c r="GA6">
        <v>423</v>
      </c>
      <c r="GB6">
        <v>400</v>
      </c>
      <c r="GC6">
        <v>400</v>
      </c>
      <c r="GD6">
        <v>400</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EA6BEF-6BCB-7440-85F6-76D38386236B}">
  <sheetPr codeName="Blad5"/>
  <dimension ref="A1:FZ6"/>
  <sheetViews>
    <sheetView workbookViewId="0"/>
  </sheetViews>
  <sheetFormatPr baseColWidth="10" defaultRowHeight="16" x14ac:dyDescent="0.2"/>
  <cols>
    <col min="1" max="1" width="11.33203125" bestFit="1" customWidth="1"/>
    <col min="2" max="2" width="10.6640625" bestFit="1" customWidth="1"/>
    <col min="3" max="3" width="13.1640625" bestFit="1" customWidth="1"/>
    <col min="4" max="4" width="11.1640625" bestFit="1" customWidth="1"/>
    <col min="5" max="5" width="14.33203125" bestFit="1" customWidth="1"/>
    <col min="6" max="6" width="9.6640625" bestFit="1" customWidth="1"/>
    <col min="7" max="7" width="12.83203125" bestFit="1" customWidth="1"/>
    <col min="8" max="8" width="10.6640625" bestFit="1" customWidth="1"/>
    <col min="9" max="9" width="13.6640625" bestFit="1" customWidth="1"/>
    <col min="10" max="10" width="13.83203125" bestFit="1" customWidth="1"/>
    <col min="11" max="12" width="15.83203125" bestFit="1" customWidth="1"/>
    <col min="13" max="13" width="17.1640625" bestFit="1" customWidth="1"/>
    <col min="14" max="14" width="8.33203125" bestFit="1" customWidth="1"/>
    <col min="15" max="15" width="16" bestFit="1" customWidth="1"/>
    <col min="16" max="16" width="9.33203125" bestFit="1" customWidth="1"/>
    <col min="17" max="17" width="21.83203125" bestFit="1" customWidth="1"/>
    <col min="18" max="18" width="35" bestFit="1" customWidth="1"/>
    <col min="19" max="19" width="15.83203125" bestFit="1" customWidth="1"/>
    <col min="20" max="20" width="14.83203125" bestFit="1" customWidth="1"/>
    <col min="21" max="21" width="28.5" bestFit="1" customWidth="1"/>
    <col min="22" max="22" width="27.5" bestFit="1" customWidth="1"/>
    <col min="23" max="23" width="48.33203125" bestFit="1" customWidth="1"/>
    <col min="24" max="24" width="13.33203125" bestFit="1" customWidth="1"/>
    <col min="25" max="25" width="24.6640625" bestFit="1" customWidth="1"/>
    <col min="26" max="26" width="35.5" bestFit="1" customWidth="1"/>
    <col min="27" max="27" width="48.33203125" bestFit="1" customWidth="1"/>
    <col min="28" max="28" width="16.1640625" bestFit="1" customWidth="1"/>
    <col min="29" max="29" width="11.1640625" bestFit="1" customWidth="1"/>
    <col min="30" max="30" width="19.83203125" bestFit="1" customWidth="1"/>
    <col min="31" max="31" width="20.6640625" bestFit="1" customWidth="1"/>
    <col min="32" max="32" width="16.33203125" bestFit="1" customWidth="1"/>
    <col min="33" max="33" width="19.1640625" bestFit="1" customWidth="1"/>
    <col min="34" max="34" width="17.6640625" bestFit="1" customWidth="1"/>
    <col min="35" max="35" width="7.83203125" bestFit="1" customWidth="1"/>
    <col min="36" max="36" width="18.5" bestFit="1" customWidth="1"/>
    <col min="37" max="37" width="13.6640625" bestFit="1" customWidth="1"/>
    <col min="38" max="38" width="11.83203125" bestFit="1" customWidth="1"/>
    <col min="39" max="39" width="12.33203125" bestFit="1" customWidth="1"/>
    <col min="40" max="40" width="15.1640625" bestFit="1" customWidth="1"/>
    <col min="41" max="41" width="17.6640625" bestFit="1" customWidth="1"/>
    <col min="42" max="42" width="14.33203125" bestFit="1" customWidth="1"/>
    <col min="43" max="43" width="16" bestFit="1" customWidth="1"/>
    <col min="44" max="44" width="16.83203125" bestFit="1" customWidth="1"/>
    <col min="45" max="45" width="13.5" bestFit="1" customWidth="1"/>
    <col min="46" max="46" width="23.1640625" bestFit="1" customWidth="1"/>
    <col min="47" max="47" width="11.83203125" bestFit="1" customWidth="1"/>
    <col min="48" max="48" width="14.1640625" bestFit="1" customWidth="1"/>
    <col min="49" max="49" width="13.83203125" bestFit="1" customWidth="1"/>
    <col min="50" max="50" width="16.1640625" bestFit="1" customWidth="1"/>
    <col min="51" max="51" width="13.6640625" bestFit="1" customWidth="1"/>
    <col min="52" max="52" width="16" bestFit="1" customWidth="1"/>
    <col min="53" max="54" width="16.33203125" bestFit="1" customWidth="1"/>
    <col min="55" max="55" width="45.33203125" bestFit="1" customWidth="1"/>
    <col min="56" max="56" width="19" bestFit="1" customWidth="1"/>
    <col min="57" max="57" width="22.1640625" bestFit="1" customWidth="1"/>
    <col min="58" max="58" width="31.33203125" bestFit="1" customWidth="1"/>
    <col min="59" max="59" width="17.33203125" bestFit="1" customWidth="1"/>
    <col min="60" max="60" width="36" bestFit="1" customWidth="1"/>
    <col min="61" max="61" width="19" bestFit="1" customWidth="1"/>
    <col min="62" max="62" width="16" bestFit="1" customWidth="1"/>
    <col min="63" max="63" width="26.1640625" bestFit="1" customWidth="1"/>
    <col min="64" max="64" width="17" bestFit="1" customWidth="1"/>
    <col min="65" max="65" width="15.1640625" bestFit="1" customWidth="1"/>
    <col min="66" max="66" width="22.33203125" bestFit="1" customWidth="1"/>
    <col min="67" max="67" width="12.5" bestFit="1" customWidth="1"/>
    <col min="68" max="68" width="13.83203125" bestFit="1" customWidth="1"/>
    <col min="69" max="69" width="13" bestFit="1" customWidth="1"/>
    <col min="70" max="70" width="11.1640625" bestFit="1" customWidth="1"/>
    <col min="71" max="71" width="13.83203125" bestFit="1" customWidth="1"/>
    <col min="72" max="72" width="35.1640625" bestFit="1" customWidth="1"/>
    <col min="73" max="73" width="26.83203125" bestFit="1" customWidth="1"/>
    <col min="74" max="74" width="10" bestFit="1" customWidth="1"/>
    <col min="75" max="75" width="23.5" bestFit="1" customWidth="1"/>
    <col min="76" max="76" width="13.33203125" bestFit="1" customWidth="1"/>
    <col min="77" max="78" width="18.1640625" bestFit="1" customWidth="1"/>
    <col min="79" max="79" width="13.33203125" bestFit="1" customWidth="1"/>
    <col min="80" max="80" width="12.1640625" bestFit="1" customWidth="1"/>
    <col min="81" max="81" width="16.5" bestFit="1" customWidth="1"/>
    <col min="82" max="82" width="17.33203125" bestFit="1" customWidth="1"/>
    <col min="83" max="84" width="19.1640625" bestFit="1" customWidth="1"/>
    <col min="85" max="85" width="48.33203125" bestFit="1" customWidth="1"/>
    <col min="86" max="86" width="25.83203125" bestFit="1" customWidth="1"/>
    <col min="87" max="87" width="32.5" bestFit="1" customWidth="1"/>
    <col min="88" max="88" width="15" bestFit="1" customWidth="1"/>
    <col min="89" max="89" width="15.1640625" bestFit="1" customWidth="1"/>
    <col min="90" max="90" width="33.1640625" bestFit="1" customWidth="1"/>
    <col min="91" max="91" width="42.5" bestFit="1" customWidth="1"/>
    <col min="92" max="92" width="18.33203125" bestFit="1" customWidth="1"/>
    <col min="93" max="93" width="19.1640625" bestFit="1" customWidth="1"/>
    <col min="94" max="94" width="22.6640625" bestFit="1" customWidth="1"/>
    <col min="95" max="95" width="16" bestFit="1" customWidth="1"/>
    <col min="96" max="96" width="13.33203125" bestFit="1" customWidth="1"/>
    <col min="97" max="97" width="19" bestFit="1" customWidth="1"/>
    <col min="98" max="98" width="48.33203125" bestFit="1" customWidth="1"/>
    <col min="99" max="99" width="12.5" bestFit="1" customWidth="1"/>
    <col min="100" max="100" width="41.1640625" bestFit="1" customWidth="1"/>
    <col min="101" max="101" width="80.6640625" bestFit="1" customWidth="1"/>
    <col min="102" max="102" width="71.5" bestFit="1" customWidth="1"/>
    <col min="103" max="103" width="26" bestFit="1" customWidth="1"/>
    <col min="104" max="104" width="22.83203125" bestFit="1" customWidth="1"/>
    <col min="105" max="105" width="32" bestFit="1" customWidth="1"/>
    <col min="106" max="106" width="80.6640625" bestFit="1" customWidth="1"/>
    <col min="107" max="107" width="17.6640625" bestFit="1" customWidth="1"/>
    <col min="108" max="108" width="9" bestFit="1" customWidth="1"/>
    <col min="109" max="112" width="18.33203125" bestFit="1" customWidth="1"/>
    <col min="113" max="113" width="16.33203125" bestFit="1" customWidth="1"/>
    <col min="114" max="114" width="13.1640625" bestFit="1" customWidth="1"/>
    <col min="115" max="115" width="26.6640625" bestFit="1" customWidth="1"/>
    <col min="116" max="116" width="31.1640625" bestFit="1" customWidth="1"/>
    <col min="117" max="117" width="33" bestFit="1" customWidth="1"/>
    <col min="118" max="118" width="28.33203125" bestFit="1" customWidth="1"/>
    <col min="119" max="119" width="30.33203125" bestFit="1" customWidth="1"/>
    <col min="120" max="120" width="30.6640625" bestFit="1" customWidth="1"/>
    <col min="121" max="121" width="32.83203125" bestFit="1" customWidth="1"/>
    <col min="122" max="122" width="45.33203125" bestFit="1" customWidth="1"/>
    <col min="123" max="123" width="44.1640625" bestFit="1" customWidth="1"/>
    <col min="124" max="124" width="31.83203125" bestFit="1" customWidth="1"/>
    <col min="125" max="125" width="34.6640625" bestFit="1" customWidth="1"/>
    <col min="126" max="126" width="33.5" bestFit="1" customWidth="1"/>
    <col min="127" max="127" width="36.33203125" bestFit="1" customWidth="1"/>
    <col min="128" max="128" width="38.83203125" bestFit="1" customWidth="1"/>
    <col min="129" max="129" width="32.5" bestFit="1" customWidth="1"/>
    <col min="130" max="130" width="31.5" bestFit="1" customWidth="1"/>
    <col min="131" max="131" width="27.6640625" bestFit="1" customWidth="1"/>
    <col min="132" max="132" width="36.5" bestFit="1" customWidth="1"/>
    <col min="133" max="133" width="45.83203125" bestFit="1" customWidth="1"/>
    <col min="134" max="134" width="29.6640625" bestFit="1" customWidth="1"/>
    <col min="135" max="135" width="37.33203125" bestFit="1" customWidth="1"/>
    <col min="136" max="136" width="33" bestFit="1" customWidth="1"/>
    <col min="137" max="137" width="34.33203125" bestFit="1" customWidth="1"/>
    <col min="138" max="138" width="39.1640625" bestFit="1" customWidth="1"/>
    <col min="139" max="139" width="35.83203125" bestFit="1" customWidth="1"/>
    <col min="140" max="140" width="33.83203125" bestFit="1" customWidth="1"/>
    <col min="141" max="141" width="39.1640625" bestFit="1" customWidth="1"/>
    <col min="142" max="142" width="20.83203125" bestFit="1" customWidth="1"/>
    <col min="143" max="143" width="15.83203125" bestFit="1" customWidth="1"/>
    <col min="144" max="144" width="18" bestFit="1" customWidth="1"/>
    <col min="145" max="145" width="6.33203125" bestFit="1" customWidth="1"/>
    <col min="146" max="146" width="7.1640625" bestFit="1" customWidth="1"/>
    <col min="147" max="147" width="14" bestFit="1" customWidth="1"/>
    <col min="148" max="148" width="11.5" bestFit="1" customWidth="1"/>
    <col min="149" max="149" width="6" bestFit="1" customWidth="1"/>
    <col min="150" max="150" width="11.1640625" bestFit="1" customWidth="1"/>
    <col min="151" max="151" width="13.6640625" bestFit="1" customWidth="1"/>
    <col min="152" max="152" width="11.83203125" bestFit="1" customWidth="1"/>
    <col min="153" max="153" width="16.5" bestFit="1" customWidth="1"/>
    <col min="154" max="154" width="10.1640625" bestFit="1" customWidth="1"/>
    <col min="155" max="155" width="19.1640625" bestFit="1" customWidth="1"/>
    <col min="156" max="156" width="17.1640625" bestFit="1" customWidth="1"/>
    <col min="157" max="157" width="12.5" bestFit="1" customWidth="1"/>
    <col min="158" max="158" width="15" bestFit="1" customWidth="1"/>
    <col min="159" max="159" width="25" bestFit="1" customWidth="1"/>
    <col min="160" max="160" width="10" bestFit="1" customWidth="1"/>
    <col min="161" max="161" width="12.5" bestFit="1" customWidth="1"/>
    <col min="162" max="162" width="22.33203125" bestFit="1" customWidth="1"/>
    <col min="163" max="163" width="11.1640625" bestFit="1" customWidth="1"/>
    <col min="164" max="164" width="13.6640625" bestFit="1" customWidth="1"/>
    <col min="165" max="165" width="23.5" bestFit="1" customWidth="1"/>
    <col min="166" max="166" width="13.83203125" bestFit="1" customWidth="1"/>
    <col min="167" max="167" width="16.33203125" bestFit="1" customWidth="1"/>
    <col min="168" max="168" width="26.33203125" bestFit="1" customWidth="1"/>
    <col min="169" max="169" width="12.6640625" bestFit="1" customWidth="1"/>
    <col min="170" max="170" width="15.1640625" bestFit="1" customWidth="1"/>
    <col min="171" max="171" width="25.1640625" bestFit="1" customWidth="1"/>
    <col min="172" max="172" width="12" bestFit="1" customWidth="1"/>
    <col min="173" max="173" width="14.5" bestFit="1" customWidth="1"/>
    <col min="174" max="174" width="24.5" bestFit="1" customWidth="1"/>
    <col min="175" max="175" width="13.1640625" bestFit="1" customWidth="1"/>
    <col min="176" max="176" width="15.6640625" bestFit="1" customWidth="1"/>
    <col min="177" max="177" width="25.6640625" bestFit="1" customWidth="1"/>
    <col min="178" max="178" width="13" bestFit="1" customWidth="1"/>
    <col min="179" max="179" width="15.5" bestFit="1" customWidth="1"/>
    <col min="180" max="180" width="25.5" bestFit="1" customWidth="1"/>
    <col min="181" max="181" width="18" bestFit="1" customWidth="1"/>
    <col min="182" max="182" width="12.83203125" bestFit="1" customWidth="1"/>
  </cols>
  <sheetData>
    <row r="1" spans="1:182" x14ac:dyDescent="0.2">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236</v>
      </c>
      <c r="AG1" t="s">
        <v>31</v>
      </c>
      <c r="AH1" t="s">
        <v>32</v>
      </c>
      <c r="AI1" t="s">
        <v>33</v>
      </c>
      <c r="AJ1" t="s">
        <v>34</v>
      </c>
      <c r="AK1" t="s">
        <v>35</v>
      </c>
      <c r="AL1" t="s">
        <v>36</v>
      </c>
      <c r="AM1" t="s">
        <v>37</v>
      </c>
      <c r="AN1" t="s">
        <v>38</v>
      </c>
      <c r="AO1" t="s">
        <v>39</v>
      </c>
      <c r="AP1" t="s">
        <v>40</v>
      </c>
      <c r="AQ1" t="s">
        <v>41</v>
      </c>
      <c r="AR1" t="s">
        <v>42</v>
      </c>
      <c r="AS1" t="s">
        <v>43</v>
      </c>
      <c r="AT1" t="s">
        <v>44</v>
      </c>
      <c r="AU1" t="s">
        <v>45</v>
      </c>
      <c r="AV1" t="s">
        <v>46</v>
      </c>
      <c r="AW1" t="s">
        <v>47</v>
      </c>
      <c r="AX1" t="s">
        <v>48</v>
      </c>
      <c r="AY1" t="s">
        <v>49</v>
      </c>
      <c r="AZ1" t="s">
        <v>50</v>
      </c>
      <c r="BA1" t="s">
        <v>51</v>
      </c>
      <c r="BB1" t="s">
        <v>52</v>
      </c>
      <c r="BC1" t="s">
        <v>53</v>
      </c>
      <c r="BD1" t="s">
        <v>54</v>
      </c>
      <c r="BE1" t="s">
        <v>55</v>
      </c>
      <c r="BF1" t="s">
        <v>56</v>
      </c>
      <c r="BG1" t="s">
        <v>57</v>
      </c>
      <c r="BH1" t="s">
        <v>58</v>
      </c>
      <c r="BI1" t="s">
        <v>59</v>
      </c>
      <c r="BJ1" t="s">
        <v>60</v>
      </c>
      <c r="BK1" t="s">
        <v>61</v>
      </c>
      <c r="BL1" t="s">
        <v>67</v>
      </c>
      <c r="BM1" t="s">
        <v>68</v>
      </c>
      <c r="BN1" t="s">
        <v>62</v>
      </c>
      <c r="BO1" t="s">
        <v>63</v>
      </c>
      <c r="BP1" t="s">
        <v>64</v>
      </c>
      <c r="BQ1" t="s">
        <v>207</v>
      </c>
      <c r="BR1" t="s">
        <v>65</v>
      </c>
      <c r="BS1" t="s">
        <v>66</v>
      </c>
      <c r="BT1" t="s">
        <v>69</v>
      </c>
      <c r="BU1" t="s">
        <v>237</v>
      </c>
      <c r="BV1" t="s">
        <v>70</v>
      </c>
      <c r="BW1" t="s">
        <v>71</v>
      </c>
      <c r="BX1" t="s">
        <v>72</v>
      </c>
      <c r="BY1" t="s">
        <v>73</v>
      </c>
      <c r="BZ1" t="s">
        <v>74</v>
      </c>
      <c r="CA1" t="s">
        <v>75</v>
      </c>
      <c r="CB1" t="s">
        <v>76</v>
      </c>
      <c r="CC1" t="s">
        <v>77</v>
      </c>
      <c r="CD1" t="s">
        <v>78</v>
      </c>
      <c r="CE1" t="s">
        <v>79</v>
      </c>
      <c r="CF1" t="s">
        <v>80</v>
      </c>
      <c r="CG1" t="s">
        <v>81</v>
      </c>
      <c r="CH1" t="s">
        <v>82</v>
      </c>
      <c r="CI1" t="s">
        <v>83</v>
      </c>
      <c r="CJ1" t="s">
        <v>84</v>
      </c>
      <c r="CK1" t="s">
        <v>85</v>
      </c>
      <c r="CL1" t="s">
        <v>86</v>
      </c>
      <c r="CM1" t="s">
        <v>87</v>
      </c>
      <c r="CN1" t="s">
        <v>88</v>
      </c>
      <c r="CO1" t="s">
        <v>89</v>
      </c>
      <c r="CP1" t="s">
        <v>90</v>
      </c>
      <c r="CQ1" t="s">
        <v>91</v>
      </c>
      <c r="CR1" t="s">
        <v>92</v>
      </c>
      <c r="CS1" t="s">
        <v>93</v>
      </c>
      <c r="CT1" t="s">
        <v>94</v>
      </c>
      <c r="CU1" t="s">
        <v>95</v>
      </c>
      <c r="CV1" t="s">
        <v>96</v>
      </c>
      <c r="CW1" t="s">
        <v>97</v>
      </c>
      <c r="CX1" t="s">
        <v>98</v>
      </c>
      <c r="CY1" t="s">
        <v>99</v>
      </c>
      <c r="CZ1" t="s">
        <v>100</v>
      </c>
      <c r="DA1" t="s">
        <v>101</v>
      </c>
      <c r="DB1" t="s">
        <v>102</v>
      </c>
      <c r="DC1" t="s">
        <v>103</v>
      </c>
      <c r="DD1" t="s">
        <v>104</v>
      </c>
      <c r="DE1" t="s">
        <v>105</v>
      </c>
      <c r="DF1" t="s">
        <v>106</v>
      </c>
      <c r="DG1" t="s">
        <v>107</v>
      </c>
      <c r="DH1" t="s">
        <v>108</v>
      </c>
      <c r="DI1" t="s">
        <v>109</v>
      </c>
      <c r="DJ1" t="s">
        <v>110</v>
      </c>
      <c r="DK1" t="s">
        <v>111</v>
      </c>
      <c r="DL1" t="s">
        <v>112</v>
      </c>
      <c r="DM1" t="s">
        <v>113</v>
      </c>
      <c r="DN1" t="s">
        <v>114</v>
      </c>
      <c r="DO1" t="s">
        <v>115</v>
      </c>
      <c r="DP1" t="s">
        <v>116</v>
      </c>
      <c r="DQ1" t="s">
        <v>117</v>
      </c>
      <c r="DR1" t="s">
        <v>118</v>
      </c>
      <c r="DS1" t="s">
        <v>119</v>
      </c>
      <c r="DT1" t="s">
        <v>120</v>
      </c>
      <c r="DU1" t="s">
        <v>121</v>
      </c>
      <c r="DV1" t="s">
        <v>122</v>
      </c>
      <c r="DW1" t="s">
        <v>123</v>
      </c>
      <c r="DX1" t="s">
        <v>124</v>
      </c>
      <c r="DY1" t="s">
        <v>125</v>
      </c>
      <c r="DZ1" t="s">
        <v>126</v>
      </c>
      <c r="EA1" t="s">
        <v>128</v>
      </c>
      <c r="EB1" t="s">
        <v>129</v>
      </c>
      <c r="EC1" t="s">
        <v>130</v>
      </c>
      <c r="ED1" t="s">
        <v>127</v>
      </c>
      <c r="EE1" t="s">
        <v>131</v>
      </c>
      <c r="EF1" t="s">
        <v>239</v>
      </c>
      <c r="EG1" t="s">
        <v>132</v>
      </c>
      <c r="EH1" t="s">
        <v>133</v>
      </c>
      <c r="EI1" t="s">
        <v>240</v>
      </c>
      <c r="EJ1" t="s">
        <v>134</v>
      </c>
      <c r="EK1" t="s">
        <v>135</v>
      </c>
      <c r="EL1" t="s">
        <v>136</v>
      </c>
      <c r="EM1" t="s">
        <v>137</v>
      </c>
      <c r="EN1" t="s">
        <v>138</v>
      </c>
      <c r="EO1" t="s">
        <v>139</v>
      </c>
      <c r="EP1" t="s">
        <v>140</v>
      </c>
      <c r="EQ1" t="s">
        <v>141</v>
      </c>
      <c r="ER1" t="s">
        <v>142</v>
      </c>
      <c r="ES1" t="s">
        <v>143</v>
      </c>
      <c r="ET1" t="s">
        <v>144</v>
      </c>
      <c r="EU1" t="s">
        <v>145</v>
      </c>
      <c r="EV1" t="s">
        <v>146</v>
      </c>
      <c r="EW1" t="s">
        <v>147</v>
      </c>
      <c r="EX1" t="s">
        <v>148</v>
      </c>
      <c r="EY1" t="s">
        <v>149</v>
      </c>
      <c r="EZ1" t="s">
        <v>150</v>
      </c>
      <c r="FA1" t="s">
        <v>151</v>
      </c>
      <c r="FB1" t="s">
        <v>152</v>
      </c>
      <c r="FC1" t="s">
        <v>153</v>
      </c>
      <c r="FD1" t="s">
        <v>154</v>
      </c>
      <c r="FE1" t="s">
        <v>155</v>
      </c>
      <c r="FF1" t="s">
        <v>156</v>
      </c>
      <c r="FG1" t="s">
        <v>157</v>
      </c>
      <c r="FH1" t="s">
        <v>158</v>
      </c>
      <c r="FI1" t="s">
        <v>159</v>
      </c>
      <c r="FJ1" t="s">
        <v>160</v>
      </c>
      <c r="FK1" t="s">
        <v>161</v>
      </c>
      <c r="FL1" t="s">
        <v>162</v>
      </c>
      <c r="FM1" t="s">
        <v>163</v>
      </c>
      <c r="FN1" t="s">
        <v>164</v>
      </c>
      <c r="FO1" t="s">
        <v>165</v>
      </c>
      <c r="FP1" t="s">
        <v>166</v>
      </c>
      <c r="FQ1" t="s">
        <v>167</v>
      </c>
      <c r="FR1" t="s">
        <v>168</v>
      </c>
      <c r="FS1" t="s">
        <v>169</v>
      </c>
      <c r="FT1" t="s">
        <v>170</v>
      </c>
      <c r="FU1" t="s">
        <v>171</v>
      </c>
      <c r="FV1" t="s">
        <v>172</v>
      </c>
      <c r="FW1" t="s">
        <v>173</v>
      </c>
      <c r="FX1" t="s">
        <v>174</v>
      </c>
      <c r="FY1" t="s">
        <v>175</v>
      </c>
      <c r="FZ1" t="s">
        <v>268</v>
      </c>
    </row>
    <row r="2" spans="1:182" x14ac:dyDescent="0.2">
      <c r="A2">
        <v>402</v>
      </c>
      <c r="B2">
        <v>402</v>
      </c>
      <c r="C2">
        <v>1127</v>
      </c>
      <c r="D2">
        <v>34380</v>
      </c>
      <c r="E2">
        <v>21136</v>
      </c>
      <c r="F2">
        <v>219590</v>
      </c>
      <c r="G2">
        <v>4489</v>
      </c>
      <c r="H2">
        <v>12</v>
      </c>
      <c r="I2">
        <v>12</v>
      </c>
      <c r="J2">
        <v>7</v>
      </c>
      <c r="K2">
        <v>10</v>
      </c>
      <c r="L2">
        <v>1</v>
      </c>
      <c r="M2">
        <v>1</v>
      </c>
      <c r="N2">
        <v>99999</v>
      </c>
      <c r="O2">
        <v>0</v>
      </c>
      <c r="P2">
        <v>0</v>
      </c>
      <c r="Q2">
        <v>1</v>
      </c>
      <c r="R2" t="s">
        <v>269</v>
      </c>
      <c r="S2">
        <v>391</v>
      </c>
      <c r="T2">
        <v>391</v>
      </c>
      <c r="U2">
        <v>291</v>
      </c>
      <c r="V2">
        <v>296</v>
      </c>
      <c r="W2" t="s">
        <v>270</v>
      </c>
      <c r="X2">
        <v>6</v>
      </c>
      <c r="Y2">
        <v>0</v>
      </c>
      <c r="Z2" t="s">
        <v>271</v>
      </c>
      <c r="AA2" t="s">
        <v>270</v>
      </c>
      <c r="AB2">
        <v>291</v>
      </c>
      <c r="AC2">
        <v>4276000000015</v>
      </c>
      <c r="AD2">
        <v>439</v>
      </c>
      <c r="AE2">
        <v>665</v>
      </c>
      <c r="AF2">
        <v>1182</v>
      </c>
      <c r="AG2">
        <v>3</v>
      </c>
      <c r="AH2">
        <v>3</v>
      </c>
      <c r="AI2">
        <v>182</v>
      </c>
      <c r="AJ2">
        <v>57</v>
      </c>
      <c r="AK2">
        <v>56</v>
      </c>
      <c r="AL2">
        <v>92</v>
      </c>
      <c r="AM2">
        <v>100</v>
      </c>
      <c r="AN2">
        <v>-1</v>
      </c>
      <c r="AO2">
        <v>100</v>
      </c>
      <c r="AP2">
        <v>-1</v>
      </c>
      <c r="AQ2">
        <v>-1</v>
      </c>
      <c r="AR2">
        <v>100</v>
      </c>
      <c r="AS2">
        <v>-1</v>
      </c>
      <c r="AT2">
        <v>-1</v>
      </c>
      <c r="AU2">
        <v>8657</v>
      </c>
      <c r="AV2">
        <v>0</v>
      </c>
      <c r="AW2">
        <v>-1</v>
      </c>
      <c r="AX2">
        <v>-1</v>
      </c>
      <c r="AY2">
        <v>581</v>
      </c>
      <c r="AZ2">
        <v>0</v>
      </c>
      <c r="BA2" t="s">
        <v>180</v>
      </c>
      <c r="BB2">
        <v>1</v>
      </c>
      <c r="BC2">
        <v>0</v>
      </c>
      <c r="BD2">
        <v>0</v>
      </c>
      <c r="BE2">
        <v>0</v>
      </c>
      <c r="BF2">
        <v>0</v>
      </c>
      <c r="BG2">
        <v>0</v>
      </c>
      <c r="BH2">
        <v>17</v>
      </c>
      <c r="BI2">
        <v>1</v>
      </c>
      <c r="BJ2">
        <v>4</v>
      </c>
      <c r="BK2">
        <v>1</v>
      </c>
      <c r="BL2">
        <v>10</v>
      </c>
      <c r="BM2">
        <v>0</v>
      </c>
      <c r="BN2">
        <v>5</v>
      </c>
      <c r="BO2">
        <v>21</v>
      </c>
      <c r="BP2">
        <v>1</v>
      </c>
      <c r="BQ2">
        <v>0</v>
      </c>
      <c r="BR2">
        <v>1</v>
      </c>
      <c r="BS2">
        <v>0</v>
      </c>
      <c r="BT2">
        <v>0</v>
      </c>
      <c r="BU2">
        <v>0</v>
      </c>
      <c r="BV2">
        <v>1065</v>
      </c>
      <c r="BW2" t="s">
        <v>181</v>
      </c>
      <c r="BX2">
        <v>16834670415694</v>
      </c>
      <c r="BY2" t="s">
        <v>182</v>
      </c>
      <c r="BZ2" t="s">
        <v>182</v>
      </c>
      <c r="CA2" t="s">
        <v>183</v>
      </c>
      <c r="CB2">
        <v>16834670435099</v>
      </c>
      <c r="CC2">
        <v>113000</v>
      </c>
      <c r="CD2">
        <v>113000</v>
      </c>
      <c r="CE2">
        <v>1060</v>
      </c>
      <c r="CF2">
        <v>128329297821</v>
      </c>
      <c r="CG2" t="s">
        <v>270</v>
      </c>
      <c r="CH2" t="s">
        <v>184</v>
      </c>
      <c r="CI2" t="s">
        <v>185</v>
      </c>
      <c r="CJ2">
        <v>43</v>
      </c>
      <c r="CK2">
        <v>391</v>
      </c>
      <c r="CL2">
        <v>4276000000015</v>
      </c>
      <c r="CM2">
        <v>4276000000015</v>
      </c>
      <c r="CP2" t="s">
        <v>186</v>
      </c>
      <c r="CQ2" t="s">
        <v>187</v>
      </c>
      <c r="CR2" t="s">
        <v>188</v>
      </c>
      <c r="CS2">
        <v>6427</v>
      </c>
      <c r="CT2" t="s">
        <v>270</v>
      </c>
      <c r="CU2">
        <v>24</v>
      </c>
      <c r="CV2" t="s">
        <v>189</v>
      </c>
      <c r="CW2" t="s">
        <v>249</v>
      </c>
      <c r="CX2" t="s">
        <v>191</v>
      </c>
      <c r="CY2">
        <v>3163</v>
      </c>
      <c r="CZ2">
        <v>62</v>
      </c>
      <c r="DA2" t="s">
        <v>192</v>
      </c>
      <c r="DB2" t="s">
        <v>272</v>
      </c>
      <c r="DC2">
        <v>1200</v>
      </c>
      <c r="DD2">
        <v>400</v>
      </c>
      <c r="DE2">
        <v>700</v>
      </c>
      <c r="DF2">
        <v>1200</v>
      </c>
      <c r="DG2">
        <v>1200</v>
      </c>
      <c r="DH2">
        <v>1200</v>
      </c>
      <c r="DI2">
        <v>1200</v>
      </c>
      <c r="DJ2">
        <v>630</v>
      </c>
      <c r="DK2" t="s">
        <v>194</v>
      </c>
      <c r="DL2" t="s">
        <v>258</v>
      </c>
      <c r="DM2">
        <v>47</v>
      </c>
      <c r="DN2">
        <v>20</v>
      </c>
      <c r="DO2">
        <v>213</v>
      </c>
      <c r="DP2">
        <v>205</v>
      </c>
      <c r="DQ2">
        <v>302</v>
      </c>
      <c r="DR2">
        <v>302</v>
      </c>
      <c r="DS2">
        <v>306</v>
      </c>
      <c r="DT2">
        <v>402</v>
      </c>
      <c r="DU2">
        <v>212</v>
      </c>
      <c r="DV2">
        <v>212</v>
      </c>
      <c r="DW2">
        <v>212</v>
      </c>
      <c r="DX2">
        <v>213</v>
      </c>
      <c r="DY2">
        <v>402</v>
      </c>
      <c r="DZ2">
        <v>402</v>
      </c>
      <c r="EA2">
        <v>438</v>
      </c>
      <c r="EB2">
        <v>438</v>
      </c>
      <c r="EC2">
        <v>438</v>
      </c>
      <c r="ED2">
        <v>1151</v>
      </c>
      <c r="EE2">
        <v>665</v>
      </c>
      <c r="EF2">
        <v>1181</v>
      </c>
      <c r="EG2">
        <v>665</v>
      </c>
      <c r="EH2">
        <v>665</v>
      </c>
      <c r="EI2">
        <v>1195</v>
      </c>
      <c r="EJ2">
        <v>423505129</v>
      </c>
      <c r="EK2">
        <v>423505129</v>
      </c>
      <c r="EL2">
        <v>4182</v>
      </c>
      <c r="EM2">
        <v>400</v>
      </c>
      <c r="EN2" t="s">
        <v>273</v>
      </c>
      <c r="EO2">
        <v>1</v>
      </c>
      <c r="EP2">
        <v>1</v>
      </c>
      <c r="EQ2">
        <v>232370</v>
      </c>
      <c r="ER2">
        <v>0</v>
      </c>
      <c r="ES2">
        <v>0</v>
      </c>
      <c r="ET2">
        <v>48</v>
      </c>
      <c r="EU2">
        <v>0</v>
      </c>
      <c r="EV2">
        <v>0</v>
      </c>
      <c r="EW2">
        <v>1</v>
      </c>
      <c r="EX2">
        <v>0</v>
      </c>
      <c r="EY2">
        <v>0</v>
      </c>
      <c r="EZ2">
        <v>20404</v>
      </c>
      <c r="FA2">
        <v>553</v>
      </c>
      <c r="FB2">
        <v>2</v>
      </c>
      <c r="FC2">
        <v>1362</v>
      </c>
      <c r="FD2">
        <v>1885</v>
      </c>
      <c r="FE2">
        <v>3</v>
      </c>
      <c r="FF2">
        <v>5433</v>
      </c>
      <c r="FG2">
        <v>2051</v>
      </c>
      <c r="FH2">
        <v>3</v>
      </c>
      <c r="FI2">
        <v>5835</v>
      </c>
      <c r="FJ2">
        <v>581</v>
      </c>
      <c r="FK2">
        <v>1</v>
      </c>
      <c r="FL2">
        <v>581</v>
      </c>
      <c r="FM2">
        <v>0</v>
      </c>
      <c r="FN2">
        <v>0</v>
      </c>
      <c r="FO2">
        <v>0</v>
      </c>
      <c r="FP2">
        <v>213136</v>
      </c>
      <c r="FQ2">
        <v>1</v>
      </c>
      <c r="FR2">
        <v>5535</v>
      </c>
      <c r="FS2">
        <v>0</v>
      </c>
      <c r="FT2">
        <v>0</v>
      </c>
      <c r="FU2">
        <v>0</v>
      </c>
      <c r="FV2">
        <v>1285</v>
      </c>
      <c r="FW2">
        <v>1</v>
      </c>
      <c r="FX2">
        <v>3099</v>
      </c>
      <c r="FY2" t="s">
        <v>273</v>
      </c>
    </row>
    <row r="3" spans="1:182" x14ac:dyDescent="0.2">
      <c r="A3">
        <v>400</v>
      </c>
      <c r="B3">
        <v>400</v>
      </c>
      <c r="C3">
        <v>1189</v>
      </c>
      <c r="D3">
        <v>34380</v>
      </c>
      <c r="E3">
        <v>21136</v>
      </c>
      <c r="F3">
        <v>220093</v>
      </c>
      <c r="G3">
        <v>4992</v>
      </c>
      <c r="H3">
        <v>12</v>
      </c>
      <c r="I3">
        <v>12</v>
      </c>
      <c r="J3">
        <v>7</v>
      </c>
      <c r="K3">
        <v>10</v>
      </c>
      <c r="L3">
        <v>1</v>
      </c>
      <c r="M3">
        <v>1</v>
      </c>
      <c r="N3">
        <v>99999</v>
      </c>
      <c r="O3">
        <v>0</v>
      </c>
      <c r="P3">
        <v>0</v>
      </c>
      <c r="Q3">
        <v>1</v>
      </c>
      <c r="R3" t="s">
        <v>274</v>
      </c>
      <c r="S3">
        <v>390</v>
      </c>
      <c r="T3">
        <v>390</v>
      </c>
      <c r="U3">
        <v>304</v>
      </c>
      <c r="V3">
        <v>308</v>
      </c>
      <c r="W3" t="s">
        <v>270</v>
      </c>
      <c r="X3">
        <v>6</v>
      </c>
      <c r="Y3">
        <v>0</v>
      </c>
      <c r="Z3" t="s">
        <v>275</v>
      </c>
      <c r="AA3" t="s">
        <v>270</v>
      </c>
      <c r="AB3">
        <v>304</v>
      </c>
      <c r="AC3">
        <v>4215</v>
      </c>
      <c r="AD3">
        <v>432</v>
      </c>
      <c r="AE3">
        <v>695</v>
      </c>
      <c r="AF3">
        <v>1230</v>
      </c>
      <c r="AG3">
        <v>3</v>
      </c>
      <c r="AH3">
        <v>3</v>
      </c>
      <c r="AI3">
        <v>189</v>
      </c>
      <c r="AJ3">
        <v>59</v>
      </c>
      <c r="AK3">
        <v>31</v>
      </c>
      <c r="AL3">
        <v>92</v>
      </c>
      <c r="AM3">
        <v>100</v>
      </c>
      <c r="AN3">
        <v>-1</v>
      </c>
      <c r="AO3">
        <v>100</v>
      </c>
      <c r="AP3">
        <v>-1</v>
      </c>
      <c r="AQ3">
        <v>-1</v>
      </c>
      <c r="AR3">
        <v>100</v>
      </c>
      <c r="AS3">
        <v>-1</v>
      </c>
      <c r="AT3">
        <v>-1</v>
      </c>
      <c r="AU3">
        <v>9159</v>
      </c>
      <c r="AV3">
        <v>0</v>
      </c>
      <c r="AW3">
        <v>-1</v>
      </c>
      <c r="AX3">
        <v>-1</v>
      </c>
      <c r="AY3">
        <v>581</v>
      </c>
      <c r="AZ3">
        <v>0</v>
      </c>
      <c r="BA3" t="s">
        <v>180</v>
      </c>
      <c r="BB3">
        <v>2</v>
      </c>
      <c r="BC3">
        <v>0</v>
      </c>
      <c r="BD3">
        <v>1</v>
      </c>
      <c r="BE3">
        <v>0</v>
      </c>
      <c r="BF3">
        <v>0</v>
      </c>
      <c r="BG3">
        <v>0</v>
      </c>
      <c r="BH3">
        <v>7</v>
      </c>
      <c r="BI3">
        <v>1</v>
      </c>
      <c r="BJ3">
        <v>1</v>
      </c>
      <c r="BK3">
        <v>3</v>
      </c>
      <c r="BL3">
        <v>2</v>
      </c>
      <c r="BM3">
        <v>0</v>
      </c>
      <c r="BN3">
        <v>4</v>
      </c>
      <c r="BO3">
        <v>20</v>
      </c>
      <c r="BP3">
        <v>1</v>
      </c>
      <c r="BQ3">
        <v>0</v>
      </c>
      <c r="BR3">
        <v>2</v>
      </c>
      <c r="BS3">
        <v>0</v>
      </c>
      <c r="BT3">
        <v>0</v>
      </c>
      <c r="BU3">
        <v>0</v>
      </c>
      <c r="BV3">
        <v>1144</v>
      </c>
      <c r="BW3" t="s">
        <v>199</v>
      </c>
      <c r="BX3">
        <v>16834670420432</v>
      </c>
      <c r="BY3" t="s">
        <v>182</v>
      </c>
      <c r="BZ3" t="s">
        <v>182</v>
      </c>
      <c r="CA3" t="s">
        <v>183</v>
      </c>
      <c r="CB3">
        <v>16834670438127</v>
      </c>
      <c r="CC3">
        <v>113000</v>
      </c>
      <c r="CD3">
        <v>113000</v>
      </c>
      <c r="CE3">
        <v>870</v>
      </c>
      <c r="CF3">
        <v>103325415677</v>
      </c>
      <c r="CG3" t="s">
        <v>270</v>
      </c>
      <c r="CH3" t="s">
        <v>184</v>
      </c>
      <c r="CI3" t="s">
        <v>185</v>
      </c>
      <c r="CJ3">
        <v>43</v>
      </c>
      <c r="CK3">
        <v>390</v>
      </c>
      <c r="CL3">
        <v>4215</v>
      </c>
      <c r="CM3">
        <v>4215</v>
      </c>
      <c r="CP3" t="s">
        <v>186</v>
      </c>
      <c r="CQ3" t="s">
        <v>187</v>
      </c>
      <c r="CR3" t="s">
        <v>188</v>
      </c>
      <c r="CS3">
        <v>6224</v>
      </c>
      <c r="CT3" t="s">
        <v>270</v>
      </c>
      <c r="CU3">
        <v>24</v>
      </c>
      <c r="CV3" t="s">
        <v>189</v>
      </c>
      <c r="CW3" t="s">
        <v>249</v>
      </c>
      <c r="CX3" t="s">
        <v>191</v>
      </c>
      <c r="CY3">
        <v>3163</v>
      </c>
      <c r="CZ3">
        <v>62</v>
      </c>
      <c r="DA3" t="s">
        <v>192</v>
      </c>
      <c r="DB3" t="s">
        <v>272</v>
      </c>
      <c r="DC3">
        <v>1200</v>
      </c>
      <c r="DD3">
        <v>400</v>
      </c>
      <c r="DE3">
        <v>700</v>
      </c>
      <c r="DF3">
        <v>1200</v>
      </c>
      <c r="DG3">
        <v>1200</v>
      </c>
      <c r="DH3">
        <v>1200</v>
      </c>
      <c r="DI3">
        <v>1200</v>
      </c>
      <c r="DJ3">
        <v>630</v>
      </c>
      <c r="DK3" t="s">
        <v>194</v>
      </c>
      <c r="DL3" t="s">
        <v>258</v>
      </c>
      <c r="DM3">
        <v>40</v>
      </c>
      <c r="DN3">
        <v>16</v>
      </c>
      <c r="DO3">
        <v>217</v>
      </c>
      <c r="DP3">
        <v>209</v>
      </c>
      <c r="DQ3">
        <v>314</v>
      </c>
      <c r="DR3">
        <v>314</v>
      </c>
      <c r="DS3">
        <v>319</v>
      </c>
      <c r="DT3">
        <v>400</v>
      </c>
      <c r="DU3">
        <v>217</v>
      </c>
      <c r="DV3">
        <v>217</v>
      </c>
      <c r="DW3">
        <v>217</v>
      </c>
      <c r="DX3">
        <v>217</v>
      </c>
      <c r="DY3">
        <v>400</v>
      </c>
      <c r="DZ3">
        <v>400</v>
      </c>
      <c r="EA3">
        <v>431</v>
      </c>
      <c r="EB3">
        <v>431</v>
      </c>
      <c r="EC3">
        <v>431</v>
      </c>
      <c r="ED3">
        <v>1211</v>
      </c>
      <c r="EE3">
        <v>694</v>
      </c>
      <c r="EF3">
        <v>1229</v>
      </c>
      <c r="EG3">
        <v>695</v>
      </c>
      <c r="EH3">
        <v>695</v>
      </c>
      <c r="EI3">
        <v>1230</v>
      </c>
      <c r="EJ3">
        <v>423505129</v>
      </c>
      <c r="EK3">
        <v>423505129</v>
      </c>
      <c r="EL3">
        <v>4226</v>
      </c>
      <c r="EM3">
        <v>400</v>
      </c>
      <c r="EN3" t="s">
        <v>273</v>
      </c>
      <c r="EO3">
        <v>2</v>
      </c>
      <c r="EP3">
        <v>1</v>
      </c>
      <c r="EQ3">
        <v>220093</v>
      </c>
      <c r="ER3">
        <v>0</v>
      </c>
      <c r="ES3">
        <v>0</v>
      </c>
      <c r="ET3">
        <v>41</v>
      </c>
      <c r="EU3">
        <v>0</v>
      </c>
      <c r="EV3">
        <v>0</v>
      </c>
      <c r="EW3">
        <v>1</v>
      </c>
      <c r="EX3">
        <v>0</v>
      </c>
      <c r="EY3">
        <v>0</v>
      </c>
      <c r="EZ3">
        <v>23658</v>
      </c>
      <c r="FA3">
        <v>553</v>
      </c>
      <c r="FB3">
        <v>2</v>
      </c>
      <c r="FC3">
        <v>1362</v>
      </c>
      <c r="FD3">
        <v>2017</v>
      </c>
      <c r="FE3">
        <v>3</v>
      </c>
      <c r="FF3">
        <v>6561</v>
      </c>
      <c r="FG3">
        <v>2422</v>
      </c>
      <c r="FH3">
        <v>3</v>
      </c>
      <c r="FI3">
        <v>7321</v>
      </c>
      <c r="FJ3">
        <v>581</v>
      </c>
      <c r="FK3">
        <v>1</v>
      </c>
      <c r="FL3">
        <v>581</v>
      </c>
      <c r="FM3">
        <v>0</v>
      </c>
      <c r="FN3">
        <v>0</v>
      </c>
      <c r="FO3">
        <v>0</v>
      </c>
      <c r="FP3">
        <v>213136</v>
      </c>
      <c r="FQ3">
        <v>1</v>
      </c>
      <c r="FR3">
        <v>2763</v>
      </c>
      <c r="FS3">
        <v>0</v>
      </c>
      <c r="FT3">
        <v>0</v>
      </c>
      <c r="FU3">
        <v>0</v>
      </c>
      <c r="FV3">
        <v>1285</v>
      </c>
      <c r="FW3">
        <v>1</v>
      </c>
      <c r="FX3">
        <v>3099</v>
      </c>
      <c r="FY3" t="s">
        <v>273</v>
      </c>
    </row>
    <row r="4" spans="1:182" x14ac:dyDescent="0.2">
      <c r="A4">
        <v>401</v>
      </c>
      <c r="B4">
        <v>401</v>
      </c>
      <c r="C4">
        <v>1145</v>
      </c>
      <c r="D4">
        <v>34380</v>
      </c>
      <c r="E4">
        <v>21136</v>
      </c>
      <c r="F4">
        <v>220093</v>
      </c>
      <c r="G4">
        <v>4992</v>
      </c>
      <c r="H4">
        <v>12</v>
      </c>
      <c r="I4">
        <v>12</v>
      </c>
      <c r="J4">
        <v>7</v>
      </c>
      <c r="K4">
        <v>10</v>
      </c>
      <c r="L4">
        <v>1</v>
      </c>
      <c r="M4">
        <v>1</v>
      </c>
      <c r="N4">
        <v>99999</v>
      </c>
      <c r="O4">
        <v>0</v>
      </c>
      <c r="P4">
        <v>0</v>
      </c>
      <c r="Q4">
        <v>1</v>
      </c>
      <c r="R4" t="s">
        <v>276</v>
      </c>
      <c r="S4">
        <v>389</v>
      </c>
      <c r="T4">
        <v>389</v>
      </c>
      <c r="U4">
        <v>301</v>
      </c>
      <c r="V4">
        <v>305</v>
      </c>
      <c r="W4" t="s">
        <v>270</v>
      </c>
      <c r="X4">
        <v>6</v>
      </c>
      <c r="Y4">
        <v>0</v>
      </c>
      <c r="Z4" t="s">
        <v>277</v>
      </c>
      <c r="AA4" t="s">
        <v>270</v>
      </c>
      <c r="AB4">
        <v>301</v>
      </c>
      <c r="AC4">
        <v>4163999999985</v>
      </c>
      <c r="AD4">
        <v>428</v>
      </c>
      <c r="AE4">
        <v>640</v>
      </c>
      <c r="AF4">
        <v>1188</v>
      </c>
      <c r="AG4">
        <v>3</v>
      </c>
      <c r="AH4">
        <v>3</v>
      </c>
      <c r="AI4">
        <v>173</v>
      </c>
      <c r="AJ4">
        <v>56</v>
      </c>
      <c r="AK4">
        <v>31</v>
      </c>
      <c r="AL4">
        <v>92</v>
      </c>
      <c r="AM4">
        <v>100</v>
      </c>
      <c r="AN4">
        <v>-1</v>
      </c>
      <c r="AO4">
        <v>100</v>
      </c>
      <c r="AP4">
        <v>-1</v>
      </c>
      <c r="AQ4">
        <v>-1</v>
      </c>
      <c r="AR4">
        <v>100</v>
      </c>
      <c r="AS4">
        <v>-1</v>
      </c>
      <c r="AT4">
        <v>-1</v>
      </c>
      <c r="AU4">
        <v>9062</v>
      </c>
      <c r="AV4">
        <v>0</v>
      </c>
      <c r="AW4">
        <v>-1</v>
      </c>
      <c r="AX4">
        <v>-1</v>
      </c>
      <c r="AY4">
        <v>581</v>
      </c>
      <c r="AZ4">
        <v>0</v>
      </c>
      <c r="BA4" t="s">
        <v>180</v>
      </c>
      <c r="BB4">
        <v>2</v>
      </c>
      <c r="BC4">
        <v>0</v>
      </c>
      <c r="BD4">
        <v>0</v>
      </c>
      <c r="BE4">
        <v>0</v>
      </c>
      <c r="BF4">
        <v>0</v>
      </c>
      <c r="BG4">
        <v>0</v>
      </c>
      <c r="BH4">
        <v>11</v>
      </c>
      <c r="BI4">
        <v>1</v>
      </c>
      <c r="BJ4">
        <v>1</v>
      </c>
      <c r="BK4">
        <v>1</v>
      </c>
      <c r="BL4">
        <v>5</v>
      </c>
      <c r="BM4">
        <v>0</v>
      </c>
      <c r="BN4">
        <v>4</v>
      </c>
      <c r="BO4">
        <v>16</v>
      </c>
      <c r="BP4">
        <v>1</v>
      </c>
      <c r="BQ4">
        <v>0</v>
      </c>
      <c r="BR4">
        <v>1</v>
      </c>
      <c r="BS4">
        <v>0</v>
      </c>
      <c r="BT4">
        <v>0</v>
      </c>
      <c r="BU4">
        <v>0</v>
      </c>
      <c r="BV4">
        <v>1102</v>
      </c>
      <c r="BW4" t="s">
        <v>202</v>
      </c>
      <c r="BX4">
        <v>16834670438825</v>
      </c>
      <c r="BY4" t="s">
        <v>182</v>
      </c>
      <c r="BZ4" t="s">
        <v>182</v>
      </c>
      <c r="CA4" t="s">
        <v>183</v>
      </c>
      <c r="CB4">
        <v>16834670456891</v>
      </c>
      <c r="CC4">
        <v>113000</v>
      </c>
      <c r="CD4">
        <v>113000</v>
      </c>
      <c r="CE4">
        <v>969</v>
      </c>
      <c r="CF4">
        <v>116726835138</v>
      </c>
      <c r="CG4" t="s">
        <v>270</v>
      </c>
      <c r="CH4" t="s">
        <v>184</v>
      </c>
      <c r="CI4" t="s">
        <v>185</v>
      </c>
      <c r="CJ4">
        <v>43</v>
      </c>
      <c r="CK4">
        <v>389</v>
      </c>
      <c r="CL4">
        <v>4163999999985</v>
      </c>
      <c r="CM4">
        <v>4163999999985</v>
      </c>
      <c r="CP4" t="s">
        <v>186</v>
      </c>
      <c r="CQ4" t="s">
        <v>187</v>
      </c>
      <c r="CR4" t="s">
        <v>188</v>
      </c>
      <c r="CS4">
        <v>6311</v>
      </c>
      <c r="CT4" t="s">
        <v>270</v>
      </c>
      <c r="CU4">
        <v>24</v>
      </c>
      <c r="CV4" t="s">
        <v>189</v>
      </c>
      <c r="CW4" t="s">
        <v>249</v>
      </c>
      <c r="CX4" t="s">
        <v>191</v>
      </c>
      <c r="CY4">
        <v>3163</v>
      </c>
      <c r="CZ4">
        <v>62</v>
      </c>
      <c r="DA4" t="s">
        <v>192</v>
      </c>
      <c r="DB4" t="s">
        <v>272</v>
      </c>
      <c r="DC4">
        <v>1200</v>
      </c>
      <c r="DD4">
        <v>400</v>
      </c>
      <c r="DE4">
        <v>600</v>
      </c>
      <c r="DF4">
        <v>1200</v>
      </c>
      <c r="DG4">
        <v>1200</v>
      </c>
      <c r="DH4">
        <v>1200</v>
      </c>
      <c r="DI4">
        <v>1200</v>
      </c>
      <c r="DJ4">
        <v>586</v>
      </c>
      <c r="DK4" t="s">
        <v>194</v>
      </c>
      <c r="DL4" t="s">
        <v>258</v>
      </c>
      <c r="DM4">
        <v>43</v>
      </c>
      <c r="DN4">
        <v>19</v>
      </c>
      <c r="DO4">
        <v>204</v>
      </c>
      <c r="DP4">
        <v>197</v>
      </c>
      <c r="DQ4">
        <v>312</v>
      </c>
      <c r="DR4">
        <v>312</v>
      </c>
      <c r="DS4">
        <v>317</v>
      </c>
      <c r="DT4">
        <v>401</v>
      </c>
      <c r="DU4">
        <v>204</v>
      </c>
      <c r="DV4">
        <v>204</v>
      </c>
      <c r="DW4">
        <v>204</v>
      </c>
      <c r="DX4">
        <v>204</v>
      </c>
      <c r="DY4">
        <v>401</v>
      </c>
      <c r="DZ4">
        <v>401</v>
      </c>
      <c r="EA4">
        <v>427</v>
      </c>
      <c r="EB4">
        <v>427</v>
      </c>
      <c r="EC4">
        <v>427</v>
      </c>
      <c r="ED4">
        <v>1169</v>
      </c>
      <c r="EE4">
        <v>639</v>
      </c>
      <c r="EF4">
        <v>1187</v>
      </c>
      <c r="EG4">
        <v>640</v>
      </c>
      <c r="EH4">
        <v>640</v>
      </c>
      <c r="EI4">
        <v>1196</v>
      </c>
      <c r="EJ4">
        <v>423505129</v>
      </c>
      <c r="EK4">
        <v>423505129</v>
      </c>
      <c r="EL4">
        <v>4198</v>
      </c>
      <c r="EM4">
        <v>400</v>
      </c>
      <c r="EN4" t="s">
        <v>273</v>
      </c>
      <c r="EO4">
        <v>3</v>
      </c>
      <c r="EP4">
        <v>1</v>
      </c>
      <c r="EQ4">
        <v>226433</v>
      </c>
      <c r="ER4">
        <v>0</v>
      </c>
      <c r="ES4">
        <v>0</v>
      </c>
      <c r="ET4">
        <v>44</v>
      </c>
      <c r="EU4">
        <v>0</v>
      </c>
      <c r="EV4">
        <v>0</v>
      </c>
      <c r="EW4">
        <v>1</v>
      </c>
      <c r="EX4">
        <v>0</v>
      </c>
      <c r="EY4">
        <v>0</v>
      </c>
      <c r="EZ4">
        <v>21894</v>
      </c>
      <c r="FA4">
        <v>553</v>
      </c>
      <c r="FB4">
        <v>2</v>
      </c>
      <c r="FC4">
        <v>1362</v>
      </c>
      <c r="FD4">
        <v>2017</v>
      </c>
      <c r="FE4">
        <v>3</v>
      </c>
      <c r="FF4">
        <v>6561</v>
      </c>
      <c r="FG4">
        <v>2422</v>
      </c>
      <c r="FH4">
        <v>3</v>
      </c>
      <c r="FI4">
        <v>7321</v>
      </c>
      <c r="FJ4">
        <v>581</v>
      </c>
      <c r="FK4">
        <v>1</v>
      </c>
      <c r="FL4">
        <v>581</v>
      </c>
      <c r="FM4">
        <v>0</v>
      </c>
      <c r="FN4">
        <v>0</v>
      </c>
      <c r="FO4">
        <v>0</v>
      </c>
      <c r="FP4">
        <v>213136</v>
      </c>
      <c r="FQ4">
        <v>1</v>
      </c>
      <c r="FR4">
        <v>1377</v>
      </c>
      <c r="FS4">
        <v>0</v>
      </c>
      <c r="FT4">
        <v>0</v>
      </c>
      <c r="FU4">
        <v>0</v>
      </c>
      <c r="FV4">
        <v>1285</v>
      </c>
      <c r="FW4">
        <v>1</v>
      </c>
      <c r="FX4">
        <v>3099</v>
      </c>
      <c r="FY4" t="s">
        <v>273</v>
      </c>
    </row>
    <row r="5" spans="1:182" x14ac:dyDescent="0.2">
      <c r="A5">
        <v>393</v>
      </c>
      <c r="B5">
        <v>393</v>
      </c>
      <c r="C5">
        <v>1073</v>
      </c>
      <c r="D5">
        <v>34380</v>
      </c>
      <c r="E5">
        <v>21136</v>
      </c>
      <c r="F5">
        <v>220093</v>
      </c>
      <c r="G5">
        <v>4992</v>
      </c>
      <c r="H5">
        <v>12</v>
      </c>
      <c r="I5">
        <v>12</v>
      </c>
      <c r="J5">
        <v>7</v>
      </c>
      <c r="K5">
        <v>10</v>
      </c>
      <c r="L5">
        <v>1</v>
      </c>
      <c r="M5">
        <v>1</v>
      </c>
      <c r="N5">
        <v>99999</v>
      </c>
      <c r="O5">
        <v>0</v>
      </c>
      <c r="P5">
        <v>0</v>
      </c>
      <c r="Q5">
        <v>1</v>
      </c>
      <c r="R5" t="s">
        <v>278</v>
      </c>
      <c r="S5">
        <v>377</v>
      </c>
      <c r="T5">
        <v>377</v>
      </c>
      <c r="U5">
        <v>272</v>
      </c>
      <c r="V5">
        <v>276</v>
      </c>
      <c r="W5" t="s">
        <v>270</v>
      </c>
      <c r="X5">
        <v>6</v>
      </c>
      <c r="Y5">
        <v>0</v>
      </c>
      <c r="Z5" t="s">
        <v>279</v>
      </c>
      <c r="AA5" t="s">
        <v>270</v>
      </c>
      <c r="AB5">
        <v>272</v>
      </c>
      <c r="AC5">
        <v>4075999999978</v>
      </c>
      <c r="AD5">
        <v>424</v>
      </c>
      <c r="AE5">
        <v>612</v>
      </c>
      <c r="AF5">
        <v>1116</v>
      </c>
      <c r="AG5">
        <v>3</v>
      </c>
      <c r="AH5">
        <v>3</v>
      </c>
      <c r="AI5">
        <v>169</v>
      </c>
      <c r="AJ5">
        <v>55</v>
      </c>
      <c r="AK5">
        <v>31</v>
      </c>
      <c r="AL5">
        <v>92</v>
      </c>
      <c r="AM5">
        <v>100</v>
      </c>
      <c r="AN5">
        <v>-1</v>
      </c>
      <c r="AO5">
        <v>100</v>
      </c>
      <c r="AP5">
        <v>-1</v>
      </c>
      <c r="AQ5">
        <v>-1</v>
      </c>
      <c r="AR5">
        <v>100</v>
      </c>
      <c r="AS5">
        <v>-1</v>
      </c>
      <c r="AT5">
        <v>-1</v>
      </c>
      <c r="AU5">
        <v>9051</v>
      </c>
      <c r="AV5">
        <v>0</v>
      </c>
      <c r="AW5">
        <v>-1</v>
      </c>
      <c r="AX5">
        <v>-1</v>
      </c>
      <c r="AY5">
        <v>581</v>
      </c>
      <c r="AZ5">
        <v>0</v>
      </c>
      <c r="BA5" t="s">
        <v>180</v>
      </c>
      <c r="BB5">
        <v>1</v>
      </c>
      <c r="BC5">
        <v>0</v>
      </c>
      <c r="BD5">
        <v>0</v>
      </c>
      <c r="BE5">
        <v>0</v>
      </c>
      <c r="BF5">
        <v>0</v>
      </c>
      <c r="BG5">
        <v>0</v>
      </c>
      <c r="BH5">
        <v>12</v>
      </c>
      <c r="BI5">
        <v>3</v>
      </c>
      <c r="BJ5">
        <v>1</v>
      </c>
      <c r="BK5">
        <v>1</v>
      </c>
      <c r="BL5">
        <v>4</v>
      </c>
      <c r="BM5">
        <v>0</v>
      </c>
      <c r="BN5">
        <v>3</v>
      </c>
      <c r="BO5">
        <v>18</v>
      </c>
      <c r="BP5">
        <v>1</v>
      </c>
      <c r="BQ5">
        <v>0</v>
      </c>
      <c r="BR5">
        <v>1</v>
      </c>
      <c r="BS5">
        <v>0</v>
      </c>
      <c r="BT5">
        <v>0</v>
      </c>
      <c r="BU5">
        <v>0</v>
      </c>
      <c r="BV5">
        <v>1028</v>
      </c>
      <c r="BW5" t="s">
        <v>199</v>
      </c>
      <c r="BX5">
        <v>16834670513369</v>
      </c>
      <c r="BY5" t="s">
        <v>182</v>
      </c>
      <c r="BZ5" t="s">
        <v>182</v>
      </c>
      <c r="CA5" t="s">
        <v>183</v>
      </c>
      <c r="CB5">
        <v>16834670530946</v>
      </c>
      <c r="CC5">
        <v>113000</v>
      </c>
      <c r="CD5">
        <v>113000</v>
      </c>
      <c r="CE5">
        <v>860</v>
      </c>
      <c r="CF5">
        <v>104495747266</v>
      </c>
      <c r="CG5" t="s">
        <v>270</v>
      </c>
      <c r="CH5" t="s">
        <v>184</v>
      </c>
      <c r="CI5" t="s">
        <v>185</v>
      </c>
      <c r="CJ5">
        <v>43</v>
      </c>
      <c r="CK5">
        <v>377</v>
      </c>
      <c r="CL5">
        <v>4075999999978</v>
      </c>
      <c r="CM5">
        <v>4075999999978</v>
      </c>
      <c r="CP5" t="s">
        <v>186</v>
      </c>
      <c r="CQ5" t="s">
        <v>187</v>
      </c>
      <c r="CR5" t="s">
        <v>188</v>
      </c>
      <c r="CS5">
        <v>6096</v>
      </c>
      <c r="CT5" t="s">
        <v>270</v>
      </c>
      <c r="CU5">
        <v>24</v>
      </c>
      <c r="CV5" t="s">
        <v>189</v>
      </c>
      <c r="CW5" t="s">
        <v>249</v>
      </c>
      <c r="CX5" t="s">
        <v>191</v>
      </c>
      <c r="CY5">
        <v>3163</v>
      </c>
      <c r="CZ5">
        <v>62</v>
      </c>
      <c r="DA5" t="s">
        <v>192</v>
      </c>
      <c r="DB5" t="s">
        <v>272</v>
      </c>
      <c r="DC5">
        <v>1100</v>
      </c>
      <c r="DD5">
        <v>400</v>
      </c>
      <c r="DE5">
        <v>600</v>
      </c>
      <c r="DF5">
        <v>1100</v>
      </c>
      <c r="DG5">
        <v>1100</v>
      </c>
      <c r="DH5">
        <v>1100</v>
      </c>
      <c r="DI5">
        <v>1100</v>
      </c>
      <c r="DJ5">
        <v>574</v>
      </c>
      <c r="DK5" t="s">
        <v>194</v>
      </c>
      <c r="DL5" t="s">
        <v>258</v>
      </c>
      <c r="DM5">
        <v>46</v>
      </c>
      <c r="DN5">
        <v>23</v>
      </c>
      <c r="DO5">
        <v>202</v>
      </c>
      <c r="DP5">
        <v>194</v>
      </c>
      <c r="DQ5">
        <v>287</v>
      </c>
      <c r="DR5">
        <v>287</v>
      </c>
      <c r="DS5">
        <v>292</v>
      </c>
      <c r="DT5">
        <v>393</v>
      </c>
      <c r="DU5">
        <v>200</v>
      </c>
      <c r="DV5">
        <v>200</v>
      </c>
      <c r="DW5">
        <v>200</v>
      </c>
      <c r="DX5">
        <v>201</v>
      </c>
      <c r="DY5">
        <v>393</v>
      </c>
      <c r="DZ5">
        <v>393</v>
      </c>
      <c r="EA5">
        <v>423</v>
      </c>
      <c r="EB5">
        <v>423</v>
      </c>
      <c r="EC5">
        <v>423</v>
      </c>
      <c r="ED5">
        <v>1100</v>
      </c>
      <c r="EE5">
        <v>611</v>
      </c>
      <c r="EF5">
        <v>1116</v>
      </c>
      <c r="EG5">
        <v>612</v>
      </c>
      <c r="EH5">
        <v>612</v>
      </c>
      <c r="EI5">
        <v>1116</v>
      </c>
      <c r="EJ5">
        <v>423505129</v>
      </c>
      <c r="EK5">
        <v>423505129</v>
      </c>
      <c r="EL5">
        <v>4113</v>
      </c>
      <c r="EM5">
        <v>400</v>
      </c>
      <c r="EN5" t="s">
        <v>273</v>
      </c>
      <c r="EO5">
        <v>4</v>
      </c>
      <c r="EP5">
        <v>1</v>
      </c>
      <c r="EQ5">
        <v>243465</v>
      </c>
      <c r="ER5">
        <v>0</v>
      </c>
      <c r="ES5">
        <v>0</v>
      </c>
      <c r="ET5">
        <v>47</v>
      </c>
      <c r="EU5">
        <v>0</v>
      </c>
      <c r="EV5">
        <v>0</v>
      </c>
      <c r="EW5">
        <v>1</v>
      </c>
      <c r="EX5">
        <v>0</v>
      </c>
      <c r="EY5">
        <v>0</v>
      </c>
      <c r="EZ5">
        <v>22285</v>
      </c>
      <c r="FA5">
        <v>553</v>
      </c>
      <c r="FB5">
        <v>2</v>
      </c>
      <c r="FC5">
        <v>1362</v>
      </c>
      <c r="FD5">
        <v>2017</v>
      </c>
      <c r="FE5">
        <v>3</v>
      </c>
      <c r="FF5">
        <v>6561</v>
      </c>
      <c r="FG5">
        <v>2422</v>
      </c>
      <c r="FH5">
        <v>3</v>
      </c>
      <c r="FI5">
        <v>7321</v>
      </c>
      <c r="FJ5">
        <v>581</v>
      </c>
      <c r="FK5">
        <v>1</v>
      </c>
      <c r="FL5">
        <v>581</v>
      </c>
      <c r="FM5">
        <v>0</v>
      </c>
      <c r="FN5">
        <v>0</v>
      </c>
      <c r="FO5">
        <v>0</v>
      </c>
      <c r="FP5">
        <v>213136</v>
      </c>
      <c r="FQ5">
        <v>1</v>
      </c>
      <c r="FR5">
        <v>2763</v>
      </c>
      <c r="FS5">
        <v>0</v>
      </c>
      <c r="FT5">
        <v>0</v>
      </c>
      <c r="FU5">
        <v>0</v>
      </c>
      <c r="FV5">
        <v>1285</v>
      </c>
      <c r="FW5">
        <v>1</v>
      </c>
      <c r="FX5">
        <v>3099</v>
      </c>
      <c r="FY5" t="s">
        <v>273</v>
      </c>
    </row>
    <row r="6" spans="1:182" x14ac:dyDescent="0.2">
      <c r="A6">
        <v>417</v>
      </c>
      <c r="B6">
        <v>417</v>
      </c>
      <c r="C6">
        <v>1168</v>
      </c>
      <c r="D6">
        <v>34380</v>
      </c>
      <c r="E6">
        <v>21136</v>
      </c>
      <c r="F6">
        <v>220093</v>
      </c>
      <c r="G6">
        <v>4992</v>
      </c>
      <c r="H6">
        <v>12</v>
      </c>
      <c r="I6">
        <v>12</v>
      </c>
      <c r="J6">
        <v>7</v>
      </c>
      <c r="K6">
        <v>10</v>
      </c>
      <c r="L6">
        <v>1</v>
      </c>
      <c r="M6">
        <v>1</v>
      </c>
      <c r="N6">
        <v>99999</v>
      </c>
      <c r="O6">
        <v>0</v>
      </c>
      <c r="P6">
        <v>0</v>
      </c>
      <c r="Q6">
        <v>1</v>
      </c>
      <c r="R6" t="s">
        <v>280</v>
      </c>
      <c r="S6">
        <v>402</v>
      </c>
      <c r="T6">
        <v>402</v>
      </c>
      <c r="U6">
        <v>306</v>
      </c>
      <c r="V6">
        <v>310</v>
      </c>
      <c r="W6" t="s">
        <v>270</v>
      </c>
      <c r="X6">
        <v>6</v>
      </c>
      <c r="Y6">
        <v>0</v>
      </c>
      <c r="Z6" t="s">
        <v>281</v>
      </c>
      <c r="AA6" t="s">
        <v>270</v>
      </c>
      <c r="AB6">
        <v>306</v>
      </c>
      <c r="AC6">
        <v>4518999999985</v>
      </c>
      <c r="AD6">
        <v>467</v>
      </c>
      <c r="AE6">
        <v>721</v>
      </c>
      <c r="AF6">
        <v>1217</v>
      </c>
      <c r="AG6">
        <v>3</v>
      </c>
      <c r="AH6">
        <v>3</v>
      </c>
      <c r="AI6">
        <v>187</v>
      </c>
      <c r="AJ6">
        <v>58</v>
      </c>
      <c r="AK6">
        <v>31</v>
      </c>
      <c r="AL6">
        <v>92</v>
      </c>
      <c r="AM6">
        <v>100</v>
      </c>
      <c r="AN6">
        <v>-1</v>
      </c>
      <c r="AO6">
        <v>100</v>
      </c>
      <c r="AP6">
        <v>-1</v>
      </c>
      <c r="AQ6">
        <v>-1</v>
      </c>
      <c r="AR6">
        <v>100</v>
      </c>
      <c r="AS6">
        <v>-1</v>
      </c>
      <c r="AT6">
        <v>-1</v>
      </c>
      <c r="AU6">
        <v>9078</v>
      </c>
      <c r="AV6">
        <v>0</v>
      </c>
      <c r="AW6">
        <v>-1</v>
      </c>
      <c r="AX6">
        <v>-1</v>
      </c>
      <c r="AY6">
        <v>581</v>
      </c>
      <c r="AZ6">
        <v>0</v>
      </c>
      <c r="BA6" t="s">
        <v>180</v>
      </c>
      <c r="BB6">
        <v>1</v>
      </c>
      <c r="BC6">
        <v>0</v>
      </c>
      <c r="BD6">
        <v>0</v>
      </c>
      <c r="BE6">
        <v>0</v>
      </c>
      <c r="BF6">
        <v>0</v>
      </c>
      <c r="BG6">
        <v>0</v>
      </c>
      <c r="BH6">
        <v>11</v>
      </c>
      <c r="BI6">
        <v>2</v>
      </c>
      <c r="BJ6">
        <v>1</v>
      </c>
      <c r="BK6">
        <v>1</v>
      </c>
      <c r="BL6">
        <v>8</v>
      </c>
      <c r="BM6">
        <v>0</v>
      </c>
      <c r="BN6">
        <v>6</v>
      </c>
      <c r="BO6">
        <v>32</v>
      </c>
      <c r="BP6">
        <v>2</v>
      </c>
      <c r="BQ6">
        <v>0</v>
      </c>
      <c r="BR6">
        <v>2</v>
      </c>
      <c r="BS6">
        <v>0</v>
      </c>
      <c r="BT6">
        <v>0</v>
      </c>
      <c r="BU6">
        <v>0</v>
      </c>
      <c r="BV6">
        <v>1101</v>
      </c>
      <c r="BW6" t="s">
        <v>181</v>
      </c>
      <c r="BX6">
        <v>16834670513867</v>
      </c>
      <c r="BY6" t="s">
        <v>182</v>
      </c>
      <c r="BZ6" t="s">
        <v>182</v>
      </c>
      <c r="CA6" t="s">
        <v>183</v>
      </c>
      <c r="CB6">
        <v>16834670534216</v>
      </c>
      <c r="CC6">
        <v>113000</v>
      </c>
      <c r="CD6">
        <v>113000</v>
      </c>
      <c r="CE6">
        <v>1069</v>
      </c>
      <c r="CF6">
        <v>128605769231</v>
      </c>
      <c r="CG6" t="s">
        <v>270</v>
      </c>
      <c r="CH6" t="s">
        <v>184</v>
      </c>
      <c r="CI6" t="s">
        <v>185</v>
      </c>
      <c r="CJ6">
        <v>43</v>
      </c>
      <c r="CK6">
        <v>402</v>
      </c>
      <c r="CL6">
        <v>4518999999985</v>
      </c>
      <c r="CM6">
        <v>4518999999985</v>
      </c>
      <c r="CP6" t="s">
        <v>186</v>
      </c>
      <c r="CQ6" t="s">
        <v>187</v>
      </c>
      <c r="CR6" t="s">
        <v>188</v>
      </c>
      <c r="CS6">
        <v>6489</v>
      </c>
      <c r="CT6" t="s">
        <v>270</v>
      </c>
      <c r="CU6">
        <v>24</v>
      </c>
      <c r="CV6" t="s">
        <v>189</v>
      </c>
      <c r="CW6" t="s">
        <v>249</v>
      </c>
      <c r="CX6" t="s">
        <v>191</v>
      </c>
      <c r="CY6">
        <v>3163</v>
      </c>
      <c r="CZ6">
        <v>62</v>
      </c>
      <c r="DA6" t="s">
        <v>192</v>
      </c>
      <c r="DB6" t="s">
        <v>272</v>
      </c>
      <c r="DC6">
        <v>1200</v>
      </c>
      <c r="DD6">
        <v>500</v>
      </c>
      <c r="DE6">
        <v>700</v>
      </c>
      <c r="DF6">
        <v>1200</v>
      </c>
      <c r="DG6">
        <v>1200</v>
      </c>
      <c r="DH6">
        <v>1200</v>
      </c>
      <c r="DI6">
        <v>1200</v>
      </c>
      <c r="DJ6">
        <v>673</v>
      </c>
      <c r="DK6" t="s">
        <v>194</v>
      </c>
      <c r="DL6" t="s">
        <v>258</v>
      </c>
      <c r="DM6">
        <v>52</v>
      </c>
      <c r="DN6">
        <v>22</v>
      </c>
      <c r="DO6">
        <v>225</v>
      </c>
      <c r="DP6">
        <v>214</v>
      </c>
      <c r="DQ6">
        <v>321</v>
      </c>
      <c r="DR6">
        <v>321</v>
      </c>
      <c r="DS6">
        <v>325</v>
      </c>
      <c r="DT6">
        <v>417</v>
      </c>
      <c r="DU6">
        <v>223</v>
      </c>
      <c r="DV6">
        <v>223</v>
      </c>
      <c r="DW6">
        <v>223</v>
      </c>
      <c r="DX6">
        <v>224</v>
      </c>
      <c r="DY6">
        <v>417</v>
      </c>
      <c r="DZ6">
        <v>417</v>
      </c>
      <c r="EA6">
        <v>466</v>
      </c>
      <c r="EB6">
        <v>466</v>
      </c>
      <c r="EC6">
        <v>466</v>
      </c>
      <c r="ED6">
        <v>1197</v>
      </c>
      <c r="EE6">
        <v>721</v>
      </c>
      <c r="EF6">
        <v>1217</v>
      </c>
      <c r="EG6">
        <v>721</v>
      </c>
      <c r="EH6">
        <v>721</v>
      </c>
      <c r="EI6">
        <v>1217</v>
      </c>
      <c r="EJ6">
        <v>423505129</v>
      </c>
      <c r="EK6">
        <v>423505129</v>
      </c>
      <c r="EL6">
        <v>4215</v>
      </c>
      <c r="EM6">
        <v>500</v>
      </c>
      <c r="EN6" t="s">
        <v>273</v>
      </c>
      <c r="EO6">
        <v>5</v>
      </c>
      <c r="EP6">
        <v>1</v>
      </c>
      <c r="EQ6">
        <v>224355</v>
      </c>
      <c r="ER6">
        <v>0</v>
      </c>
      <c r="ES6">
        <v>0</v>
      </c>
      <c r="ET6">
        <v>54</v>
      </c>
      <c r="EU6">
        <v>0</v>
      </c>
      <c r="EV6">
        <v>0</v>
      </c>
      <c r="EW6">
        <v>1</v>
      </c>
      <c r="EX6">
        <v>0</v>
      </c>
      <c r="EY6">
        <v>0</v>
      </c>
      <c r="EZ6">
        <v>21704</v>
      </c>
      <c r="FA6">
        <v>553</v>
      </c>
      <c r="FB6">
        <v>2</v>
      </c>
      <c r="FC6">
        <v>1362</v>
      </c>
      <c r="FD6">
        <v>2017</v>
      </c>
      <c r="FE6">
        <v>3</v>
      </c>
      <c r="FF6">
        <v>6561</v>
      </c>
      <c r="FG6">
        <v>2422</v>
      </c>
      <c r="FH6">
        <v>3</v>
      </c>
      <c r="FI6">
        <v>7321</v>
      </c>
      <c r="FJ6">
        <v>581</v>
      </c>
      <c r="FK6">
        <v>1</v>
      </c>
      <c r="FL6">
        <v>581</v>
      </c>
      <c r="FM6">
        <v>0</v>
      </c>
      <c r="FN6">
        <v>0</v>
      </c>
      <c r="FO6">
        <v>0</v>
      </c>
      <c r="FP6">
        <v>213136</v>
      </c>
      <c r="FQ6">
        <v>1</v>
      </c>
      <c r="FR6">
        <v>14922</v>
      </c>
      <c r="FS6">
        <v>0</v>
      </c>
      <c r="FT6">
        <v>0</v>
      </c>
      <c r="FU6">
        <v>0</v>
      </c>
      <c r="FV6">
        <v>1285</v>
      </c>
      <c r="FW6">
        <v>1</v>
      </c>
      <c r="FX6">
        <v>3099</v>
      </c>
      <c r="FY6" t="s">
        <v>273</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719F77-B8DB-CF44-BE56-35FB76CF5326}">
  <sheetPr codeName="Blad6"/>
  <dimension ref="A1:FU6"/>
  <sheetViews>
    <sheetView workbookViewId="0"/>
  </sheetViews>
  <sheetFormatPr baseColWidth="10" defaultRowHeight="16" x14ac:dyDescent="0.2"/>
  <cols>
    <col min="1" max="1" width="11.33203125" bestFit="1" customWidth="1"/>
    <col min="2" max="2" width="10.6640625" bestFit="1" customWidth="1"/>
    <col min="3" max="3" width="13.1640625" bestFit="1" customWidth="1"/>
    <col min="4" max="4" width="11.1640625" bestFit="1" customWidth="1"/>
    <col min="5" max="5" width="14.33203125" bestFit="1" customWidth="1"/>
    <col min="6" max="6" width="9.6640625" bestFit="1" customWidth="1"/>
    <col min="7" max="7" width="12.83203125" bestFit="1" customWidth="1"/>
    <col min="8" max="8" width="10.6640625" bestFit="1" customWidth="1"/>
    <col min="9" max="9" width="13.6640625" bestFit="1" customWidth="1"/>
    <col min="10" max="10" width="13.83203125" bestFit="1" customWidth="1"/>
    <col min="11" max="12" width="15.83203125" bestFit="1" customWidth="1"/>
    <col min="13" max="13" width="17.1640625" bestFit="1" customWidth="1"/>
    <col min="14" max="14" width="8.33203125" bestFit="1" customWidth="1"/>
    <col min="15" max="15" width="16" bestFit="1" customWidth="1"/>
    <col min="16" max="16" width="9.33203125" bestFit="1" customWidth="1"/>
    <col min="17" max="17" width="21.83203125" bestFit="1" customWidth="1"/>
    <col min="18" max="18" width="35.33203125" bestFit="1" customWidth="1"/>
    <col min="19" max="19" width="15.83203125" bestFit="1" customWidth="1"/>
    <col min="20" max="20" width="14.83203125" bestFit="1" customWidth="1"/>
    <col min="21" max="21" width="28.5" bestFit="1" customWidth="1"/>
    <col min="22" max="22" width="27.5" bestFit="1" customWidth="1"/>
    <col min="23" max="23" width="43.33203125" bestFit="1" customWidth="1"/>
    <col min="24" max="24" width="13.33203125" bestFit="1" customWidth="1"/>
    <col min="25" max="25" width="24.6640625" bestFit="1" customWidth="1"/>
    <col min="26" max="26" width="35.6640625" bestFit="1" customWidth="1"/>
    <col min="27" max="27" width="43.33203125" bestFit="1" customWidth="1"/>
    <col min="28" max="28" width="16.1640625" bestFit="1" customWidth="1"/>
    <col min="29" max="29" width="11.1640625" bestFit="1" customWidth="1"/>
    <col min="30" max="30" width="19.83203125" bestFit="1" customWidth="1"/>
    <col min="31" max="31" width="20.6640625" bestFit="1" customWidth="1"/>
    <col min="32" max="32" width="19.1640625" bestFit="1" customWidth="1"/>
    <col min="33" max="33" width="17.6640625" bestFit="1" customWidth="1"/>
    <col min="34" max="34" width="7.83203125" bestFit="1" customWidth="1"/>
    <col min="35" max="35" width="18.5" bestFit="1" customWidth="1"/>
    <col min="36" max="36" width="13.6640625" bestFit="1" customWidth="1"/>
    <col min="37" max="37" width="11.83203125" bestFit="1" customWidth="1"/>
    <col min="38" max="38" width="12.33203125" bestFit="1" customWidth="1"/>
    <col min="39" max="39" width="15.1640625" bestFit="1" customWidth="1"/>
    <col min="40" max="40" width="17.6640625" bestFit="1" customWidth="1"/>
    <col min="41" max="41" width="14.33203125" bestFit="1" customWidth="1"/>
    <col min="42" max="42" width="16" bestFit="1" customWidth="1"/>
    <col min="43" max="43" width="16.83203125" bestFit="1" customWidth="1"/>
    <col min="44" max="44" width="13.5" bestFit="1" customWidth="1"/>
    <col min="45" max="45" width="23.1640625" bestFit="1" customWidth="1"/>
    <col min="46" max="46" width="11.83203125" bestFit="1" customWidth="1"/>
    <col min="47" max="47" width="14.1640625" bestFit="1" customWidth="1"/>
    <col min="48" max="48" width="13.83203125" bestFit="1" customWidth="1"/>
    <col min="49" max="49" width="16.1640625" bestFit="1" customWidth="1"/>
    <col min="50" max="50" width="13.6640625" bestFit="1" customWidth="1"/>
    <col min="51" max="51" width="16" bestFit="1" customWidth="1"/>
    <col min="52" max="53" width="16.33203125" bestFit="1" customWidth="1"/>
    <col min="54" max="54" width="45.33203125" bestFit="1" customWidth="1"/>
    <col min="55" max="55" width="19" bestFit="1" customWidth="1"/>
    <col min="56" max="56" width="22.1640625" bestFit="1" customWidth="1"/>
    <col min="57" max="57" width="31.33203125" bestFit="1" customWidth="1"/>
    <col min="58" max="58" width="17.33203125" bestFit="1" customWidth="1"/>
    <col min="59" max="59" width="36" bestFit="1" customWidth="1"/>
    <col min="60" max="60" width="19" bestFit="1" customWidth="1"/>
    <col min="61" max="61" width="16" bestFit="1" customWidth="1"/>
    <col min="62" max="62" width="26.1640625" bestFit="1" customWidth="1"/>
    <col min="63" max="63" width="22.33203125" bestFit="1" customWidth="1"/>
    <col min="64" max="64" width="12.5" bestFit="1" customWidth="1"/>
    <col min="65" max="65" width="13.83203125" bestFit="1" customWidth="1"/>
    <col min="66" max="66" width="11.1640625" bestFit="1" customWidth="1"/>
    <col min="67" max="67" width="13.83203125" bestFit="1" customWidth="1"/>
    <col min="68" max="68" width="17" bestFit="1" customWidth="1"/>
    <col min="69" max="69" width="15.1640625" bestFit="1" customWidth="1"/>
    <col min="70" max="70" width="35.1640625" bestFit="1" customWidth="1"/>
    <col min="71" max="71" width="10" bestFit="1" customWidth="1"/>
    <col min="72" max="72" width="23.5" bestFit="1" customWidth="1"/>
    <col min="73" max="73" width="13.33203125" bestFit="1" customWidth="1"/>
    <col min="74" max="75" width="18.1640625" bestFit="1" customWidth="1"/>
    <col min="76" max="76" width="13.33203125" bestFit="1" customWidth="1"/>
    <col min="77" max="77" width="12.1640625" bestFit="1" customWidth="1"/>
    <col min="78" max="78" width="16.5" bestFit="1" customWidth="1"/>
    <col min="79" max="79" width="17.33203125" bestFit="1" customWidth="1"/>
    <col min="80" max="81" width="19.1640625" bestFit="1" customWidth="1"/>
    <col min="82" max="82" width="43.33203125" bestFit="1" customWidth="1"/>
    <col min="83" max="83" width="25.83203125" bestFit="1" customWidth="1"/>
    <col min="84" max="84" width="32.5" bestFit="1" customWidth="1"/>
    <col min="85" max="85" width="15" bestFit="1" customWidth="1"/>
    <col min="86" max="86" width="15.1640625" bestFit="1" customWidth="1"/>
    <col min="87" max="87" width="33.1640625" bestFit="1" customWidth="1"/>
    <col min="88" max="88" width="42.5" bestFit="1" customWidth="1"/>
    <col min="89" max="89" width="18.33203125" bestFit="1" customWidth="1"/>
    <col min="90" max="90" width="19.1640625" bestFit="1" customWidth="1"/>
    <col min="91" max="91" width="22.6640625" bestFit="1" customWidth="1"/>
    <col min="92" max="92" width="16" bestFit="1" customWidth="1"/>
    <col min="93" max="93" width="13.33203125" bestFit="1" customWidth="1"/>
    <col min="94" max="94" width="19" bestFit="1" customWidth="1"/>
    <col min="95" max="95" width="43.33203125" bestFit="1" customWidth="1"/>
    <col min="96" max="96" width="12.5" bestFit="1" customWidth="1"/>
    <col min="97" max="97" width="41.1640625" bestFit="1" customWidth="1"/>
    <col min="98" max="98" width="9.6640625" bestFit="1" customWidth="1"/>
    <col min="99" max="99" width="71.5" bestFit="1" customWidth="1"/>
    <col min="100" max="100" width="26" bestFit="1" customWidth="1"/>
    <col min="101" max="101" width="22.83203125" bestFit="1" customWidth="1"/>
    <col min="102" max="102" width="32" bestFit="1" customWidth="1"/>
    <col min="103" max="103" width="80.6640625" bestFit="1" customWidth="1"/>
    <col min="104" max="104" width="17.6640625" bestFit="1" customWidth="1"/>
    <col min="105" max="105" width="9" bestFit="1" customWidth="1"/>
    <col min="106" max="109" width="18.33203125" bestFit="1" customWidth="1"/>
    <col min="110" max="110" width="16.33203125" bestFit="1" customWidth="1"/>
    <col min="111" max="111" width="13.1640625" bestFit="1" customWidth="1"/>
    <col min="112" max="112" width="26.6640625" bestFit="1" customWidth="1"/>
    <col min="113" max="113" width="31.1640625" bestFit="1" customWidth="1"/>
    <col min="114" max="114" width="33" bestFit="1" customWidth="1"/>
    <col min="115" max="115" width="28.33203125" bestFit="1" customWidth="1"/>
    <col min="116" max="116" width="30.33203125" bestFit="1" customWidth="1"/>
    <col min="117" max="117" width="30.6640625" bestFit="1" customWidth="1"/>
    <col min="118" max="118" width="32.83203125" bestFit="1" customWidth="1"/>
    <col min="119" max="119" width="45.33203125" bestFit="1" customWidth="1"/>
    <col min="120" max="120" width="44.1640625" bestFit="1" customWidth="1"/>
    <col min="121" max="121" width="31.83203125" bestFit="1" customWidth="1"/>
    <col min="122" max="122" width="34.6640625" bestFit="1" customWidth="1"/>
    <col min="123" max="123" width="33.5" bestFit="1" customWidth="1"/>
    <col min="124" max="124" width="36.33203125" bestFit="1" customWidth="1"/>
    <col min="125" max="125" width="38.83203125" bestFit="1" customWidth="1"/>
    <col min="126" max="126" width="32.5" bestFit="1" customWidth="1"/>
    <col min="127" max="127" width="31.5" bestFit="1" customWidth="1"/>
    <col min="128" max="128" width="27.6640625" bestFit="1" customWidth="1"/>
    <col min="129" max="129" width="36.5" bestFit="1" customWidth="1"/>
    <col min="130" max="130" width="45.83203125" bestFit="1" customWidth="1"/>
    <col min="131" max="131" width="37.33203125" bestFit="1" customWidth="1"/>
    <col min="132" max="132" width="34.33203125" bestFit="1" customWidth="1"/>
    <col min="133" max="133" width="39.1640625" bestFit="1" customWidth="1"/>
    <col min="134" max="134" width="33.83203125" bestFit="1" customWidth="1"/>
    <col min="135" max="135" width="39.1640625" bestFit="1" customWidth="1"/>
    <col min="136" max="136" width="20.83203125" bestFit="1" customWidth="1"/>
    <col min="137" max="137" width="15.83203125" bestFit="1" customWidth="1"/>
    <col min="138" max="138" width="18.1640625" bestFit="1" customWidth="1"/>
    <col min="139" max="139" width="6.33203125" bestFit="1" customWidth="1"/>
    <col min="140" max="140" width="7.1640625" bestFit="1" customWidth="1"/>
    <col min="141" max="141" width="14" bestFit="1" customWidth="1"/>
    <col min="142" max="142" width="11.5" bestFit="1" customWidth="1"/>
    <col min="143" max="143" width="6" bestFit="1" customWidth="1"/>
    <col min="144" max="144" width="11.1640625" bestFit="1" customWidth="1"/>
    <col min="145" max="145" width="13.6640625" bestFit="1" customWidth="1"/>
    <col min="146" max="146" width="11.83203125" bestFit="1" customWidth="1"/>
    <col min="147" max="147" width="16.5" bestFit="1" customWidth="1"/>
    <col min="148" max="148" width="10.1640625" bestFit="1" customWidth="1"/>
    <col min="149" max="149" width="19.1640625" bestFit="1" customWidth="1"/>
    <col min="150" max="150" width="17.1640625" bestFit="1" customWidth="1"/>
    <col min="151" max="151" width="12.5" bestFit="1" customWidth="1"/>
    <col min="152" max="152" width="15" bestFit="1" customWidth="1"/>
    <col min="153" max="153" width="25" bestFit="1" customWidth="1"/>
    <col min="154" max="154" width="10" bestFit="1" customWidth="1"/>
    <col min="155" max="155" width="12.5" bestFit="1" customWidth="1"/>
    <col min="156" max="156" width="22.33203125" bestFit="1" customWidth="1"/>
    <col min="157" max="157" width="11.1640625" bestFit="1" customWidth="1"/>
    <col min="158" max="158" width="13.6640625" bestFit="1" customWidth="1"/>
    <col min="159" max="159" width="23.5" bestFit="1" customWidth="1"/>
    <col min="160" max="160" width="13.83203125" bestFit="1" customWidth="1"/>
    <col min="161" max="161" width="16.33203125" bestFit="1" customWidth="1"/>
    <col min="162" max="162" width="26.33203125" bestFit="1" customWidth="1"/>
    <col min="163" max="163" width="12.6640625" bestFit="1" customWidth="1"/>
    <col min="164" max="164" width="15.1640625" bestFit="1" customWidth="1"/>
    <col min="165" max="165" width="25.1640625" bestFit="1" customWidth="1"/>
    <col min="166" max="166" width="12" bestFit="1" customWidth="1"/>
    <col min="167" max="167" width="14.5" bestFit="1" customWidth="1"/>
    <col min="168" max="168" width="24.5" bestFit="1" customWidth="1"/>
    <col min="169" max="169" width="13.1640625" bestFit="1" customWidth="1"/>
    <col min="170" max="170" width="15.6640625" bestFit="1" customWidth="1"/>
    <col min="171" max="171" width="25.6640625" bestFit="1" customWidth="1"/>
    <col min="172" max="172" width="13" bestFit="1" customWidth="1"/>
    <col min="173" max="173" width="15.5" bestFit="1" customWidth="1"/>
    <col min="174" max="174" width="25.5" bestFit="1" customWidth="1"/>
    <col min="175" max="175" width="18.1640625" bestFit="1" customWidth="1"/>
    <col min="176" max="176" width="13" bestFit="1" customWidth="1"/>
    <col min="177" max="177" width="12.83203125" bestFit="1" customWidth="1"/>
  </cols>
  <sheetData>
    <row r="1" spans="1:177" x14ac:dyDescent="0.2">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c r="BI1" t="s">
        <v>60</v>
      </c>
      <c r="BJ1" t="s">
        <v>61</v>
      </c>
      <c r="BK1" t="s">
        <v>62</v>
      </c>
      <c r="BL1" t="s">
        <v>63</v>
      </c>
      <c r="BM1" t="s">
        <v>64</v>
      </c>
      <c r="BN1" t="s">
        <v>65</v>
      </c>
      <c r="BO1" t="s">
        <v>66</v>
      </c>
      <c r="BP1" t="s">
        <v>67</v>
      </c>
      <c r="BQ1" t="s">
        <v>68</v>
      </c>
      <c r="BR1" t="s">
        <v>69</v>
      </c>
      <c r="BS1" t="s">
        <v>70</v>
      </c>
      <c r="BT1" t="s">
        <v>71</v>
      </c>
      <c r="BU1" t="s">
        <v>72</v>
      </c>
      <c r="BV1" t="s">
        <v>73</v>
      </c>
      <c r="BW1" t="s">
        <v>74</v>
      </c>
      <c r="BX1" t="s">
        <v>75</v>
      </c>
      <c r="BY1" t="s">
        <v>76</v>
      </c>
      <c r="BZ1" t="s">
        <v>77</v>
      </c>
      <c r="CA1" t="s">
        <v>78</v>
      </c>
      <c r="CB1" t="s">
        <v>79</v>
      </c>
      <c r="CC1" t="s">
        <v>80</v>
      </c>
      <c r="CD1" t="s">
        <v>81</v>
      </c>
      <c r="CE1" t="s">
        <v>82</v>
      </c>
      <c r="CF1" t="s">
        <v>83</v>
      </c>
      <c r="CG1" t="s">
        <v>84</v>
      </c>
      <c r="CH1" t="s">
        <v>85</v>
      </c>
      <c r="CI1" t="s">
        <v>86</v>
      </c>
      <c r="CJ1" t="s">
        <v>87</v>
      </c>
      <c r="CK1" t="s">
        <v>88</v>
      </c>
      <c r="CL1" t="s">
        <v>89</v>
      </c>
      <c r="CM1" t="s">
        <v>90</v>
      </c>
      <c r="CN1" t="s">
        <v>91</v>
      </c>
      <c r="CO1" t="s">
        <v>92</v>
      </c>
      <c r="CP1" t="s">
        <v>93</v>
      </c>
      <c r="CQ1" t="s">
        <v>94</v>
      </c>
      <c r="CR1" t="s">
        <v>95</v>
      </c>
      <c r="CS1" t="s">
        <v>96</v>
      </c>
      <c r="CT1" t="s">
        <v>97</v>
      </c>
      <c r="CU1" t="s">
        <v>98</v>
      </c>
      <c r="CV1" t="s">
        <v>99</v>
      </c>
      <c r="CW1" t="s">
        <v>100</v>
      </c>
      <c r="CX1" t="s">
        <v>101</v>
      </c>
      <c r="CY1" t="s">
        <v>102</v>
      </c>
      <c r="CZ1" t="s">
        <v>103</v>
      </c>
      <c r="DA1" t="s">
        <v>104</v>
      </c>
      <c r="DB1" t="s">
        <v>105</v>
      </c>
      <c r="DC1" t="s">
        <v>106</v>
      </c>
      <c r="DD1" t="s">
        <v>107</v>
      </c>
      <c r="DE1" t="s">
        <v>108</v>
      </c>
      <c r="DF1" t="s">
        <v>109</v>
      </c>
      <c r="DG1" t="s">
        <v>110</v>
      </c>
      <c r="DH1" t="s">
        <v>111</v>
      </c>
      <c r="DI1" t="s">
        <v>112</v>
      </c>
      <c r="DJ1" t="s">
        <v>113</v>
      </c>
      <c r="DK1" t="s">
        <v>114</v>
      </c>
      <c r="DL1" t="s">
        <v>115</v>
      </c>
      <c r="DM1" t="s">
        <v>116</v>
      </c>
      <c r="DN1" t="s">
        <v>117</v>
      </c>
      <c r="DO1" t="s">
        <v>118</v>
      </c>
      <c r="DP1" t="s">
        <v>119</v>
      </c>
      <c r="DQ1" t="s">
        <v>120</v>
      </c>
      <c r="DR1" t="s">
        <v>121</v>
      </c>
      <c r="DS1" t="s">
        <v>122</v>
      </c>
      <c r="DT1" t="s">
        <v>123</v>
      </c>
      <c r="DU1" t="s">
        <v>124</v>
      </c>
      <c r="DV1" t="s">
        <v>125</v>
      </c>
      <c r="DW1" t="s">
        <v>126</v>
      </c>
      <c r="DX1" t="s">
        <v>128</v>
      </c>
      <c r="DY1" t="s">
        <v>129</v>
      </c>
      <c r="DZ1" t="s">
        <v>130</v>
      </c>
      <c r="EA1" t="s">
        <v>131</v>
      </c>
      <c r="EB1" t="s">
        <v>132</v>
      </c>
      <c r="EC1" t="s">
        <v>133</v>
      </c>
      <c r="ED1" t="s">
        <v>134</v>
      </c>
      <c r="EE1" t="s">
        <v>135</v>
      </c>
      <c r="EF1" t="s">
        <v>136</v>
      </c>
      <c r="EG1" t="s">
        <v>137</v>
      </c>
      <c r="EH1" t="s">
        <v>138</v>
      </c>
      <c r="EI1" t="s">
        <v>139</v>
      </c>
      <c r="EJ1" t="s">
        <v>140</v>
      </c>
      <c r="EK1" t="s">
        <v>141</v>
      </c>
      <c r="EL1" t="s">
        <v>142</v>
      </c>
      <c r="EM1" t="s">
        <v>143</v>
      </c>
      <c r="EN1" t="s">
        <v>144</v>
      </c>
      <c r="EO1" t="s">
        <v>145</v>
      </c>
      <c r="EP1" t="s">
        <v>146</v>
      </c>
      <c r="EQ1" t="s">
        <v>147</v>
      </c>
      <c r="ER1" t="s">
        <v>148</v>
      </c>
      <c r="ES1" t="s">
        <v>149</v>
      </c>
      <c r="ET1" t="s">
        <v>150</v>
      </c>
      <c r="EU1" t="s">
        <v>151</v>
      </c>
      <c r="EV1" t="s">
        <v>152</v>
      </c>
      <c r="EW1" t="s">
        <v>153</v>
      </c>
      <c r="EX1" t="s">
        <v>154</v>
      </c>
      <c r="EY1" t="s">
        <v>155</v>
      </c>
      <c r="EZ1" t="s">
        <v>156</v>
      </c>
      <c r="FA1" t="s">
        <v>157</v>
      </c>
      <c r="FB1" t="s">
        <v>158</v>
      </c>
      <c r="FC1" t="s">
        <v>159</v>
      </c>
      <c r="FD1" t="s">
        <v>160</v>
      </c>
      <c r="FE1" t="s">
        <v>161</v>
      </c>
      <c r="FF1" t="s">
        <v>162</v>
      </c>
      <c r="FG1" t="s">
        <v>163</v>
      </c>
      <c r="FH1" t="s">
        <v>164</v>
      </c>
      <c r="FI1" t="s">
        <v>165</v>
      </c>
      <c r="FJ1" t="s">
        <v>166</v>
      </c>
      <c r="FK1" t="s">
        <v>167</v>
      </c>
      <c r="FL1" t="s">
        <v>168</v>
      </c>
      <c r="FM1" t="s">
        <v>169</v>
      </c>
      <c r="FN1" t="s">
        <v>170</v>
      </c>
      <c r="FO1" t="s">
        <v>171</v>
      </c>
      <c r="FP1" t="s">
        <v>172</v>
      </c>
      <c r="FQ1" t="s">
        <v>173</v>
      </c>
      <c r="FR1" t="s">
        <v>174</v>
      </c>
      <c r="FS1" t="s">
        <v>175</v>
      </c>
      <c r="FT1" t="s">
        <v>207</v>
      </c>
      <c r="FU1" t="s">
        <v>176</v>
      </c>
    </row>
    <row r="2" spans="1:177" x14ac:dyDescent="0.2">
      <c r="A2">
        <v>322</v>
      </c>
      <c r="B2">
        <v>322</v>
      </c>
      <c r="C2">
        <v>365</v>
      </c>
      <c r="D2">
        <v>24110</v>
      </c>
      <c r="E2">
        <v>24110</v>
      </c>
      <c r="F2">
        <v>4287</v>
      </c>
      <c r="G2">
        <v>4287</v>
      </c>
      <c r="H2">
        <v>8</v>
      </c>
      <c r="I2">
        <v>8</v>
      </c>
      <c r="J2">
        <v>8</v>
      </c>
      <c r="K2">
        <v>7</v>
      </c>
      <c r="L2">
        <v>1</v>
      </c>
      <c r="M2">
        <v>0</v>
      </c>
      <c r="N2">
        <v>99999</v>
      </c>
      <c r="O2">
        <v>0</v>
      </c>
      <c r="P2">
        <v>0</v>
      </c>
      <c r="Q2">
        <v>1</v>
      </c>
      <c r="R2" t="s">
        <v>282</v>
      </c>
      <c r="S2">
        <v>315</v>
      </c>
      <c r="T2">
        <v>315</v>
      </c>
      <c r="U2">
        <v>314</v>
      </c>
      <c r="V2">
        <v>315</v>
      </c>
      <c r="W2" t="s">
        <v>283</v>
      </c>
      <c r="X2">
        <v>2</v>
      </c>
      <c r="Y2">
        <v>0</v>
      </c>
      <c r="Z2" t="s">
        <v>284</v>
      </c>
      <c r="AA2" t="s">
        <v>283</v>
      </c>
      <c r="AB2">
        <v>314</v>
      </c>
      <c r="AC2">
        <v>3185</v>
      </c>
      <c r="AD2">
        <v>325</v>
      </c>
      <c r="AE2">
        <v>325</v>
      </c>
      <c r="AF2">
        <v>3</v>
      </c>
      <c r="AG2">
        <v>3</v>
      </c>
      <c r="AH2">
        <v>188</v>
      </c>
      <c r="AI2">
        <v>58</v>
      </c>
      <c r="AJ2">
        <v>0</v>
      </c>
      <c r="AK2">
        <v>100</v>
      </c>
      <c r="AL2">
        <v>100</v>
      </c>
      <c r="AM2">
        <v>-1</v>
      </c>
      <c r="AN2">
        <v>100</v>
      </c>
      <c r="AO2">
        <v>-1</v>
      </c>
      <c r="AP2">
        <v>-1</v>
      </c>
      <c r="AQ2">
        <v>-1</v>
      </c>
      <c r="AR2">
        <v>-1</v>
      </c>
      <c r="AS2">
        <v>-1</v>
      </c>
      <c r="AT2">
        <v>6503</v>
      </c>
      <c r="AU2">
        <v>0</v>
      </c>
      <c r="AV2">
        <v>-1</v>
      </c>
      <c r="AW2">
        <v>-1</v>
      </c>
      <c r="AX2">
        <v>0</v>
      </c>
      <c r="AY2">
        <v>0</v>
      </c>
      <c r="AZ2" t="s">
        <v>180</v>
      </c>
      <c r="BA2">
        <v>1</v>
      </c>
      <c r="BB2">
        <v>0</v>
      </c>
      <c r="BC2">
        <v>0</v>
      </c>
      <c r="BD2">
        <v>0</v>
      </c>
      <c r="BE2">
        <v>0</v>
      </c>
      <c r="BF2">
        <v>0</v>
      </c>
      <c r="BG2">
        <v>12</v>
      </c>
      <c r="BH2">
        <v>1</v>
      </c>
      <c r="BI2">
        <v>0</v>
      </c>
      <c r="BJ2">
        <v>1</v>
      </c>
      <c r="BK2">
        <v>1</v>
      </c>
      <c r="BL2">
        <v>8</v>
      </c>
      <c r="BM2">
        <v>0</v>
      </c>
      <c r="BN2">
        <v>0</v>
      </c>
      <c r="BO2">
        <v>0</v>
      </c>
      <c r="BP2">
        <v>2</v>
      </c>
      <c r="BQ2">
        <v>0</v>
      </c>
      <c r="BR2">
        <v>0</v>
      </c>
      <c r="BS2">
        <v>337</v>
      </c>
      <c r="BT2" t="s">
        <v>199</v>
      </c>
      <c r="BU2">
        <v>16834667715967</v>
      </c>
      <c r="BV2" t="s">
        <v>182</v>
      </c>
      <c r="BW2" t="s">
        <v>182</v>
      </c>
      <c r="BX2" t="s">
        <v>183</v>
      </c>
      <c r="BY2">
        <v>16834667733966</v>
      </c>
      <c r="BZ2">
        <v>113000</v>
      </c>
      <c r="CA2">
        <v>113000</v>
      </c>
      <c r="CB2">
        <v>599</v>
      </c>
      <c r="CC2">
        <v>86830680174</v>
      </c>
      <c r="CD2" t="s">
        <v>283</v>
      </c>
      <c r="CE2" t="s">
        <v>184</v>
      </c>
      <c r="CF2" t="s">
        <v>185</v>
      </c>
      <c r="CG2">
        <v>19</v>
      </c>
      <c r="CH2">
        <v>315</v>
      </c>
      <c r="CI2">
        <v>3185</v>
      </c>
      <c r="CJ2">
        <v>3185</v>
      </c>
      <c r="CM2" t="s">
        <v>186</v>
      </c>
      <c r="CN2" t="s">
        <v>187</v>
      </c>
      <c r="CO2" t="s">
        <v>188</v>
      </c>
      <c r="CP2">
        <v>5086</v>
      </c>
      <c r="CQ2" t="s">
        <v>283</v>
      </c>
      <c r="CR2">
        <v>24</v>
      </c>
      <c r="CS2" t="s">
        <v>189</v>
      </c>
      <c r="CT2" t="s">
        <v>190</v>
      </c>
      <c r="CU2" t="s">
        <v>191</v>
      </c>
      <c r="CV2">
        <v>-232</v>
      </c>
      <c r="CW2">
        <v>-2</v>
      </c>
      <c r="CX2" t="s">
        <v>192</v>
      </c>
      <c r="CY2" t="s">
        <v>285</v>
      </c>
      <c r="CZ2">
        <v>300</v>
      </c>
      <c r="DA2">
        <v>300</v>
      </c>
      <c r="DB2">
        <v>300</v>
      </c>
      <c r="DC2">
        <v>300</v>
      </c>
      <c r="DD2">
        <v>300</v>
      </c>
      <c r="DE2">
        <v>300</v>
      </c>
      <c r="DF2">
        <v>300</v>
      </c>
      <c r="DG2">
        <v>300</v>
      </c>
      <c r="DH2" t="s">
        <v>194</v>
      </c>
      <c r="DI2" t="s">
        <v>213</v>
      </c>
      <c r="DJ2">
        <v>34</v>
      </c>
      <c r="DK2">
        <v>13</v>
      </c>
      <c r="DL2">
        <v>210</v>
      </c>
      <c r="DM2">
        <v>203</v>
      </c>
      <c r="DN2">
        <v>320</v>
      </c>
      <c r="DO2">
        <v>320</v>
      </c>
      <c r="DP2">
        <v>321</v>
      </c>
      <c r="DQ2">
        <v>322</v>
      </c>
      <c r="DR2">
        <v>210</v>
      </c>
      <c r="DS2">
        <v>210</v>
      </c>
      <c r="DT2">
        <v>210</v>
      </c>
      <c r="DU2">
        <v>210</v>
      </c>
      <c r="DV2">
        <v>322</v>
      </c>
      <c r="DW2">
        <v>322</v>
      </c>
      <c r="DX2">
        <v>324</v>
      </c>
      <c r="DY2">
        <v>324</v>
      </c>
      <c r="DZ2">
        <v>324</v>
      </c>
      <c r="EA2">
        <v>324</v>
      </c>
      <c r="EB2">
        <v>325</v>
      </c>
      <c r="EC2">
        <v>325</v>
      </c>
      <c r="ED2">
        <v>0</v>
      </c>
      <c r="EE2">
        <v>0</v>
      </c>
      <c r="EF2">
        <v>3393</v>
      </c>
      <c r="EG2">
        <v>300</v>
      </c>
      <c r="EH2" t="s">
        <v>286</v>
      </c>
      <c r="EI2">
        <v>1</v>
      </c>
      <c r="EJ2">
        <v>1</v>
      </c>
      <c r="EK2">
        <v>24220</v>
      </c>
      <c r="EL2">
        <v>0</v>
      </c>
      <c r="EM2">
        <v>0</v>
      </c>
      <c r="EN2">
        <v>35</v>
      </c>
      <c r="EO2">
        <v>0</v>
      </c>
      <c r="EP2">
        <v>0</v>
      </c>
      <c r="EQ2">
        <v>1</v>
      </c>
      <c r="ER2">
        <v>0</v>
      </c>
      <c r="ES2">
        <v>0</v>
      </c>
      <c r="ET2">
        <v>31992</v>
      </c>
      <c r="EU2">
        <v>283</v>
      </c>
      <c r="EV2">
        <v>1</v>
      </c>
      <c r="EW2">
        <v>751</v>
      </c>
      <c r="EX2">
        <v>1833</v>
      </c>
      <c r="EY2">
        <v>3</v>
      </c>
      <c r="EZ2">
        <v>6117</v>
      </c>
      <c r="FA2">
        <v>2072</v>
      </c>
      <c r="FB2">
        <v>3</v>
      </c>
      <c r="FC2">
        <v>6714</v>
      </c>
      <c r="FD2">
        <v>0</v>
      </c>
      <c r="FE2">
        <v>0</v>
      </c>
      <c r="FF2">
        <v>0</v>
      </c>
      <c r="FG2">
        <v>0</v>
      </c>
      <c r="FH2">
        <v>0</v>
      </c>
      <c r="FI2">
        <v>0</v>
      </c>
      <c r="FJ2">
        <v>0</v>
      </c>
      <c r="FK2">
        <v>0</v>
      </c>
      <c r="FL2">
        <v>0</v>
      </c>
      <c r="FM2">
        <v>0</v>
      </c>
      <c r="FN2">
        <v>0</v>
      </c>
      <c r="FO2">
        <v>0</v>
      </c>
      <c r="FP2">
        <v>0</v>
      </c>
      <c r="FQ2">
        <v>0</v>
      </c>
      <c r="FR2">
        <v>0</v>
      </c>
      <c r="FS2" t="s">
        <v>286</v>
      </c>
    </row>
    <row r="3" spans="1:177" x14ac:dyDescent="0.2">
      <c r="A3">
        <v>325</v>
      </c>
      <c r="B3">
        <v>325</v>
      </c>
      <c r="C3">
        <v>392</v>
      </c>
      <c r="D3">
        <v>24110</v>
      </c>
      <c r="E3">
        <v>21013</v>
      </c>
      <c r="F3">
        <v>3784</v>
      </c>
      <c r="G3">
        <v>3685</v>
      </c>
      <c r="H3">
        <v>8</v>
      </c>
      <c r="I3">
        <v>8</v>
      </c>
      <c r="J3">
        <v>7</v>
      </c>
      <c r="K3">
        <v>7</v>
      </c>
      <c r="L3">
        <v>1</v>
      </c>
      <c r="M3">
        <v>0</v>
      </c>
      <c r="N3">
        <v>99999</v>
      </c>
      <c r="O3">
        <v>0</v>
      </c>
      <c r="P3">
        <v>0</v>
      </c>
      <c r="Q3">
        <v>1</v>
      </c>
      <c r="R3" t="s">
        <v>287</v>
      </c>
      <c r="S3">
        <v>323</v>
      </c>
      <c r="T3">
        <v>323</v>
      </c>
      <c r="U3">
        <v>315</v>
      </c>
      <c r="V3">
        <v>321</v>
      </c>
      <c r="W3" t="s">
        <v>283</v>
      </c>
      <c r="X3">
        <v>2</v>
      </c>
      <c r="Y3">
        <v>0</v>
      </c>
      <c r="Z3" t="s">
        <v>288</v>
      </c>
      <c r="AA3" t="s">
        <v>283</v>
      </c>
      <c r="AB3">
        <v>315</v>
      </c>
      <c r="AC3">
        <v>3542999999989</v>
      </c>
      <c r="AD3">
        <v>357</v>
      </c>
      <c r="AE3">
        <v>357</v>
      </c>
      <c r="AF3">
        <v>3</v>
      </c>
      <c r="AG3">
        <v>3</v>
      </c>
      <c r="AH3">
        <v>184</v>
      </c>
      <c r="AI3">
        <v>56</v>
      </c>
      <c r="AJ3">
        <v>33</v>
      </c>
      <c r="AK3">
        <v>100</v>
      </c>
      <c r="AL3">
        <v>100</v>
      </c>
      <c r="AM3">
        <v>-1</v>
      </c>
      <c r="AN3">
        <v>100</v>
      </c>
      <c r="AO3">
        <v>-1</v>
      </c>
      <c r="AP3">
        <v>-1</v>
      </c>
      <c r="AQ3">
        <v>-1</v>
      </c>
      <c r="AR3">
        <v>-1</v>
      </c>
      <c r="AS3">
        <v>-1</v>
      </c>
      <c r="AT3">
        <v>6107</v>
      </c>
      <c r="AU3">
        <v>0</v>
      </c>
      <c r="AV3">
        <v>-1</v>
      </c>
      <c r="AW3">
        <v>-1</v>
      </c>
      <c r="AX3">
        <v>0</v>
      </c>
      <c r="AY3">
        <v>0</v>
      </c>
      <c r="AZ3" t="s">
        <v>180</v>
      </c>
      <c r="BA3">
        <v>2</v>
      </c>
      <c r="BB3">
        <v>1</v>
      </c>
      <c r="BC3">
        <v>0</v>
      </c>
      <c r="BD3">
        <v>0</v>
      </c>
      <c r="BE3">
        <v>0</v>
      </c>
      <c r="BF3">
        <v>0</v>
      </c>
      <c r="BG3">
        <v>5</v>
      </c>
      <c r="BH3">
        <v>1</v>
      </c>
      <c r="BI3">
        <v>1</v>
      </c>
      <c r="BJ3">
        <v>1</v>
      </c>
      <c r="BK3">
        <v>1</v>
      </c>
      <c r="BL3">
        <v>9</v>
      </c>
      <c r="BM3">
        <v>0</v>
      </c>
      <c r="BN3">
        <v>0</v>
      </c>
      <c r="BO3">
        <v>0</v>
      </c>
      <c r="BP3">
        <v>7</v>
      </c>
      <c r="BQ3">
        <v>0</v>
      </c>
      <c r="BR3">
        <v>0</v>
      </c>
      <c r="BS3">
        <v>364</v>
      </c>
      <c r="BT3" t="s">
        <v>181</v>
      </c>
      <c r="BU3">
        <v>16834667750666</v>
      </c>
      <c r="BV3" t="s">
        <v>182</v>
      </c>
      <c r="BW3" t="s">
        <v>182</v>
      </c>
      <c r="BX3" t="s">
        <v>183</v>
      </c>
      <c r="BY3">
        <v>1683466777013</v>
      </c>
      <c r="BZ3">
        <v>113000</v>
      </c>
      <c r="CA3">
        <v>113000</v>
      </c>
      <c r="CB3">
        <v>769</v>
      </c>
      <c r="CC3">
        <v>111111111111</v>
      </c>
      <c r="CD3" t="s">
        <v>283</v>
      </c>
      <c r="CE3" t="s">
        <v>184</v>
      </c>
      <c r="CF3" t="s">
        <v>185</v>
      </c>
      <c r="CG3">
        <v>19</v>
      </c>
      <c r="CH3">
        <v>323</v>
      </c>
      <c r="CI3">
        <v>3542999999989</v>
      </c>
      <c r="CJ3">
        <v>3542999999989</v>
      </c>
      <c r="CM3" t="s">
        <v>186</v>
      </c>
      <c r="CN3" t="s">
        <v>187</v>
      </c>
      <c r="CO3" t="s">
        <v>188</v>
      </c>
      <c r="CP3">
        <v>5378</v>
      </c>
      <c r="CQ3" t="s">
        <v>283</v>
      </c>
      <c r="CR3">
        <v>24</v>
      </c>
      <c r="CS3" t="s">
        <v>189</v>
      </c>
      <c r="CT3" t="s">
        <v>190</v>
      </c>
      <c r="CU3" t="s">
        <v>191</v>
      </c>
      <c r="CV3">
        <v>-232</v>
      </c>
      <c r="CW3">
        <v>-2</v>
      </c>
      <c r="CX3" t="s">
        <v>192</v>
      </c>
      <c r="CY3" t="s">
        <v>285</v>
      </c>
      <c r="CZ3">
        <v>400</v>
      </c>
      <c r="DA3">
        <v>400</v>
      </c>
      <c r="DB3">
        <v>400</v>
      </c>
      <c r="DC3">
        <v>400</v>
      </c>
      <c r="DD3">
        <v>400</v>
      </c>
      <c r="DE3">
        <v>400</v>
      </c>
      <c r="DF3">
        <v>400</v>
      </c>
      <c r="DG3">
        <v>400</v>
      </c>
      <c r="DH3" t="s">
        <v>194</v>
      </c>
      <c r="DI3" t="s">
        <v>213</v>
      </c>
      <c r="DJ3">
        <v>38</v>
      </c>
      <c r="DK3">
        <v>10</v>
      </c>
      <c r="DL3">
        <v>205</v>
      </c>
      <c r="DM3">
        <v>197</v>
      </c>
      <c r="DN3">
        <v>317</v>
      </c>
      <c r="DO3">
        <v>317</v>
      </c>
      <c r="DP3">
        <v>323</v>
      </c>
      <c r="DQ3">
        <v>325</v>
      </c>
      <c r="DR3">
        <v>204</v>
      </c>
      <c r="DS3">
        <v>204</v>
      </c>
      <c r="DT3">
        <v>205</v>
      </c>
      <c r="DU3">
        <v>205</v>
      </c>
      <c r="DV3">
        <v>325</v>
      </c>
      <c r="DW3">
        <v>325</v>
      </c>
      <c r="DX3">
        <v>356</v>
      </c>
      <c r="DY3">
        <v>356</v>
      </c>
      <c r="DZ3">
        <v>356</v>
      </c>
      <c r="EA3">
        <v>356</v>
      </c>
      <c r="EB3">
        <v>357</v>
      </c>
      <c r="EC3">
        <v>357</v>
      </c>
      <c r="ED3">
        <v>0</v>
      </c>
      <c r="EE3">
        <v>0</v>
      </c>
      <c r="EF3">
        <v>3423</v>
      </c>
      <c r="EG3">
        <v>400</v>
      </c>
      <c r="EH3" t="s">
        <v>286</v>
      </c>
      <c r="EI3">
        <v>2</v>
      </c>
      <c r="EJ3">
        <v>1</v>
      </c>
      <c r="EK3">
        <v>18192</v>
      </c>
      <c r="EL3">
        <v>0</v>
      </c>
      <c r="EM3">
        <v>0</v>
      </c>
      <c r="EN3">
        <v>39</v>
      </c>
      <c r="EO3">
        <v>0</v>
      </c>
      <c r="EP3">
        <v>0</v>
      </c>
      <c r="EQ3">
        <v>1</v>
      </c>
      <c r="ER3">
        <v>0</v>
      </c>
      <c r="ES3">
        <v>0</v>
      </c>
      <c r="ET3">
        <v>26134</v>
      </c>
      <c r="EU3">
        <v>283</v>
      </c>
      <c r="EV3">
        <v>1</v>
      </c>
      <c r="EW3">
        <v>751</v>
      </c>
      <c r="EX3">
        <v>1701</v>
      </c>
      <c r="EY3">
        <v>3</v>
      </c>
      <c r="EZ3">
        <v>4989</v>
      </c>
      <c r="FA3">
        <v>1701</v>
      </c>
      <c r="FB3">
        <v>3</v>
      </c>
      <c r="FC3">
        <v>5228</v>
      </c>
      <c r="FD3">
        <v>0</v>
      </c>
      <c r="FE3">
        <v>0</v>
      </c>
      <c r="FF3">
        <v>0</v>
      </c>
      <c r="FG3">
        <v>0</v>
      </c>
      <c r="FH3">
        <v>0</v>
      </c>
      <c r="FI3">
        <v>0</v>
      </c>
      <c r="FJ3">
        <v>0</v>
      </c>
      <c r="FK3">
        <v>0</v>
      </c>
      <c r="FL3">
        <v>0</v>
      </c>
      <c r="FM3">
        <v>0</v>
      </c>
      <c r="FN3">
        <v>0</v>
      </c>
      <c r="FO3">
        <v>0</v>
      </c>
      <c r="FP3">
        <v>0</v>
      </c>
      <c r="FQ3">
        <v>0</v>
      </c>
      <c r="FR3">
        <v>0</v>
      </c>
      <c r="FS3" t="s">
        <v>286</v>
      </c>
      <c r="FT3">
        <v>0</v>
      </c>
    </row>
    <row r="4" spans="1:177" x14ac:dyDescent="0.2">
      <c r="A4">
        <v>350</v>
      </c>
      <c r="B4">
        <v>350</v>
      </c>
      <c r="C4">
        <v>403</v>
      </c>
      <c r="D4">
        <v>24110</v>
      </c>
      <c r="E4">
        <v>24110</v>
      </c>
      <c r="F4">
        <v>4287</v>
      </c>
      <c r="G4">
        <v>4287</v>
      </c>
      <c r="H4">
        <v>8</v>
      </c>
      <c r="I4">
        <v>8</v>
      </c>
      <c r="J4">
        <v>8</v>
      </c>
      <c r="K4">
        <v>7</v>
      </c>
      <c r="L4">
        <v>1</v>
      </c>
      <c r="M4">
        <v>0</v>
      </c>
      <c r="N4">
        <v>99999</v>
      </c>
      <c r="O4">
        <v>0</v>
      </c>
      <c r="P4">
        <v>0</v>
      </c>
      <c r="Q4">
        <v>1</v>
      </c>
      <c r="R4" t="s">
        <v>289</v>
      </c>
      <c r="S4">
        <v>334</v>
      </c>
      <c r="T4">
        <v>334</v>
      </c>
      <c r="U4">
        <v>328</v>
      </c>
      <c r="V4">
        <v>331</v>
      </c>
      <c r="W4" t="s">
        <v>283</v>
      </c>
      <c r="X4">
        <v>2</v>
      </c>
      <c r="Y4">
        <v>0</v>
      </c>
      <c r="Z4" t="s">
        <v>290</v>
      </c>
      <c r="AA4" t="s">
        <v>283</v>
      </c>
      <c r="AB4">
        <v>328</v>
      </c>
      <c r="AC4">
        <v>3683999999985</v>
      </c>
      <c r="AD4">
        <v>385</v>
      </c>
      <c r="AE4">
        <v>385</v>
      </c>
      <c r="AF4">
        <v>3</v>
      </c>
      <c r="AG4">
        <v>3</v>
      </c>
      <c r="AH4">
        <v>194</v>
      </c>
      <c r="AI4">
        <v>57</v>
      </c>
      <c r="AJ4">
        <v>0</v>
      </c>
      <c r="AK4">
        <v>100</v>
      </c>
      <c r="AL4">
        <v>100</v>
      </c>
      <c r="AM4">
        <v>-1</v>
      </c>
      <c r="AN4">
        <v>100</v>
      </c>
      <c r="AO4">
        <v>-1</v>
      </c>
      <c r="AP4">
        <v>-1</v>
      </c>
      <c r="AQ4">
        <v>-1</v>
      </c>
      <c r="AR4">
        <v>-1</v>
      </c>
      <c r="AS4">
        <v>-1</v>
      </c>
      <c r="AT4">
        <v>6505</v>
      </c>
      <c r="AU4">
        <v>0</v>
      </c>
      <c r="AV4">
        <v>-1</v>
      </c>
      <c r="AW4">
        <v>-1</v>
      </c>
      <c r="AX4">
        <v>0</v>
      </c>
      <c r="AY4">
        <v>0</v>
      </c>
      <c r="AZ4" t="s">
        <v>180</v>
      </c>
      <c r="BA4">
        <v>1</v>
      </c>
      <c r="BB4">
        <v>0</v>
      </c>
      <c r="BC4">
        <v>0</v>
      </c>
      <c r="BD4">
        <v>0</v>
      </c>
      <c r="BE4">
        <v>0</v>
      </c>
      <c r="BF4">
        <v>0</v>
      </c>
      <c r="BG4">
        <v>4</v>
      </c>
      <c r="BH4">
        <v>1</v>
      </c>
      <c r="BI4">
        <v>0</v>
      </c>
      <c r="BJ4">
        <v>1</v>
      </c>
      <c r="BK4">
        <v>1</v>
      </c>
      <c r="BL4">
        <v>5</v>
      </c>
      <c r="BM4">
        <v>0</v>
      </c>
      <c r="BN4">
        <v>0</v>
      </c>
      <c r="BO4">
        <v>0</v>
      </c>
      <c r="BP4">
        <v>3</v>
      </c>
      <c r="BQ4">
        <v>0</v>
      </c>
      <c r="BR4">
        <v>0</v>
      </c>
      <c r="BS4">
        <v>385</v>
      </c>
      <c r="BT4" t="s">
        <v>202</v>
      </c>
      <c r="BU4">
        <v>16834667755706</v>
      </c>
      <c r="BV4" t="s">
        <v>182</v>
      </c>
      <c r="BW4" t="s">
        <v>182</v>
      </c>
      <c r="BX4" t="s">
        <v>183</v>
      </c>
      <c r="BY4">
        <v>16834667774798</v>
      </c>
      <c r="BZ4">
        <v>113000</v>
      </c>
      <c r="CA4">
        <v>113000</v>
      </c>
      <c r="CB4">
        <v>839</v>
      </c>
      <c r="CC4">
        <v>117812061711</v>
      </c>
      <c r="CD4" t="s">
        <v>283</v>
      </c>
      <c r="CE4" t="s">
        <v>184</v>
      </c>
      <c r="CF4" t="s">
        <v>185</v>
      </c>
      <c r="CG4">
        <v>19</v>
      </c>
      <c r="CH4">
        <v>334</v>
      </c>
      <c r="CI4">
        <v>3683999999985</v>
      </c>
      <c r="CJ4">
        <v>3683999999985</v>
      </c>
      <c r="CM4" t="s">
        <v>186</v>
      </c>
      <c r="CN4" t="s">
        <v>187</v>
      </c>
      <c r="CO4" t="s">
        <v>188</v>
      </c>
      <c r="CP4">
        <v>5157</v>
      </c>
      <c r="CQ4" t="s">
        <v>283</v>
      </c>
      <c r="CR4">
        <v>24</v>
      </c>
      <c r="CS4" t="s">
        <v>189</v>
      </c>
      <c r="CT4" t="s">
        <v>190</v>
      </c>
      <c r="CU4" t="s">
        <v>191</v>
      </c>
      <c r="CV4">
        <v>-232</v>
      </c>
      <c r="CW4">
        <v>-2</v>
      </c>
      <c r="CX4" t="s">
        <v>192</v>
      </c>
      <c r="CY4" t="s">
        <v>285</v>
      </c>
      <c r="CZ4">
        <v>400</v>
      </c>
      <c r="DA4">
        <v>400</v>
      </c>
      <c r="DB4">
        <v>400</v>
      </c>
      <c r="DC4">
        <v>400</v>
      </c>
      <c r="DD4">
        <v>400</v>
      </c>
      <c r="DE4">
        <v>400</v>
      </c>
      <c r="DF4">
        <v>400</v>
      </c>
      <c r="DG4">
        <v>400</v>
      </c>
      <c r="DH4" t="s">
        <v>194</v>
      </c>
      <c r="DI4" t="s">
        <v>213</v>
      </c>
      <c r="DJ4">
        <v>44</v>
      </c>
      <c r="DK4">
        <v>24</v>
      </c>
      <c r="DL4">
        <v>230</v>
      </c>
      <c r="DM4">
        <v>224</v>
      </c>
      <c r="DN4">
        <v>344</v>
      </c>
      <c r="DO4">
        <v>345</v>
      </c>
      <c r="DP4">
        <v>347</v>
      </c>
      <c r="DQ4">
        <v>350</v>
      </c>
      <c r="DR4">
        <v>230</v>
      </c>
      <c r="DS4">
        <v>230</v>
      </c>
      <c r="DT4">
        <v>230</v>
      </c>
      <c r="DU4">
        <v>230</v>
      </c>
      <c r="DV4">
        <v>350</v>
      </c>
      <c r="DW4">
        <v>350</v>
      </c>
      <c r="DX4">
        <v>384</v>
      </c>
      <c r="DY4">
        <v>384</v>
      </c>
      <c r="DZ4">
        <v>384</v>
      </c>
      <c r="EA4">
        <v>384</v>
      </c>
      <c r="EB4">
        <v>385</v>
      </c>
      <c r="EC4">
        <v>385</v>
      </c>
      <c r="ED4">
        <v>0</v>
      </c>
      <c r="EE4">
        <v>0</v>
      </c>
      <c r="EF4">
        <v>3447</v>
      </c>
      <c r="EG4">
        <v>400</v>
      </c>
      <c r="EH4" t="s">
        <v>286</v>
      </c>
      <c r="EI4">
        <v>3</v>
      </c>
      <c r="EJ4">
        <v>1</v>
      </c>
      <c r="EK4">
        <v>20511</v>
      </c>
      <c r="EL4">
        <v>0</v>
      </c>
      <c r="EM4">
        <v>0</v>
      </c>
      <c r="EN4">
        <v>46</v>
      </c>
      <c r="EO4">
        <v>0</v>
      </c>
      <c r="EP4">
        <v>0</v>
      </c>
      <c r="EQ4">
        <v>1</v>
      </c>
      <c r="ER4">
        <v>0</v>
      </c>
      <c r="ES4">
        <v>0</v>
      </c>
      <c r="ET4">
        <v>27480</v>
      </c>
      <c r="EU4">
        <v>283</v>
      </c>
      <c r="EV4">
        <v>1</v>
      </c>
      <c r="EW4">
        <v>751</v>
      </c>
      <c r="EX4">
        <v>1833</v>
      </c>
      <c r="EY4">
        <v>3</v>
      </c>
      <c r="EZ4">
        <v>6117</v>
      </c>
      <c r="FA4">
        <v>2072</v>
      </c>
      <c r="FB4">
        <v>3</v>
      </c>
      <c r="FC4">
        <v>6714</v>
      </c>
      <c r="FD4">
        <v>0</v>
      </c>
      <c r="FE4">
        <v>0</v>
      </c>
      <c r="FF4">
        <v>0</v>
      </c>
      <c r="FG4">
        <v>0</v>
      </c>
      <c r="FH4">
        <v>0</v>
      </c>
      <c r="FI4">
        <v>0</v>
      </c>
      <c r="FJ4">
        <v>0</v>
      </c>
      <c r="FK4">
        <v>0</v>
      </c>
      <c r="FL4">
        <v>0</v>
      </c>
      <c r="FM4">
        <v>0</v>
      </c>
      <c r="FN4">
        <v>0</v>
      </c>
      <c r="FO4">
        <v>0</v>
      </c>
      <c r="FP4">
        <v>0</v>
      </c>
      <c r="FQ4">
        <v>0</v>
      </c>
      <c r="FR4">
        <v>0</v>
      </c>
      <c r="FS4" t="s">
        <v>286</v>
      </c>
      <c r="FT4">
        <v>0</v>
      </c>
    </row>
    <row r="5" spans="1:177" x14ac:dyDescent="0.2">
      <c r="A5">
        <v>314</v>
      </c>
      <c r="B5">
        <v>314</v>
      </c>
      <c r="C5">
        <v>358</v>
      </c>
      <c r="D5">
        <v>24110</v>
      </c>
      <c r="E5">
        <v>24110</v>
      </c>
      <c r="F5">
        <v>4287</v>
      </c>
      <c r="G5">
        <v>4287</v>
      </c>
      <c r="H5">
        <v>8</v>
      </c>
      <c r="I5">
        <v>8</v>
      </c>
      <c r="J5">
        <v>8</v>
      </c>
      <c r="K5">
        <v>7</v>
      </c>
      <c r="L5">
        <v>1</v>
      </c>
      <c r="M5">
        <v>0</v>
      </c>
      <c r="N5">
        <v>99999</v>
      </c>
      <c r="O5">
        <v>0</v>
      </c>
      <c r="P5">
        <v>0</v>
      </c>
      <c r="Q5">
        <v>1</v>
      </c>
      <c r="R5" t="s">
        <v>291</v>
      </c>
      <c r="S5">
        <v>303</v>
      </c>
      <c r="T5">
        <v>303</v>
      </c>
      <c r="U5">
        <v>300</v>
      </c>
      <c r="V5">
        <v>303</v>
      </c>
      <c r="W5" t="s">
        <v>283</v>
      </c>
      <c r="X5">
        <v>2</v>
      </c>
      <c r="Y5">
        <v>0</v>
      </c>
      <c r="Z5" t="s">
        <v>292</v>
      </c>
      <c r="AA5" t="s">
        <v>283</v>
      </c>
      <c r="AB5">
        <v>300</v>
      </c>
      <c r="AC5">
        <v>3175</v>
      </c>
      <c r="AD5">
        <v>329</v>
      </c>
      <c r="AE5">
        <v>329</v>
      </c>
      <c r="AF5">
        <v>3</v>
      </c>
      <c r="AG5">
        <v>3</v>
      </c>
      <c r="AH5">
        <v>166</v>
      </c>
      <c r="AI5">
        <v>54</v>
      </c>
      <c r="AJ5">
        <v>0</v>
      </c>
      <c r="AK5">
        <v>100</v>
      </c>
      <c r="AL5">
        <v>100</v>
      </c>
      <c r="AM5">
        <v>-1</v>
      </c>
      <c r="AN5">
        <v>100</v>
      </c>
      <c r="AO5">
        <v>-1</v>
      </c>
      <c r="AP5">
        <v>-1</v>
      </c>
      <c r="AQ5">
        <v>-1</v>
      </c>
      <c r="AR5">
        <v>-1</v>
      </c>
      <c r="AS5">
        <v>-1</v>
      </c>
      <c r="AT5">
        <v>6540</v>
      </c>
      <c r="AU5">
        <v>0</v>
      </c>
      <c r="AV5">
        <v>-1</v>
      </c>
      <c r="AW5">
        <v>-1</v>
      </c>
      <c r="AX5">
        <v>0</v>
      </c>
      <c r="AY5">
        <v>0</v>
      </c>
      <c r="AZ5" t="s">
        <v>180</v>
      </c>
      <c r="BA5">
        <v>2</v>
      </c>
      <c r="BB5">
        <v>0</v>
      </c>
      <c r="BC5">
        <v>0</v>
      </c>
      <c r="BD5">
        <v>0</v>
      </c>
      <c r="BE5">
        <v>0</v>
      </c>
      <c r="BF5">
        <v>0</v>
      </c>
      <c r="BG5">
        <v>12</v>
      </c>
      <c r="BH5">
        <v>1</v>
      </c>
      <c r="BI5">
        <v>0</v>
      </c>
      <c r="BJ5">
        <v>2</v>
      </c>
      <c r="BK5">
        <v>6</v>
      </c>
      <c r="BL5">
        <v>11</v>
      </c>
      <c r="BM5">
        <v>0</v>
      </c>
      <c r="BN5">
        <v>0</v>
      </c>
      <c r="BO5">
        <v>0</v>
      </c>
      <c r="BP5">
        <v>2</v>
      </c>
      <c r="BQ5">
        <v>0</v>
      </c>
      <c r="BR5">
        <v>0</v>
      </c>
      <c r="BS5">
        <v>320</v>
      </c>
      <c r="BT5" t="s">
        <v>199</v>
      </c>
      <c r="BU5">
        <v>16834667796812</v>
      </c>
      <c r="BV5" t="s">
        <v>182</v>
      </c>
      <c r="BW5" t="s">
        <v>182</v>
      </c>
      <c r="BX5" t="s">
        <v>183</v>
      </c>
      <c r="BY5">
        <v>16834667814583</v>
      </c>
      <c r="BZ5">
        <v>113000</v>
      </c>
      <c r="CA5">
        <v>113000</v>
      </c>
      <c r="CB5">
        <v>619</v>
      </c>
      <c r="CC5">
        <v>89985486212</v>
      </c>
      <c r="CD5" t="s">
        <v>283</v>
      </c>
      <c r="CE5" t="s">
        <v>184</v>
      </c>
      <c r="CF5" t="s">
        <v>185</v>
      </c>
      <c r="CG5">
        <v>19</v>
      </c>
      <c r="CH5">
        <v>303</v>
      </c>
      <c r="CI5">
        <v>3175</v>
      </c>
      <c r="CJ5">
        <v>3175</v>
      </c>
      <c r="CM5" t="s">
        <v>186</v>
      </c>
      <c r="CN5" t="s">
        <v>187</v>
      </c>
      <c r="CO5" t="s">
        <v>188</v>
      </c>
      <c r="CP5">
        <v>5115</v>
      </c>
      <c r="CQ5" t="s">
        <v>283</v>
      </c>
      <c r="CR5">
        <v>24</v>
      </c>
      <c r="CS5" t="s">
        <v>189</v>
      </c>
      <c r="CT5" t="s">
        <v>190</v>
      </c>
      <c r="CU5" t="s">
        <v>191</v>
      </c>
      <c r="CV5">
        <v>-232</v>
      </c>
      <c r="CW5">
        <v>-2</v>
      </c>
      <c r="CX5" t="s">
        <v>192</v>
      </c>
      <c r="CY5" t="s">
        <v>285</v>
      </c>
      <c r="CZ5">
        <v>300</v>
      </c>
      <c r="DA5">
        <v>300</v>
      </c>
      <c r="DB5">
        <v>300</v>
      </c>
      <c r="DC5">
        <v>300</v>
      </c>
      <c r="DD5">
        <v>300</v>
      </c>
      <c r="DE5">
        <v>300</v>
      </c>
      <c r="DF5">
        <v>300</v>
      </c>
      <c r="DG5">
        <v>300</v>
      </c>
      <c r="DH5" t="s">
        <v>194</v>
      </c>
      <c r="DI5" t="s">
        <v>213</v>
      </c>
      <c r="DJ5">
        <v>41</v>
      </c>
      <c r="DK5">
        <v>19</v>
      </c>
      <c r="DL5">
        <v>195</v>
      </c>
      <c r="DM5">
        <v>189</v>
      </c>
      <c r="DN5">
        <v>312</v>
      </c>
      <c r="DO5">
        <v>312</v>
      </c>
      <c r="DP5">
        <v>314</v>
      </c>
      <c r="DQ5">
        <v>314</v>
      </c>
      <c r="DR5">
        <v>195</v>
      </c>
      <c r="DS5">
        <v>195</v>
      </c>
      <c r="DT5">
        <v>195</v>
      </c>
      <c r="DU5">
        <v>195</v>
      </c>
      <c r="DV5">
        <v>314</v>
      </c>
      <c r="DW5">
        <v>314</v>
      </c>
      <c r="DX5">
        <v>329</v>
      </c>
      <c r="DY5">
        <v>329</v>
      </c>
      <c r="DZ5">
        <v>329</v>
      </c>
      <c r="EA5">
        <v>329</v>
      </c>
      <c r="EB5">
        <v>329</v>
      </c>
      <c r="EC5">
        <v>329</v>
      </c>
      <c r="ED5">
        <v>0</v>
      </c>
      <c r="EE5">
        <v>0</v>
      </c>
      <c r="EF5">
        <v>3393</v>
      </c>
      <c r="EG5">
        <v>300</v>
      </c>
      <c r="EH5" t="s">
        <v>286</v>
      </c>
      <c r="EI5">
        <v>4</v>
      </c>
      <c r="EJ5">
        <v>1</v>
      </c>
      <c r="EK5">
        <v>22328</v>
      </c>
      <c r="EL5">
        <v>0</v>
      </c>
      <c r="EM5">
        <v>0</v>
      </c>
      <c r="EN5">
        <v>42</v>
      </c>
      <c r="EO5">
        <v>0</v>
      </c>
      <c r="EP5">
        <v>0</v>
      </c>
      <c r="EQ5">
        <v>1</v>
      </c>
      <c r="ER5">
        <v>0</v>
      </c>
      <c r="ES5">
        <v>0</v>
      </c>
      <c r="ET5">
        <v>28966</v>
      </c>
      <c r="EU5">
        <v>283</v>
      </c>
      <c r="EV5">
        <v>1</v>
      </c>
      <c r="EW5">
        <v>751</v>
      </c>
      <c r="EX5">
        <v>1833</v>
      </c>
      <c r="EY5">
        <v>3</v>
      </c>
      <c r="EZ5">
        <v>6117</v>
      </c>
      <c r="FA5">
        <v>2072</v>
      </c>
      <c r="FB5">
        <v>3</v>
      </c>
      <c r="FC5">
        <v>6714</v>
      </c>
      <c r="FD5">
        <v>0</v>
      </c>
      <c r="FE5">
        <v>0</v>
      </c>
      <c r="FF5">
        <v>0</v>
      </c>
      <c r="FG5">
        <v>0</v>
      </c>
      <c r="FH5">
        <v>0</v>
      </c>
      <c r="FI5">
        <v>0</v>
      </c>
      <c r="FJ5">
        <v>0</v>
      </c>
      <c r="FK5">
        <v>0</v>
      </c>
      <c r="FL5">
        <v>0</v>
      </c>
      <c r="FM5">
        <v>0</v>
      </c>
      <c r="FN5">
        <v>0</v>
      </c>
      <c r="FO5">
        <v>0</v>
      </c>
      <c r="FP5">
        <v>0</v>
      </c>
      <c r="FQ5">
        <v>0</v>
      </c>
      <c r="FR5">
        <v>0</v>
      </c>
      <c r="FS5" t="s">
        <v>286</v>
      </c>
    </row>
    <row r="6" spans="1:177" x14ac:dyDescent="0.2">
      <c r="A6">
        <v>308</v>
      </c>
      <c r="B6">
        <v>308</v>
      </c>
      <c r="C6">
        <v>373</v>
      </c>
      <c r="D6">
        <v>24110</v>
      </c>
      <c r="E6">
        <v>24110</v>
      </c>
      <c r="F6">
        <v>4287</v>
      </c>
      <c r="G6">
        <v>4287</v>
      </c>
      <c r="H6">
        <v>8</v>
      </c>
      <c r="I6">
        <v>8</v>
      </c>
      <c r="J6">
        <v>8</v>
      </c>
      <c r="K6">
        <v>7</v>
      </c>
      <c r="L6">
        <v>1</v>
      </c>
      <c r="M6">
        <v>0</v>
      </c>
      <c r="N6">
        <v>99999</v>
      </c>
      <c r="O6">
        <v>0</v>
      </c>
      <c r="P6">
        <v>0</v>
      </c>
      <c r="Q6">
        <v>1</v>
      </c>
      <c r="R6" t="s">
        <v>293</v>
      </c>
      <c r="S6">
        <v>292</v>
      </c>
      <c r="T6">
        <v>292</v>
      </c>
      <c r="U6">
        <v>287</v>
      </c>
      <c r="V6">
        <v>291</v>
      </c>
      <c r="W6" t="s">
        <v>283</v>
      </c>
      <c r="X6">
        <v>2</v>
      </c>
      <c r="Y6">
        <v>0</v>
      </c>
      <c r="Z6" t="s">
        <v>294</v>
      </c>
      <c r="AA6" t="s">
        <v>283</v>
      </c>
      <c r="AB6">
        <v>287</v>
      </c>
      <c r="AC6">
        <v>3345</v>
      </c>
      <c r="AD6">
        <v>351</v>
      </c>
      <c r="AE6">
        <v>351</v>
      </c>
      <c r="AF6">
        <v>3</v>
      </c>
      <c r="AG6">
        <v>3</v>
      </c>
      <c r="AH6">
        <v>169</v>
      </c>
      <c r="AI6">
        <v>57</v>
      </c>
      <c r="AJ6">
        <v>0</v>
      </c>
      <c r="AK6">
        <v>100</v>
      </c>
      <c r="AL6">
        <v>100</v>
      </c>
      <c r="AM6">
        <v>-1</v>
      </c>
      <c r="AN6">
        <v>100</v>
      </c>
      <c r="AO6">
        <v>-1</v>
      </c>
      <c r="AP6">
        <v>-1</v>
      </c>
      <c r="AQ6">
        <v>-1</v>
      </c>
      <c r="AR6">
        <v>-1</v>
      </c>
      <c r="AS6">
        <v>-1</v>
      </c>
      <c r="AT6">
        <v>6529</v>
      </c>
      <c r="AU6">
        <v>0</v>
      </c>
      <c r="AV6">
        <v>-1</v>
      </c>
      <c r="AW6">
        <v>-1</v>
      </c>
      <c r="AX6">
        <v>0</v>
      </c>
      <c r="AY6">
        <v>0</v>
      </c>
      <c r="AZ6" t="s">
        <v>180</v>
      </c>
      <c r="BA6">
        <v>0</v>
      </c>
      <c r="BB6">
        <v>0</v>
      </c>
      <c r="BC6">
        <v>0</v>
      </c>
      <c r="BD6">
        <v>0</v>
      </c>
      <c r="BE6">
        <v>0</v>
      </c>
      <c r="BF6">
        <v>0</v>
      </c>
      <c r="BG6">
        <v>5</v>
      </c>
      <c r="BH6">
        <v>4</v>
      </c>
      <c r="BI6">
        <v>1</v>
      </c>
      <c r="BJ6">
        <v>1</v>
      </c>
      <c r="BK6">
        <v>1</v>
      </c>
      <c r="BL6">
        <v>10</v>
      </c>
      <c r="BM6">
        <v>0</v>
      </c>
      <c r="BN6">
        <v>0</v>
      </c>
      <c r="BO6">
        <v>0</v>
      </c>
      <c r="BP6">
        <v>4</v>
      </c>
      <c r="BQ6">
        <v>0</v>
      </c>
      <c r="BR6">
        <v>0</v>
      </c>
      <c r="BS6">
        <v>346</v>
      </c>
      <c r="BT6" t="s">
        <v>181</v>
      </c>
      <c r="BU6">
        <v>16834667836605</v>
      </c>
      <c r="BV6" t="s">
        <v>182</v>
      </c>
      <c r="BW6" t="s">
        <v>182</v>
      </c>
      <c r="BX6" t="s">
        <v>183</v>
      </c>
      <c r="BY6">
        <v>16834667856673</v>
      </c>
      <c r="BZ6">
        <v>113000</v>
      </c>
      <c r="CA6">
        <v>113000</v>
      </c>
      <c r="CB6">
        <v>790</v>
      </c>
      <c r="CC6">
        <v>113018597997</v>
      </c>
      <c r="CD6" t="s">
        <v>283</v>
      </c>
      <c r="CE6" t="s">
        <v>184</v>
      </c>
      <c r="CF6" t="s">
        <v>185</v>
      </c>
      <c r="CG6">
        <v>19</v>
      </c>
      <c r="CH6">
        <v>291</v>
      </c>
      <c r="CI6">
        <v>3345</v>
      </c>
      <c r="CJ6">
        <v>3345</v>
      </c>
      <c r="CM6" t="s">
        <v>186</v>
      </c>
      <c r="CN6" t="s">
        <v>187</v>
      </c>
      <c r="CO6" t="s">
        <v>188</v>
      </c>
      <c r="CP6">
        <v>5271</v>
      </c>
      <c r="CQ6" t="s">
        <v>283</v>
      </c>
      <c r="CR6">
        <v>24</v>
      </c>
      <c r="CS6" t="s">
        <v>189</v>
      </c>
      <c r="CT6" t="s">
        <v>190</v>
      </c>
      <c r="CU6" t="s">
        <v>191</v>
      </c>
      <c r="CV6">
        <v>-232</v>
      </c>
      <c r="CW6">
        <v>-2</v>
      </c>
      <c r="CX6" t="s">
        <v>192</v>
      </c>
      <c r="CY6" t="s">
        <v>285</v>
      </c>
      <c r="CZ6">
        <v>400</v>
      </c>
      <c r="DA6">
        <v>400</v>
      </c>
      <c r="DB6">
        <v>400</v>
      </c>
      <c r="DC6">
        <v>400</v>
      </c>
      <c r="DD6">
        <v>400</v>
      </c>
      <c r="DE6">
        <v>400</v>
      </c>
      <c r="DF6">
        <v>400</v>
      </c>
      <c r="DG6">
        <v>400</v>
      </c>
      <c r="DH6" t="s">
        <v>194</v>
      </c>
      <c r="DI6" t="s">
        <v>213</v>
      </c>
      <c r="DJ6">
        <v>56</v>
      </c>
      <c r="DK6">
        <v>24</v>
      </c>
      <c r="DL6">
        <v>205</v>
      </c>
      <c r="DM6">
        <v>196</v>
      </c>
      <c r="DN6">
        <v>304</v>
      </c>
      <c r="DO6">
        <v>304</v>
      </c>
      <c r="DP6">
        <v>308</v>
      </c>
      <c r="DQ6">
        <v>308</v>
      </c>
      <c r="DR6">
        <v>204</v>
      </c>
      <c r="DS6">
        <v>204</v>
      </c>
      <c r="DT6">
        <v>204</v>
      </c>
      <c r="DU6">
        <v>205</v>
      </c>
      <c r="DV6">
        <v>308</v>
      </c>
      <c r="DW6">
        <v>309</v>
      </c>
      <c r="DX6">
        <v>351</v>
      </c>
      <c r="DY6">
        <v>351</v>
      </c>
      <c r="DZ6">
        <v>351</v>
      </c>
      <c r="EA6">
        <v>351</v>
      </c>
      <c r="EB6">
        <v>351</v>
      </c>
      <c r="EC6">
        <v>351</v>
      </c>
      <c r="ED6">
        <v>0</v>
      </c>
      <c r="EE6">
        <v>0</v>
      </c>
      <c r="EF6">
        <v>3414</v>
      </c>
      <c r="EG6">
        <v>400</v>
      </c>
      <c r="EH6" t="s">
        <v>286</v>
      </c>
      <c r="EI6">
        <v>5</v>
      </c>
      <c r="EJ6">
        <v>1</v>
      </c>
      <c r="EK6">
        <v>21014</v>
      </c>
      <c r="EL6">
        <v>0</v>
      </c>
      <c r="EM6">
        <v>0</v>
      </c>
      <c r="EN6">
        <v>57</v>
      </c>
      <c r="EO6">
        <v>0</v>
      </c>
      <c r="EP6">
        <v>0</v>
      </c>
      <c r="EQ6">
        <v>1</v>
      </c>
      <c r="ER6">
        <v>0</v>
      </c>
      <c r="ES6">
        <v>0</v>
      </c>
      <c r="ET6">
        <v>30841</v>
      </c>
      <c r="EU6">
        <v>283</v>
      </c>
      <c r="EV6">
        <v>1</v>
      </c>
      <c r="EW6">
        <v>751</v>
      </c>
      <c r="EX6">
        <v>1833</v>
      </c>
      <c r="EY6">
        <v>3</v>
      </c>
      <c r="EZ6">
        <v>6117</v>
      </c>
      <c r="FA6">
        <v>2072</v>
      </c>
      <c r="FB6">
        <v>3</v>
      </c>
      <c r="FC6">
        <v>6714</v>
      </c>
      <c r="FD6">
        <v>0</v>
      </c>
      <c r="FE6">
        <v>0</v>
      </c>
      <c r="FF6">
        <v>0</v>
      </c>
      <c r="FG6">
        <v>0</v>
      </c>
      <c r="FH6">
        <v>0</v>
      </c>
      <c r="FI6">
        <v>0</v>
      </c>
      <c r="FJ6">
        <v>0</v>
      </c>
      <c r="FK6">
        <v>0</v>
      </c>
      <c r="FL6">
        <v>0</v>
      </c>
      <c r="FM6">
        <v>0</v>
      </c>
      <c r="FN6">
        <v>0</v>
      </c>
      <c r="FO6">
        <v>0</v>
      </c>
      <c r="FP6">
        <v>0</v>
      </c>
      <c r="FQ6">
        <v>0</v>
      </c>
      <c r="FR6">
        <v>0</v>
      </c>
      <c r="FS6" t="s">
        <v>286</v>
      </c>
      <c r="FT6">
        <v>0</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4F9528-352E-4348-BC86-3BD4FE6AE9F4}">
  <sheetPr codeName="Blad7"/>
  <dimension ref="A1:GA6"/>
  <sheetViews>
    <sheetView workbookViewId="0"/>
  </sheetViews>
  <sheetFormatPr baseColWidth="10" defaultRowHeight="16" x14ac:dyDescent="0.2"/>
  <cols>
    <col min="1" max="1" width="11.33203125" bestFit="1" customWidth="1"/>
    <col min="2" max="2" width="10.6640625" bestFit="1" customWidth="1"/>
    <col min="3" max="3" width="13.1640625" bestFit="1" customWidth="1"/>
    <col min="4" max="4" width="11.1640625" bestFit="1" customWidth="1"/>
    <col min="5" max="5" width="14.33203125" bestFit="1" customWidth="1"/>
    <col min="6" max="6" width="9.6640625" bestFit="1" customWidth="1"/>
    <col min="7" max="7" width="12.83203125" bestFit="1" customWidth="1"/>
    <col min="8" max="8" width="10.6640625" bestFit="1" customWidth="1"/>
    <col min="9" max="9" width="13.6640625" bestFit="1" customWidth="1"/>
    <col min="10" max="10" width="13.83203125" bestFit="1" customWidth="1"/>
    <col min="11" max="12" width="15.83203125" bestFit="1" customWidth="1"/>
    <col min="13" max="13" width="17.1640625" bestFit="1" customWidth="1"/>
    <col min="14" max="14" width="8.33203125" bestFit="1" customWidth="1"/>
    <col min="15" max="15" width="16" bestFit="1" customWidth="1"/>
    <col min="16" max="16" width="9.33203125" bestFit="1" customWidth="1"/>
    <col min="17" max="17" width="21.83203125" bestFit="1" customWidth="1"/>
    <col min="18" max="18" width="35" bestFit="1" customWidth="1"/>
    <col min="19" max="19" width="15.83203125" bestFit="1" customWidth="1"/>
    <col min="20" max="20" width="14.83203125" bestFit="1" customWidth="1"/>
    <col min="21" max="21" width="28.5" bestFit="1" customWidth="1"/>
    <col min="22" max="22" width="27.5" bestFit="1" customWidth="1"/>
    <col min="23" max="23" width="47.6640625" bestFit="1" customWidth="1"/>
    <col min="24" max="24" width="13.33203125" bestFit="1" customWidth="1"/>
    <col min="25" max="25" width="24.6640625" bestFit="1" customWidth="1"/>
    <col min="26" max="26" width="35.5" bestFit="1" customWidth="1"/>
    <col min="27" max="27" width="47.6640625" bestFit="1" customWidth="1"/>
    <col min="28" max="28" width="16.1640625" bestFit="1" customWidth="1"/>
    <col min="29" max="29" width="11.1640625" bestFit="1" customWidth="1"/>
    <col min="30" max="30" width="19.83203125" bestFit="1" customWidth="1"/>
    <col min="31" max="31" width="20.6640625" bestFit="1" customWidth="1"/>
    <col min="32" max="32" width="16.33203125" bestFit="1" customWidth="1"/>
    <col min="33" max="33" width="19.1640625" bestFit="1" customWidth="1"/>
    <col min="34" max="34" width="17.6640625" bestFit="1" customWidth="1"/>
    <col min="35" max="35" width="7.83203125" bestFit="1" customWidth="1"/>
    <col min="36" max="36" width="18.5" bestFit="1" customWidth="1"/>
    <col min="37" max="37" width="13.6640625" bestFit="1" customWidth="1"/>
    <col min="38" max="38" width="11.83203125" bestFit="1" customWidth="1"/>
    <col min="39" max="39" width="12.33203125" bestFit="1" customWidth="1"/>
    <col min="40" max="40" width="15.1640625" bestFit="1" customWidth="1"/>
    <col min="41" max="41" width="17.6640625" bestFit="1" customWidth="1"/>
    <col min="42" max="42" width="14.33203125" bestFit="1" customWidth="1"/>
    <col min="43" max="43" width="16" bestFit="1" customWidth="1"/>
    <col min="44" max="44" width="16.83203125" bestFit="1" customWidth="1"/>
    <col min="45" max="45" width="13.5" bestFit="1" customWidth="1"/>
    <col min="46" max="46" width="23.1640625" bestFit="1" customWidth="1"/>
    <col min="47" max="47" width="11.83203125" bestFit="1" customWidth="1"/>
    <col min="48" max="48" width="14.1640625" bestFit="1" customWidth="1"/>
    <col min="49" max="49" width="13.83203125" bestFit="1" customWidth="1"/>
    <col min="50" max="50" width="16.1640625" bestFit="1" customWidth="1"/>
    <col min="51" max="51" width="13.6640625" bestFit="1" customWidth="1"/>
    <col min="52" max="52" width="16" bestFit="1" customWidth="1"/>
    <col min="53" max="54" width="16.33203125" bestFit="1" customWidth="1"/>
    <col min="55" max="55" width="45.33203125" bestFit="1" customWidth="1"/>
    <col min="56" max="56" width="19" bestFit="1" customWidth="1"/>
    <col min="57" max="57" width="22.1640625" bestFit="1" customWidth="1"/>
    <col min="58" max="58" width="31.33203125" bestFit="1" customWidth="1"/>
    <col min="59" max="59" width="17.33203125" bestFit="1" customWidth="1"/>
    <col min="60" max="60" width="36" bestFit="1" customWidth="1"/>
    <col min="61" max="61" width="19" bestFit="1" customWidth="1"/>
    <col min="62" max="62" width="16" bestFit="1" customWidth="1"/>
    <col min="63" max="63" width="26.1640625" bestFit="1" customWidth="1"/>
    <col min="64" max="64" width="17" bestFit="1" customWidth="1"/>
    <col min="65" max="65" width="22.33203125" bestFit="1" customWidth="1"/>
    <col min="66" max="66" width="12.5" bestFit="1" customWidth="1"/>
    <col min="67" max="67" width="26.83203125" bestFit="1" customWidth="1"/>
    <col min="68" max="68" width="13.83203125" bestFit="1" customWidth="1"/>
    <col min="69" max="69" width="11.1640625" bestFit="1" customWidth="1"/>
    <col min="70" max="70" width="13.83203125" bestFit="1" customWidth="1"/>
    <col min="71" max="71" width="35.1640625" bestFit="1" customWidth="1"/>
    <col min="72" max="72" width="13" bestFit="1" customWidth="1"/>
    <col min="73" max="73" width="15.1640625" bestFit="1" customWidth="1"/>
    <col min="74" max="74" width="10" bestFit="1" customWidth="1"/>
    <col min="75" max="75" width="23.5" bestFit="1" customWidth="1"/>
    <col min="76" max="76" width="13.33203125" bestFit="1" customWidth="1"/>
    <col min="77" max="78" width="18.1640625" bestFit="1" customWidth="1"/>
    <col min="79" max="79" width="13.33203125" bestFit="1" customWidth="1"/>
    <col min="80" max="80" width="12.1640625" bestFit="1" customWidth="1"/>
    <col min="81" max="81" width="16.5" bestFit="1" customWidth="1"/>
    <col min="82" max="82" width="17.33203125" bestFit="1" customWidth="1"/>
    <col min="83" max="84" width="19.1640625" bestFit="1" customWidth="1"/>
    <col min="85" max="85" width="47.6640625" bestFit="1" customWidth="1"/>
    <col min="86" max="86" width="25.83203125" bestFit="1" customWidth="1"/>
    <col min="87" max="87" width="32.5" bestFit="1" customWidth="1"/>
    <col min="88" max="88" width="15" bestFit="1" customWidth="1"/>
    <col min="89" max="89" width="15.1640625" bestFit="1" customWidth="1"/>
    <col min="90" max="90" width="33.1640625" bestFit="1" customWidth="1"/>
    <col min="91" max="91" width="42.5" bestFit="1" customWidth="1"/>
    <col min="92" max="92" width="18.33203125" bestFit="1" customWidth="1"/>
    <col min="93" max="93" width="19.1640625" bestFit="1" customWidth="1"/>
    <col min="94" max="94" width="22.6640625" bestFit="1" customWidth="1"/>
    <col min="95" max="95" width="16" bestFit="1" customWidth="1"/>
    <col min="96" max="96" width="13.33203125" bestFit="1" customWidth="1"/>
    <col min="97" max="97" width="19" bestFit="1" customWidth="1"/>
    <col min="98" max="98" width="47.6640625" bestFit="1" customWidth="1"/>
    <col min="99" max="99" width="12.5" bestFit="1" customWidth="1"/>
    <col min="100" max="100" width="41.1640625" bestFit="1" customWidth="1"/>
    <col min="101" max="101" width="80.6640625" bestFit="1" customWidth="1"/>
    <col min="102" max="102" width="71.5" bestFit="1" customWidth="1"/>
    <col min="103" max="103" width="26" bestFit="1" customWidth="1"/>
    <col min="104" max="104" width="22.83203125" bestFit="1" customWidth="1"/>
    <col min="105" max="105" width="32" bestFit="1" customWidth="1"/>
    <col min="106" max="106" width="80.6640625" bestFit="1" customWidth="1"/>
    <col min="107" max="107" width="17.6640625" bestFit="1" customWidth="1"/>
    <col min="108" max="108" width="9" bestFit="1" customWidth="1"/>
    <col min="109" max="112" width="18.33203125" bestFit="1" customWidth="1"/>
    <col min="113" max="113" width="16.33203125" bestFit="1" customWidth="1"/>
    <col min="114" max="114" width="13.1640625" bestFit="1" customWidth="1"/>
    <col min="115" max="115" width="26.6640625" bestFit="1" customWidth="1"/>
    <col min="116" max="116" width="31.1640625" bestFit="1" customWidth="1"/>
    <col min="117" max="117" width="31.33203125" bestFit="1" customWidth="1"/>
    <col min="118" max="118" width="33" bestFit="1" customWidth="1"/>
    <col min="119" max="119" width="28.33203125" bestFit="1" customWidth="1"/>
    <col min="120" max="120" width="30.33203125" bestFit="1" customWidth="1"/>
    <col min="121" max="121" width="30.6640625" bestFit="1" customWidth="1"/>
    <col min="122" max="122" width="32.83203125" bestFit="1" customWidth="1"/>
    <col min="123" max="123" width="45.33203125" bestFit="1" customWidth="1"/>
    <col min="124" max="124" width="44.1640625" bestFit="1" customWidth="1"/>
    <col min="125" max="125" width="31.83203125" bestFit="1" customWidth="1"/>
    <col min="126" max="126" width="34.6640625" bestFit="1" customWidth="1"/>
    <col min="127" max="127" width="33.5" bestFit="1" customWidth="1"/>
    <col min="128" max="128" width="36.33203125" bestFit="1" customWidth="1"/>
    <col min="129" max="129" width="38.83203125" bestFit="1" customWidth="1"/>
    <col min="130" max="130" width="27.6640625" bestFit="1" customWidth="1"/>
    <col min="131" max="131" width="36.5" bestFit="1" customWidth="1"/>
    <col min="132" max="132" width="45.83203125" bestFit="1" customWidth="1"/>
    <col min="133" max="133" width="29.6640625" bestFit="1" customWidth="1"/>
    <col min="134" max="134" width="37.33203125" bestFit="1" customWidth="1"/>
    <col min="135" max="135" width="32.5" bestFit="1" customWidth="1"/>
    <col min="136" max="136" width="31.5" bestFit="1" customWidth="1"/>
    <col min="137" max="137" width="33" bestFit="1" customWidth="1"/>
    <col min="138" max="138" width="34.33203125" bestFit="1" customWidth="1"/>
    <col min="139" max="139" width="39.1640625" bestFit="1" customWidth="1"/>
    <col min="140" max="140" width="35.83203125" bestFit="1" customWidth="1"/>
    <col min="141" max="141" width="33.83203125" bestFit="1" customWidth="1"/>
    <col min="142" max="142" width="39.1640625" bestFit="1" customWidth="1"/>
    <col min="143" max="143" width="20.83203125" bestFit="1" customWidth="1"/>
    <col min="144" max="144" width="15.83203125" bestFit="1" customWidth="1"/>
    <col min="145" max="145" width="17.6640625" bestFit="1" customWidth="1"/>
    <col min="146" max="146" width="6.33203125" bestFit="1" customWidth="1"/>
    <col min="147" max="147" width="7.1640625" bestFit="1" customWidth="1"/>
    <col min="148" max="148" width="14" bestFit="1" customWidth="1"/>
    <col min="149" max="149" width="11.5" bestFit="1" customWidth="1"/>
    <col min="150" max="150" width="6" bestFit="1" customWidth="1"/>
    <col min="151" max="151" width="11.1640625" bestFit="1" customWidth="1"/>
    <col min="152" max="152" width="13.6640625" bestFit="1" customWidth="1"/>
    <col min="153" max="153" width="11.83203125" bestFit="1" customWidth="1"/>
    <col min="154" max="154" width="16.5" bestFit="1" customWidth="1"/>
    <col min="155" max="155" width="10.1640625" bestFit="1" customWidth="1"/>
    <col min="156" max="156" width="19.1640625" bestFit="1" customWidth="1"/>
    <col min="157" max="157" width="17.1640625" bestFit="1" customWidth="1"/>
    <col min="158" max="158" width="12.5" bestFit="1" customWidth="1"/>
    <col min="159" max="159" width="15" bestFit="1" customWidth="1"/>
    <col min="160" max="160" width="25" bestFit="1" customWidth="1"/>
    <col min="161" max="161" width="10" bestFit="1" customWidth="1"/>
    <col min="162" max="162" width="12.5" bestFit="1" customWidth="1"/>
    <col min="163" max="163" width="22.33203125" bestFit="1" customWidth="1"/>
    <col min="164" max="164" width="11.1640625" bestFit="1" customWidth="1"/>
    <col min="165" max="165" width="13.6640625" bestFit="1" customWidth="1"/>
    <col min="166" max="166" width="23.5" bestFit="1" customWidth="1"/>
    <col min="167" max="167" width="13.83203125" bestFit="1" customWidth="1"/>
    <col min="168" max="168" width="16.33203125" bestFit="1" customWidth="1"/>
    <col min="169" max="169" width="26.33203125" bestFit="1" customWidth="1"/>
    <col min="170" max="170" width="12.6640625" bestFit="1" customWidth="1"/>
    <col min="171" max="171" width="15.1640625" bestFit="1" customWidth="1"/>
    <col min="172" max="172" width="25.1640625" bestFit="1" customWidth="1"/>
    <col min="173" max="173" width="12" bestFit="1" customWidth="1"/>
    <col min="174" max="174" width="14.5" bestFit="1" customWidth="1"/>
    <col min="175" max="175" width="24.5" bestFit="1" customWidth="1"/>
    <col min="176" max="176" width="13.1640625" bestFit="1" customWidth="1"/>
    <col min="177" max="177" width="15.6640625" bestFit="1" customWidth="1"/>
    <col min="178" max="178" width="25.6640625" bestFit="1" customWidth="1"/>
    <col min="179" max="179" width="13" bestFit="1" customWidth="1"/>
    <col min="180" max="180" width="15.5" bestFit="1" customWidth="1"/>
    <col min="181" max="181" width="25.5" bestFit="1" customWidth="1"/>
    <col min="182" max="182" width="17.6640625" bestFit="1" customWidth="1"/>
    <col min="183" max="183" width="12.83203125" bestFit="1" customWidth="1"/>
  </cols>
  <sheetData>
    <row r="1" spans="1:183" x14ac:dyDescent="0.2">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236</v>
      </c>
      <c r="AG1" t="s">
        <v>31</v>
      </c>
      <c r="AH1" t="s">
        <v>32</v>
      </c>
      <c r="AI1" t="s">
        <v>33</v>
      </c>
      <c r="AJ1" t="s">
        <v>34</v>
      </c>
      <c r="AK1" t="s">
        <v>35</v>
      </c>
      <c r="AL1" t="s">
        <v>36</v>
      </c>
      <c r="AM1" t="s">
        <v>37</v>
      </c>
      <c r="AN1" t="s">
        <v>38</v>
      </c>
      <c r="AO1" t="s">
        <v>39</v>
      </c>
      <c r="AP1" t="s">
        <v>40</v>
      </c>
      <c r="AQ1" t="s">
        <v>41</v>
      </c>
      <c r="AR1" t="s">
        <v>42</v>
      </c>
      <c r="AS1" t="s">
        <v>43</v>
      </c>
      <c r="AT1" t="s">
        <v>44</v>
      </c>
      <c r="AU1" t="s">
        <v>45</v>
      </c>
      <c r="AV1" t="s">
        <v>46</v>
      </c>
      <c r="AW1" t="s">
        <v>47</v>
      </c>
      <c r="AX1" t="s">
        <v>48</v>
      </c>
      <c r="AY1" t="s">
        <v>49</v>
      </c>
      <c r="AZ1" t="s">
        <v>50</v>
      </c>
      <c r="BA1" t="s">
        <v>51</v>
      </c>
      <c r="BB1" t="s">
        <v>52</v>
      </c>
      <c r="BC1" t="s">
        <v>53</v>
      </c>
      <c r="BD1" t="s">
        <v>54</v>
      </c>
      <c r="BE1" t="s">
        <v>55</v>
      </c>
      <c r="BF1" t="s">
        <v>56</v>
      </c>
      <c r="BG1" t="s">
        <v>57</v>
      </c>
      <c r="BH1" t="s">
        <v>58</v>
      </c>
      <c r="BI1" t="s">
        <v>59</v>
      </c>
      <c r="BJ1" t="s">
        <v>60</v>
      </c>
      <c r="BK1" t="s">
        <v>61</v>
      </c>
      <c r="BL1" t="s">
        <v>67</v>
      </c>
      <c r="BM1" t="s">
        <v>62</v>
      </c>
      <c r="BN1" t="s">
        <v>63</v>
      </c>
      <c r="BO1" t="s">
        <v>237</v>
      </c>
      <c r="BP1" t="s">
        <v>64</v>
      </c>
      <c r="BQ1" t="s">
        <v>65</v>
      </c>
      <c r="BR1" t="s">
        <v>66</v>
      </c>
      <c r="BS1" t="s">
        <v>69</v>
      </c>
      <c r="BT1" t="s">
        <v>207</v>
      </c>
      <c r="BU1" t="s">
        <v>68</v>
      </c>
      <c r="BV1" t="s">
        <v>70</v>
      </c>
      <c r="BW1" t="s">
        <v>71</v>
      </c>
      <c r="BX1" t="s">
        <v>72</v>
      </c>
      <c r="BY1" t="s">
        <v>73</v>
      </c>
      <c r="BZ1" t="s">
        <v>74</v>
      </c>
      <c r="CA1" t="s">
        <v>75</v>
      </c>
      <c r="CB1" t="s">
        <v>76</v>
      </c>
      <c r="CC1" t="s">
        <v>77</v>
      </c>
      <c r="CD1" t="s">
        <v>78</v>
      </c>
      <c r="CE1" t="s">
        <v>79</v>
      </c>
      <c r="CF1" t="s">
        <v>80</v>
      </c>
      <c r="CG1" t="s">
        <v>81</v>
      </c>
      <c r="CH1" t="s">
        <v>82</v>
      </c>
      <c r="CI1" t="s">
        <v>83</v>
      </c>
      <c r="CJ1" t="s">
        <v>84</v>
      </c>
      <c r="CK1" t="s">
        <v>85</v>
      </c>
      <c r="CL1" t="s">
        <v>86</v>
      </c>
      <c r="CM1" t="s">
        <v>87</v>
      </c>
      <c r="CN1" t="s">
        <v>88</v>
      </c>
      <c r="CO1" t="s">
        <v>89</v>
      </c>
      <c r="CP1" t="s">
        <v>90</v>
      </c>
      <c r="CQ1" t="s">
        <v>91</v>
      </c>
      <c r="CR1" t="s">
        <v>92</v>
      </c>
      <c r="CS1" t="s">
        <v>93</v>
      </c>
      <c r="CT1" t="s">
        <v>94</v>
      </c>
      <c r="CU1" t="s">
        <v>95</v>
      </c>
      <c r="CV1" t="s">
        <v>96</v>
      </c>
      <c r="CW1" t="s">
        <v>97</v>
      </c>
      <c r="CX1" t="s">
        <v>98</v>
      </c>
      <c r="CY1" t="s">
        <v>99</v>
      </c>
      <c r="CZ1" t="s">
        <v>100</v>
      </c>
      <c r="DA1" t="s">
        <v>101</v>
      </c>
      <c r="DB1" t="s">
        <v>102</v>
      </c>
      <c r="DC1" t="s">
        <v>103</v>
      </c>
      <c r="DD1" t="s">
        <v>104</v>
      </c>
      <c r="DE1" t="s">
        <v>105</v>
      </c>
      <c r="DF1" t="s">
        <v>106</v>
      </c>
      <c r="DG1" t="s">
        <v>107</v>
      </c>
      <c r="DH1" t="s">
        <v>108</v>
      </c>
      <c r="DI1" t="s">
        <v>109</v>
      </c>
      <c r="DJ1" t="s">
        <v>110</v>
      </c>
      <c r="DK1" t="s">
        <v>111</v>
      </c>
      <c r="DL1" t="s">
        <v>112</v>
      </c>
      <c r="DM1" t="s">
        <v>238</v>
      </c>
      <c r="DN1" t="s">
        <v>113</v>
      </c>
      <c r="DO1" t="s">
        <v>114</v>
      </c>
      <c r="DP1" t="s">
        <v>115</v>
      </c>
      <c r="DQ1" t="s">
        <v>116</v>
      </c>
      <c r="DR1" t="s">
        <v>117</v>
      </c>
      <c r="DS1" t="s">
        <v>118</v>
      </c>
      <c r="DT1" t="s">
        <v>119</v>
      </c>
      <c r="DU1" t="s">
        <v>120</v>
      </c>
      <c r="DV1" t="s">
        <v>121</v>
      </c>
      <c r="DW1" t="s">
        <v>122</v>
      </c>
      <c r="DX1" t="s">
        <v>123</v>
      </c>
      <c r="DY1" t="s">
        <v>124</v>
      </c>
      <c r="DZ1" t="s">
        <v>128</v>
      </c>
      <c r="EA1" t="s">
        <v>129</v>
      </c>
      <c r="EB1" t="s">
        <v>130</v>
      </c>
      <c r="EC1" t="s">
        <v>127</v>
      </c>
      <c r="ED1" t="s">
        <v>131</v>
      </c>
      <c r="EE1" t="s">
        <v>125</v>
      </c>
      <c r="EF1" t="s">
        <v>126</v>
      </c>
      <c r="EG1" t="s">
        <v>239</v>
      </c>
      <c r="EH1" t="s">
        <v>132</v>
      </c>
      <c r="EI1" t="s">
        <v>133</v>
      </c>
      <c r="EJ1" t="s">
        <v>240</v>
      </c>
      <c r="EK1" t="s">
        <v>134</v>
      </c>
      <c r="EL1" t="s">
        <v>135</v>
      </c>
      <c r="EM1" t="s">
        <v>136</v>
      </c>
      <c r="EN1" t="s">
        <v>137</v>
      </c>
      <c r="EO1" t="s">
        <v>138</v>
      </c>
      <c r="EP1" t="s">
        <v>139</v>
      </c>
      <c r="EQ1" t="s">
        <v>140</v>
      </c>
      <c r="ER1" t="s">
        <v>141</v>
      </c>
      <c r="ES1" t="s">
        <v>142</v>
      </c>
      <c r="ET1" t="s">
        <v>143</v>
      </c>
      <c r="EU1" t="s">
        <v>144</v>
      </c>
      <c r="EV1" t="s">
        <v>145</v>
      </c>
      <c r="EW1" t="s">
        <v>146</v>
      </c>
      <c r="EX1" t="s">
        <v>147</v>
      </c>
      <c r="EY1" t="s">
        <v>148</v>
      </c>
      <c r="EZ1" t="s">
        <v>149</v>
      </c>
      <c r="FA1" t="s">
        <v>150</v>
      </c>
      <c r="FB1" t="s">
        <v>151</v>
      </c>
      <c r="FC1" t="s">
        <v>152</v>
      </c>
      <c r="FD1" t="s">
        <v>153</v>
      </c>
      <c r="FE1" t="s">
        <v>154</v>
      </c>
      <c r="FF1" t="s">
        <v>155</v>
      </c>
      <c r="FG1" t="s">
        <v>156</v>
      </c>
      <c r="FH1" t="s">
        <v>157</v>
      </c>
      <c r="FI1" t="s">
        <v>158</v>
      </c>
      <c r="FJ1" t="s">
        <v>159</v>
      </c>
      <c r="FK1" t="s">
        <v>160</v>
      </c>
      <c r="FL1" t="s">
        <v>161</v>
      </c>
      <c r="FM1" t="s">
        <v>162</v>
      </c>
      <c r="FN1" t="s">
        <v>163</v>
      </c>
      <c r="FO1" t="s">
        <v>164</v>
      </c>
      <c r="FP1" t="s">
        <v>165</v>
      </c>
      <c r="FQ1" t="s">
        <v>166</v>
      </c>
      <c r="FR1" t="s">
        <v>167</v>
      </c>
      <c r="FS1" t="s">
        <v>168</v>
      </c>
      <c r="FT1" t="s">
        <v>169</v>
      </c>
      <c r="FU1" t="s">
        <v>170</v>
      </c>
      <c r="FV1" t="s">
        <v>171</v>
      </c>
      <c r="FW1" t="s">
        <v>172</v>
      </c>
      <c r="FX1" t="s">
        <v>173</v>
      </c>
      <c r="FY1" t="s">
        <v>174</v>
      </c>
      <c r="FZ1" t="s">
        <v>175</v>
      </c>
      <c r="GA1" t="s">
        <v>295</v>
      </c>
    </row>
    <row r="2" spans="1:183" x14ac:dyDescent="0.2">
      <c r="A2">
        <v>969</v>
      </c>
      <c r="B2">
        <v>969</v>
      </c>
      <c r="C2">
        <v>1014</v>
      </c>
      <c r="D2">
        <v>37201</v>
      </c>
      <c r="E2">
        <v>37201</v>
      </c>
      <c r="F2">
        <v>223109</v>
      </c>
      <c r="G2">
        <v>223109</v>
      </c>
      <c r="H2">
        <v>13</v>
      </c>
      <c r="I2">
        <v>13</v>
      </c>
      <c r="J2">
        <v>13</v>
      </c>
      <c r="K2">
        <v>11</v>
      </c>
      <c r="L2">
        <v>1</v>
      </c>
      <c r="M2">
        <v>1</v>
      </c>
      <c r="N2">
        <v>99999</v>
      </c>
      <c r="O2">
        <v>0</v>
      </c>
      <c r="P2">
        <v>0</v>
      </c>
      <c r="Q2">
        <v>1</v>
      </c>
      <c r="R2" t="s">
        <v>296</v>
      </c>
      <c r="S2">
        <v>958</v>
      </c>
      <c r="T2">
        <v>958</v>
      </c>
      <c r="U2">
        <v>303</v>
      </c>
      <c r="V2">
        <v>309</v>
      </c>
      <c r="W2" t="s">
        <v>297</v>
      </c>
      <c r="X2">
        <v>6</v>
      </c>
      <c r="Y2">
        <v>0</v>
      </c>
      <c r="Z2" t="s">
        <v>298</v>
      </c>
      <c r="AA2" t="s">
        <v>297</v>
      </c>
      <c r="AB2">
        <v>303</v>
      </c>
      <c r="AC2">
        <v>452700000003</v>
      </c>
      <c r="AD2">
        <v>463</v>
      </c>
      <c r="AE2">
        <v>665</v>
      </c>
      <c r="AF2">
        <v>1005</v>
      </c>
      <c r="AG2">
        <v>4</v>
      </c>
      <c r="AH2">
        <v>3</v>
      </c>
      <c r="AI2">
        <v>191</v>
      </c>
      <c r="AJ2">
        <v>58</v>
      </c>
      <c r="AK2">
        <v>50</v>
      </c>
      <c r="AL2">
        <v>92</v>
      </c>
      <c r="AM2">
        <v>100</v>
      </c>
      <c r="AN2">
        <v>-1</v>
      </c>
      <c r="AO2">
        <v>100</v>
      </c>
      <c r="AP2">
        <v>-1</v>
      </c>
      <c r="AQ2">
        <v>-1</v>
      </c>
      <c r="AR2">
        <v>100</v>
      </c>
      <c r="AS2">
        <v>-1</v>
      </c>
      <c r="AT2">
        <v>-1</v>
      </c>
      <c r="AU2">
        <v>8316</v>
      </c>
      <c r="AV2">
        <v>0</v>
      </c>
      <c r="AW2">
        <v>-1</v>
      </c>
      <c r="AX2">
        <v>-1</v>
      </c>
      <c r="AY2">
        <v>4701</v>
      </c>
      <c r="AZ2">
        <v>0</v>
      </c>
      <c r="BA2" t="s">
        <v>180</v>
      </c>
      <c r="BB2">
        <v>1</v>
      </c>
      <c r="BC2">
        <v>0</v>
      </c>
      <c r="BD2">
        <v>0</v>
      </c>
      <c r="BE2">
        <v>0</v>
      </c>
      <c r="BF2">
        <v>0</v>
      </c>
      <c r="BG2">
        <v>0</v>
      </c>
      <c r="BH2">
        <v>7</v>
      </c>
      <c r="BI2">
        <v>1</v>
      </c>
      <c r="BJ2">
        <v>1</v>
      </c>
      <c r="BK2">
        <v>1</v>
      </c>
      <c r="BL2">
        <v>7</v>
      </c>
      <c r="BM2">
        <v>3</v>
      </c>
      <c r="BN2">
        <v>34</v>
      </c>
      <c r="BO2">
        <v>0</v>
      </c>
      <c r="BP2">
        <v>1</v>
      </c>
      <c r="BQ2">
        <v>1</v>
      </c>
      <c r="BR2">
        <v>0</v>
      </c>
      <c r="BS2">
        <v>0</v>
      </c>
      <c r="BT2">
        <v>0</v>
      </c>
      <c r="BU2">
        <v>0</v>
      </c>
      <c r="BV2">
        <v>957</v>
      </c>
      <c r="BW2" t="s">
        <v>181</v>
      </c>
      <c r="BX2">
        <v>16834676480985</v>
      </c>
      <c r="BY2" t="s">
        <v>182</v>
      </c>
      <c r="BZ2" t="s">
        <v>182</v>
      </c>
      <c r="CA2" t="s">
        <v>183</v>
      </c>
      <c r="CB2">
        <v>16834676501354</v>
      </c>
      <c r="CC2">
        <v>113000</v>
      </c>
      <c r="CD2">
        <v>113000</v>
      </c>
      <c r="CE2">
        <v>1140</v>
      </c>
      <c r="CF2">
        <v>139877300614</v>
      </c>
      <c r="CG2" t="s">
        <v>297</v>
      </c>
      <c r="CH2" t="s">
        <v>184</v>
      </c>
      <c r="CI2" t="s">
        <v>185</v>
      </c>
      <c r="CJ2">
        <v>34</v>
      </c>
      <c r="CK2">
        <v>958</v>
      </c>
      <c r="CL2">
        <v>452700000003</v>
      </c>
      <c r="CM2">
        <v>452700000003</v>
      </c>
      <c r="CP2" t="s">
        <v>186</v>
      </c>
      <c r="CQ2" t="s">
        <v>187</v>
      </c>
      <c r="CR2" t="s">
        <v>188</v>
      </c>
      <c r="CS2">
        <v>6281</v>
      </c>
      <c r="CT2" t="s">
        <v>297</v>
      </c>
      <c r="CU2">
        <v>24</v>
      </c>
      <c r="CV2" t="s">
        <v>189</v>
      </c>
      <c r="CW2" t="s">
        <v>299</v>
      </c>
      <c r="CX2" t="s">
        <v>191</v>
      </c>
      <c r="CY2">
        <v>3671</v>
      </c>
      <c r="CZ2">
        <v>56</v>
      </c>
      <c r="DA2" t="s">
        <v>192</v>
      </c>
      <c r="DB2" t="s">
        <v>300</v>
      </c>
      <c r="DC2">
        <v>1000</v>
      </c>
      <c r="DD2">
        <v>500</v>
      </c>
      <c r="DE2">
        <v>1000</v>
      </c>
      <c r="DF2">
        <v>1000</v>
      </c>
      <c r="DG2">
        <v>1000</v>
      </c>
      <c r="DH2">
        <v>1000</v>
      </c>
      <c r="DI2">
        <v>1000</v>
      </c>
      <c r="DJ2">
        <v>639</v>
      </c>
      <c r="DK2" t="s">
        <v>251</v>
      </c>
      <c r="DL2" t="s">
        <v>252</v>
      </c>
      <c r="DM2" t="s">
        <v>301</v>
      </c>
      <c r="DN2">
        <v>45</v>
      </c>
      <c r="DO2">
        <v>17</v>
      </c>
      <c r="DP2">
        <v>220</v>
      </c>
      <c r="DQ2">
        <v>211</v>
      </c>
      <c r="DR2">
        <v>314</v>
      </c>
      <c r="DS2">
        <v>314</v>
      </c>
      <c r="DT2">
        <v>319</v>
      </c>
      <c r="DU2">
        <v>968</v>
      </c>
      <c r="DV2">
        <v>218</v>
      </c>
      <c r="DW2">
        <v>218</v>
      </c>
      <c r="DX2">
        <v>218</v>
      </c>
      <c r="DY2">
        <v>220</v>
      </c>
      <c r="DZ2">
        <v>463</v>
      </c>
      <c r="EA2">
        <v>463</v>
      </c>
      <c r="EB2">
        <v>463</v>
      </c>
      <c r="EC2">
        <v>970</v>
      </c>
      <c r="ED2">
        <v>665</v>
      </c>
      <c r="EE2">
        <v>969</v>
      </c>
      <c r="EF2">
        <v>969</v>
      </c>
      <c r="EG2">
        <v>1005</v>
      </c>
      <c r="EH2">
        <v>665</v>
      </c>
      <c r="EI2">
        <v>1005</v>
      </c>
      <c r="EJ2">
        <v>1005</v>
      </c>
      <c r="EK2">
        <v>1879396114</v>
      </c>
      <c r="EL2">
        <v>1879396114</v>
      </c>
      <c r="EM2">
        <v>4050</v>
      </c>
      <c r="EN2">
        <v>500</v>
      </c>
      <c r="EO2" t="s">
        <v>302</v>
      </c>
      <c r="EP2">
        <v>1</v>
      </c>
      <c r="EQ2">
        <v>1</v>
      </c>
      <c r="ER2">
        <v>271092</v>
      </c>
      <c r="ES2">
        <v>0</v>
      </c>
      <c r="ET2">
        <v>0</v>
      </c>
      <c r="EU2">
        <v>47</v>
      </c>
      <c r="EV2">
        <v>0</v>
      </c>
      <c r="EW2">
        <v>0</v>
      </c>
      <c r="EX2">
        <v>1</v>
      </c>
      <c r="EY2">
        <v>0</v>
      </c>
      <c r="EZ2">
        <v>0</v>
      </c>
      <c r="FA2">
        <v>286772</v>
      </c>
      <c r="FB2">
        <v>436</v>
      </c>
      <c r="FC2">
        <v>2</v>
      </c>
      <c r="FD2">
        <v>993</v>
      </c>
      <c r="FE2">
        <v>2035</v>
      </c>
      <c r="FF2">
        <v>3</v>
      </c>
      <c r="FG2">
        <v>6258</v>
      </c>
      <c r="FH2">
        <v>2266</v>
      </c>
      <c r="FI2">
        <v>4</v>
      </c>
      <c r="FJ2">
        <v>6287</v>
      </c>
      <c r="FK2">
        <v>4701</v>
      </c>
      <c r="FL2">
        <v>1</v>
      </c>
      <c r="FM2">
        <v>4701</v>
      </c>
      <c r="FN2">
        <v>0</v>
      </c>
      <c r="FO2">
        <v>0</v>
      </c>
      <c r="FP2">
        <v>0</v>
      </c>
      <c r="FQ2">
        <v>213136</v>
      </c>
      <c r="FR2">
        <v>1</v>
      </c>
      <c r="FS2">
        <v>8106</v>
      </c>
      <c r="FT2">
        <v>0</v>
      </c>
      <c r="FU2">
        <v>0</v>
      </c>
      <c r="FV2">
        <v>0</v>
      </c>
      <c r="FW2">
        <v>436</v>
      </c>
      <c r="FX2">
        <v>1</v>
      </c>
      <c r="FY2">
        <v>770</v>
      </c>
      <c r="FZ2" t="s">
        <v>302</v>
      </c>
    </row>
    <row r="3" spans="1:183" x14ac:dyDescent="0.2">
      <c r="A3">
        <v>905</v>
      </c>
      <c r="B3">
        <v>905</v>
      </c>
      <c r="C3">
        <v>964</v>
      </c>
      <c r="D3">
        <v>37201</v>
      </c>
      <c r="E3">
        <v>37201</v>
      </c>
      <c r="F3">
        <v>223612</v>
      </c>
      <c r="G3">
        <v>223612</v>
      </c>
      <c r="H3">
        <v>13</v>
      </c>
      <c r="I3">
        <v>13</v>
      </c>
      <c r="J3">
        <v>13</v>
      </c>
      <c r="K3">
        <v>11</v>
      </c>
      <c r="L3">
        <v>1</v>
      </c>
      <c r="M3">
        <v>1</v>
      </c>
      <c r="N3">
        <v>99999</v>
      </c>
      <c r="O3">
        <v>0</v>
      </c>
      <c r="P3">
        <v>0</v>
      </c>
      <c r="Q3">
        <v>1</v>
      </c>
      <c r="R3" t="s">
        <v>303</v>
      </c>
      <c r="S3">
        <v>894</v>
      </c>
      <c r="T3">
        <v>894</v>
      </c>
      <c r="U3">
        <v>311</v>
      </c>
      <c r="V3">
        <v>313</v>
      </c>
      <c r="W3" t="s">
        <v>297</v>
      </c>
      <c r="X3">
        <v>6</v>
      </c>
      <c r="Y3">
        <v>0</v>
      </c>
      <c r="Z3" t="s">
        <v>304</v>
      </c>
      <c r="AA3" t="s">
        <v>297</v>
      </c>
      <c r="AB3">
        <v>311</v>
      </c>
      <c r="AC3">
        <v>4550999999978</v>
      </c>
      <c r="AD3">
        <v>466</v>
      </c>
      <c r="AE3">
        <v>631</v>
      </c>
      <c r="AF3">
        <v>916</v>
      </c>
      <c r="AG3">
        <v>4</v>
      </c>
      <c r="AH3">
        <v>3</v>
      </c>
      <c r="AI3">
        <v>193</v>
      </c>
      <c r="AJ3">
        <v>61</v>
      </c>
      <c r="AK3">
        <v>28</v>
      </c>
      <c r="AL3">
        <v>92</v>
      </c>
      <c r="AM3">
        <v>100</v>
      </c>
      <c r="AN3">
        <v>-1</v>
      </c>
      <c r="AO3">
        <v>100</v>
      </c>
      <c r="AP3">
        <v>-1</v>
      </c>
      <c r="AQ3">
        <v>-1</v>
      </c>
      <c r="AR3">
        <v>100</v>
      </c>
      <c r="AS3">
        <v>-1</v>
      </c>
      <c r="AT3">
        <v>-1</v>
      </c>
      <c r="AU3">
        <v>8745</v>
      </c>
      <c r="AV3">
        <v>0</v>
      </c>
      <c r="AW3">
        <v>-1</v>
      </c>
      <c r="AX3">
        <v>-1</v>
      </c>
      <c r="AY3">
        <v>4701</v>
      </c>
      <c r="AZ3">
        <v>0</v>
      </c>
      <c r="BA3" t="s">
        <v>180</v>
      </c>
      <c r="BB3">
        <v>1</v>
      </c>
      <c r="BC3">
        <v>0</v>
      </c>
      <c r="BD3">
        <v>0</v>
      </c>
      <c r="BE3">
        <v>0</v>
      </c>
      <c r="BF3">
        <v>0</v>
      </c>
      <c r="BG3">
        <v>0</v>
      </c>
      <c r="BH3">
        <v>7</v>
      </c>
      <c r="BI3">
        <v>1</v>
      </c>
      <c r="BJ3">
        <v>1</v>
      </c>
      <c r="BK3">
        <v>1</v>
      </c>
      <c r="BL3">
        <v>6</v>
      </c>
      <c r="BM3">
        <v>5</v>
      </c>
      <c r="BN3">
        <v>18</v>
      </c>
      <c r="BO3">
        <v>0</v>
      </c>
      <c r="BP3">
        <v>1</v>
      </c>
      <c r="BQ3">
        <v>1</v>
      </c>
      <c r="BR3">
        <v>0</v>
      </c>
      <c r="BS3">
        <v>0</v>
      </c>
      <c r="BT3">
        <v>0</v>
      </c>
      <c r="BU3">
        <v>0</v>
      </c>
      <c r="BV3">
        <v>921</v>
      </c>
      <c r="BW3" t="s">
        <v>199</v>
      </c>
      <c r="BX3">
        <v>1683467649134</v>
      </c>
      <c r="BY3" t="s">
        <v>182</v>
      </c>
      <c r="BZ3" t="s">
        <v>182</v>
      </c>
      <c r="CA3" t="s">
        <v>183</v>
      </c>
      <c r="CB3">
        <v>16834676510236</v>
      </c>
      <c r="CC3">
        <v>113000</v>
      </c>
      <c r="CD3">
        <v>113000</v>
      </c>
      <c r="CE3">
        <v>930</v>
      </c>
      <c r="CF3">
        <v>11625</v>
      </c>
      <c r="CG3" t="s">
        <v>297</v>
      </c>
      <c r="CH3" t="s">
        <v>184</v>
      </c>
      <c r="CI3" t="s">
        <v>185</v>
      </c>
      <c r="CJ3">
        <v>34</v>
      </c>
      <c r="CK3">
        <v>894</v>
      </c>
      <c r="CL3">
        <v>4550999999978</v>
      </c>
      <c r="CM3">
        <v>4550999999978</v>
      </c>
      <c r="CP3" t="s">
        <v>186</v>
      </c>
      <c r="CQ3" t="s">
        <v>187</v>
      </c>
      <c r="CR3" t="s">
        <v>188</v>
      </c>
      <c r="CS3">
        <v>6015</v>
      </c>
      <c r="CT3" t="s">
        <v>297</v>
      </c>
      <c r="CU3">
        <v>24</v>
      </c>
      <c r="CV3" t="s">
        <v>189</v>
      </c>
      <c r="CW3" t="s">
        <v>299</v>
      </c>
      <c r="CX3" t="s">
        <v>191</v>
      </c>
      <c r="CY3">
        <v>3671</v>
      </c>
      <c r="CZ3">
        <v>56</v>
      </c>
      <c r="DA3" t="s">
        <v>192</v>
      </c>
      <c r="DB3" t="s">
        <v>300</v>
      </c>
      <c r="DC3">
        <v>900</v>
      </c>
      <c r="DD3">
        <v>500</v>
      </c>
      <c r="DE3">
        <v>900</v>
      </c>
      <c r="DF3">
        <v>900</v>
      </c>
      <c r="DG3">
        <v>900</v>
      </c>
      <c r="DH3">
        <v>900</v>
      </c>
      <c r="DI3">
        <v>900</v>
      </c>
      <c r="DJ3">
        <v>610</v>
      </c>
      <c r="DK3" t="s">
        <v>251</v>
      </c>
      <c r="DL3" t="s">
        <v>252</v>
      </c>
      <c r="DM3" t="s">
        <v>301</v>
      </c>
      <c r="DN3">
        <v>42</v>
      </c>
      <c r="DO3">
        <v>19</v>
      </c>
      <c r="DP3">
        <v>222</v>
      </c>
      <c r="DQ3">
        <v>214</v>
      </c>
      <c r="DR3">
        <v>322</v>
      </c>
      <c r="DS3">
        <v>322</v>
      </c>
      <c r="DT3">
        <v>324</v>
      </c>
      <c r="DU3">
        <v>905</v>
      </c>
      <c r="DV3">
        <v>221</v>
      </c>
      <c r="DW3">
        <v>221</v>
      </c>
      <c r="DX3">
        <v>221</v>
      </c>
      <c r="DY3">
        <v>222</v>
      </c>
      <c r="DZ3">
        <v>465</v>
      </c>
      <c r="EA3">
        <v>465</v>
      </c>
      <c r="EB3">
        <v>465</v>
      </c>
      <c r="EC3">
        <v>902</v>
      </c>
      <c r="ED3">
        <v>631</v>
      </c>
      <c r="EE3">
        <v>905</v>
      </c>
      <c r="EF3">
        <v>905</v>
      </c>
      <c r="EG3">
        <v>916</v>
      </c>
      <c r="EH3">
        <v>631</v>
      </c>
      <c r="EI3">
        <v>928</v>
      </c>
      <c r="EJ3">
        <v>928</v>
      </c>
      <c r="EK3">
        <v>1879396114</v>
      </c>
      <c r="EL3">
        <v>1879396114</v>
      </c>
      <c r="EM3">
        <v>3997</v>
      </c>
      <c r="EN3">
        <v>500</v>
      </c>
      <c r="EO3" t="s">
        <v>302</v>
      </c>
      <c r="EP3">
        <v>2</v>
      </c>
      <c r="EQ3">
        <v>1</v>
      </c>
      <c r="ER3">
        <v>290028</v>
      </c>
      <c r="ES3">
        <v>0</v>
      </c>
      <c r="ET3">
        <v>0</v>
      </c>
      <c r="EU3">
        <v>43</v>
      </c>
      <c r="EV3">
        <v>0</v>
      </c>
      <c r="EW3">
        <v>0</v>
      </c>
      <c r="EX3">
        <v>1</v>
      </c>
      <c r="EY3">
        <v>0</v>
      </c>
      <c r="EZ3">
        <v>0</v>
      </c>
      <c r="FA3">
        <v>314061</v>
      </c>
      <c r="FB3">
        <v>436</v>
      </c>
      <c r="FC3">
        <v>2</v>
      </c>
      <c r="FD3">
        <v>993</v>
      </c>
      <c r="FE3">
        <v>2167</v>
      </c>
      <c r="FF3">
        <v>3</v>
      </c>
      <c r="FG3">
        <v>7386</v>
      </c>
      <c r="FH3">
        <v>2637</v>
      </c>
      <c r="FI3">
        <v>4</v>
      </c>
      <c r="FJ3">
        <v>7773</v>
      </c>
      <c r="FK3">
        <v>4701</v>
      </c>
      <c r="FL3">
        <v>1</v>
      </c>
      <c r="FM3">
        <v>4701</v>
      </c>
      <c r="FN3">
        <v>0</v>
      </c>
      <c r="FO3">
        <v>0</v>
      </c>
      <c r="FP3">
        <v>0</v>
      </c>
      <c r="FQ3">
        <v>213136</v>
      </c>
      <c r="FR3">
        <v>1</v>
      </c>
      <c r="FS3">
        <v>5535</v>
      </c>
      <c r="FT3">
        <v>0</v>
      </c>
      <c r="FU3">
        <v>0</v>
      </c>
      <c r="FV3">
        <v>0</v>
      </c>
      <c r="FW3">
        <v>436</v>
      </c>
      <c r="FX3">
        <v>1</v>
      </c>
      <c r="FY3">
        <v>770</v>
      </c>
      <c r="FZ3" t="s">
        <v>302</v>
      </c>
    </row>
    <row r="4" spans="1:183" x14ac:dyDescent="0.2">
      <c r="A4">
        <v>864</v>
      </c>
      <c r="B4">
        <v>864</v>
      </c>
      <c r="C4">
        <v>939</v>
      </c>
      <c r="D4">
        <v>37201</v>
      </c>
      <c r="E4">
        <v>37201</v>
      </c>
      <c r="F4">
        <v>223612</v>
      </c>
      <c r="G4">
        <v>223612</v>
      </c>
      <c r="H4">
        <v>13</v>
      </c>
      <c r="I4">
        <v>13</v>
      </c>
      <c r="J4">
        <v>13</v>
      </c>
      <c r="K4">
        <v>11</v>
      </c>
      <c r="L4">
        <v>1</v>
      </c>
      <c r="M4">
        <v>1</v>
      </c>
      <c r="N4">
        <v>99999</v>
      </c>
      <c r="O4">
        <v>0</v>
      </c>
      <c r="P4">
        <v>0</v>
      </c>
      <c r="Q4">
        <v>1</v>
      </c>
      <c r="R4" t="s">
        <v>305</v>
      </c>
      <c r="S4">
        <v>856</v>
      </c>
      <c r="T4">
        <v>856</v>
      </c>
      <c r="U4">
        <v>282</v>
      </c>
      <c r="V4">
        <v>285</v>
      </c>
      <c r="W4" t="s">
        <v>297</v>
      </c>
      <c r="X4">
        <v>6</v>
      </c>
      <c r="Y4">
        <v>0</v>
      </c>
      <c r="Z4" t="s">
        <v>306</v>
      </c>
      <c r="AA4" t="s">
        <v>297</v>
      </c>
      <c r="AB4">
        <v>282</v>
      </c>
      <c r="AC4">
        <v>430</v>
      </c>
      <c r="AD4">
        <v>438</v>
      </c>
      <c r="AE4">
        <v>615</v>
      </c>
      <c r="AF4">
        <v>885</v>
      </c>
      <c r="AG4">
        <v>4</v>
      </c>
      <c r="AH4">
        <v>3</v>
      </c>
      <c r="AI4">
        <v>182</v>
      </c>
      <c r="AJ4">
        <v>56</v>
      </c>
      <c r="AK4">
        <v>28</v>
      </c>
      <c r="AL4">
        <v>92</v>
      </c>
      <c r="AM4">
        <v>100</v>
      </c>
      <c r="AN4">
        <v>-1</v>
      </c>
      <c r="AO4">
        <v>100</v>
      </c>
      <c r="AP4">
        <v>-1</v>
      </c>
      <c r="AQ4">
        <v>-1</v>
      </c>
      <c r="AR4">
        <v>100</v>
      </c>
      <c r="AS4">
        <v>-1</v>
      </c>
      <c r="AT4">
        <v>-1</v>
      </c>
      <c r="AU4">
        <v>8721</v>
      </c>
      <c r="AV4">
        <v>0</v>
      </c>
      <c r="AW4">
        <v>-1</v>
      </c>
      <c r="AX4">
        <v>-1</v>
      </c>
      <c r="AY4">
        <v>4701</v>
      </c>
      <c r="AZ4">
        <v>0</v>
      </c>
      <c r="BA4" t="s">
        <v>180</v>
      </c>
      <c r="BB4">
        <v>3</v>
      </c>
      <c r="BC4">
        <v>0</v>
      </c>
      <c r="BD4">
        <v>0</v>
      </c>
      <c r="BE4">
        <v>0</v>
      </c>
      <c r="BF4">
        <v>0</v>
      </c>
      <c r="BG4">
        <v>0</v>
      </c>
      <c r="BH4">
        <v>14</v>
      </c>
      <c r="BI4">
        <v>1</v>
      </c>
      <c r="BJ4">
        <v>0</v>
      </c>
      <c r="BK4">
        <v>1</v>
      </c>
      <c r="BL4">
        <v>7</v>
      </c>
      <c r="BM4">
        <v>3</v>
      </c>
      <c r="BN4">
        <v>18</v>
      </c>
      <c r="BO4">
        <v>0</v>
      </c>
      <c r="BP4">
        <v>1</v>
      </c>
      <c r="BQ4">
        <v>1</v>
      </c>
      <c r="BR4">
        <v>0</v>
      </c>
      <c r="BS4">
        <v>0</v>
      </c>
      <c r="BT4">
        <v>0</v>
      </c>
      <c r="BU4">
        <v>0</v>
      </c>
      <c r="BV4">
        <v>889</v>
      </c>
      <c r="BW4" t="s">
        <v>202</v>
      </c>
      <c r="BX4">
        <v>16834676502233</v>
      </c>
      <c r="BY4" t="s">
        <v>182</v>
      </c>
      <c r="BZ4" t="s">
        <v>182</v>
      </c>
      <c r="CA4" t="s">
        <v>183</v>
      </c>
      <c r="CB4">
        <v>16834676521348</v>
      </c>
      <c r="CC4">
        <v>113000</v>
      </c>
      <c r="CD4">
        <v>113000</v>
      </c>
      <c r="CE4">
        <v>949</v>
      </c>
      <c r="CF4">
        <v>12101910828</v>
      </c>
      <c r="CG4" t="s">
        <v>297</v>
      </c>
      <c r="CH4" t="s">
        <v>184</v>
      </c>
      <c r="CI4" t="s">
        <v>185</v>
      </c>
      <c r="CJ4">
        <v>34</v>
      </c>
      <c r="CK4">
        <v>856</v>
      </c>
      <c r="CL4">
        <v>430</v>
      </c>
      <c r="CM4">
        <v>430</v>
      </c>
      <c r="CP4" t="s">
        <v>186</v>
      </c>
      <c r="CQ4" t="s">
        <v>187</v>
      </c>
      <c r="CR4" t="s">
        <v>188</v>
      </c>
      <c r="CS4">
        <v>6153</v>
      </c>
      <c r="CT4" t="s">
        <v>297</v>
      </c>
      <c r="CU4">
        <v>24</v>
      </c>
      <c r="CV4" t="s">
        <v>189</v>
      </c>
      <c r="CW4" t="s">
        <v>299</v>
      </c>
      <c r="CX4" t="s">
        <v>191</v>
      </c>
      <c r="CY4">
        <v>3671</v>
      </c>
      <c r="CZ4">
        <v>56</v>
      </c>
      <c r="DA4" t="s">
        <v>192</v>
      </c>
      <c r="DB4" t="s">
        <v>300</v>
      </c>
      <c r="DC4">
        <v>900</v>
      </c>
      <c r="DD4">
        <v>400</v>
      </c>
      <c r="DE4">
        <v>900</v>
      </c>
      <c r="DF4">
        <v>900</v>
      </c>
      <c r="DG4">
        <v>900</v>
      </c>
      <c r="DH4">
        <v>900</v>
      </c>
      <c r="DI4">
        <v>900</v>
      </c>
      <c r="DJ4">
        <v>539</v>
      </c>
      <c r="DK4" t="s">
        <v>251</v>
      </c>
      <c r="DL4" t="s">
        <v>252</v>
      </c>
      <c r="DM4" t="s">
        <v>301</v>
      </c>
      <c r="DN4">
        <v>39</v>
      </c>
      <c r="DO4">
        <v>16</v>
      </c>
      <c r="DP4">
        <v>210</v>
      </c>
      <c r="DQ4">
        <v>203</v>
      </c>
      <c r="DR4">
        <v>289</v>
      </c>
      <c r="DS4">
        <v>289</v>
      </c>
      <c r="DT4">
        <v>293</v>
      </c>
      <c r="DU4">
        <v>863</v>
      </c>
      <c r="DV4">
        <v>209</v>
      </c>
      <c r="DW4">
        <v>209</v>
      </c>
      <c r="DX4">
        <v>209</v>
      </c>
      <c r="DY4">
        <v>210</v>
      </c>
      <c r="DZ4">
        <v>437</v>
      </c>
      <c r="EA4">
        <v>437</v>
      </c>
      <c r="EB4">
        <v>437</v>
      </c>
      <c r="EC4">
        <v>860</v>
      </c>
      <c r="ED4">
        <v>614</v>
      </c>
      <c r="EE4">
        <v>864</v>
      </c>
      <c r="EF4">
        <v>864</v>
      </c>
      <c r="EG4">
        <v>884</v>
      </c>
      <c r="EH4">
        <v>615</v>
      </c>
      <c r="EI4">
        <v>893</v>
      </c>
      <c r="EJ4">
        <v>893</v>
      </c>
      <c r="EK4">
        <v>1879396114</v>
      </c>
      <c r="EL4">
        <v>1879396114</v>
      </c>
      <c r="EM4">
        <v>3974</v>
      </c>
      <c r="EN4">
        <v>400</v>
      </c>
      <c r="EO4" t="s">
        <v>302</v>
      </c>
      <c r="EP4">
        <v>3</v>
      </c>
      <c r="EQ4">
        <v>1</v>
      </c>
      <c r="ER4">
        <v>295392</v>
      </c>
      <c r="ES4">
        <v>0</v>
      </c>
      <c r="ET4">
        <v>0</v>
      </c>
      <c r="EU4">
        <v>41</v>
      </c>
      <c r="EV4">
        <v>0</v>
      </c>
      <c r="EW4">
        <v>0</v>
      </c>
      <c r="EX4">
        <v>1</v>
      </c>
      <c r="EY4">
        <v>0</v>
      </c>
      <c r="EZ4">
        <v>0</v>
      </c>
      <c r="FA4">
        <v>327876</v>
      </c>
      <c r="FB4">
        <v>436</v>
      </c>
      <c r="FC4">
        <v>2</v>
      </c>
      <c r="FD4">
        <v>993</v>
      </c>
      <c r="FE4">
        <v>2167</v>
      </c>
      <c r="FF4">
        <v>3</v>
      </c>
      <c r="FG4">
        <v>7386</v>
      </c>
      <c r="FH4">
        <v>2637</v>
      </c>
      <c r="FI4">
        <v>4</v>
      </c>
      <c r="FJ4">
        <v>7773</v>
      </c>
      <c r="FK4">
        <v>4701</v>
      </c>
      <c r="FL4">
        <v>1</v>
      </c>
      <c r="FM4">
        <v>4701</v>
      </c>
      <c r="FN4">
        <v>0</v>
      </c>
      <c r="FO4">
        <v>0</v>
      </c>
      <c r="FP4">
        <v>0</v>
      </c>
      <c r="FQ4">
        <v>213136</v>
      </c>
      <c r="FR4">
        <v>1</v>
      </c>
      <c r="FS4">
        <v>8109</v>
      </c>
      <c r="FT4">
        <v>0</v>
      </c>
      <c r="FU4">
        <v>0</v>
      </c>
      <c r="FV4">
        <v>0</v>
      </c>
      <c r="FW4">
        <v>436</v>
      </c>
      <c r="FX4">
        <v>1</v>
      </c>
      <c r="FY4">
        <v>770</v>
      </c>
      <c r="FZ4" t="s">
        <v>302</v>
      </c>
    </row>
    <row r="5" spans="1:183" x14ac:dyDescent="0.2">
      <c r="A5">
        <v>898</v>
      </c>
      <c r="B5">
        <v>898</v>
      </c>
      <c r="C5">
        <v>1007</v>
      </c>
      <c r="D5">
        <v>37201</v>
      </c>
      <c r="E5">
        <v>34092</v>
      </c>
      <c r="F5">
        <v>223109</v>
      </c>
      <c r="G5">
        <v>223010</v>
      </c>
      <c r="H5">
        <v>13</v>
      </c>
      <c r="I5">
        <v>13</v>
      </c>
      <c r="J5">
        <v>12</v>
      </c>
      <c r="K5">
        <v>11</v>
      </c>
      <c r="L5">
        <v>1</v>
      </c>
      <c r="M5">
        <v>1</v>
      </c>
      <c r="N5">
        <v>99999</v>
      </c>
      <c r="O5">
        <v>0</v>
      </c>
      <c r="P5">
        <v>0</v>
      </c>
      <c r="Q5">
        <v>1</v>
      </c>
      <c r="R5" t="s">
        <v>307</v>
      </c>
      <c r="S5">
        <v>895</v>
      </c>
      <c r="T5">
        <v>895</v>
      </c>
      <c r="U5">
        <v>316</v>
      </c>
      <c r="V5">
        <v>320</v>
      </c>
      <c r="W5" t="s">
        <v>297</v>
      </c>
      <c r="X5">
        <v>6</v>
      </c>
      <c r="Y5">
        <v>0</v>
      </c>
      <c r="Z5" t="s">
        <v>308</v>
      </c>
      <c r="AA5" t="s">
        <v>297</v>
      </c>
      <c r="AB5">
        <v>316</v>
      </c>
      <c r="AC5">
        <v>442700000003</v>
      </c>
      <c r="AD5">
        <v>446</v>
      </c>
      <c r="AE5">
        <v>625</v>
      </c>
      <c r="AF5">
        <v>975</v>
      </c>
      <c r="AG5">
        <v>4</v>
      </c>
      <c r="AH5">
        <v>3</v>
      </c>
      <c r="AI5">
        <v>179</v>
      </c>
      <c r="AJ5">
        <v>60</v>
      </c>
      <c r="AK5">
        <v>50</v>
      </c>
      <c r="AL5">
        <v>92</v>
      </c>
      <c r="AM5">
        <v>100</v>
      </c>
      <c r="AN5">
        <v>-1</v>
      </c>
      <c r="AO5">
        <v>100</v>
      </c>
      <c r="AP5">
        <v>-1</v>
      </c>
      <c r="AQ5">
        <v>-1</v>
      </c>
      <c r="AR5">
        <v>100</v>
      </c>
      <c r="AS5">
        <v>-1</v>
      </c>
      <c r="AT5">
        <v>-1</v>
      </c>
      <c r="AU5">
        <v>8350</v>
      </c>
      <c r="AV5">
        <v>0</v>
      </c>
      <c r="AW5">
        <v>-1</v>
      </c>
      <c r="AX5">
        <v>-1</v>
      </c>
      <c r="AY5">
        <v>4701</v>
      </c>
      <c r="AZ5">
        <v>0</v>
      </c>
      <c r="BA5" t="s">
        <v>180</v>
      </c>
      <c r="BB5">
        <v>2</v>
      </c>
      <c r="BC5">
        <v>7</v>
      </c>
      <c r="BD5">
        <v>0</v>
      </c>
      <c r="BE5">
        <v>0</v>
      </c>
      <c r="BF5">
        <v>0</v>
      </c>
      <c r="BG5">
        <v>0</v>
      </c>
      <c r="BH5">
        <v>10</v>
      </c>
      <c r="BI5">
        <v>1</v>
      </c>
      <c r="BJ5">
        <v>1</v>
      </c>
      <c r="BK5">
        <v>1</v>
      </c>
      <c r="BL5">
        <v>7</v>
      </c>
      <c r="BM5">
        <v>4</v>
      </c>
      <c r="BN5">
        <v>17</v>
      </c>
      <c r="BO5">
        <v>0</v>
      </c>
      <c r="BP5">
        <v>1</v>
      </c>
      <c r="BQ5">
        <v>1</v>
      </c>
      <c r="BR5">
        <v>0</v>
      </c>
      <c r="BS5">
        <v>0</v>
      </c>
      <c r="BT5">
        <v>0</v>
      </c>
      <c r="BU5">
        <v>0</v>
      </c>
      <c r="BV5">
        <v>955</v>
      </c>
      <c r="BW5" t="s">
        <v>181</v>
      </c>
      <c r="BX5">
        <v>16834676578407</v>
      </c>
      <c r="BY5" t="s">
        <v>182</v>
      </c>
      <c r="BZ5" t="s">
        <v>182</v>
      </c>
      <c r="CA5" t="s">
        <v>183</v>
      </c>
      <c r="CB5">
        <v>16834676597564</v>
      </c>
      <c r="CC5">
        <v>113000</v>
      </c>
      <c r="CD5">
        <v>113000</v>
      </c>
      <c r="CE5">
        <v>1040</v>
      </c>
      <c r="CF5">
        <v>130817610063</v>
      </c>
      <c r="CG5" t="s">
        <v>297</v>
      </c>
      <c r="CH5" t="s">
        <v>184</v>
      </c>
      <c r="CI5" t="s">
        <v>185</v>
      </c>
      <c r="CJ5">
        <v>34</v>
      </c>
      <c r="CK5">
        <v>895</v>
      </c>
      <c r="CL5">
        <v>442700000003</v>
      </c>
      <c r="CM5">
        <v>442700000003</v>
      </c>
      <c r="CP5" t="s">
        <v>186</v>
      </c>
      <c r="CQ5" t="s">
        <v>187</v>
      </c>
      <c r="CR5" t="s">
        <v>188</v>
      </c>
      <c r="CS5">
        <v>6415</v>
      </c>
      <c r="CT5" t="s">
        <v>297</v>
      </c>
      <c r="CU5">
        <v>24</v>
      </c>
      <c r="CV5" t="s">
        <v>189</v>
      </c>
      <c r="CW5" t="s">
        <v>299</v>
      </c>
      <c r="CX5" t="s">
        <v>191</v>
      </c>
      <c r="CY5">
        <v>3671</v>
      </c>
      <c r="CZ5">
        <v>56</v>
      </c>
      <c r="DA5" t="s">
        <v>192</v>
      </c>
      <c r="DB5" t="s">
        <v>300</v>
      </c>
      <c r="DC5">
        <v>1000</v>
      </c>
      <c r="DD5">
        <v>500</v>
      </c>
      <c r="DE5">
        <v>1000</v>
      </c>
      <c r="DF5">
        <v>1000</v>
      </c>
      <c r="DG5">
        <v>1000</v>
      </c>
      <c r="DH5">
        <v>1000</v>
      </c>
      <c r="DI5">
        <v>1000</v>
      </c>
      <c r="DJ5">
        <v>637</v>
      </c>
      <c r="DK5" t="s">
        <v>251</v>
      </c>
      <c r="DL5" t="s">
        <v>252</v>
      </c>
      <c r="DM5" t="s">
        <v>301</v>
      </c>
      <c r="DN5">
        <v>37</v>
      </c>
      <c r="DO5">
        <v>12</v>
      </c>
      <c r="DP5">
        <v>201</v>
      </c>
      <c r="DQ5">
        <v>193</v>
      </c>
      <c r="DR5">
        <v>319</v>
      </c>
      <c r="DS5">
        <v>319</v>
      </c>
      <c r="DT5">
        <v>323</v>
      </c>
      <c r="DU5">
        <v>898</v>
      </c>
      <c r="DV5">
        <v>201</v>
      </c>
      <c r="DW5">
        <v>201</v>
      </c>
      <c r="DX5">
        <v>201</v>
      </c>
      <c r="DY5">
        <v>201</v>
      </c>
      <c r="DZ5">
        <v>446</v>
      </c>
      <c r="EA5">
        <v>446</v>
      </c>
      <c r="EB5">
        <v>446</v>
      </c>
      <c r="EC5">
        <v>894</v>
      </c>
      <c r="ED5">
        <v>624</v>
      </c>
      <c r="EE5">
        <v>898</v>
      </c>
      <c r="EF5">
        <v>898</v>
      </c>
      <c r="EG5">
        <v>975</v>
      </c>
      <c r="EH5">
        <v>625</v>
      </c>
      <c r="EI5">
        <v>987</v>
      </c>
      <c r="EJ5">
        <v>987</v>
      </c>
      <c r="EK5">
        <v>1879396114</v>
      </c>
      <c r="EL5">
        <v>1879396114</v>
      </c>
      <c r="EM5">
        <v>4036</v>
      </c>
      <c r="EN5">
        <v>500</v>
      </c>
      <c r="EO5" t="s">
        <v>302</v>
      </c>
      <c r="EP5">
        <v>4</v>
      </c>
      <c r="EQ5">
        <v>1</v>
      </c>
      <c r="ER5">
        <v>269455</v>
      </c>
      <c r="ES5">
        <v>0</v>
      </c>
      <c r="ET5">
        <v>0</v>
      </c>
      <c r="EU5">
        <v>41</v>
      </c>
      <c r="EV5">
        <v>0</v>
      </c>
      <c r="EW5">
        <v>0</v>
      </c>
      <c r="EX5">
        <v>1</v>
      </c>
      <c r="EY5">
        <v>0</v>
      </c>
      <c r="EZ5">
        <v>0</v>
      </c>
      <c r="FA5">
        <v>310166</v>
      </c>
      <c r="FB5">
        <v>436</v>
      </c>
      <c r="FC5">
        <v>2</v>
      </c>
      <c r="FD5">
        <v>993</v>
      </c>
      <c r="FE5">
        <v>2035</v>
      </c>
      <c r="FF5">
        <v>3</v>
      </c>
      <c r="FG5">
        <v>6258</v>
      </c>
      <c r="FH5">
        <v>2266</v>
      </c>
      <c r="FI5">
        <v>4</v>
      </c>
      <c r="FJ5">
        <v>6287</v>
      </c>
      <c r="FK5">
        <v>4701</v>
      </c>
      <c r="FL5">
        <v>1</v>
      </c>
      <c r="FM5">
        <v>4701</v>
      </c>
      <c r="FN5">
        <v>0</v>
      </c>
      <c r="FO5">
        <v>0</v>
      </c>
      <c r="FP5">
        <v>0</v>
      </c>
      <c r="FQ5">
        <v>213136</v>
      </c>
      <c r="FR5">
        <v>1</v>
      </c>
      <c r="FS5">
        <v>10881</v>
      </c>
      <c r="FT5">
        <v>0</v>
      </c>
      <c r="FU5">
        <v>0</v>
      </c>
      <c r="FV5">
        <v>0</v>
      </c>
      <c r="FW5">
        <v>436</v>
      </c>
      <c r="FX5">
        <v>1</v>
      </c>
      <c r="FY5">
        <v>770</v>
      </c>
      <c r="FZ5" t="s">
        <v>302</v>
      </c>
    </row>
    <row r="6" spans="1:183" x14ac:dyDescent="0.2">
      <c r="A6">
        <v>868</v>
      </c>
      <c r="B6">
        <v>868</v>
      </c>
      <c r="C6">
        <v>937</v>
      </c>
      <c r="D6">
        <v>37201</v>
      </c>
      <c r="E6">
        <v>37201</v>
      </c>
      <c r="F6">
        <v>223612</v>
      </c>
      <c r="G6">
        <v>223612</v>
      </c>
      <c r="H6">
        <v>13</v>
      </c>
      <c r="I6">
        <v>13</v>
      </c>
      <c r="J6">
        <v>13</v>
      </c>
      <c r="K6">
        <v>11</v>
      </c>
      <c r="L6">
        <v>1</v>
      </c>
      <c r="M6">
        <v>1</v>
      </c>
      <c r="N6">
        <v>99999</v>
      </c>
      <c r="O6">
        <v>0</v>
      </c>
      <c r="P6">
        <v>0</v>
      </c>
      <c r="Q6">
        <v>1</v>
      </c>
      <c r="R6" t="s">
        <v>309</v>
      </c>
      <c r="S6">
        <v>864</v>
      </c>
      <c r="T6">
        <v>864</v>
      </c>
      <c r="U6">
        <v>303</v>
      </c>
      <c r="V6">
        <v>311</v>
      </c>
      <c r="W6" t="s">
        <v>297</v>
      </c>
      <c r="X6">
        <v>6</v>
      </c>
      <c r="Y6">
        <v>0</v>
      </c>
      <c r="Z6" t="s">
        <v>310</v>
      </c>
      <c r="AA6" t="s">
        <v>297</v>
      </c>
      <c r="AB6">
        <v>303</v>
      </c>
      <c r="AC6">
        <v>4228000000007</v>
      </c>
      <c r="AD6">
        <v>428</v>
      </c>
      <c r="AE6">
        <v>631</v>
      </c>
      <c r="AF6">
        <v>884</v>
      </c>
      <c r="AG6">
        <v>4</v>
      </c>
      <c r="AH6">
        <v>3</v>
      </c>
      <c r="AI6">
        <v>166</v>
      </c>
      <c r="AJ6">
        <v>54</v>
      </c>
      <c r="AK6">
        <v>28</v>
      </c>
      <c r="AL6">
        <v>92</v>
      </c>
      <c r="AM6">
        <v>100</v>
      </c>
      <c r="AN6">
        <v>-1</v>
      </c>
      <c r="AO6">
        <v>100</v>
      </c>
      <c r="AP6">
        <v>-1</v>
      </c>
      <c r="AQ6">
        <v>-1</v>
      </c>
      <c r="AR6">
        <v>100</v>
      </c>
      <c r="AS6">
        <v>-1</v>
      </c>
      <c r="AT6">
        <v>-1</v>
      </c>
      <c r="AU6">
        <v>8720</v>
      </c>
      <c r="AV6">
        <v>0</v>
      </c>
      <c r="AW6">
        <v>-1</v>
      </c>
      <c r="AX6">
        <v>-1</v>
      </c>
      <c r="AY6">
        <v>4701</v>
      </c>
      <c r="AZ6">
        <v>0</v>
      </c>
      <c r="BA6" t="s">
        <v>180</v>
      </c>
      <c r="BB6">
        <v>4</v>
      </c>
      <c r="BC6">
        <v>0</v>
      </c>
      <c r="BD6">
        <v>0</v>
      </c>
      <c r="BE6">
        <v>0</v>
      </c>
      <c r="BF6">
        <v>0</v>
      </c>
      <c r="BG6">
        <v>0</v>
      </c>
      <c r="BH6">
        <v>6</v>
      </c>
      <c r="BI6">
        <v>1</v>
      </c>
      <c r="BJ6">
        <v>0</v>
      </c>
      <c r="BK6">
        <v>0</v>
      </c>
      <c r="BL6">
        <v>10</v>
      </c>
      <c r="BM6">
        <v>4</v>
      </c>
      <c r="BN6">
        <v>16</v>
      </c>
      <c r="BO6">
        <v>0</v>
      </c>
      <c r="BP6">
        <v>1</v>
      </c>
      <c r="BQ6">
        <v>1</v>
      </c>
      <c r="BR6">
        <v>0</v>
      </c>
      <c r="BS6">
        <v>0</v>
      </c>
      <c r="BT6">
        <v>0</v>
      </c>
      <c r="BU6">
        <v>0</v>
      </c>
      <c r="BV6">
        <v>893</v>
      </c>
      <c r="BW6" t="s">
        <v>199</v>
      </c>
      <c r="BX6">
        <v>16834676583731</v>
      </c>
      <c r="BY6" t="s">
        <v>182</v>
      </c>
      <c r="BZ6" t="s">
        <v>182</v>
      </c>
      <c r="CA6" t="s">
        <v>183</v>
      </c>
      <c r="CB6">
        <v>16834676602462</v>
      </c>
      <c r="CC6">
        <v>113000</v>
      </c>
      <c r="CD6">
        <v>113000</v>
      </c>
      <c r="CE6">
        <v>989</v>
      </c>
      <c r="CF6">
        <v>123134328358</v>
      </c>
      <c r="CG6" t="s">
        <v>297</v>
      </c>
      <c r="CH6" t="s">
        <v>184</v>
      </c>
      <c r="CI6" t="s">
        <v>185</v>
      </c>
      <c r="CJ6">
        <v>34</v>
      </c>
      <c r="CK6">
        <v>863</v>
      </c>
      <c r="CL6">
        <v>4228000000007</v>
      </c>
      <c r="CM6">
        <v>4228000000007</v>
      </c>
      <c r="CP6" t="s">
        <v>186</v>
      </c>
      <c r="CQ6" t="s">
        <v>187</v>
      </c>
      <c r="CR6" t="s">
        <v>188</v>
      </c>
      <c r="CS6">
        <v>5991</v>
      </c>
      <c r="CT6" t="s">
        <v>297</v>
      </c>
      <c r="CU6">
        <v>24</v>
      </c>
      <c r="CV6" t="s">
        <v>189</v>
      </c>
      <c r="CW6" t="s">
        <v>299</v>
      </c>
      <c r="CX6" t="s">
        <v>191</v>
      </c>
      <c r="CY6">
        <v>3671</v>
      </c>
      <c r="CZ6">
        <v>56</v>
      </c>
      <c r="DA6" t="s">
        <v>192</v>
      </c>
      <c r="DB6" t="s">
        <v>300</v>
      </c>
      <c r="DC6">
        <v>900</v>
      </c>
      <c r="DD6">
        <v>400</v>
      </c>
      <c r="DE6">
        <v>900</v>
      </c>
      <c r="DF6">
        <v>900</v>
      </c>
      <c r="DG6">
        <v>900</v>
      </c>
      <c r="DH6">
        <v>900</v>
      </c>
      <c r="DI6">
        <v>900</v>
      </c>
      <c r="DJ6">
        <v>539</v>
      </c>
      <c r="DK6" t="s">
        <v>251</v>
      </c>
      <c r="DL6" t="s">
        <v>252</v>
      </c>
      <c r="DM6" t="s">
        <v>301</v>
      </c>
      <c r="DN6">
        <v>34</v>
      </c>
      <c r="DO6">
        <v>14</v>
      </c>
      <c r="DP6">
        <v>190</v>
      </c>
      <c r="DQ6">
        <v>182</v>
      </c>
      <c r="DR6">
        <v>307</v>
      </c>
      <c r="DS6">
        <v>307</v>
      </c>
      <c r="DT6">
        <v>316</v>
      </c>
      <c r="DU6">
        <v>868</v>
      </c>
      <c r="DV6">
        <v>189</v>
      </c>
      <c r="DW6">
        <v>189</v>
      </c>
      <c r="DX6">
        <v>189</v>
      </c>
      <c r="DY6">
        <v>190</v>
      </c>
      <c r="DZ6">
        <v>427</v>
      </c>
      <c r="EA6">
        <v>427</v>
      </c>
      <c r="EB6">
        <v>427</v>
      </c>
      <c r="EC6">
        <v>870</v>
      </c>
      <c r="ED6">
        <v>630</v>
      </c>
      <c r="EE6">
        <v>868</v>
      </c>
      <c r="EF6">
        <v>868</v>
      </c>
      <c r="EG6">
        <v>884</v>
      </c>
      <c r="EH6">
        <v>631</v>
      </c>
      <c r="EI6">
        <v>884</v>
      </c>
      <c r="EJ6">
        <v>884</v>
      </c>
      <c r="EK6">
        <v>1879396114</v>
      </c>
      <c r="EL6">
        <v>1879396114</v>
      </c>
      <c r="EM6">
        <v>3964</v>
      </c>
      <c r="EN6">
        <v>400</v>
      </c>
      <c r="EO6" t="s">
        <v>302</v>
      </c>
      <c r="EP6">
        <v>5</v>
      </c>
      <c r="EQ6">
        <v>1</v>
      </c>
      <c r="ER6">
        <v>290028</v>
      </c>
      <c r="ES6">
        <v>0</v>
      </c>
      <c r="ET6">
        <v>0</v>
      </c>
      <c r="EU6">
        <v>35</v>
      </c>
      <c r="EV6">
        <v>0</v>
      </c>
      <c r="EW6">
        <v>0</v>
      </c>
      <c r="EX6">
        <v>1</v>
      </c>
      <c r="EY6">
        <v>0</v>
      </c>
      <c r="EZ6">
        <v>0</v>
      </c>
      <c r="FA6">
        <v>318535</v>
      </c>
      <c r="FB6">
        <v>436</v>
      </c>
      <c r="FC6">
        <v>2</v>
      </c>
      <c r="FD6">
        <v>993</v>
      </c>
      <c r="FE6">
        <v>2167</v>
      </c>
      <c r="FF6">
        <v>3</v>
      </c>
      <c r="FG6">
        <v>7386</v>
      </c>
      <c r="FH6">
        <v>2637</v>
      </c>
      <c r="FI6">
        <v>4</v>
      </c>
      <c r="FJ6">
        <v>7773</v>
      </c>
      <c r="FK6">
        <v>4701</v>
      </c>
      <c r="FL6">
        <v>1</v>
      </c>
      <c r="FM6">
        <v>4701</v>
      </c>
      <c r="FN6">
        <v>0</v>
      </c>
      <c r="FO6">
        <v>0</v>
      </c>
      <c r="FP6">
        <v>0</v>
      </c>
      <c r="FQ6">
        <v>213136</v>
      </c>
      <c r="FR6">
        <v>1</v>
      </c>
      <c r="FS6">
        <v>9497</v>
      </c>
      <c r="FT6">
        <v>0</v>
      </c>
      <c r="FU6">
        <v>0</v>
      </c>
      <c r="FV6">
        <v>0</v>
      </c>
      <c r="FW6">
        <v>436</v>
      </c>
      <c r="FX6">
        <v>1</v>
      </c>
      <c r="FY6">
        <v>770</v>
      </c>
      <c r="FZ6" t="s">
        <v>302</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132334-DCB4-E845-860F-B62D14FBA138}">
  <sheetPr codeName="Blad8"/>
  <dimension ref="A1:FU6"/>
  <sheetViews>
    <sheetView topLeftCell="A2" workbookViewId="0"/>
  </sheetViews>
  <sheetFormatPr baseColWidth="10" defaultRowHeight="16" x14ac:dyDescent="0.2"/>
  <cols>
    <col min="1" max="1" width="11.33203125" bestFit="1" customWidth="1"/>
    <col min="2" max="2" width="10.6640625" bestFit="1" customWidth="1"/>
    <col min="3" max="3" width="13.1640625" bestFit="1" customWidth="1"/>
    <col min="4" max="4" width="11.1640625" bestFit="1" customWidth="1"/>
    <col min="5" max="5" width="14.33203125" bestFit="1" customWidth="1"/>
    <col min="6" max="6" width="9.6640625" bestFit="1" customWidth="1"/>
    <col min="7" max="7" width="12.83203125" bestFit="1" customWidth="1"/>
    <col min="8" max="8" width="10.6640625" bestFit="1" customWidth="1"/>
    <col min="9" max="9" width="13.6640625" bestFit="1" customWidth="1"/>
    <col min="10" max="10" width="13.83203125" bestFit="1" customWidth="1"/>
    <col min="11" max="12" width="15.83203125" bestFit="1" customWidth="1"/>
    <col min="13" max="13" width="17.1640625" bestFit="1" customWidth="1"/>
    <col min="14" max="14" width="8.33203125" bestFit="1" customWidth="1"/>
    <col min="15" max="15" width="16" bestFit="1" customWidth="1"/>
    <col min="16" max="16" width="9.33203125" bestFit="1" customWidth="1"/>
    <col min="17" max="17" width="21.83203125" bestFit="1" customWidth="1"/>
    <col min="18" max="18" width="35.33203125" bestFit="1" customWidth="1"/>
    <col min="19" max="19" width="15.83203125" bestFit="1" customWidth="1"/>
    <col min="20" max="20" width="14.83203125" bestFit="1" customWidth="1"/>
    <col min="21" max="21" width="28.5" bestFit="1" customWidth="1"/>
    <col min="22" max="22" width="27.5" bestFit="1" customWidth="1"/>
    <col min="23" max="23" width="44.33203125" bestFit="1" customWidth="1"/>
    <col min="24" max="24" width="13.33203125" bestFit="1" customWidth="1"/>
    <col min="25" max="25" width="24.6640625" bestFit="1" customWidth="1"/>
    <col min="26" max="26" width="35.6640625" bestFit="1" customWidth="1"/>
    <col min="27" max="27" width="44.33203125" bestFit="1" customWidth="1"/>
    <col min="28" max="28" width="16.1640625" bestFit="1" customWidth="1"/>
    <col min="29" max="29" width="11.1640625" bestFit="1" customWidth="1"/>
    <col min="30" max="30" width="19.83203125" bestFit="1" customWidth="1"/>
    <col min="31" max="31" width="20.6640625" bestFit="1" customWidth="1"/>
    <col min="32" max="32" width="19.1640625" bestFit="1" customWidth="1"/>
    <col min="33" max="33" width="17.6640625" bestFit="1" customWidth="1"/>
    <col min="34" max="34" width="7.83203125" bestFit="1" customWidth="1"/>
    <col min="35" max="35" width="18.5" bestFit="1" customWidth="1"/>
    <col min="36" max="36" width="13.6640625" bestFit="1" customWidth="1"/>
    <col min="37" max="37" width="11.83203125" bestFit="1" customWidth="1"/>
    <col min="38" max="38" width="12.33203125" bestFit="1" customWidth="1"/>
    <col min="39" max="39" width="15.1640625" bestFit="1" customWidth="1"/>
    <col min="40" max="40" width="17.6640625" bestFit="1" customWidth="1"/>
    <col min="41" max="41" width="14.33203125" bestFit="1" customWidth="1"/>
    <col min="42" max="42" width="16" bestFit="1" customWidth="1"/>
    <col min="43" max="43" width="16.83203125" bestFit="1" customWidth="1"/>
    <col min="44" max="44" width="13.5" bestFit="1" customWidth="1"/>
    <col min="45" max="45" width="23.1640625" bestFit="1" customWidth="1"/>
    <col min="46" max="46" width="11.83203125" bestFit="1" customWidth="1"/>
    <col min="47" max="47" width="14.1640625" bestFit="1" customWidth="1"/>
    <col min="48" max="48" width="13.83203125" bestFit="1" customWidth="1"/>
    <col min="49" max="49" width="16.1640625" bestFit="1" customWidth="1"/>
    <col min="50" max="50" width="13.6640625" bestFit="1" customWidth="1"/>
    <col min="51" max="51" width="16" bestFit="1" customWidth="1"/>
    <col min="52" max="53" width="16.33203125" bestFit="1" customWidth="1"/>
    <col min="54" max="54" width="45.33203125" bestFit="1" customWidth="1"/>
    <col min="55" max="55" width="19" bestFit="1" customWidth="1"/>
    <col min="56" max="56" width="22.1640625" bestFit="1" customWidth="1"/>
    <col min="57" max="57" width="31.33203125" bestFit="1" customWidth="1"/>
    <col min="58" max="58" width="17.33203125" bestFit="1" customWidth="1"/>
    <col min="59" max="59" width="36" bestFit="1" customWidth="1"/>
    <col min="60" max="60" width="19" bestFit="1" customWidth="1"/>
    <col min="61" max="61" width="16" bestFit="1" customWidth="1"/>
    <col min="62" max="62" width="26.1640625" bestFit="1" customWidth="1"/>
    <col min="63" max="63" width="22.33203125" bestFit="1" customWidth="1"/>
    <col min="64" max="64" width="12.5" bestFit="1" customWidth="1"/>
    <col min="65" max="65" width="13.83203125" bestFit="1" customWidth="1"/>
    <col min="66" max="66" width="11.1640625" bestFit="1" customWidth="1"/>
    <col min="67" max="67" width="13.83203125" bestFit="1" customWidth="1"/>
    <col min="68" max="68" width="17" bestFit="1" customWidth="1"/>
    <col min="69" max="69" width="15.1640625" bestFit="1" customWidth="1"/>
    <col min="70" max="70" width="35.1640625" bestFit="1" customWidth="1"/>
    <col min="71" max="71" width="10" bestFit="1" customWidth="1"/>
    <col min="72" max="72" width="23.5" bestFit="1" customWidth="1"/>
    <col min="73" max="73" width="13.33203125" bestFit="1" customWidth="1"/>
    <col min="74" max="75" width="18.1640625" bestFit="1" customWidth="1"/>
    <col min="76" max="76" width="13.33203125" bestFit="1" customWidth="1"/>
    <col min="77" max="77" width="12.1640625" bestFit="1" customWidth="1"/>
    <col min="78" max="78" width="16.5" bestFit="1" customWidth="1"/>
    <col min="79" max="79" width="17.33203125" bestFit="1" customWidth="1"/>
    <col min="80" max="81" width="19.1640625" bestFit="1" customWidth="1"/>
    <col min="82" max="82" width="44.33203125" bestFit="1" customWidth="1"/>
    <col min="83" max="83" width="25.83203125" bestFit="1" customWidth="1"/>
    <col min="84" max="84" width="32.5" bestFit="1" customWidth="1"/>
    <col min="85" max="85" width="15" bestFit="1" customWidth="1"/>
    <col min="86" max="86" width="15.1640625" bestFit="1" customWidth="1"/>
    <col min="87" max="87" width="33.1640625" bestFit="1" customWidth="1"/>
    <col min="88" max="88" width="42.5" bestFit="1" customWidth="1"/>
    <col min="89" max="89" width="18.33203125" bestFit="1" customWidth="1"/>
    <col min="90" max="90" width="19.1640625" bestFit="1" customWidth="1"/>
    <col min="91" max="91" width="22.6640625" bestFit="1" customWidth="1"/>
    <col min="92" max="92" width="16" bestFit="1" customWidth="1"/>
    <col min="93" max="93" width="13.33203125" bestFit="1" customWidth="1"/>
    <col min="94" max="94" width="19" bestFit="1" customWidth="1"/>
    <col min="95" max="95" width="44.33203125" bestFit="1" customWidth="1"/>
    <col min="96" max="96" width="12.5" bestFit="1" customWidth="1"/>
    <col min="97" max="97" width="41.1640625" bestFit="1" customWidth="1"/>
    <col min="98" max="98" width="9.6640625" bestFit="1" customWidth="1"/>
    <col min="99" max="99" width="71.5" bestFit="1" customWidth="1"/>
    <col min="100" max="100" width="26" bestFit="1" customWidth="1"/>
    <col min="101" max="101" width="22.83203125" bestFit="1" customWidth="1"/>
    <col min="102" max="102" width="32" bestFit="1" customWidth="1"/>
    <col min="103" max="103" width="80.6640625" bestFit="1" customWidth="1"/>
    <col min="104" max="104" width="17.6640625" bestFit="1" customWidth="1"/>
    <col min="105" max="105" width="9" bestFit="1" customWidth="1"/>
    <col min="106" max="109" width="18.33203125" bestFit="1" customWidth="1"/>
    <col min="110" max="110" width="16.33203125" bestFit="1" customWidth="1"/>
    <col min="111" max="111" width="13.1640625" bestFit="1" customWidth="1"/>
    <col min="112" max="112" width="26.6640625" bestFit="1" customWidth="1"/>
    <col min="113" max="113" width="31.1640625" bestFit="1" customWidth="1"/>
    <col min="114" max="114" width="33" bestFit="1" customWidth="1"/>
    <col min="115" max="115" width="28.33203125" bestFit="1" customWidth="1"/>
    <col min="116" max="116" width="30.33203125" bestFit="1" customWidth="1"/>
    <col min="117" max="117" width="30.6640625" bestFit="1" customWidth="1"/>
    <col min="118" max="118" width="32.83203125" bestFit="1" customWidth="1"/>
    <col min="119" max="119" width="45.33203125" bestFit="1" customWidth="1"/>
    <col min="120" max="120" width="44.1640625" bestFit="1" customWidth="1"/>
    <col min="121" max="121" width="31.83203125" bestFit="1" customWidth="1"/>
    <col min="122" max="122" width="34.6640625" bestFit="1" customWidth="1"/>
    <col min="123" max="123" width="33.5" bestFit="1" customWidth="1"/>
    <col min="124" max="124" width="36.33203125" bestFit="1" customWidth="1"/>
    <col min="125" max="125" width="38.83203125" bestFit="1" customWidth="1"/>
    <col min="126" max="126" width="32.5" bestFit="1" customWidth="1"/>
    <col min="127" max="127" width="31.5" bestFit="1" customWidth="1"/>
    <col min="128" max="128" width="27.6640625" bestFit="1" customWidth="1"/>
    <col min="129" max="129" width="36.5" bestFit="1" customWidth="1"/>
    <col min="130" max="130" width="45.83203125" bestFit="1" customWidth="1"/>
    <col min="131" max="131" width="37.33203125" bestFit="1" customWidth="1"/>
    <col min="132" max="132" width="34.33203125" bestFit="1" customWidth="1"/>
    <col min="133" max="133" width="39.1640625" bestFit="1" customWidth="1"/>
    <col min="134" max="134" width="33.83203125" bestFit="1" customWidth="1"/>
    <col min="135" max="135" width="39.1640625" bestFit="1" customWidth="1"/>
    <col min="136" max="136" width="20.83203125" bestFit="1" customWidth="1"/>
    <col min="137" max="137" width="15.83203125" bestFit="1" customWidth="1"/>
    <col min="138" max="138" width="18.1640625" bestFit="1" customWidth="1"/>
    <col min="139" max="139" width="6.33203125" bestFit="1" customWidth="1"/>
    <col min="140" max="140" width="7.1640625" bestFit="1" customWidth="1"/>
    <col min="141" max="141" width="14" bestFit="1" customWidth="1"/>
    <col min="142" max="142" width="11.5" bestFit="1" customWidth="1"/>
    <col min="143" max="143" width="6" bestFit="1" customWidth="1"/>
    <col min="144" max="144" width="11.1640625" bestFit="1" customWidth="1"/>
    <col min="145" max="145" width="13.6640625" bestFit="1" customWidth="1"/>
    <col min="146" max="146" width="11.83203125" bestFit="1" customWidth="1"/>
    <col min="147" max="147" width="16.5" bestFit="1" customWidth="1"/>
    <col min="148" max="148" width="10.1640625" bestFit="1" customWidth="1"/>
    <col min="149" max="149" width="19.1640625" bestFit="1" customWidth="1"/>
    <col min="150" max="150" width="17.1640625" bestFit="1" customWidth="1"/>
    <col min="151" max="151" width="12.5" bestFit="1" customWidth="1"/>
    <col min="152" max="152" width="15" bestFit="1" customWidth="1"/>
    <col min="153" max="153" width="25" bestFit="1" customWidth="1"/>
    <col min="154" max="154" width="10" bestFit="1" customWidth="1"/>
    <col min="155" max="155" width="12.5" bestFit="1" customWidth="1"/>
    <col min="156" max="156" width="22.33203125" bestFit="1" customWidth="1"/>
    <col min="157" max="157" width="11.1640625" bestFit="1" customWidth="1"/>
    <col min="158" max="158" width="13.6640625" bestFit="1" customWidth="1"/>
    <col min="159" max="159" width="23.5" bestFit="1" customWidth="1"/>
    <col min="160" max="160" width="13.83203125" bestFit="1" customWidth="1"/>
    <col min="161" max="161" width="16.33203125" bestFit="1" customWidth="1"/>
    <col min="162" max="162" width="26.33203125" bestFit="1" customWidth="1"/>
    <col min="163" max="163" width="12.6640625" bestFit="1" customWidth="1"/>
    <col min="164" max="164" width="15.1640625" bestFit="1" customWidth="1"/>
    <col min="165" max="165" width="25.1640625" bestFit="1" customWidth="1"/>
    <col min="166" max="166" width="12" bestFit="1" customWidth="1"/>
    <col min="167" max="167" width="14.5" bestFit="1" customWidth="1"/>
    <col min="168" max="168" width="24.5" bestFit="1" customWidth="1"/>
    <col min="169" max="169" width="13.1640625" bestFit="1" customWidth="1"/>
    <col min="170" max="170" width="15.6640625" bestFit="1" customWidth="1"/>
    <col min="171" max="171" width="25.6640625" bestFit="1" customWidth="1"/>
    <col min="172" max="172" width="13" bestFit="1" customWidth="1"/>
    <col min="173" max="173" width="15.5" bestFit="1" customWidth="1"/>
    <col min="174" max="174" width="25.5" bestFit="1" customWidth="1"/>
    <col min="175" max="175" width="18.1640625" bestFit="1" customWidth="1"/>
    <col min="176" max="176" width="13" bestFit="1" customWidth="1"/>
    <col min="177" max="177" width="12.83203125" bestFit="1" customWidth="1"/>
  </cols>
  <sheetData>
    <row r="1" spans="1:177" x14ac:dyDescent="0.2">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c r="BI1" t="s">
        <v>60</v>
      </c>
      <c r="BJ1" t="s">
        <v>61</v>
      </c>
      <c r="BK1" t="s">
        <v>62</v>
      </c>
      <c r="BL1" t="s">
        <v>63</v>
      </c>
      <c r="BM1" t="s">
        <v>64</v>
      </c>
      <c r="BN1" t="s">
        <v>65</v>
      </c>
      <c r="BO1" t="s">
        <v>66</v>
      </c>
      <c r="BP1" t="s">
        <v>67</v>
      </c>
      <c r="BQ1" t="s">
        <v>68</v>
      </c>
      <c r="BR1" t="s">
        <v>69</v>
      </c>
      <c r="BS1" t="s">
        <v>70</v>
      </c>
      <c r="BT1" t="s">
        <v>71</v>
      </c>
      <c r="BU1" t="s">
        <v>72</v>
      </c>
      <c r="BV1" t="s">
        <v>73</v>
      </c>
      <c r="BW1" t="s">
        <v>74</v>
      </c>
      <c r="BX1" t="s">
        <v>75</v>
      </c>
      <c r="BY1" t="s">
        <v>76</v>
      </c>
      <c r="BZ1" t="s">
        <v>77</v>
      </c>
      <c r="CA1" t="s">
        <v>78</v>
      </c>
      <c r="CB1" t="s">
        <v>79</v>
      </c>
      <c r="CC1" t="s">
        <v>80</v>
      </c>
      <c r="CD1" t="s">
        <v>81</v>
      </c>
      <c r="CE1" t="s">
        <v>82</v>
      </c>
      <c r="CF1" t="s">
        <v>83</v>
      </c>
      <c r="CG1" t="s">
        <v>84</v>
      </c>
      <c r="CH1" t="s">
        <v>85</v>
      </c>
      <c r="CI1" t="s">
        <v>86</v>
      </c>
      <c r="CJ1" t="s">
        <v>87</v>
      </c>
      <c r="CK1" t="s">
        <v>88</v>
      </c>
      <c r="CL1" t="s">
        <v>89</v>
      </c>
      <c r="CM1" t="s">
        <v>90</v>
      </c>
      <c r="CN1" t="s">
        <v>91</v>
      </c>
      <c r="CO1" t="s">
        <v>92</v>
      </c>
      <c r="CP1" t="s">
        <v>93</v>
      </c>
      <c r="CQ1" t="s">
        <v>94</v>
      </c>
      <c r="CR1" t="s">
        <v>95</v>
      </c>
      <c r="CS1" t="s">
        <v>96</v>
      </c>
      <c r="CT1" t="s">
        <v>97</v>
      </c>
      <c r="CU1" t="s">
        <v>98</v>
      </c>
      <c r="CV1" t="s">
        <v>99</v>
      </c>
      <c r="CW1" t="s">
        <v>100</v>
      </c>
      <c r="CX1" t="s">
        <v>101</v>
      </c>
      <c r="CY1" t="s">
        <v>102</v>
      </c>
      <c r="CZ1" t="s">
        <v>103</v>
      </c>
      <c r="DA1" t="s">
        <v>104</v>
      </c>
      <c r="DB1" t="s">
        <v>105</v>
      </c>
      <c r="DC1" t="s">
        <v>106</v>
      </c>
      <c r="DD1" t="s">
        <v>107</v>
      </c>
      <c r="DE1" t="s">
        <v>108</v>
      </c>
      <c r="DF1" t="s">
        <v>109</v>
      </c>
      <c r="DG1" t="s">
        <v>110</v>
      </c>
      <c r="DH1" t="s">
        <v>111</v>
      </c>
      <c r="DI1" t="s">
        <v>112</v>
      </c>
      <c r="DJ1" t="s">
        <v>113</v>
      </c>
      <c r="DK1" t="s">
        <v>114</v>
      </c>
      <c r="DL1" t="s">
        <v>115</v>
      </c>
      <c r="DM1" t="s">
        <v>116</v>
      </c>
      <c r="DN1" t="s">
        <v>117</v>
      </c>
      <c r="DO1" t="s">
        <v>118</v>
      </c>
      <c r="DP1" t="s">
        <v>119</v>
      </c>
      <c r="DQ1" t="s">
        <v>120</v>
      </c>
      <c r="DR1" t="s">
        <v>121</v>
      </c>
      <c r="DS1" t="s">
        <v>122</v>
      </c>
      <c r="DT1" t="s">
        <v>123</v>
      </c>
      <c r="DU1" t="s">
        <v>124</v>
      </c>
      <c r="DV1" t="s">
        <v>125</v>
      </c>
      <c r="DW1" t="s">
        <v>126</v>
      </c>
      <c r="DX1" t="s">
        <v>128</v>
      </c>
      <c r="DY1" t="s">
        <v>129</v>
      </c>
      <c r="DZ1" t="s">
        <v>130</v>
      </c>
      <c r="EA1" t="s">
        <v>131</v>
      </c>
      <c r="EB1" t="s">
        <v>132</v>
      </c>
      <c r="EC1" t="s">
        <v>133</v>
      </c>
      <c r="ED1" t="s">
        <v>134</v>
      </c>
      <c r="EE1" t="s">
        <v>135</v>
      </c>
      <c r="EF1" t="s">
        <v>136</v>
      </c>
      <c r="EG1" t="s">
        <v>137</v>
      </c>
      <c r="EH1" t="s">
        <v>138</v>
      </c>
      <c r="EI1" t="s">
        <v>139</v>
      </c>
      <c r="EJ1" t="s">
        <v>140</v>
      </c>
      <c r="EK1" t="s">
        <v>141</v>
      </c>
      <c r="EL1" t="s">
        <v>142</v>
      </c>
      <c r="EM1" t="s">
        <v>143</v>
      </c>
      <c r="EN1" t="s">
        <v>144</v>
      </c>
      <c r="EO1" t="s">
        <v>145</v>
      </c>
      <c r="EP1" t="s">
        <v>146</v>
      </c>
      <c r="EQ1" t="s">
        <v>147</v>
      </c>
      <c r="ER1" t="s">
        <v>148</v>
      </c>
      <c r="ES1" t="s">
        <v>149</v>
      </c>
      <c r="ET1" t="s">
        <v>150</v>
      </c>
      <c r="EU1" t="s">
        <v>151</v>
      </c>
      <c r="EV1" t="s">
        <v>152</v>
      </c>
      <c r="EW1" t="s">
        <v>153</v>
      </c>
      <c r="EX1" t="s">
        <v>154</v>
      </c>
      <c r="EY1" t="s">
        <v>155</v>
      </c>
      <c r="EZ1" t="s">
        <v>156</v>
      </c>
      <c r="FA1" t="s">
        <v>157</v>
      </c>
      <c r="FB1" t="s">
        <v>158</v>
      </c>
      <c r="FC1" t="s">
        <v>159</v>
      </c>
      <c r="FD1" t="s">
        <v>160</v>
      </c>
      <c r="FE1" t="s">
        <v>161</v>
      </c>
      <c r="FF1" t="s">
        <v>162</v>
      </c>
      <c r="FG1" t="s">
        <v>163</v>
      </c>
      <c r="FH1" t="s">
        <v>164</v>
      </c>
      <c r="FI1" t="s">
        <v>165</v>
      </c>
      <c r="FJ1" t="s">
        <v>166</v>
      </c>
      <c r="FK1" t="s">
        <v>167</v>
      </c>
      <c r="FL1" t="s">
        <v>168</v>
      </c>
      <c r="FM1" t="s">
        <v>169</v>
      </c>
      <c r="FN1" t="s">
        <v>170</v>
      </c>
      <c r="FO1" t="s">
        <v>171</v>
      </c>
      <c r="FP1" t="s">
        <v>172</v>
      </c>
      <c r="FQ1" t="s">
        <v>173</v>
      </c>
      <c r="FR1" t="s">
        <v>174</v>
      </c>
      <c r="FS1" t="s">
        <v>175</v>
      </c>
      <c r="FT1" t="s">
        <v>207</v>
      </c>
      <c r="FU1" t="s">
        <v>176</v>
      </c>
    </row>
    <row r="2" spans="1:177" x14ac:dyDescent="0.2">
      <c r="A2">
        <v>330</v>
      </c>
      <c r="B2">
        <v>330</v>
      </c>
      <c r="C2">
        <v>373</v>
      </c>
      <c r="D2">
        <v>13492</v>
      </c>
      <c r="E2">
        <v>13492</v>
      </c>
      <c r="F2">
        <v>3457</v>
      </c>
      <c r="G2">
        <v>3457</v>
      </c>
      <c r="H2">
        <v>7</v>
      </c>
      <c r="I2">
        <v>7</v>
      </c>
      <c r="J2">
        <v>7</v>
      </c>
      <c r="K2">
        <v>6</v>
      </c>
      <c r="L2">
        <v>1</v>
      </c>
      <c r="M2">
        <v>0</v>
      </c>
      <c r="N2">
        <v>99999</v>
      </c>
      <c r="O2">
        <v>0</v>
      </c>
      <c r="P2">
        <v>0</v>
      </c>
      <c r="Q2">
        <v>1</v>
      </c>
      <c r="R2" t="s">
        <v>311</v>
      </c>
      <c r="S2">
        <v>321</v>
      </c>
      <c r="T2">
        <v>321</v>
      </c>
      <c r="U2">
        <v>318</v>
      </c>
      <c r="V2">
        <v>320</v>
      </c>
      <c r="W2" t="s">
        <v>312</v>
      </c>
      <c r="X2">
        <v>2</v>
      </c>
      <c r="Y2">
        <v>0</v>
      </c>
      <c r="Z2" t="s">
        <v>313</v>
      </c>
      <c r="AA2" t="s">
        <v>312</v>
      </c>
      <c r="AB2">
        <v>318</v>
      </c>
      <c r="AC2">
        <v>3348000000007</v>
      </c>
      <c r="AD2">
        <v>345</v>
      </c>
      <c r="AE2">
        <v>345</v>
      </c>
      <c r="AF2">
        <v>3</v>
      </c>
      <c r="AG2">
        <v>2</v>
      </c>
      <c r="AH2">
        <v>185</v>
      </c>
      <c r="AI2">
        <v>57</v>
      </c>
      <c r="AJ2">
        <v>50</v>
      </c>
      <c r="AK2">
        <v>100</v>
      </c>
      <c r="AL2">
        <v>100</v>
      </c>
      <c r="AM2">
        <v>-1</v>
      </c>
      <c r="AN2">
        <v>100</v>
      </c>
      <c r="AO2">
        <v>-1</v>
      </c>
      <c r="AP2">
        <v>-1</v>
      </c>
      <c r="AQ2">
        <v>-1</v>
      </c>
      <c r="AR2">
        <v>-1</v>
      </c>
      <c r="AS2">
        <v>-1</v>
      </c>
      <c r="AT2">
        <v>5507</v>
      </c>
      <c r="AU2">
        <v>0</v>
      </c>
      <c r="AV2">
        <v>-1</v>
      </c>
      <c r="AW2">
        <v>-1</v>
      </c>
      <c r="AX2">
        <v>0</v>
      </c>
      <c r="AY2">
        <v>0</v>
      </c>
      <c r="AZ2" t="s">
        <v>180</v>
      </c>
      <c r="BA2">
        <v>1</v>
      </c>
      <c r="BB2">
        <v>0</v>
      </c>
      <c r="BC2">
        <v>0</v>
      </c>
      <c r="BD2">
        <v>0</v>
      </c>
      <c r="BE2">
        <v>0</v>
      </c>
      <c r="BF2">
        <v>0</v>
      </c>
      <c r="BG2">
        <v>5</v>
      </c>
      <c r="BH2">
        <v>1</v>
      </c>
      <c r="BI2">
        <v>1</v>
      </c>
      <c r="BJ2">
        <v>1</v>
      </c>
      <c r="BK2">
        <v>5</v>
      </c>
      <c r="BL2">
        <v>14</v>
      </c>
      <c r="BM2">
        <v>0</v>
      </c>
      <c r="BN2">
        <v>0</v>
      </c>
      <c r="BO2">
        <v>0</v>
      </c>
      <c r="BP2">
        <v>2</v>
      </c>
      <c r="BQ2">
        <v>0</v>
      </c>
      <c r="BR2">
        <v>0</v>
      </c>
      <c r="BS2">
        <v>343</v>
      </c>
      <c r="BT2" t="s">
        <v>199</v>
      </c>
      <c r="BU2">
        <v>16834684259752</v>
      </c>
      <c r="BV2" t="s">
        <v>182</v>
      </c>
      <c r="BW2" t="s">
        <v>182</v>
      </c>
      <c r="BX2" t="s">
        <v>183</v>
      </c>
      <c r="BY2">
        <v>16834684277433</v>
      </c>
      <c r="BZ2">
        <v>113000</v>
      </c>
      <c r="CA2">
        <v>113000</v>
      </c>
      <c r="CB2">
        <v>610</v>
      </c>
      <c r="CC2">
        <v>88023088023</v>
      </c>
      <c r="CD2" t="s">
        <v>312</v>
      </c>
      <c r="CE2" t="s">
        <v>184</v>
      </c>
      <c r="CF2" t="s">
        <v>185</v>
      </c>
      <c r="CG2">
        <v>24</v>
      </c>
      <c r="CH2">
        <v>321</v>
      </c>
      <c r="CI2">
        <v>3348000000007</v>
      </c>
      <c r="CJ2">
        <v>3348000000007</v>
      </c>
      <c r="CM2" t="s">
        <v>186</v>
      </c>
      <c r="CN2" t="s">
        <v>187</v>
      </c>
      <c r="CO2" t="s">
        <v>188</v>
      </c>
      <c r="CP2">
        <v>5091</v>
      </c>
      <c r="CQ2" t="s">
        <v>312</v>
      </c>
      <c r="CR2">
        <v>24</v>
      </c>
      <c r="CS2" t="s">
        <v>189</v>
      </c>
      <c r="CT2" t="s">
        <v>190</v>
      </c>
      <c r="CU2" t="s">
        <v>191</v>
      </c>
      <c r="CV2">
        <v>-182</v>
      </c>
      <c r="CW2">
        <v>-2</v>
      </c>
      <c r="CX2" t="s">
        <v>192</v>
      </c>
      <c r="CY2" t="s">
        <v>314</v>
      </c>
      <c r="CZ2">
        <v>300</v>
      </c>
      <c r="DA2">
        <v>300</v>
      </c>
      <c r="DB2">
        <v>300</v>
      </c>
      <c r="DC2">
        <v>300</v>
      </c>
      <c r="DD2">
        <v>300</v>
      </c>
      <c r="DE2">
        <v>300</v>
      </c>
      <c r="DF2">
        <v>300</v>
      </c>
      <c r="DG2">
        <v>300</v>
      </c>
      <c r="DH2" t="s">
        <v>194</v>
      </c>
      <c r="DI2" t="s">
        <v>213</v>
      </c>
      <c r="DJ2">
        <v>38</v>
      </c>
      <c r="DK2">
        <v>17</v>
      </c>
      <c r="DL2">
        <v>212</v>
      </c>
      <c r="DM2">
        <v>204</v>
      </c>
      <c r="DN2">
        <v>328</v>
      </c>
      <c r="DO2">
        <v>328</v>
      </c>
      <c r="DP2">
        <v>329</v>
      </c>
      <c r="DQ2">
        <v>330</v>
      </c>
      <c r="DR2">
        <v>211</v>
      </c>
      <c r="DS2">
        <v>211</v>
      </c>
      <c r="DT2">
        <v>211</v>
      </c>
      <c r="DU2">
        <v>211</v>
      </c>
      <c r="DV2">
        <v>330</v>
      </c>
      <c r="DW2">
        <v>330</v>
      </c>
      <c r="DX2">
        <v>344</v>
      </c>
      <c r="DY2">
        <v>344</v>
      </c>
      <c r="DZ2">
        <v>344</v>
      </c>
      <c r="EA2">
        <v>344</v>
      </c>
      <c r="EB2">
        <v>345</v>
      </c>
      <c r="EC2">
        <v>345</v>
      </c>
      <c r="ED2">
        <v>0</v>
      </c>
      <c r="EE2">
        <v>0</v>
      </c>
      <c r="EF2">
        <v>3406</v>
      </c>
      <c r="EG2">
        <v>300</v>
      </c>
      <c r="EH2" t="s">
        <v>315</v>
      </c>
      <c r="EI2">
        <v>1</v>
      </c>
      <c r="EJ2">
        <v>1</v>
      </c>
      <c r="EK2">
        <v>18388</v>
      </c>
      <c r="EL2">
        <v>0</v>
      </c>
      <c r="EM2">
        <v>0</v>
      </c>
      <c r="EN2">
        <v>39</v>
      </c>
      <c r="EO2">
        <v>0</v>
      </c>
      <c r="EP2">
        <v>0</v>
      </c>
      <c r="EQ2">
        <v>1</v>
      </c>
      <c r="ER2">
        <v>0</v>
      </c>
      <c r="ES2">
        <v>0</v>
      </c>
      <c r="ET2">
        <v>23841</v>
      </c>
      <c r="EU2">
        <v>343</v>
      </c>
      <c r="EV2">
        <v>1</v>
      </c>
      <c r="EW2">
        <v>950</v>
      </c>
      <c r="EX2">
        <v>1125</v>
      </c>
      <c r="EY2">
        <v>2</v>
      </c>
      <c r="EZ2">
        <v>3711</v>
      </c>
      <c r="FA2">
        <v>1890</v>
      </c>
      <c r="FB2">
        <v>3</v>
      </c>
      <c r="FC2">
        <v>5645</v>
      </c>
      <c r="FD2">
        <v>0</v>
      </c>
      <c r="FE2">
        <v>0</v>
      </c>
      <c r="FF2">
        <v>0</v>
      </c>
      <c r="FG2">
        <v>0</v>
      </c>
      <c r="FH2">
        <v>0</v>
      </c>
      <c r="FI2">
        <v>0</v>
      </c>
      <c r="FJ2">
        <v>0</v>
      </c>
      <c r="FK2">
        <v>0</v>
      </c>
      <c r="FL2">
        <v>0</v>
      </c>
      <c r="FM2">
        <v>0</v>
      </c>
      <c r="FN2">
        <v>0</v>
      </c>
      <c r="FO2">
        <v>0</v>
      </c>
      <c r="FP2">
        <v>0</v>
      </c>
      <c r="FQ2">
        <v>0</v>
      </c>
      <c r="FR2">
        <v>0</v>
      </c>
      <c r="FS2" t="s">
        <v>315</v>
      </c>
    </row>
    <row r="3" spans="1:177" x14ac:dyDescent="0.2">
      <c r="A3">
        <v>336</v>
      </c>
      <c r="B3">
        <v>336</v>
      </c>
      <c r="C3">
        <v>380</v>
      </c>
      <c r="D3">
        <v>13492</v>
      </c>
      <c r="E3">
        <v>13492</v>
      </c>
      <c r="F3">
        <v>3626</v>
      </c>
      <c r="G3">
        <v>3626</v>
      </c>
      <c r="H3">
        <v>7</v>
      </c>
      <c r="I3">
        <v>7</v>
      </c>
      <c r="J3">
        <v>7</v>
      </c>
      <c r="K3">
        <v>6</v>
      </c>
      <c r="L3">
        <v>1</v>
      </c>
      <c r="M3">
        <v>0</v>
      </c>
      <c r="N3">
        <v>99999</v>
      </c>
      <c r="O3">
        <v>0</v>
      </c>
      <c r="P3">
        <v>0</v>
      </c>
      <c r="Q3">
        <v>1</v>
      </c>
      <c r="R3" t="s">
        <v>316</v>
      </c>
      <c r="S3">
        <v>332</v>
      </c>
      <c r="T3">
        <v>332</v>
      </c>
      <c r="U3">
        <v>321</v>
      </c>
      <c r="V3">
        <v>323</v>
      </c>
      <c r="W3" t="s">
        <v>312</v>
      </c>
      <c r="X3">
        <v>2</v>
      </c>
      <c r="Y3">
        <v>0</v>
      </c>
      <c r="Z3" t="s">
        <v>317</v>
      </c>
      <c r="AA3" t="s">
        <v>312</v>
      </c>
      <c r="AB3">
        <v>321</v>
      </c>
      <c r="AC3">
        <v>3536999999993</v>
      </c>
      <c r="AD3">
        <v>358</v>
      </c>
      <c r="AE3">
        <v>358</v>
      </c>
      <c r="AF3">
        <v>3</v>
      </c>
      <c r="AG3">
        <v>2</v>
      </c>
      <c r="AH3">
        <v>180</v>
      </c>
      <c r="AI3">
        <v>58</v>
      </c>
      <c r="AJ3">
        <v>50</v>
      </c>
      <c r="AK3">
        <v>100</v>
      </c>
      <c r="AL3">
        <v>100</v>
      </c>
      <c r="AM3">
        <v>-1</v>
      </c>
      <c r="AN3">
        <v>100</v>
      </c>
      <c r="AO3">
        <v>-1</v>
      </c>
      <c r="AP3">
        <v>-1</v>
      </c>
      <c r="AQ3">
        <v>-1</v>
      </c>
      <c r="AR3">
        <v>-1</v>
      </c>
      <c r="AS3">
        <v>-1</v>
      </c>
      <c r="AT3">
        <v>5641</v>
      </c>
      <c r="AU3">
        <v>0</v>
      </c>
      <c r="AV3">
        <v>-1</v>
      </c>
      <c r="AW3">
        <v>-1</v>
      </c>
      <c r="AX3">
        <v>0</v>
      </c>
      <c r="AY3">
        <v>0</v>
      </c>
      <c r="AZ3" t="s">
        <v>180</v>
      </c>
      <c r="BA3">
        <v>1</v>
      </c>
      <c r="BB3">
        <v>0</v>
      </c>
      <c r="BC3">
        <v>1</v>
      </c>
      <c r="BD3">
        <v>0</v>
      </c>
      <c r="BE3">
        <v>0</v>
      </c>
      <c r="BF3">
        <v>0</v>
      </c>
      <c r="BG3">
        <v>8</v>
      </c>
      <c r="BH3">
        <v>1</v>
      </c>
      <c r="BI3">
        <v>1</v>
      </c>
      <c r="BJ3">
        <v>1</v>
      </c>
      <c r="BK3">
        <v>6</v>
      </c>
      <c r="BL3">
        <v>13</v>
      </c>
      <c r="BM3">
        <v>0</v>
      </c>
      <c r="BN3">
        <v>0</v>
      </c>
      <c r="BO3">
        <v>0</v>
      </c>
      <c r="BP3">
        <v>2</v>
      </c>
      <c r="BQ3">
        <v>0</v>
      </c>
      <c r="BR3">
        <v>0</v>
      </c>
      <c r="BS3">
        <v>345</v>
      </c>
      <c r="BT3" t="s">
        <v>181</v>
      </c>
      <c r="BU3">
        <v>16834684274052</v>
      </c>
      <c r="BV3" t="s">
        <v>182</v>
      </c>
      <c r="BW3" t="s">
        <v>182</v>
      </c>
      <c r="BX3" t="s">
        <v>183</v>
      </c>
      <c r="BY3">
        <v>16834684293579</v>
      </c>
      <c r="BZ3">
        <v>113000</v>
      </c>
      <c r="CA3">
        <v>113000</v>
      </c>
      <c r="CB3">
        <v>720</v>
      </c>
      <c r="CC3">
        <v>104196816208</v>
      </c>
      <c r="CD3" t="s">
        <v>312</v>
      </c>
      <c r="CE3" t="s">
        <v>184</v>
      </c>
      <c r="CF3" t="s">
        <v>185</v>
      </c>
      <c r="CG3">
        <v>24</v>
      </c>
      <c r="CH3">
        <v>331</v>
      </c>
      <c r="CI3">
        <v>3536999999993</v>
      </c>
      <c r="CJ3">
        <v>3536999999993</v>
      </c>
      <c r="CM3" t="s">
        <v>186</v>
      </c>
      <c r="CN3" t="s">
        <v>187</v>
      </c>
      <c r="CO3" t="s">
        <v>188</v>
      </c>
      <c r="CP3">
        <v>5302</v>
      </c>
      <c r="CQ3" t="s">
        <v>312</v>
      </c>
      <c r="CR3">
        <v>24</v>
      </c>
      <c r="CS3" t="s">
        <v>189</v>
      </c>
      <c r="CT3" t="s">
        <v>190</v>
      </c>
      <c r="CU3" t="s">
        <v>191</v>
      </c>
      <c r="CV3">
        <v>-182</v>
      </c>
      <c r="CW3">
        <v>-2</v>
      </c>
      <c r="CX3" t="s">
        <v>192</v>
      </c>
      <c r="CY3" t="s">
        <v>314</v>
      </c>
      <c r="CZ3">
        <v>400</v>
      </c>
      <c r="DA3">
        <v>400</v>
      </c>
      <c r="DB3">
        <v>400</v>
      </c>
      <c r="DC3">
        <v>400</v>
      </c>
      <c r="DD3">
        <v>400</v>
      </c>
      <c r="DE3">
        <v>400</v>
      </c>
      <c r="DF3">
        <v>400</v>
      </c>
      <c r="DG3">
        <v>400</v>
      </c>
      <c r="DH3" t="s">
        <v>194</v>
      </c>
      <c r="DI3" t="s">
        <v>213</v>
      </c>
      <c r="DJ3">
        <v>41</v>
      </c>
      <c r="DK3">
        <v>13</v>
      </c>
      <c r="DL3">
        <v>208</v>
      </c>
      <c r="DM3">
        <v>198</v>
      </c>
      <c r="DN3">
        <v>325</v>
      </c>
      <c r="DO3">
        <v>325</v>
      </c>
      <c r="DP3">
        <v>327</v>
      </c>
      <c r="DQ3">
        <v>336</v>
      </c>
      <c r="DR3">
        <v>207</v>
      </c>
      <c r="DS3">
        <v>207</v>
      </c>
      <c r="DT3">
        <v>207</v>
      </c>
      <c r="DU3">
        <v>208</v>
      </c>
      <c r="DV3">
        <v>336</v>
      </c>
      <c r="DW3">
        <v>336</v>
      </c>
      <c r="DX3">
        <v>358</v>
      </c>
      <c r="DY3">
        <v>358</v>
      </c>
      <c r="DZ3">
        <v>358</v>
      </c>
      <c r="EA3">
        <v>358</v>
      </c>
      <c r="EB3">
        <v>358</v>
      </c>
      <c r="EC3">
        <v>358</v>
      </c>
      <c r="ED3">
        <v>0</v>
      </c>
      <c r="EE3">
        <v>0</v>
      </c>
      <c r="EF3">
        <v>3417</v>
      </c>
      <c r="EG3">
        <v>400</v>
      </c>
      <c r="EH3" t="s">
        <v>315</v>
      </c>
      <c r="EI3">
        <v>2</v>
      </c>
      <c r="EJ3">
        <v>1</v>
      </c>
      <c r="EK3">
        <v>18130</v>
      </c>
      <c r="EL3">
        <v>0</v>
      </c>
      <c r="EM3">
        <v>0</v>
      </c>
      <c r="EN3">
        <v>42</v>
      </c>
      <c r="EO3">
        <v>0</v>
      </c>
      <c r="EP3">
        <v>0</v>
      </c>
      <c r="EQ3">
        <v>1</v>
      </c>
      <c r="ER3">
        <v>0</v>
      </c>
      <c r="ES3">
        <v>0</v>
      </c>
      <c r="ET3">
        <v>23243</v>
      </c>
      <c r="EU3">
        <v>343</v>
      </c>
      <c r="EV3">
        <v>1</v>
      </c>
      <c r="EW3">
        <v>950</v>
      </c>
      <c r="EX3">
        <v>1218</v>
      </c>
      <c r="EY3">
        <v>2</v>
      </c>
      <c r="EZ3">
        <v>4319</v>
      </c>
      <c r="FA3">
        <v>1966</v>
      </c>
      <c r="FB3">
        <v>3</v>
      </c>
      <c r="FC3">
        <v>5827</v>
      </c>
      <c r="FD3">
        <v>0</v>
      </c>
      <c r="FE3">
        <v>0</v>
      </c>
      <c r="FF3">
        <v>0</v>
      </c>
      <c r="FG3">
        <v>0</v>
      </c>
      <c r="FH3">
        <v>0</v>
      </c>
      <c r="FI3">
        <v>0</v>
      </c>
      <c r="FJ3">
        <v>0</v>
      </c>
      <c r="FK3">
        <v>0</v>
      </c>
      <c r="FL3">
        <v>0</v>
      </c>
      <c r="FM3">
        <v>0</v>
      </c>
      <c r="FN3">
        <v>0</v>
      </c>
      <c r="FO3">
        <v>0</v>
      </c>
      <c r="FP3">
        <v>0</v>
      </c>
      <c r="FQ3">
        <v>0</v>
      </c>
      <c r="FR3">
        <v>0</v>
      </c>
      <c r="FS3" t="s">
        <v>315</v>
      </c>
    </row>
    <row r="4" spans="1:177" x14ac:dyDescent="0.2">
      <c r="A4">
        <v>339</v>
      </c>
      <c r="B4">
        <v>339</v>
      </c>
      <c r="C4">
        <v>387</v>
      </c>
      <c r="D4">
        <v>13492</v>
      </c>
      <c r="E4">
        <v>13492</v>
      </c>
      <c r="F4">
        <v>4047</v>
      </c>
      <c r="G4">
        <v>4047</v>
      </c>
      <c r="H4">
        <v>7</v>
      </c>
      <c r="I4">
        <v>7</v>
      </c>
      <c r="J4">
        <v>7</v>
      </c>
      <c r="K4">
        <v>6</v>
      </c>
      <c r="L4">
        <v>1</v>
      </c>
      <c r="M4">
        <v>0</v>
      </c>
      <c r="N4">
        <v>99999</v>
      </c>
      <c r="O4">
        <v>0</v>
      </c>
      <c r="P4">
        <v>0</v>
      </c>
      <c r="Q4">
        <v>1</v>
      </c>
      <c r="R4" t="s">
        <v>318</v>
      </c>
      <c r="S4">
        <v>325</v>
      </c>
      <c r="T4">
        <v>325</v>
      </c>
      <c r="U4">
        <v>322</v>
      </c>
      <c r="V4">
        <v>324</v>
      </c>
      <c r="W4" t="s">
        <v>312</v>
      </c>
      <c r="X4">
        <v>2</v>
      </c>
      <c r="Y4">
        <v>0</v>
      </c>
      <c r="Z4" t="s">
        <v>319</v>
      </c>
      <c r="AA4" t="s">
        <v>312</v>
      </c>
      <c r="AB4">
        <v>322</v>
      </c>
      <c r="AC4">
        <v>3730999999978</v>
      </c>
      <c r="AD4">
        <v>387</v>
      </c>
      <c r="AE4">
        <v>387</v>
      </c>
      <c r="AF4">
        <v>3</v>
      </c>
      <c r="AG4">
        <v>2</v>
      </c>
      <c r="AH4">
        <v>186</v>
      </c>
      <c r="AI4">
        <v>59</v>
      </c>
      <c r="AJ4">
        <v>50</v>
      </c>
      <c r="AK4">
        <v>100</v>
      </c>
      <c r="AL4">
        <v>100</v>
      </c>
      <c r="AM4">
        <v>-1</v>
      </c>
      <c r="AN4">
        <v>100</v>
      </c>
      <c r="AO4">
        <v>-1</v>
      </c>
      <c r="AP4">
        <v>-1</v>
      </c>
      <c r="AQ4">
        <v>-1</v>
      </c>
      <c r="AR4">
        <v>-1</v>
      </c>
      <c r="AS4">
        <v>-1</v>
      </c>
      <c r="AT4">
        <v>5988</v>
      </c>
      <c r="AU4">
        <v>0</v>
      </c>
      <c r="AV4">
        <v>-1</v>
      </c>
      <c r="AW4">
        <v>-1</v>
      </c>
      <c r="AX4">
        <v>0</v>
      </c>
      <c r="AY4">
        <v>0</v>
      </c>
      <c r="AZ4" t="s">
        <v>180</v>
      </c>
      <c r="BA4">
        <v>3</v>
      </c>
      <c r="BB4">
        <v>1</v>
      </c>
      <c r="BC4">
        <v>0</v>
      </c>
      <c r="BD4">
        <v>0</v>
      </c>
      <c r="BE4">
        <v>0</v>
      </c>
      <c r="BF4">
        <v>0</v>
      </c>
      <c r="BG4">
        <v>11</v>
      </c>
      <c r="BH4">
        <v>1</v>
      </c>
      <c r="BI4">
        <v>1</v>
      </c>
      <c r="BJ4">
        <v>1</v>
      </c>
      <c r="BK4">
        <v>6</v>
      </c>
      <c r="BL4">
        <v>14</v>
      </c>
      <c r="BM4">
        <v>0</v>
      </c>
      <c r="BN4">
        <v>0</v>
      </c>
      <c r="BO4">
        <v>0</v>
      </c>
      <c r="BP4">
        <v>1</v>
      </c>
      <c r="BQ4">
        <v>0</v>
      </c>
      <c r="BR4">
        <v>0</v>
      </c>
      <c r="BS4">
        <v>348</v>
      </c>
      <c r="BT4" t="s">
        <v>202</v>
      </c>
      <c r="BU4">
        <v>16834684279484</v>
      </c>
      <c r="BV4" t="s">
        <v>182</v>
      </c>
      <c r="BW4" t="s">
        <v>182</v>
      </c>
      <c r="BX4" t="s">
        <v>183</v>
      </c>
      <c r="BY4">
        <v>16834684298493</v>
      </c>
      <c r="BZ4">
        <v>113000</v>
      </c>
      <c r="CA4">
        <v>113000</v>
      </c>
      <c r="CB4">
        <v>740</v>
      </c>
      <c r="CC4">
        <v>10632183908</v>
      </c>
      <c r="CD4" t="s">
        <v>312</v>
      </c>
      <c r="CE4" t="s">
        <v>184</v>
      </c>
      <c r="CF4" t="s">
        <v>185</v>
      </c>
      <c r="CG4">
        <v>24</v>
      </c>
      <c r="CH4">
        <v>325</v>
      </c>
      <c r="CI4">
        <v>3730999999978</v>
      </c>
      <c r="CJ4">
        <v>3730999999978</v>
      </c>
      <c r="CM4" t="s">
        <v>186</v>
      </c>
      <c r="CN4" t="s">
        <v>187</v>
      </c>
      <c r="CO4" t="s">
        <v>188</v>
      </c>
      <c r="CP4">
        <v>5257</v>
      </c>
      <c r="CQ4" t="s">
        <v>312</v>
      </c>
      <c r="CR4">
        <v>24</v>
      </c>
      <c r="CS4" t="s">
        <v>189</v>
      </c>
      <c r="CT4" t="s">
        <v>190</v>
      </c>
      <c r="CU4" t="s">
        <v>191</v>
      </c>
      <c r="CV4">
        <v>-182</v>
      </c>
      <c r="CW4">
        <v>-2</v>
      </c>
      <c r="CX4" t="s">
        <v>192</v>
      </c>
      <c r="CY4" t="s">
        <v>314</v>
      </c>
      <c r="CZ4">
        <v>400</v>
      </c>
      <c r="DA4">
        <v>400</v>
      </c>
      <c r="DB4">
        <v>400</v>
      </c>
      <c r="DC4">
        <v>400</v>
      </c>
      <c r="DD4">
        <v>400</v>
      </c>
      <c r="DE4">
        <v>400</v>
      </c>
      <c r="DF4">
        <v>400</v>
      </c>
      <c r="DG4">
        <v>400</v>
      </c>
      <c r="DH4" t="s">
        <v>194</v>
      </c>
      <c r="DI4" t="s">
        <v>213</v>
      </c>
      <c r="DJ4">
        <v>46</v>
      </c>
      <c r="DK4">
        <v>23</v>
      </c>
      <c r="DL4">
        <v>221</v>
      </c>
      <c r="DM4">
        <v>213</v>
      </c>
      <c r="DN4">
        <v>337</v>
      </c>
      <c r="DO4">
        <v>337</v>
      </c>
      <c r="DP4">
        <v>338</v>
      </c>
      <c r="DQ4">
        <v>339</v>
      </c>
      <c r="DR4">
        <v>220</v>
      </c>
      <c r="DS4">
        <v>220</v>
      </c>
      <c r="DT4">
        <v>220</v>
      </c>
      <c r="DU4">
        <v>221</v>
      </c>
      <c r="DV4">
        <v>339</v>
      </c>
      <c r="DW4">
        <v>339</v>
      </c>
      <c r="DX4">
        <v>387</v>
      </c>
      <c r="DY4">
        <v>387</v>
      </c>
      <c r="DZ4">
        <v>387</v>
      </c>
      <c r="EA4">
        <v>387</v>
      </c>
      <c r="EB4">
        <v>387</v>
      </c>
      <c r="EC4">
        <v>387</v>
      </c>
      <c r="ED4">
        <v>0</v>
      </c>
      <c r="EE4">
        <v>0</v>
      </c>
      <c r="EF4">
        <v>3429</v>
      </c>
      <c r="EG4">
        <v>400</v>
      </c>
      <c r="EH4" t="s">
        <v>315</v>
      </c>
      <c r="EI4">
        <v>3</v>
      </c>
      <c r="EJ4">
        <v>1</v>
      </c>
      <c r="EK4">
        <v>20134</v>
      </c>
      <c r="EL4">
        <v>0</v>
      </c>
      <c r="EM4">
        <v>0</v>
      </c>
      <c r="EN4">
        <v>47</v>
      </c>
      <c r="EO4">
        <v>0</v>
      </c>
      <c r="EP4">
        <v>0</v>
      </c>
      <c r="EQ4">
        <v>1</v>
      </c>
      <c r="ER4">
        <v>0</v>
      </c>
      <c r="ES4">
        <v>0</v>
      </c>
      <c r="ET4">
        <v>26450</v>
      </c>
      <c r="EU4">
        <v>343</v>
      </c>
      <c r="EV4">
        <v>1</v>
      </c>
      <c r="EW4">
        <v>950</v>
      </c>
      <c r="EX4">
        <v>1268</v>
      </c>
      <c r="EY4">
        <v>2</v>
      </c>
      <c r="EZ4">
        <v>4943</v>
      </c>
      <c r="FA4">
        <v>2337</v>
      </c>
      <c r="FB4">
        <v>3</v>
      </c>
      <c r="FC4">
        <v>7313</v>
      </c>
      <c r="FD4">
        <v>0</v>
      </c>
      <c r="FE4">
        <v>0</v>
      </c>
      <c r="FF4">
        <v>0</v>
      </c>
      <c r="FG4">
        <v>0</v>
      </c>
      <c r="FH4">
        <v>0</v>
      </c>
      <c r="FI4">
        <v>0</v>
      </c>
      <c r="FJ4">
        <v>0</v>
      </c>
      <c r="FK4">
        <v>0</v>
      </c>
      <c r="FL4">
        <v>0</v>
      </c>
      <c r="FM4">
        <v>0</v>
      </c>
      <c r="FN4">
        <v>0</v>
      </c>
      <c r="FO4">
        <v>0</v>
      </c>
      <c r="FP4">
        <v>0</v>
      </c>
      <c r="FQ4">
        <v>0</v>
      </c>
      <c r="FR4">
        <v>0</v>
      </c>
      <c r="FS4" t="s">
        <v>315</v>
      </c>
    </row>
    <row r="5" spans="1:177" x14ac:dyDescent="0.2">
      <c r="A5">
        <v>312</v>
      </c>
      <c r="B5">
        <v>312</v>
      </c>
      <c r="C5">
        <v>350</v>
      </c>
      <c r="D5">
        <v>13492</v>
      </c>
      <c r="E5">
        <v>13492</v>
      </c>
      <c r="F5">
        <v>3457</v>
      </c>
      <c r="G5">
        <v>3457</v>
      </c>
      <c r="H5">
        <v>7</v>
      </c>
      <c r="I5">
        <v>7</v>
      </c>
      <c r="J5">
        <v>7</v>
      </c>
      <c r="K5">
        <v>6</v>
      </c>
      <c r="L5">
        <v>1</v>
      </c>
      <c r="M5">
        <v>0</v>
      </c>
      <c r="N5">
        <v>99999</v>
      </c>
      <c r="O5">
        <v>0</v>
      </c>
      <c r="P5">
        <v>0</v>
      </c>
      <c r="Q5">
        <v>1</v>
      </c>
      <c r="R5" t="s">
        <v>320</v>
      </c>
      <c r="S5">
        <v>296</v>
      </c>
      <c r="T5">
        <v>296</v>
      </c>
      <c r="U5">
        <v>294</v>
      </c>
      <c r="V5">
        <v>295</v>
      </c>
      <c r="W5" t="s">
        <v>312</v>
      </c>
      <c r="X5">
        <v>2</v>
      </c>
      <c r="Y5">
        <v>0</v>
      </c>
      <c r="Z5" t="s">
        <v>321</v>
      </c>
      <c r="AA5" t="s">
        <v>312</v>
      </c>
      <c r="AB5">
        <v>294</v>
      </c>
      <c r="AC5">
        <v>318</v>
      </c>
      <c r="AD5">
        <v>333</v>
      </c>
      <c r="AE5">
        <v>333</v>
      </c>
      <c r="AF5">
        <v>3</v>
      </c>
      <c r="AG5">
        <v>2</v>
      </c>
      <c r="AH5">
        <v>165</v>
      </c>
      <c r="AI5">
        <v>55</v>
      </c>
      <c r="AJ5">
        <v>50</v>
      </c>
      <c r="AK5">
        <v>100</v>
      </c>
      <c r="AL5">
        <v>100</v>
      </c>
      <c r="AM5">
        <v>-1</v>
      </c>
      <c r="AN5">
        <v>100</v>
      </c>
      <c r="AO5">
        <v>-1</v>
      </c>
      <c r="AP5">
        <v>-1</v>
      </c>
      <c r="AQ5">
        <v>-1</v>
      </c>
      <c r="AR5">
        <v>-1</v>
      </c>
      <c r="AS5">
        <v>-1</v>
      </c>
      <c r="AT5">
        <v>5514</v>
      </c>
      <c r="AU5">
        <v>0</v>
      </c>
      <c r="AV5">
        <v>-1</v>
      </c>
      <c r="AW5">
        <v>-1</v>
      </c>
      <c r="AX5">
        <v>0</v>
      </c>
      <c r="AY5">
        <v>0</v>
      </c>
      <c r="AZ5" t="s">
        <v>180</v>
      </c>
      <c r="BA5">
        <v>7</v>
      </c>
      <c r="BB5">
        <v>0</v>
      </c>
      <c r="BC5">
        <v>0</v>
      </c>
      <c r="BD5">
        <v>0</v>
      </c>
      <c r="BE5">
        <v>0</v>
      </c>
      <c r="BF5">
        <v>0</v>
      </c>
      <c r="BG5">
        <v>4</v>
      </c>
      <c r="BH5">
        <v>1</v>
      </c>
      <c r="BI5">
        <v>1</v>
      </c>
      <c r="BJ5">
        <v>1</v>
      </c>
      <c r="BK5">
        <v>4</v>
      </c>
      <c r="BL5">
        <v>15</v>
      </c>
      <c r="BM5">
        <v>0</v>
      </c>
      <c r="BN5">
        <v>0</v>
      </c>
      <c r="BO5">
        <v>0</v>
      </c>
      <c r="BP5">
        <v>1</v>
      </c>
      <c r="BQ5">
        <v>0</v>
      </c>
      <c r="BR5">
        <v>0</v>
      </c>
      <c r="BS5">
        <v>314</v>
      </c>
      <c r="BT5" t="s">
        <v>199</v>
      </c>
      <c r="BU5">
        <v>16834684340982</v>
      </c>
      <c r="BV5" t="s">
        <v>182</v>
      </c>
      <c r="BW5" t="s">
        <v>182</v>
      </c>
      <c r="BX5" t="s">
        <v>183</v>
      </c>
      <c r="BY5">
        <v>16834684358744</v>
      </c>
      <c r="BZ5">
        <v>113000</v>
      </c>
      <c r="CA5">
        <v>113000</v>
      </c>
      <c r="CB5">
        <v>560</v>
      </c>
      <c r="CC5">
        <v>81871345029</v>
      </c>
      <c r="CD5" t="s">
        <v>312</v>
      </c>
      <c r="CE5" t="s">
        <v>184</v>
      </c>
      <c r="CF5" t="s">
        <v>185</v>
      </c>
      <c r="CG5">
        <v>24</v>
      </c>
      <c r="CH5">
        <v>296</v>
      </c>
      <c r="CI5">
        <v>318</v>
      </c>
      <c r="CJ5">
        <v>318</v>
      </c>
      <c r="CM5" t="s">
        <v>186</v>
      </c>
      <c r="CN5" t="s">
        <v>187</v>
      </c>
      <c r="CO5" t="s">
        <v>188</v>
      </c>
      <c r="CP5">
        <v>5061</v>
      </c>
      <c r="CQ5" t="s">
        <v>312</v>
      </c>
      <c r="CR5">
        <v>24</v>
      </c>
      <c r="CS5" t="s">
        <v>189</v>
      </c>
      <c r="CT5" t="s">
        <v>190</v>
      </c>
      <c r="CU5" t="s">
        <v>191</v>
      </c>
      <c r="CV5">
        <v>-182</v>
      </c>
      <c r="CW5">
        <v>-2</v>
      </c>
      <c r="CX5" t="s">
        <v>192</v>
      </c>
      <c r="CY5" t="s">
        <v>314</v>
      </c>
      <c r="CZ5">
        <v>300</v>
      </c>
      <c r="DA5">
        <v>300</v>
      </c>
      <c r="DB5">
        <v>300</v>
      </c>
      <c r="DC5">
        <v>300</v>
      </c>
      <c r="DD5">
        <v>300</v>
      </c>
      <c r="DE5">
        <v>300</v>
      </c>
      <c r="DF5">
        <v>300</v>
      </c>
      <c r="DG5">
        <v>300</v>
      </c>
      <c r="DH5" t="s">
        <v>194</v>
      </c>
      <c r="DI5" t="s">
        <v>213</v>
      </c>
      <c r="DJ5">
        <v>42</v>
      </c>
      <c r="DK5">
        <v>22</v>
      </c>
      <c r="DL5">
        <v>197</v>
      </c>
      <c r="DM5">
        <v>190</v>
      </c>
      <c r="DN5">
        <v>309</v>
      </c>
      <c r="DO5">
        <v>309</v>
      </c>
      <c r="DP5">
        <v>310</v>
      </c>
      <c r="DQ5">
        <v>311</v>
      </c>
      <c r="DR5">
        <v>197</v>
      </c>
      <c r="DS5">
        <v>197</v>
      </c>
      <c r="DT5">
        <v>197</v>
      </c>
      <c r="DU5">
        <v>197</v>
      </c>
      <c r="DV5">
        <v>312</v>
      </c>
      <c r="DW5">
        <v>312</v>
      </c>
      <c r="DX5">
        <v>332</v>
      </c>
      <c r="DY5">
        <v>332</v>
      </c>
      <c r="DZ5">
        <v>332</v>
      </c>
      <c r="EA5">
        <v>332</v>
      </c>
      <c r="EB5">
        <v>333</v>
      </c>
      <c r="EC5">
        <v>333</v>
      </c>
      <c r="ED5">
        <v>0</v>
      </c>
      <c r="EE5">
        <v>0</v>
      </c>
      <c r="EF5">
        <v>3388</v>
      </c>
      <c r="EG5">
        <v>300</v>
      </c>
      <c r="EH5" t="s">
        <v>315</v>
      </c>
      <c r="EI5">
        <v>4</v>
      </c>
      <c r="EJ5">
        <v>1</v>
      </c>
      <c r="EK5">
        <v>18686</v>
      </c>
      <c r="EL5">
        <v>0</v>
      </c>
      <c r="EM5">
        <v>0</v>
      </c>
      <c r="EN5">
        <v>43</v>
      </c>
      <c r="EO5">
        <v>0</v>
      </c>
      <c r="EP5">
        <v>0</v>
      </c>
      <c r="EQ5">
        <v>1</v>
      </c>
      <c r="ER5">
        <v>0</v>
      </c>
      <c r="ES5">
        <v>0</v>
      </c>
      <c r="ET5">
        <v>23517</v>
      </c>
      <c r="EU5">
        <v>343</v>
      </c>
      <c r="EV5">
        <v>1</v>
      </c>
      <c r="EW5">
        <v>950</v>
      </c>
      <c r="EX5">
        <v>1125</v>
      </c>
      <c r="EY5">
        <v>2</v>
      </c>
      <c r="EZ5">
        <v>3711</v>
      </c>
      <c r="FA5">
        <v>1890</v>
      </c>
      <c r="FB5">
        <v>3</v>
      </c>
      <c r="FC5">
        <v>5645</v>
      </c>
      <c r="FD5">
        <v>0</v>
      </c>
      <c r="FE5">
        <v>0</v>
      </c>
      <c r="FF5">
        <v>0</v>
      </c>
      <c r="FG5">
        <v>0</v>
      </c>
      <c r="FH5">
        <v>0</v>
      </c>
      <c r="FI5">
        <v>0</v>
      </c>
      <c r="FJ5">
        <v>0</v>
      </c>
      <c r="FK5">
        <v>0</v>
      </c>
      <c r="FL5">
        <v>0</v>
      </c>
      <c r="FM5">
        <v>0</v>
      </c>
      <c r="FN5">
        <v>0</v>
      </c>
      <c r="FO5">
        <v>0</v>
      </c>
      <c r="FP5">
        <v>0</v>
      </c>
      <c r="FQ5">
        <v>0</v>
      </c>
      <c r="FR5">
        <v>0</v>
      </c>
      <c r="FS5" t="s">
        <v>315</v>
      </c>
    </row>
    <row r="6" spans="1:177" x14ac:dyDescent="0.2">
      <c r="A6">
        <v>310</v>
      </c>
      <c r="B6">
        <v>310</v>
      </c>
      <c r="C6">
        <v>379</v>
      </c>
      <c r="D6">
        <v>13492</v>
      </c>
      <c r="E6">
        <v>11490</v>
      </c>
      <c r="F6">
        <v>3457</v>
      </c>
      <c r="G6">
        <v>3358</v>
      </c>
      <c r="H6">
        <v>7</v>
      </c>
      <c r="I6">
        <v>7</v>
      </c>
      <c r="J6">
        <v>6</v>
      </c>
      <c r="K6">
        <v>6</v>
      </c>
      <c r="L6">
        <v>1</v>
      </c>
      <c r="M6">
        <v>0</v>
      </c>
      <c r="N6">
        <v>99999</v>
      </c>
      <c r="O6">
        <v>0</v>
      </c>
      <c r="P6">
        <v>0</v>
      </c>
      <c r="Q6">
        <v>1</v>
      </c>
      <c r="R6" t="s">
        <v>322</v>
      </c>
      <c r="S6">
        <v>305</v>
      </c>
      <c r="T6">
        <v>305</v>
      </c>
      <c r="U6">
        <v>278</v>
      </c>
      <c r="V6">
        <v>279</v>
      </c>
      <c r="W6" t="s">
        <v>312</v>
      </c>
      <c r="X6">
        <v>2</v>
      </c>
      <c r="Y6">
        <v>0</v>
      </c>
      <c r="Z6" t="s">
        <v>323</v>
      </c>
      <c r="AA6" t="s">
        <v>312</v>
      </c>
      <c r="AB6">
        <v>278</v>
      </c>
      <c r="AC6">
        <v>3308999999985</v>
      </c>
      <c r="AD6">
        <v>336</v>
      </c>
      <c r="AE6">
        <v>336</v>
      </c>
      <c r="AF6">
        <v>3</v>
      </c>
      <c r="AG6">
        <v>2</v>
      </c>
      <c r="AH6">
        <v>166</v>
      </c>
      <c r="AI6">
        <v>54</v>
      </c>
      <c r="AJ6">
        <v>50</v>
      </c>
      <c r="AK6">
        <v>100</v>
      </c>
      <c r="AL6">
        <v>100</v>
      </c>
      <c r="AM6">
        <v>-1</v>
      </c>
      <c r="AN6">
        <v>100</v>
      </c>
      <c r="AO6">
        <v>-1</v>
      </c>
      <c r="AP6">
        <v>-1</v>
      </c>
      <c r="AQ6">
        <v>-1</v>
      </c>
      <c r="AR6">
        <v>-1</v>
      </c>
      <c r="AS6">
        <v>-1</v>
      </c>
      <c r="AT6">
        <v>5495</v>
      </c>
      <c r="AU6">
        <v>0</v>
      </c>
      <c r="AV6">
        <v>-1</v>
      </c>
      <c r="AW6">
        <v>-1</v>
      </c>
      <c r="AX6">
        <v>0</v>
      </c>
      <c r="AY6">
        <v>0</v>
      </c>
      <c r="AZ6" t="s">
        <v>180</v>
      </c>
      <c r="BA6">
        <v>1</v>
      </c>
      <c r="BB6">
        <v>0</v>
      </c>
      <c r="BC6">
        <v>0</v>
      </c>
      <c r="BD6">
        <v>0</v>
      </c>
      <c r="BE6">
        <v>0</v>
      </c>
      <c r="BF6">
        <v>0</v>
      </c>
      <c r="BG6">
        <v>7</v>
      </c>
      <c r="BH6">
        <v>1</v>
      </c>
      <c r="BI6">
        <v>1</v>
      </c>
      <c r="BJ6">
        <v>1</v>
      </c>
      <c r="BK6">
        <v>10</v>
      </c>
      <c r="BL6">
        <v>15</v>
      </c>
      <c r="BM6">
        <v>0</v>
      </c>
      <c r="BN6">
        <v>1</v>
      </c>
      <c r="BO6">
        <v>0</v>
      </c>
      <c r="BP6">
        <v>1</v>
      </c>
      <c r="BQ6">
        <v>0</v>
      </c>
      <c r="BR6">
        <v>0</v>
      </c>
      <c r="BS6">
        <v>340</v>
      </c>
      <c r="BT6" t="s">
        <v>181</v>
      </c>
      <c r="BU6">
        <v>16834684359642</v>
      </c>
      <c r="BV6" t="s">
        <v>182</v>
      </c>
      <c r="BW6" t="s">
        <v>182</v>
      </c>
      <c r="BX6" t="s">
        <v>183</v>
      </c>
      <c r="BY6">
        <v>16834684378793</v>
      </c>
      <c r="BZ6">
        <v>113000</v>
      </c>
      <c r="CA6">
        <v>113000</v>
      </c>
      <c r="CB6">
        <v>730</v>
      </c>
      <c r="CC6">
        <v>10595065312</v>
      </c>
      <c r="CD6" t="s">
        <v>312</v>
      </c>
      <c r="CE6" t="s">
        <v>184</v>
      </c>
      <c r="CF6" t="s">
        <v>185</v>
      </c>
      <c r="CG6">
        <v>24</v>
      </c>
      <c r="CH6">
        <v>305</v>
      </c>
      <c r="CI6">
        <v>3308999999985</v>
      </c>
      <c r="CJ6">
        <v>3308999999985</v>
      </c>
      <c r="CM6" t="s">
        <v>186</v>
      </c>
      <c r="CN6" t="s">
        <v>187</v>
      </c>
      <c r="CO6" t="s">
        <v>188</v>
      </c>
      <c r="CP6">
        <v>5347</v>
      </c>
      <c r="CQ6" t="s">
        <v>312</v>
      </c>
      <c r="CR6">
        <v>24</v>
      </c>
      <c r="CS6" t="s">
        <v>189</v>
      </c>
      <c r="CT6" t="s">
        <v>190</v>
      </c>
      <c r="CU6" t="s">
        <v>191</v>
      </c>
      <c r="CV6">
        <v>-182</v>
      </c>
      <c r="CW6">
        <v>-2</v>
      </c>
      <c r="CX6" t="s">
        <v>192</v>
      </c>
      <c r="CY6" t="s">
        <v>314</v>
      </c>
      <c r="CZ6">
        <v>300</v>
      </c>
      <c r="DA6">
        <v>300</v>
      </c>
      <c r="DB6">
        <v>300</v>
      </c>
      <c r="DC6">
        <v>300</v>
      </c>
      <c r="DD6">
        <v>300</v>
      </c>
      <c r="DE6">
        <v>300</v>
      </c>
      <c r="DF6">
        <v>300</v>
      </c>
      <c r="DG6">
        <v>300</v>
      </c>
      <c r="DH6" t="s">
        <v>194</v>
      </c>
      <c r="DI6" t="s">
        <v>213</v>
      </c>
      <c r="DJ6">
        <v>36</v>
      </c>
      <c r="DK6">
        <v>13</v>
      </c>
      <c r="DL6">
        <v>189</v>
      </c>
      <c r="DM6">
        <v>181</v>
      </c>
      <c r="DN6">
        <v>283</v>
      </c>
      <c r="DO6">
        <v>283</v>
      </c>
      <c r="DP6">
        <v>284</v>
      </c>
      <c r="DQ6">
        <v>310</v>
      </c>
      <c r="DR6">
        <v>188</v>
      </c>
      <c r="DS6">
        <v>188</v>
      </c>
      <c r="DT6">
        <v>188</v>
      </c>
      <c r="DU6">
        <v>189</v>
      </c>
      <c r="DV6">
        <v>310</v>
      </c>
      <c r="DW6">
        <v>310</v>
      </c>
      <c r="DX6">
        <v>335</v>
      </c>
      <c r="DY6">
        <v>335</v>
      </c>
      <c r="DZ6">
        <v>335</v>
      </c>
      <c r="EA6">
        <v>335</v>
      </c>
      <c r="EB6">
        <v>336</v>
      </c>
      <c r="EC6">
        <v>336</v>
      </c>
      <c r="ED6">
        <v>0</v>
      </c>
      <c r="EE6">
        <v>0</v>
      </c>
      <c r="EF6">
        <v>3409</v>
      </c>
      <c r="EG6">
        <v>300</v>
      </c>
      <c r="EH6" t="s">
        <v>315</v>
      </c>
      <c r="EI6">
        <v>5</v>
      </c>
      <c r="EJ6">
        <v>1</v>
      </c>
      <c r="EK6">
        <v>16230</v>
      </c>
      <c r="EL6">
        <v>0</v>
      </c>
      <c r="EM6">
        <v>0</v>
      </c>
      <c r="EN6">
        <v>41</v>
      </c>
      <c r="EO6">
        <v>0</v>
      </c>
      <c r="EP6">
        <v>0</v>
      </c>
      <c r="EQ6">
        <v>1</v>
      </c>
      <c r="ER6">
        <v>0</v>
      </c>
      <c r="ES6">
        <v>0</v>
      </c>
      <c r="ET6">
        <v>23319</v>
      </c>
      <c r="EU6">
        <v>343</v>
      </c>
      <c r="EV6">
        <v>1</v>
      </c>
      <c r="EW6">
        <v>950</v>
      </c>
      <c r="EX6">
        <v>1125</v>
      </c>
      <c r="EY6">
        <v>2</v>
      </c>
      <c r="EZ6">
        <v>3711</v>
      </c>
      <c r="FA6">
        <v>1890</v>
      </c>
      <c r="FB6">
        <v>3</v>
      </c>
      <c r="FC6">
        <v>5645</v>
      </c>
      <c r="FD6">
        <v>0</v>
      </c>
      <c r="FE6">
        <v>0</v>
      </c>
      <c r="FF6">
        <v>0</v>
      </c>
      <c r="FG6">
        <v>0</v>
      </c>
      <c r="FH6">
        <v>0</v>
      </c>
      <c r="FI6">
        <v>0</v>
      </c>
      <c r="FJ6">
        <v>0</v>
      </c>
      <c r="FK6">
        <v>0</v>
      </c>
      <c r="FL6">
        <v>0</v>
      </c>
      <c r="FM6">
        <v>0</v>
      </c>
      <c r="FN6">
        <v>0</v>
      </c>
      <c r="FO6">
        <v>0</v>
      </c>
      <c r="FP6">
        <v>0</v>
      </c>
      <c r="FQ6">
        <v>0</v>
      </c>
      <c r="FR6">
        <v>0</v>
      </c>
      <c r="FS6" t="s">
        <v>315</v>
      </c>
      <c r="FT6">
        <v>0</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A2DCB8-56DC-5B45-8779-355F0B039948}">
  <sheetPr codeName="Blad9"/>
  <dimension ref="A1:FV6"/>
  <sheetViews>
    <sheetView workbookViewId="0"/>
  </sheetViews>
  <sheetFormatPr baseColWidth="10" defaultRowHeight="16" x14ac:dyDescent="0.2"/>
  <cols>
    <col min="1" max="1" width="11.33203125" bestFit="1" customWidth="1"/>
    <col min="2" max="2" width="10.6640625" bestFit="1" customWidth="1"/>
    <col min="3" max="3" width="13.1640625" bestFit="1" customWidth="1"/>
    <col min="4" max="4" width="11.1640625" bestFit="1" customWidth="1"/>
    <col min="5" max="5" width="14.33203125" bestFit="1" customWidth="1"/>
    <col min="6" max="6" width="9.6640625" bestFit="1" customWidth="1"/>
    <col min="7" max="7" width="12.83203125" bestFit="1" customWidth="1"/>
    <col min="8" max="8" width="10.6640625" bestFit="1" customWidth="1"/>
    <col min="9" max="9" width="13.6640625" bestFit="1" customWidth="1"/>
    <col min="10" max="10" width="13.83203125" bestFit="1" customWidth="1"/>
    <col min="11" max="12" width="15.83203125" bestFit="1" customWidth="1"/>
    <col min="13" max="13" width="17.1640625" bestFit="1" customWidth="1"/>
    <col min="14" max="14" width="8.33203125" bestFit="1" customWidth="1"/>
    <col min="15" max="15" width="16" bestFit="1" customWidth="1"/>
    <col min="16" max="16" width="9.33203125" bestFit="1" customWidth="1"/>
    <col min="17" max="17" width="21.83203125" bestFit="1" customWidth="1"/>
    <col min="18" max="18" width="35.5" bestFit="1" customWidth="1"/>
    <col min="19" max="19" width="15.83203125" bestFit="1" customWidth="1"/>
    <col min="20" max="20" width="14.83203125" bestFit="1" customWidth="1"/>
    <col min="21" max="21" width="28.5" bestFit="1" customWidth="1"/>
    <col min="22" max="22" width="27.5" bestFit="1" customWidth="1"/>
    <col min="23" max="23" width="48.33203125" bestFit="1" customWidth="1"/>
    <col min="24" max="24" width="13.33203125" bestFit="1" customWidth="1"/>
    <col min="25" max="25" width="24.6640625" bestFit="1" customWidth="1"/>
    <col min="26" max="26" width="35.1640625" bestFit="1" customWidth="1"/>
    <col min="27" max="27" width="48.33203125" bestFit="1" customWidth="1"/>
    <col min="28" max="28" width="16.1640625" bestFit="1" customWidth="1"/>
    <col min="29" max="29" width="11.1640625" bestFit="1" customWidth="1"/>
    <col min="30" max="30" width="19.83203125" bestFit="1" customWidth="1"/>
    <col min="31" max="31" width="20.6640625" bestFit="1" customWidth="1"/>
    <col min="32" max="32" width="19.1640625" bestFit="1" customWidth="1"/>
    <col min="33" max="33" width="17.6640625" bestFit="1" customWidth="1"/>
    <col min="34" max="34" width="7.83203125" bestFit="1" customWidth="1"/>
    <col min="35" max="35" width="18.5" bestFit="1" customWidth="1"/>
    <col min="36" max="36" width="13.6640625" bestFit="1" customWidth="1"/>
    <col min="37" max="37" width="11.83203125" bestFit="1" customWidth="1"/>
    <col min="38" max="38" width="12.33203125" bestFit="1" customWidth="1"/>
    <col min="39" max="39" width="15.1640625" bestFit="1" customWidth="1"/>
    <col min="40" max="40" width="17.6640625" bestFit="1" customWidth="1"/>
    <col min="41" max="41" width="14.33203125" bestFit="1" customWidth="1"/>
    <col min="42" max="42" width="16" bestFit="1" customWidth="1"/>
    <col min="43" max="43" width="16.83203125" bestFit="1" customWidth="1"/>
    <col min="44" max="44" width="13.5" bestFit="1" customWidth="1"/>
    <col min="45" max="45" width="23.1640625" bestFit="1" customWidth="1"/>
    <col min="46" max="46" width="11.83203125" bestFit="1" customWidth="1"/>
    <col min="47" max="47" width="14.1640625" bestFit="1" customWidth="1"/>
    <col min="48" max="48" width="13.83203125" bestFit="1" customWidth="1"/>
    <col min="49" max="49" width="16.1640625" bestFit="1" customWidth="1"/>
    <col min="50" max="50" width="13.6640625" bestFit="1" customWidth="1"/>
    <col min="51" max="51" width="16" bestFit="1" customWidth="1"/>
    <col min="52" max="53" width="16.33203125" bestFit="1" customWidth="1"/>
    <col min="54" max="54" width="45.33203125" bestFit="1" customWidth="1"/>
    <col min="55" max="55" width="19" bestFit="1" customWidth="1"/>
    <col min="56" max="56" width="22.1640625" bestFit="1" customWidth="1"/>
    <col min="57" max="57" width="31.33203125" bestFit="1" customWidth="1"/>
    <col min="58" max="58" width="17.33203125" bestFit="1" customWidth="1"/>
    <col min="59" max="59" width="36" bestFit="1" customWidth="1"/>
    <col min="60" max="60" width="19" bestFit="1" customWidth="1"/>
    <col min="61" max="61" width="16" bestFit="1" customWidth="1"/>
    <col min="62" max="62" width="26.1640625" bestFit="1" customWidth="1"/>
    <col min="63" max="63" width="17" bestFit="1" customWidth="1"/>
    <col min="64" max="64" width="15.1640625" bestFit="1" customWidth="1"/>
    <col min="65" max="65" width="22.33203125" bestFit="1" customWidth="1"/>
    <col min="66" max="66" width="12.5" bestFit="1" customWidth="1"/>
    <col min="67" max="67" width="13.83203125" bestFit="1" customWidth="1"/>
    <col min="68" max="68" width="13" bestFit="1" customWidth="1"/>
    <col min="69" max="69" width="11.1640625" bestFit="1" customWidth="1"/>
    <col min="70" max="70" width="13.83203125" bestFit="1" customWidth="1"/>
    <col min="71" max="71" width="35.1640625" bestFit="1" customWidth="1"/>
    <col min="72" max="72" width="10" bestFit="1" customWidth="1"/>
    <col min="73" max="73" width="23.5" bestFit="1" customWidth="1"/>
    <col min="74" max="74" width="13.33203125" bestFit="1" customWidth="1"/>
    <col min="75" max="76" width="18.1640625" bestFit="1" customWidth="1"/>
    <col min="77" max="77" width="13.33203125" bestFit="1" customWidth="1"/>
    <col min="78" max="78" width="12.1640625" bestFit="1" customWidth="1"/>
    <col min="79" max="79" width="16.5" bestFit="1" customWidth="1"/>
    <col min="80" max="80" width="17.33203125" bestFit="1" customWidth="1"/>
    <col min="81" max="82" width="19.1640625" bestFit="1" customWidth="1"/>
    <col min="83" max="83" width="48.33203125" bestFit="1" customWidth="1"/>
    <col min="84" max="84" width="25.83203125" bestFit="1" customWidth="1"/>
    <col min="85" max="85" width="32.5" bestFit="1" customWidth="1"/>
    <col min="86" max="86" width="15" bestFit="1" customWidth="1"/>
    <col min="87" max="87" width="15.1640625" bestFit="1" customWidth="1"/>
    <col min="88" max="88" width="33.1640625" bestFit="1" customWidth="1"/>
    <col min="89" max="89" width="42.5" bestFit="1" customWidth="1"/>
    <col min="90" max="90" width="18.33203125" bestFit="1" customWidth="1"/>
    <col min="91" max="91" width="19.1640625" bestFit="1" customWidth="1"/>
    <col min="92" max="92" width="22.6640625" bestFit="1" customWidth="1"/>
    <col min="93" max="93" width="16" bestFit="1" customWidth="1"/>
    <col min="94" max="94" width="13.33203125" bestFit="1" customWidth="1"/>
    <col min="95" max="95" width="19" bestFit="1" customWidth="1"/>
    <col min="96" max="96" width="48.33203125" bestFit="1" customWidth="1"/>
    <col min="97" max="97" width="12.5" bestFit="1" customWidth="1"/>
    <col min="98" max="98" width="41.1640625" bestFit="1" customWidth="1"/>
    <col min="99" max="99" width="9.6640625" bestFit="1" customWidth="1"/>
    <col min="100" max="100" width="71.5" bestFit="1" customWidth="1"/>
    <col min="101" max="101" width="26" bestFit="1" customWidth="1"/>
    <col min="102" max="102" width="22.83203125" bestFit="1" customWidth="1"/>
    <col min="103" max="103" width="32" bestFit="1" customWidth="1"/>
    <col min="104" max="104" width="80.6640625" bestFit="1" customWidth="1"/>
    <col min="105" max="105" width="17.6640625" bestFit="1" customWidth="1"/>
    <col min="106" max="106" width="9" bestFit="1" customWidth="1"/>
    <col min="107" max="110" width="18.33203125" bestFit="1" customWidth="1"/>
    <col min="111" max="111" width="16.33203125" bestFit="1" customWidth="1"/>
    <col min="112" max="112" width="13.1640625" bestFit="1" customWidth="1"/>
    <col min="113" max="113" width="26.6640625" bestFit="1" customWidth="1"/>
    <col min="114" max="114" width="31.1640625" bestFit="1" customWidth="1"/>
    <col min="115" max="115" width="33" bestFit="1" customWidth="1"/>
    <col min="116" max="116" width="28.33203125" bestFit="1" customWidth="1"/>
    <col min="117" max="117" width="30.33203125" bestFit="1" customWidth="1"/>
    <col min="118" max="118" width="30.6640625" bestFit="1" customWidth="1"/>
    <col min="119" max="119" width="32.83203125" bestFit="1" customWidth="1"/>
    <col min="120" max="120" width="45.33203125" bestFit="1" customWidth="1"/>
    <col min="121" max="121" width="44.1640625" bestFit="1" customWidth="1"/>
    <col min="122" max="122" width="31.83203125" bestFit="1" customWidth="1"/>
    <col min="123" max="123" width="34.6640625" bestFit="1" customWidth="1"/>
    <col min="124" max="124" width="33.5" bestFit="1" customWidth="1"/>
    <col min="125" max="125" width="36.33203125" bestFit="1" customWidth="1"/>
    <col min="126" max="126" width="38.83203125" bestFit="1" customWidth="1"/>
    <col min="127" max="127" width="32.5" bestFit="1" customWidth="1"/>
    <col min="128" max="128" width="31.5" bestFit="1" customWidth="1"/>
    <col min="129" max="129" width="27.6640625" bestFit="1" customWidth="1"/>
    <col min="130" max="130" width="36.5" bestFit="1" customWidth="1"/>
    <col min="131" max="131" width="45.83203125" bestFit="1" customWidth="1"/>
    <col min="132" max="132" width="29.6640625" bestFit="1" customWidth="1"/>
    <col min="133" max="133" width="37.33203125" bestFit="1" customWidth="1"/>
    <col min="134" max="134" width="34.33203125" bestFit="1" customWidth="1"/>
    <col min="135" max="135" width="39.1640625" bestFit="1" customWidth="1"/>
    <col min="136" max="136" width="33.83203125" bestFit="1" customWidth="1"/>
    <col min="137" max="137" width="39.1640625" bestFit="1" customWidth="1"/>
    <col min="138" max="138" width="20.83203125" bestFit="1" customWidth="1"/>
    <col min="139" max="139" width="15.83203125" bestFit="1" customWidth="1"/>
    <col min="140" max="140" width="18.1640625" bestFit="1" customWidth="1"/>
    <col min="141" max="141" width="6.33203125" bestFit="1" customWidth="1"/>
    <col min="142" max="142" width="7.1640625" bestFit="1" customWidth="1"/>
    <col min="143" max="143" width="14" bestFit="1" customWidth="1"/>
    <col min="144" max="144" width="11.5" bestFit="1" customWidth="1"/>
    <col min="145" max="145" width="6" bestFit="1" customWidth="1"/>
    <col min="146" max="146" width="11.1640625" bestFit="1" customWidth="1"/>
    <col min="147" max="147" width="13.6640625" bestFit="1" customWidth="1"/>
    <col min="148" max="148" width="11.83203125" bestFit="1" customWidth="1"/>
    <col min="149" max="149" width="16.5" bestFit="1" customWidth="1"/>
    <col min="150" max="150" width="10.1640625" bestFit="1" customWidth="1"/>
    <col min="151" max="151" width="19.1640625" bestFit="1" customWidth="1"/>
    <col min="152" max="152" width="17.1640625" bestFit="1" customWidth="1"/>
    <col min="153" max="153" width="12.5" bestFit="1" customWidth="1"/>
    <col min="154" max="154" width="15" bestFit="1" customWidth="1"/>
    <col min="155" max="155" width="25" bestFit="1" customWidth="1"/>
    <col min="156" max="156" width="10" bestFit="1" customWidth="1"/>
    <col min="157" max="157" width="12.5" bestFit="1" customWidth="1"/>
    <col min="158" max="158" width="22.33203125" bestFit="1" customWidth="1"/>
    <col min="159" max="159" width="11.1640625" bestFit="1" customWidth="1"/>
    <col min="160" max="160" width="13.6640625" bestFit="1" customWidth="1"/>
    <col min="161" max="161" width="23.5" bestFit="1" customWidth="1"/>
    <col min="162" max="162" width="13.83203125" bestFit="1" customWidth="1"/>
    <col min="163" max="163" width="16.33203125" bestFit="1" customWidth="1"/>
    <col min="164" max="164" width="26.33203125" bestFit="1" customWidth="1"/>
    <col min="165" max="165" width="12.6640625" bestFit="1" customWidth="1"/>
    <col min="166" max="166" width="15.1640625" bestFit="1" customWidth="1"/>
    <col min="167" max="167" width="25.1640625" bestFit="1" customWidth="1"/>
    <col min="168" max="168" width="12" bestFit="1" customWidth="1"/>
    <col min="169" max="169" width="14.5" bestFit="1" customWidth="1"/>
    <col min="170" max="170" width="24.5" bestFit="1" customWidth="1"/>
    <col min="171" max="171" width="13.1640625" bestFit="1" customWidth="1"/>
    <col min="172" max="172" width="15.6640625" bestFit="1" customWidth="1"/>
    <col min="173" max="173" width="25.6640625" bestFit="1" customWidth="1"/>
    <col min="174" max="174" width="13" bestFit="1" customWidth="1"/>
    <col min="175" max="175" width="15.5" bestFit="1" customWidth="1"/>
    <col min="176" max="176" width="25.5" bestFit="1" customWidth="1"/>
    <col min="177" max="177" width="18.1640625" bestFit="1" customWidth="1"/>
    <col min="178" max="178" width="12.83203125" bestFit="1" customWidth="1"/>
  </cols>
  <sheetData>
    <row r="1" spans="1:178" x14ac:dyDescent="0.2">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c r="BI1" t="s">
        <v>60</v>
      </c>
      <c r="BJ1" t="s">
        <v>61</v>
      </c>
      <c r="BK1" t="s">
        <v>67</v>
      </c>
      <c r="BL1" t="s">
        <v>68</v>
      </c>
      <c r="BM1" t="s">
        <v>62</v>
      </c>
      <c r="BN1" t="s">
        <v>63</v>
      </c>
      <c r="BO1" t="s">
        <v>64</v>
      </c>
      <c r="BP1" t="s">
        <v>207</v>
      </c>
      <c r="BQ1" t="s">
        <v>65</v>
      </c>
      <c r="BR1" t="s">
        <v>66</v>
      </c>
      <c r="BS1" t="s">
        <v>69</v>
      </c>
      <c r="BT1" t="s">
        <v>70</v>
      </c>
      <c r="BU1" t="s">
        <v>71</v>
      </c>
      <c r="BV1" t="s">
        <v>72</v>
      </c>
      <c r="BW1" t="s">
        <v>73</v>
      </c>
      <c r="BX1" t="s">
        <v>74</v>
      </c>
      <c r="BY1" t="s">
        <v>75</v>
      </c>
      <c r="BZ1" t="s">
        <v>76</v>
      </c>
      <c r="CA1" t="s">
        <v>77</v>
      </c>
      <c r="CB1" t="s">
        <v>78</v>
      </c>
      <c r="CC1" t="s">
        <v>79</v>
      </c>
      <c r="CD1" t="s">
        <v>80</v>
      </c>
      <c r="CE1" t="s">
        <v>81</v>
      </c>
      <c r="CF1" t="s">
        <v>82</v>
      </c>
      <c r="CG1" t="s">
        <v>83</v>
      </c>
      <c r="CH1" t="s">
        <v>84</v>
      </c>
      <c r="CI1" t="s">
        <v>85</v>
      </c>
      <c r="CJ1" t="s">
        <v>86</v>
      </c>
      <c r="CK1" t="s">
        <v>87</v>
      </c>
      <c r="CL1" t="s">
        <v>88</v>
      </c>
      <c r="CM1" t="s">
        <v>89</v>
      </c>
      <c r="CN1" t="s">
        <v>90</v>
      </c>
      <c r="CO1" t="s">
        <v>91</v>
      </c>
      <c r="CP1" t="s">
        <v>92</v>
      </c>
      <c r="CQ1" t="s">
        <v>93</v>
      </c>
      <c r="CR1" t="s">
        <v>94</v>
      </c>
      <c r="CS1" t="s">
        <v>95</v>
      </c>
      <c r="CT1" t="s">
        <v>96</v>
      </c>
      <c r="CU1" t="s">
        <v>97</v>
      </c>
      <c r="CV1" t="s">
        <v>98</v>
      </c>
      <c r="CW1" t="s">
        <v>99</v>
      </c>
      <c r="CX1" t="s">
        <v>100</v>
      </c>
      <c r="CY1" t="s">
        <v>101</v>
      </c>
      <c r="CZ1" t="s">
        <v>102</v>
      </c>
      <c r="DA1" t="s">
        <v>103</v>
      </c>
      <c r="DB1" t="s">
        <v>104</v>
      </c>
      <c r="DC1" t="s">
        <v>105</v>
      </c>
      <c r="DD1" t="s">
        <v>106</v>
      </c>
      <c r="DE1" t="s">
        <v>107</v>
      </c>
      <c r="DF1" t="s">
        <v>108</v>
      </c>
      <c r="DG1" t="s">
        <v>109</v>
      </c>
      <c r="DH1" t="s">
        <v>110</v>
      </c>
      <c r="DI1" t="s">
        <v>111</v>
      </c>
      <c r="DJ1" t="s">
        <v>112</v>
      </c>
      <c r="DK1" t="s">
        <v>113</v>
      </c>
      <c r="DL1" t="s">
        <v>114</v>
      </c>
      <c r="DM1" t="s">
        <v>115</v>
      </c>
      <c r="DN1" t="s">
        <v>116</v>
      </c>
      <c r="DO1" t="s">
        <v>117</v>
      </c>
      <c r="DP1" t="s">
        <v>118</v>
      </c>
      <c r="DQ1" t="s">
        <v>119</v>
      </c>
      <c r="DR1" t="s">
        <v>120</v>
      </c>
      <c r="DS1" t="s">
        <v>121</v>
      </c>
      <c r="DT1" t="s">
        <v>122</v>
      </c>
      <c r="DU1" t="s">
        <v>123</v>
      </c>
      <c r="DV1" t="s">
        <v>124</v>
      </c>
      <c r="DW1" t="s">
        <v>125</v>
      </c>
      <c r="DX1" t="s">
        <v>126</v>
      </c>
      <c r="DY1" t="s">
        <v>128</v>
      </c>
      <c r="DZ1" t="s">
        <v>129</v>
      </c>
      <c r="EA1" t="s">
        <v>130</v>
      </c>
      <c r="EB1" t="s">
        <v>127</v>
      </c>
      <c r="EC1" t="s">
        <v>131</v>
      </c>
      <c r="ED1" t="s">
        <v>132</v>
      </c>
      <c r="EE1" t="s">
        <v>133</v>
      </c>
      <c r="EF1" t="s">
        <v>134</v>
      </c>
      <c r="EG1" t="s">
        <v>135</v>
      </c>
      <c r="EH1" t="s">
        <v>136</v>
      </c>
      <c r="EI1" t="s">
        <v>137</v>
      </c>
      <c r="EJ1" t="s">
        <v>138</v>
      </c>
      <c r="EK1" t="s">
        <v>139</v>
      </c>
      <c r="EL1" t="s">
        <v>140</v>
      </c>
      <c r="EM1" t="s">
        <v>141</v>
      </c>
      <c r="EN1" t="s">
        <v>142</v>
      </c>
      <c r="EO1" t="s">
        <v>143</v>
      </c>
      <c r="EP1" t="s">
        <v>144</v>
      </c>
      <c r="EQ1" t="s">
        <v>145</v>
      </c>
      <c r="ER1" t="s">
        <v>146</v>
      </c>
      <c r="ES1" t="s">
        <v>147</v>
      </c>
      <c r="ET1" t="s">
        <v>148</v>
      </c>
      <c r="EU1" t="s">
        <v>149</v>
      </c>
      <c r="EV1" t="s">
        <v>150</v>
      </c>
      <c r="EW1" t="s">
        <v>151</v>
      </c>
      <c r="EX1" t="s">
        <v>152</v>
      </c>
      <c r="EY1" t="s">
        <v>153</v>
      </c>
      <c r="EZ1" t="s">
        <v>154</v>
      </c>
      <c r="FA1" t="s">
        <v>155</v>
      </c>
      <c r="FB1" t="s">
        <v>156</v>
      </c>
      <c r="FC1" t="s">
        <v>157</v>
      </c>
      <c r="FD1" t="s">
        <v>158</v>
      </c>
      <c r="FE1" t="s">
        <v>159</v>
      </c>
      <c r="FF1" t="s">
        <v>160</v>
      </c>
      <c r="FG1" t="s">
        <v>161</v>
      </c>
      <c r="FH1" t="s">
        <v>162</v>
      </c>
      <c r="FI1" t="s">
        <v>163</v>
      </c>
      <c r="FJ1" t="s">
        <v>164</v>
      </c>
      <c r="FK1" t="s">
        <v>165</v>
      </c>
      <c r="FL1" t="s">
        <v>166</v>
      </c>
      <c r="FM1" t="s">
        <v>167</v>
      </c>
      <c r="FN1" t="s">
        <v>168</v>
      </c>
      <c r="FO1" t="s">
        <v>169</v>
      </c>
      <c r="FP1" t="s">
        <v>170</v>
      </c>
      <c r="FQ1" t="s">
        <v>171</v>
      </c>
      <c r="FR1" t="s">
        <v>172</v>
      </c>
      <c r="FS1" t="s">
        <v>173</v>
      </c>
      <c r="FT1" t="s">
        <v>174</v>
      </c>
      <c r="FU1" t="s">
        <v>175</v>
      </c>
      <c r="FV1" t="s">
        <v>208</v>
      </c>
    </row>
    <row r="2" spans="1:178" x14ac:dyDescent="0.2">
      <c r="A2">
        <v>390</v>
      </c>
      <c r="B2">
        <v>390</v>
      </c>
      <c r="C2">
        <v>571</v>
      </c>
      <c r="D2">
        <v>31298</v>
      </c>
      <c r="E2">
        <v>21142</v>
      </c>
      <c r="F2">
        <v>217817</v>
      </c>
      <c r="G2">
        <v>4441</v>
      </c>
      <c r="H2">
        <v>11</v>
      </c>
      <c r="I2">
        <v>11</v>
      </c>
      <c r="J2">
        <v>7</v>
      </c>
      <c r="K2">
        <v>9</v>
      </c>
      <c r="L2">
        <v>1</v>
      </c>
      <c r="M2">
        <v>1</v>
      </c>
      <c r="N2">
        <v>99999</v>
      </c>
      <c r="O2">
        <v>0</v>
      </c>
      <c r="P2">
        <v>0</v>
      </c>
      <c r="Q2">
        <v>1</v>
      </c>
      <c r="R2" t="s">
        <v>324</v>
      </c>
      <c r="S2">
        <v>384</v>
      </c>
      <c r="T2">
        <v>384</v>
      </c>
      <c r="U2">
        <v>286</v>
      </c>
      <c r="V2">
        <v>290</v>
      </c>
      <c r="W2" t="s">
        <v>325</v>
      </c>
      <c r="X2">
        <v>5</v>
      </c>
      <c r="Y2">
        <v>0</v>
      </c>
      <c r="Z2" t="s">
        <v>326</v>
      </c>
      <c r="AA2" t="s">
        <v>325</v>
      </c>
      <c r="AB2">
        <v>286</v>
      </c>
      <c r="AC2">
        <v>4136000000015</v>
      </c>
      <c r="AD2">
        <v>419</v>
      </c>
      <c r="AE2">
        <v>657</v>
      </c>
      <c r="AF2">
        <v>3</v>
      </c>
      <c r="AG2">
        <v>3</v>
      </c>
      <c r="AH2">
        <v>178</v>
      </c>
      <c r="AI2">
        <v>55</v>
      </c>
      <c r="AJ2">
        <v>50</v>
      </c>
      <c r="AK2">
        <v>100</v>
      </c>
      <c r="AL2">
        <v>100</v>
      </c>
      <c r="AM2">
        <v>-1</v>
      </c>
      <c r="AN2">
        <v>100</v>
      </c>
      <c r="AO2">
        <v>-1</v>
      </c>
      <c r="AP2">
        <v>-1</v>
      </c>
      <c r="AQ2">
        <v>-1</v>
      </c>
      <c r="AR2">
        <v>-1</v>
      </c>
      <c r="AS2">
        <v>-1</v>
      </c>
      <c r="AT2">
        <v>7449</v>
      </c>
      <c r="AU2">
        <v>0</v>
      </c>
      <c r="AV2">
        <v>-1</v>
      </c>
      <c r="AW2">
        <v>-1</v>
      </c>
      <c r="AX2">
        <v>0</v>
      </c>
      <c r="AY2">
        <v>0</v>
      </c>
      <c r="AZ2" t="s">
        <v>180</v>
      </c>
      <c r="BA2">
        <v>1</v>
      </c>
      <c r="BB2">
        <v>0</v>
      </c>
      <c r="BC2">
        <v>0</v>
      </c>
      <c r="BD2">
        <v>0</v>
      </c>
      <c r="BE2">
        <v>0</v>
      </c>
      <c r="BF2">
        <v>0</v>
      </c>
      <c r="BG2">
        <v>17</v>
      </c>
      <c r="BH2">
        <v>1</v>
      </c>
      <c r="BI2">
        <v>1</v>
      </c>
      <c r="BJ2">
        <v>0</v>
      </c>
      <c r="BK2">
        <v>3</v>
      </c>
      <c r="BL2">
        <v>0</v>
      </c>
      <c r="BM2">
        <v>5</v>
      </c>
      <c r="BN2">
        <v>11</v>
      </c>
      <c r="BO2">
        <v>0</v>
      </c>
      <c r="BP2">
        <v>0</v>
      </c>
      <c r="BQ2">
        <v>0</v>
      </c>
      <c r="BR2">
        <v>0</v>
      </c>
      <c r="BS2">
        <v>0</v>
      </c>
      <c r="BT2">
        <v>529</v>
      </c>
      <c r="BU2" t="s">
        <v>202</v>
      </c>
      <c r="BV2">
        <v>16834663366633</v>
      </c>
      <c r="BW2" t="s">
        <v>182</v>
      </c>
      <c r="BX2" t="s">
        <v>182</v>
      </c>
      <c r="BY2" t="s">
        <v>183</v>
      </c>
      <c r="BZ2">
        <v>16834663386754</v>
      </c>
      <c r="CA2">
        <v>113000</v>
      </c>
      <c r="CB2">
        <v>113000</v>
      </c>
      <c r="CC2">
        <v>1020</v>
      </c>
      <c r="CD2">
        <v>137837837838</v>
      </c>
      <c r="CE2" t="s">
        <v>325</v>
      </c>
      <c r="CF2" t="s">
        <v>184</v>
      </c>
      <c r="CG2" t="s">
        <v>185</v>
      </c>
      <c r="CH2">
        <v>46</v>
      </c>
      <c r="CI2">
        <v>384</v>
      </c>
      <c r="CJ2">
        <v>4136000000015</v>
      </c>
      <c r="CK2">
        <v>4136000000015</v>
      </c>
      <c r="CN2" t="s">
        <v>186</v>
      </c>
      <c r="CO2" t="s">
        <v>187</v>
      </c>
      <c r="CP2" t="s">
        <v>188</v>
      </c>
      <c r="CQ2">
        <v>5645</v>
      </c>
      <c r="CR2" t="s">
        <v>325</v>
      </c>
      <c r="CS2">
        <v>24</v>
      </c>
      <c r="CT2" t="s">
        <v>189</v>
      </c>
      <c r="CU2" t="s">
        <v>190</v>
      </c>
      <c r="CV2" t="s">
        <v>191</v>
      </c>
      <c r="CW2">
        <v>4645</v>
      </c>
      <c r="CX2">
        <v>86</v>
      </c>
      <c r="CY2" t="s">
        <v>192</v>
      </c>
      <c r="CZ2" t="s">
        <v>327</v>
      </c>
      <c r="DA2">
        <v>700</v>
      </c>
      <c r="DB2">
        <v>400</v>
      </c>
      <c r="DC2">
        <v>700</v>
      </c>
      <c r="DD2">
        <v>700</v>
      </c>
      <c r="DE2">
        <v>700</v>
      </c>
      <c r="DF2">
        <v>700</v>
      </c>
      <c r="DG2">
        <v>700</v>
      </c>
      <c r="DH2">
        <v>624</v>
      </c>
      <c r="DI2" t="s">
        <v>194</v>
      </c>
      <c r="DJ2" t="s">
        <v>213</v>
      </c>
      <c r="DK2">
        <v>37</v>
      </c>
      <c r="DL2">
        <v>15</v>
      </c>
      <c r="DM2">
        <v>203</v>
      </c>
      <c r="DN2">
        <v>195</v>
      </c>
      <c r="DO2">
        <v>292</v>
      </c>
      <c r="DP2">
        <v>292</v>
      </c>
      <c r="DQ2">
        <v>296</v>
      </c>
      <c r="DR2">
        <v>390</v>
      </c>
      <c r="DS2">
        <v>202</v>
      </c>
      <c r="DT2">
        <v>202</v>
      </c>
      <c r="DU2">
        <v>203</v>
      </c>
      <c r="DV2">
        <v>203</v>
      </c>
      <c r="DW2">
        <v>390</v>
      </c>
      <c r="DX2">
        <v>390</v>
      </c>
      <c r="DY2">
        <v>419</v>
      </c>
      <c r="DZ2">
        <v>419</v>
      </c>
      <c r="EA2">
        <v>419</v>
      </c>
      <c r="EB2">
        <v>592</v>
      </c>
      <c r="EC2">
        <v>656</v>
      </c>
      <c r="ED2">
        <v>419</v>
      </c>
      <c r="EE2">
        <v>419</v>
      </c>
      <c r="EF2">
        <v>4.8330700000000002</v>
      </c>
      <c r="EG2">
        <v>4.8330700000000002</v>
      </c>
      <c r="EH2">
        <v>3626</v>
      </c>
      <c r="EI2">
        <v>400</v>
      </c>
      <c r="EJ2" t="s">
        <v>328</v>
      </c>
      <c r="EK2">
        <v>1</v>
      </c>
      <c r="EL2">
        <v>1</v>
      </c>
      <c r="EM2">
        <v>554241</v>
      </c>
      <c r="EN2">
        <v>0</v>
      </c>
      <c r="EO2">
        <v>0</v>
      </c>
      <c r="EP2">
        <v>39</v>
      </c>
      <c r="EQ2">
        <v>0</v>
      </c>
      <c r="ER2">
        <v>0</v>
      </c>
      <c r="ES2">
        <v>1</v>
      </c>
      <c r="ET2">
        <v>0</v>
      </c>
      <c r="EU2">
        <v>0</v>
      </c>
      <c r="EV2">
        <v>20948</v>
      </c>
      <c r="EW2">
        <v>439</v>
      </c>
      <c r="EX2">
        <v>2</v>
      </c>
      <c r="EY2">
        <v>1019</v>
      </c>
      <c r="EZ2">
        <v>1951</v>
      </c>
      <c r="FA2">
        <v>3</v>
      </c>
      <c r="FB2">
        <v>5799</v>
      </c>
      <c r="FC2">
        <v>2051</v>
      </c>
      <c r="FD2">
        <v>3</v>
      </c>
      <c r="FE2">
        <v>5835</v>
      </c>
      <c r="FF2">
        <v>0</v>
      </c>
      <c r="FG2">
        <v>0</v>
      </c>
      <c r="FH2">
        <v>0</v>
      </c>
      <c r="FI2">
        <v>0</v>
      </c>
      <c r="FJ2">
        <v>0</v>
      </c>
      <c r="FK2">
        <v>0</v>
      </c>
      <c r="FL2">
        <v>213136</v>
      </c>
      <c r="FM2">
        <v>1</v>
      </c>
      <c r="FN2">
        <v>12262</v>
      </c>
      <c r="FO2">
        <v>0</v>
      </c>
      <c r="FP2">
        <v>0</v>
      </c>
      <c r="FQ2">
        <v>0</v>
      </c>
      <c r="FR2">
        <v>141</v>
      </c>
      <c r="FS2">
        <v>1</v>
      </c>
      <c r="FT2">
        <v>627</v>
      </c>
      <c r="FU2" t="s">
        <v>328</v>
      </c>
    </row>
    <row r="3" spans="1:178" x14ac:dyDescent="0.2">
      <c r="A3">
        <v>435</v>
      </c>
      <c r="B3">
        <v>435</v>
      </c>
      <c r="C3">
        <v>598</v>
      </c>
      <c r="D3">
        <v>31298</v>
      </c>
      <c r="E3">
        <v>21142</v>
      </c>
      <c r="F3">
        <v>217817</v>
      </c>
      <c r="G3">
        <v>4441</v>
      </c>
      <c r="H3">
        <v>11</v>
      </c>
      <c r="I3">
        <v>11</v>
      </c>
      <c r="J3">
        <v>7</v>
      </c>
      <c r="K3">
        <v>9</v>
      </c>
      <c r="L3">
        <v>1</v>
      </c>
      <c r="M3">
        <v>1</v>
      </c>
      <c r="N3">
        <v>99999</v>
      </c>
      <c r="O3">
        <v>0</v>
      </c>
      <c r="P3">
        <v>0</v>
      </c>
      <c r="Q3">
        <v>1</v>
      </c>
      <c r="R3" t="s">
        <v>329</v>
      </c>
      <c r="S3">
        <v>417</v>
      </c>
      <c r="T3">
        <v>417</v>
      </c>
      <c r="U3">
        <v>288</v>
      </c>
      <c r="V3">
        <v>291</v>
      </c>
      <c r="W3" t="s">
        <v>325</v>
      </c>
      <c r="X3">
        <v>5</v>
      </c>
      <c r="Y3">
        <v>0</v>
      </c>
      <c r="Z3" t="s">
        <v>330</v>
      </c>
      <c r="AA3" t="s">
        <v>325</v>
      </c>
      <c r="AB3">
        <v>288</v>
      </c>
      <c r="AC3">
        <v>4851999999993</v>
      </c>
      <c r="AD3">
        <v>503</v>
      </c>
      <c r="AE3">
        <v>670</v>
      </c>
      <c r="AF3">
        <v>3</v>
      </c>
      <c r="AG3">
        <v>3</v>
      </c>
      <c r="AH3">
        <v>190</v>
      </c>
      <c r="AI3">
        <v>64</v>
      </c>
      <c r="AJ3">
        <v>50</v>
      </c>
      <c r="AK3">
        <v>100</v>
      </c>
      <c r="AL3">
        <v>100</v>
      </c>
      <c r="AM3">
        <v>-1</v>
      </c>
      <c r="AN3">
        <v>100</v>
      </c>
      <c r="AO3">
        <v>-1</v>
      </c>
      <c r="AP3">
        <v>-1</v>
      </c>
      <c r="AQ3">
        <v>-1</v>
      </c>
      <c r="AR3">
        <v>-1</v>
      </c>
      <c r="AS3">
        <v>-1</v>
      </c>
      <c r="AT3">
        <v>7442</v>
      </c>
      <c r="AU3">
        <v>0</v>
      </c>
      <c r="AV3">
        <v>-1</v>
      </c>
      <c r="AW3">
        <v>-1</v>
      </c>
      <c r="AX3">
        <v>0</v>
      </c>
      <c r="AY3">
        <v>0</v>
      </c>
      <c r="AZ3" t="s">
        <v>180</v>
      </c>
      <c r="BA3">
        <v>2</v>
      </c>
      <c r="BB3">
        <v>1</v>
      </c>
      <c r="BC3">
        <v>0</v>
      </c>
      <c r="BD3">
        <v>0</v>
      </c>
      <c r="BE3">
        <v>0</v>
      </c>
      <c r="BF3">
        <v>0</v>
      </c>
      <c r="BG3">
        <v>12</v>
      </c>
      <c r="BH3">
        <v>1</v>
      </c>
      <c r="BI3">
        <v>1</v>
      </c>
      <c r="BJ3">
        <v>2</v>
      </c>
      <c r="BK3">
        <v>2</v>
      </c>
      <c r="BL3">
        <v>0</v>
      </c>
      <c r="BM3">
        <v>1</v>
      </c>
      <c r="BN3">
        <v>24</v>
      </c>
      <c r="BO3">
        <v>0</v>
      </c>
      <c r="BP3">
        <v>0</v>
      </c>
      <c r="BQ3">
        <v>0</v>
      </c>
      <c r="BR3">
        <v>0</v>
      </c>
      <c r="BS3">
        <v>0</v>
      </c>
      <c r="BT3">
        <v>551</v>
      </c>
      <c r="BU3" t="s">
        <v>181</v>
      </c>
      <c r="BV3">
        <v>16834663369665</v>
      </c>
      <c r="BW3" t="s">
        <v>182</v>
      </c>
      <c r="BX3" t="s">
        <v>182</v>
      </c>
      <c r="BY3" t="s">
        <v>183</v>
      </c>
      <c r="BZ3">
        <v>16834663388984</v>
      </c>
      <c r="CA3">
        <v>113000</v>
      </c>
      <c r="CB3">
        <v>113000</v>
      </c>
      <c r="CC3">
        <v>949</v>
      </c>
      <c r="CD3">
        <v>131215469613</v>
      </c>
      <c r="CE3" t="s">
        <v>325</v>
      </c>
      <c r="CF3" t="s">
        <v>184</v>
      </c>
      <c r="CG3" t="s">
        <v>185</v>
      </c>
      <c r="CH3">
        <v>46</v>
      </c>
      <c r="CI3">
        <v>417</v>
      </c>
      <c r="CJ3">
        <v>4851999999993</v>
      </c>
      <c r="CK3">
        <v>4851999999993</v>
      </c>
      <c r="CN3" t="s">
        <v>186</v>
      </c>
      <c r="CO3" t="s">
        <v>187</v>
      </c>
      <c r="CP3" t="s">
        <v>188</v>
      </c>
      <c r="CQ3">
        <v>5858</v>
      </c>
      <c r="CR3" t="s">
        <v>325</v>
      </c>
      <c r="CS3">
        <v>24</v>
      </c>
      <c r="CT3" t="s">
        <v>189</v>
      </c>
      <c r="CU3" t="s">
        <v>190</v>
      </c>
      <c r="CV3" t="s">
        <v>191</v>
      </c>
      <c r="CW3">
        <v>4645</v>
      </c>
      <c r="CX3">
        <v>86</v>
      </c>
      <c r="CY3" t="s">
        <v>192</v>
      </c>
      <c r="CZ3" t="s">
        <v>327</v>
      </c>
      <c r="DA3">
        <v>700</v>
      </c>
      <c r="DB3">
        <v>500</v>
      </c>
      <c r="DC3">
        <v>700</v>
      </c>
      <c r="DD3">
        <v>700</v>
      </c>
      <c r="DE3">
        <v>700</v>
      </c>
      <c r="DF3">
        <v>700</v>
      </c>
      <c r="DG3">
        <v>700</v>
      </c>
      <c r="DH3">
        <v>649</v>
      </c>
      <c r="DI3" t="s">
        <v>194</v>
      </c>
      <c r="DJ3" t="s">
        <v>213</v>
      </c>
      <c r="DK3">
        <v>52</v>
      </c>
      <c r="DL3">
        <v>26</v>
      </c>
      <c r="DM3">
        <v>229</v>
      </c>
      <c r="DN3">
        <v>225</v>
      </c>
      <c r="DO3">
        <v>306</v>
      </c>
      <c r="DP3">
        <v>306</v>
      </c>
      <c r="DQ3">
        <v>309</v>
      </c>
      <c r="DR3">
        <v>435</v>
      </c>
      <c r="DS3">
        <v>228</v>
      </c>
      <c r="DT3">
        <v>228</v>
      </c>
      <c r="DU3">
        <v>228</v>
      </c>
      <c r="DV3">
        <v>228</v>
      </c>
      <c r="DW3">
        <v>435</v>
      </c>
      <c r="DX3">
        <v>435</v>
      </c>
      <c r="DY3">
        <v>502</v>
      </c>
      <c r="DZ3">
        <v>502</v>
      </c>
      <c r="EA3">
        <v>502</v>
      </c>
      <c r="EB3">
        <v>636</v>
      </c>
      <c r="EC3">
        <v>669</v>
      </c>
      <c r="ED3">
        <v>503</v>
      </c>
      <c r="EE3">
        <v>503</v>
      </c>
      <c r="EF3">
        <v>4.8330700000000002</v>
      </c>
      <c r="EG3">
        <v>4.8330700000000002</v>
      </c>
      <c r="EH3">
        <v>3662</v>
      </c>
      <c r="EI3">
        <v>500</v>
      </c>
      <c r="EJ3" t="s">
        <v>328</v>
      </c>
      <c r="EK3">
        <v>2</v>
      </c>
      <c r="EL3">
        <v>1</v>
      </c>
      <c r="EM3">
        <v>533865</v>
      </c>
      <c r="EN3">
        <v>0</v>
      </c>
      <c r="EO3">
        <v>0</v>
      </c>
      <c r="EP3">
        <v>53</v>
      </c>
      <c r="EQ3">
        <v>0</v>
      </c>
      <c r="ER3">
        <v>0</v>
      </c>
      <c r="ES3">
        <v>1</v>
      </c>
      <c r="ET3">
        <v>0</v>
      </c>
      <c r="EU3">
        <v>0</v>
      </c>
      <c r="EV3">
        <v>18126</v>
      </c>
      <c r="EW3">
        <v>439</v>
      </c>
      <c r="EX3">
        <v>2</v>
      </c>
      <c r="EY3">
        <v>1019</v>
      </c>
      <c r="EZ3">
        <v>1951</v>
      </c>
      <c r="FA3">
        <v>3</v>
      </c>
      <c r="FB3">
        <v>5799</v>
      </c>
      <c r="FC3">
        <v>2051</v>
      </c>
      <c r="FD3">
        <v>3</v>
      </c>
      <c r="FE3">
        <v>5835</v>
      </c>
      <c r="FF3">
        <v>0</v>
      </c>
      <c r="FG3">
        <v>0</v>
      </c>
      <c r="FH3">
        <v>0</v>
      </c>
      <c r="FI3">
        <v>0</v>
      </c>
      <c r="FJ3">
        <v>0</v>
      </c>
      <c r="FK3">
        <v>0</v>
      </c>
      <c r="FL3">
        <v>213136</v>
      </c>
      <c r="FM3">
        <v>1</v>
      </c>
      <c r="FN3">
        <v>10879</v>
      </c>
      <c r="FO3">
        <v>0</v>
      </c>
      <c r="FP3">
        <v>0</v>
      </c>
      <c r="FQ3">
        <v>0</v>
      </c>
      <c r="FR3">
        <v>141</v>
      </c>
      <c r="FS3">
        <v>1</v>
      </c>
      <c r="FT3">
        <v>627</v>
      </c>
      <c r="FU3" t="s">
        <v>328</v>
      </c>
    </row>
    <row r="4" spans="1:178" x14ac:dyDescent="0.2">
      <c r="A4">
        <v>383</v>
      </c>
      <c r="B4">
        <v>383</v>
      </c>
      <c r="C4">
        <v>576</v>
      </c>
      <c r="D4">
        <v>31298</v>
      </c>
      <c r="E4">
        <v>21142</v>
      </c>
      <c r="F4">
        <v>217817</v>
      </c>
      <c r="G4">
        <v>4441</v>
      </c>
      <c r="H4">
        <v>11</v>
      </c>
      <c r="I4">
        <v>11</v>
      </c>
      <c r="J4">
        <v>7</v>
      </c>
      <c r="K4">
        <v>9</v>
      </c>
      <c r="L4">
        <v>1</v>
      </c>
      <c r="M4">
        <v>1</v>
      </c>
      <c r="N4">
        <v>99999</v>
      </c>
      <c r="O4">
        <v>0</v>
      </c>
      <c r="P4">
        <v>0</v>
      </c>
      <c r="Q4">
        <v>1</v>
      </c>
      <c r="R4" t="s">
        <v>331</v>
      </c>
      <c r="S4">
        <v>379</v>
      </c>
      <c r="T4">
        <v>379</v>
      </c>
      <c r="U4">
        <v>280</v>
      </c>
      <c r="V4">
        <v>294</v>
      </c>
      <c r="W4" t="s">
        <v>325</v>
      </c>
      <c r="X4">
        <v>5</v>
      </c>
      <c r="Y4">
        <v>0</v>
      </c>
      <c r="Z4" t="s">
        <v>332</v>
      </c>
      <c r="AA4" t="s">
        <v>325</v>
      </c>
      <c r="AB4">
        <v>280</v>
      </c>
      <c r="AC4">
        <v>4076999999993</v>
      </c>
      <c r="AD4">
        <v>412</v>
      </c>
      <c r="AE4">
        <v>625</v>
      </c>
      <c r="AF4">
        <v>3</v>
      </c>
      <c r="AG4">
        <v>3</v>
      </c>
      <c r="AH4">
        <v>168</v>
      </c>
      <c r="AI4">
        <v>55</v>
      </c>
      <c r="AJ4">
        <v>50</v>
      </c>
      <c r="AK4">
        <v>100</v>
      </c>
      <c r="AL4">
        <v>100</v>
      </c>
      <c r="AM4">
        <v>-1</v>
      </c>
      <c r="AN4">
        <v>100</v>
      </c>
      <c r="AO4">
        <v>-1</v>
      </c>
      <c r="AP4">
        <v>-1</v>
      </c>
      <c r="AQ4">
        <v>-1</v>
      </c>
      <c r="AR4">
        <v>-1</v>
      </c>
      <c r="AS4">
        <v>-1</v>
      </c>
      <c r="AT4">
        <v>7447</v>
      </c>
      <c r="AU4">
        <v>0</v>
      </c>
      <c r="AV4">
        <v>-1</v>
      </c>
      <c r="AW4">
        <v>-1</v>
      </c>
      <c r="AX4">
        <v>0</v>
      </c>
      <c r="AY4">
        <v>0</v>
      </c>
      <c r="AZ4" t="s">
        <v>180</v>
      </c>
      <c r="BA4">
        <v>1</v>
      </c>
      <c r="BB4">
        <v>2</v>
      </c>
      <c r="BC4">
        <v>0</v>
      </c>
      <c r="BD4">
        <v>0</v>
      </c>
      <c r="BE4">
        <v>0</v>
      </c>
      <c r="BF4">
        <v>0</v>
      </c>
      <c r="BG4">
        <v>10</v>
      </c>
      <c r="BH4">
        <v>2</v>
      </c>
      <c r="BI4">
        <v>1</v>
      </c>
      <c r="BJ4">
        <v>1</v>
      </c>
      <c r="BK4">
        <v>8</v>
      </c>
      <c r="BL4">
        <v>0</v>
      </c>
      <c r="BM4">
        <v>4</v>
      </c>
      <c r="BN4">
        <v>13</v>
      </c>
      <c r="BO4">
        <v>0</v>
      </c>
      <c r="BP4">
        <v>0</v>
      </c>
      <c r="BQ4">
        <v>1</v>
      </c>
      <c r="BR4">
        <v>0</v>
      </c>
      <c r="BS4">
        <v>0</v>
      </c>
      <c r="BT4">
        <v>532</v>
      </c>
      <c r="BU4" t="s">
        <v>199</v>
      </c>
      <c r="BV4">
        <v>16834663388681</v>
      </c>
      <c r="BW4" t="s">
        <v>182</v>
      </c>
      <c r="BX4" t="s">
        <v>182</v>
      </c>
      <c r="BY4" t="s">
        <v>183</v>
      </c>
      <c r="BZ4">
        <v>16834663406352</v>
      </c>
      <c r="CA4">
        <v>113000</v>
      </c>
      <c r="CB4">
        <v>113000</v>
      </c>
      <c r="CC4">
        <v>740</v>
      </c>
      <c r="CD4">
        <v>101928374656</v>
      </c>
      <c r="CE4" t="s">
        <v>325</v>
      </c>
      <c r="CF4" t="s">
        <v>184</v>
      </c>
      <c r="CG4" t="s">
        <v>185</v>
      </c>
      <c r="CH4">
        <v>46</v>
      </c>
      <c r="CI4">
        <v>379</v>
      </c>
      <c r="CJ4">
        <v>4076999999993</v>
      </c>
      <c r="CK4">
        <v>4076999999993</v>
      </c>
      <c r="CN4" t="s">
        <v>186</v>
      </c>
      <c r="CO4" t="s">
        <v>187</v>
      </c>
      <c r="CP4" t="s">
        <v>188</v>
      </c>
      <c r="CQ4">
        <v>5504</v>
      </c>
      <c r="CR4" t="s">
        <v>325</v>
      </c>
      <c r="CS4">
        <v>24</v>
      </c>
      <c r="CT4" t="s">
        <v>189</v>
      </c>
      <c r="CU4" t="s">
        <v>190</v>
      </c>
      <c r="CV4" t="s">
        <v>191</v>
      </c>
      <c r="CW4">
        <v>4645</v>
      </c>
      <c r="CX4">
        <v>86</v>
      </c>
      <c r="CY4" t="s">
        <v>192</v>
      </c>
      <c r="CZ4" t="s">
        <v>327</v>
      </c>
      <c r="DA4">
        <v>600</v>
      </c>
      <c r="DB4">
        <v>400</v>
      </c>
      <c r="DC4">
        <v>600</v>
      </c>
      <c r="DD4">
        <v>600</v>
      </c>
      <c r="DE4">
        <v>600</v>
      </c>
      <c r="DF4">
        <v>600</v>
      </c>
      <c r="DG4">
        <v>600</v>
      </c>
      <c r="DH4">
        <v>550</v>
      </c>
      <c r="DI4" t="s">
        <v>194</v>
      </c>
      <c r="DJ4" t="s">
        <v>213</v>
      </c>
      <c r="DK4">
        <v>33</v>
      </c>
      <c r="DL4">
        <v>12</v>
      </c>
      <c r="DM4">
        <v>190</v>
      </c>
      <c r="DN4">
        <v>183</v>
      </c>
      <c r="DO4">
        <v>284</v>
      </c>
      <c r="DP4">
        <v>284</v>
      </c>
      <c r="DQ4">
        <v>298</v>
      </c>
      <c r="DR4">
        <v>383</v>
      </c>
      <c r="DS4">
        <v>190</v>
      </c>
      <c r="DT4">
        <v>190</v>
      </c>
      <c r="DU4">
        <v>190</v>
      </c>
      <c r="DV4">
        <v>190</v>
      </c>
      <c r="DW4">
        <v>383</v>
      </c>
      <c r="DX4">
        <v>383</v>
      </c>
      <c r="DY4">
        <v>411</v>
      </c>
      <c r="DZ4">
        <v>411</v>
      </c>
      <c r="EA4">
        <v>411</v>
      </c>
      <c r="EB4">
        <v>606</v>
      </c>
      <c r="EC4">
        <v>625</v>
      </c>
      <c r="ED4">
        <v>412</v>
      </c>
      <c r="EE4">
        <v>412</v>
      </c>
      <c r="EF4">
        <v>4.8330700000000002</v>
      </c>
      <c r="EG4">
        <v>4.8330700000000002</v>
      </c>
      <c r="EH4">
        <v>3618</v>
      </c>
      <c r="EI4">
        <v>400</v>
      </c>
      <c r="EJ4" t="s">
        <v>328</v>
      </c>
      <c r="EK4">
        <v>3</v>
      </c>
      <c r="EL4">
        <v>1</v>
      </c>
      <c r="EM4">
        <v>533865</v>
      </c>
      <c r="EN4">
        <v>0</v>
      </c>
      <c r="EO4">
        <v>0</v>
      </c>
      <c r="EP4">
        <v>34</v>
      </c>
      <c r="EQ4">
        <v>0</v>
      </c>
      <c r="ER4">
        <v>0</v>
      </c>
      <c r="ES4">
        <v>1</v>
      </c>
      <c r="ET4">
        <v>0</v>
      </c>
      <c r="EU4">
        <v>0</v>
      </c>
      <c r="EV4">
        <v>20655</v>
      </c>
      <c r="EW4">
        <v>439</v>
      </c>
      <c r="EX4">
        <v>2</v>
      </c>
      <c r="EY4">
        <v>1019</v>
      </c>
      <c r="EZ4">
        <v>1951</v>
      </c>
      <c r="FA4">
        <v>3</v>
      </c>
      <c r="FB4">
        <v>5799</v>
      </c>
      <c r="FC4">
        <v>2051</v>
      </c>
      <c r="FD4">
        <v>3</v>
      </c>
      <c r="FE4">
        <v>5835</v>
      </c>
      <c r="FF4">
        <v>0</v>
      </c>
      <c r="FG4">
        <v>0</v>
      </c>
      <c r="FH4">
        <v>0</v>
      </c>
      <c r="FI4">
        <v>0</v>
      </c>
      <c r="FJ4">
        <v>0</v>
      </c>
      <c r="FK4">
        <v>0</v>
      </c>
      <c r="FL4">
        <v>213136</v>
      </c>
      <c r="FM4">
        <v>1</v>
      </c>
      <c r="FN4">
        <v>2763</v>
      </c>
      <c r="FO4">
        <v>0</v>
      </c>
      <c r="FP4">
        <v>0</v>
      </c>
      <c r="FQ4">
        <v>0</v>
      </c>
      <c r="FR4">
        <v>141</v>
      </c>
      <c r="FS4">
        <v>1</v>
      </c>
      <c r="FT4">
        <v>627</v>
      </c>
      <c r="FU4" t="s">
        <v>328</v>
      </c>
    </row>
    <row r="5" spans="1:178" x14ac:dyDescent="0.2">
      <c r="A5">
        <v>381</v>
      </c>
      <c r="B5">
        <v>381</v>
      </c>
      <c r="C5">
        <v>557</v>
      </c>
      <c r="D5">
        <v>31298</v>
      </c>
      <c r="E5">
        <v>21142</v>
      </c>
      <c r="F5">
        <v>218320</v>
      </c>
      <c r="G5">
        <v>4944</v>
      </c>
      <c r="H5">
        <v>11</v>
      </c>
      <c r="I5">
        <v>11</v>
      </c>
      <c r="J5">
        <v>7</v>
      </c>
      <c r="K5">
        <v>9</v>
      </c>
      <c r="L5">
        <v>1</v>
      </c>
      <c r="M5">
        <v>1</v>
      </c>
      <c r="N5">
        <v>99999</v>
      </c>
      <c r="O5">
        <v>0</v>
      </c>
      <c r="P5">
        <v>0</v>
      </c>
      <c r="Q5">
        <v>1</v>
      </c>
      <c r="R5" t="s">
        <v>333</v>
      </c>
      <c r="S5">
        <v>376</v>
      </c>
      <c r="T5">
        <v>376</v>
      </c>
      <c r="U5">
        <v>281</v>
      </c>
      <c r="V5">
        <v>285</v>
      </c>
      <c r="W5" t="s">
        <v>325</v>
      </c>
      <c r="X5">
        <v>5</v>
      </c>
      <c r="Y5">
        <v>0</v>
      </c>
      <c r="Z5" t="s">
        <v>334</v>
      </c>
      <c r="AA5" t="s">
        <v>325</v>
      </c>
      <c r="AB5">
        <v>281</v>
      </c>
      <c r="AC5">
        <v>406700000003</v>
      </c>
      <c r="AD5">
        <v>412</v>
      </c>
      <c r="AE5">
        <v>613</v>
      </c>
      <c r="AF5">
        <v>3</v>
      </c>
      <c r="AG5">
        <v>3</v>
      </c>
      <c r="AH5">
        <v>176</v>
      </c>
      <c r="AI5">
        <v>54</v>
      </c>
      <c r="AJ5">
        <v>21</v>
      </c>
      <c r="AK5">
        <v>100</v>
      </c>
      <c r="AL5">
        <v>100</v>
      </c>
      <c r="AM5">
        <v>-1</v>
      </c>
      <c r="AN5">
        <v>100</v>
      </c>
      <c r="AO5">
        <v>-1</v>
      </c>
      <c r="AP5">
        <v>-1</v>
      </c>
      <c r="AQ5">
        <v>-1</v>
      </c>
      <c r="AR5">
        <v>-1</v>
      </c>
      <c r="AS5">
        <v>-1</v>
      </c>
      <c r="AT5">
        <v>7863</v>
      </c>
      <c r="AU5">
        <v>0</v>
      </c>
      <c r="AV5">
        <v>-1</v>
      </c>
      <c r="AW5">
        <v>-1</v>
      </c>
      <c r="AX5">
        <v>0</v>
      </c>
      <c r="AY5">
        <v>0</v>
      </c>
      <c r="AZ5" t="s">
        <v>180</v>
      </c>
      <c r="BA5">
        <v>1</v>
      </c>
      <c r="BB5">
        <v>1</v>
      </c>
      <c r="BC5">
        <v>0</v>
      </c>
      <c r="BD5">
        <v>0</v>
      </c>
      <c r="BE5">
        <v>0</v>
      </c>
      <c r="BF5">
        <v>0</v>
      </c>
      <c r="BG5">
        <v>14</v>
      </c>
      <c r="BH5">
        <v>1</v>
      </c>
      <c r="BI5">
        <v>2</v>
      </c>
      <c r="BJ5">
        <v>1</v>
      </c>
      <c r="BK5">
        <v>3</v>
      </c>
      <c r="BL5">
        <v>0</v>
      </c>
      <c r="BM5">
        <v>3</v>
      </c>
      <c r="BN5">
        <v>14</v>
      </c>
      <c r="BO5">
        <v>0</v>
      </c>
      <c r="BP5">
        <v>0</v>
      </c>
      <c r="BQ5">
        <v>0</v>
      </c>
      <c r="BR5">
        <v>0</v>
      </c>
      <c r="BS5">
        <v>0</v>
      </c>
      <c r="BT5">
        <v>516</v>
      </c>
      <c r="BU5" t="s">
        <v>202</v>
      </c>
      <c r="BV5">
        <v>16834663460946</v>
      </c>
      <c r="BW5" t="s">
        <v>182</v>
      </c>
      <c r="BX5" t="s">
        <v>182</v>
      </c>
      <c r="BY5" t="s">
        <v>183</v>
      </c>
      <c r="BZ5">
        <v>1683466347994</v>
      </c>
      <c r="CA5">
        <v>113000</v>
      </c>
      <c r="CB5">
        <v>113000</v>
      </c>
      <c r="CC5">
        <v>879</v>
      </c>
      <c r="CD5">
        <v>121045392022</v>
      </c>
      <c r="CE5" t="s">
        <v>325</v>
      </c>
      <c r="CF5" t="s">
        <v>184</v>
      </c>
      <c r="CG5" t="s">
        <v>185</v>
      </c>
      <c r="CH5">
        <v>46</v>
      </c>
      <c r="CI5">
        <v>376</v>
      </c>
      <c r="CJ5">
        <v>406700000003</v>
      </c>
      <c r="CK5">
        <v>406700000003</v>
      </c>
      <c r="CN5" t="s">
        <v>186</v>
      </c>
      <c r="CO5" t="s">
        <v>187</v>
      </c>
      <c r="CP5" t="s">
        <v>188</v>
      </c>
      <c r="CQ5">
        <v>5637</v>
      </c>
      <c r="CR5" t="s">
        <v>325</v>
      </c>
      <c r="CS5">
        <v>24</v>
      </c>
      <c r="CT5" t="s">
        <v>189</v>
      </c>
      <c r="CU5" t="s">
        <v>190</v>
      </c>
      <c r="CV5" t="s">
        <v>191</v>
      </c>
      <c r="CW5">
        <v>4645</v>
      </c>
      <c r="CX5">
        <v>86</v>
      </c>
      <c r="CY5" t="s">
        <v>192</v>
      </c>
      <c r="CZ5" t="s">
        <v>327</v>
      </c>
      <c r="DA5">
        <v>600</v>
      </c>
      <c r="DB5">
        <v>400</v>
      </c>
      <c r="DC5">
        <v>600</v>
      </c>
      <c r="DD5">
        <v>600</v>
      </c>
      <c r="DE5">
        <v>600</v>
      </c>
      <c r="DF5">
        <v>600</v>
      </c>
      <c r="DG5">
        <v>600</v>
      </c>
      <c r="DH5">
        <v>550</v>
      </c>
      <c r="DI5" t="s">
        <v>194</v>
      </c>
      <c r="DJ5" t="s">
        <v>213</v>
      </c>
      <c r="DK5">
        <v>36</v>
      </c>
      <c r="DL5">
        <v>13</v>
      </c>
      <c r="DM5">
        <v>200</v>
      </c>
      <c r="DN5">
        <v>192</v>
      </c>
      <c r="DO5">
        <v>286</v>
      </c>
      <c r="DP5">
        <v>286</v>
      </c>
      <c r="DQ5">
        <v>291</v>
      </c>
      <c r="DR5">
        <v>381</v>
      </c>
      <c r="DS5">
        <v>199</v>
      </c>
      <c r="DT5">
        <v>199</v>
      </c>
      <c r="DU5">
        <v>199</v>
      </c>
      <c r="DV5">
        <v>200</v>
      </c>
      <c r="DW5">
        <v>381</v>
      </c>
      <c r="DX5">
        <v>381</v>
      </c>
      <c r="DY5">
        <v>411</v>
      </c>
      <c r="DZ5">
        <v>411</v>
      </c>
      <c r="EA5">
        <v>411</v>
      </c>
      <c r="EB5">
        <v>592</v>
      </c>
      <c r="EC5">
        <v>612</v>
      </c>
      <c r="ED5">
        <v>412</v>
      </c>
      <c r="EE5">
        <v>412</v>
      </c>
      <c r="EF5">
        <v>4.8330700000000002</v>
      </c>
      <c r="EG5">
        <v>4.8330700000000002</v>
      </c>
      <c r="EH5">
        <v>3616</v>
      </c>
      <c r="EI5">
        <v>400</v>
      </c>
      <c r="EJ5" t="s">
        <v>328</v>
      </c>
      <c r="EK5">
        <v>4</v>
      </c>
      <c r="EL5">
        <v>1</v>
      </c>
      <c r="EM5">
        <v>573018</v>
      </c>
      <c r="EN5">
        <v>0</v>
      </c>
      <c r="EO5">
        <v>0</v>
      </c>
      <c r="EP5">
        <v>38</v>
      </c>
      <c r="EQ5">
        <v>0</v>
      </c>
      <c r="ER5">
        <v>0</v>
      </c>
      <c r="ES5">
        <v>1</v>
      </c>
      <c r="ET5">
        <v>0</v>
      </c>
      <c r="EU5">
        <v>0</v>
      </c>
      <c r="EV5">
        <v>24117</v>
      </c>
      <c r="EW5">
        <v>439</v>
      </c>
      <c r="EX5">
        <v>2</v>
      </c>
      <c r="EY5">
        <v>1019</v>
      </c>
      <c r="EZ5">
        <v>2083</v>
      </c>
      <c r="FA5">
        <v>3</v>
      </c>
      <c r="FB5">
        <v>6927</v>
      </c>
      <c r="FC5">
        <v>2422</v>
      </c>
      <c r="FD5">
        <v>3</v>
      </c>
      <c r="FE5">
        <v>7321</v>
      </c>
      <c r="FF5">
        <v>0</v>
      </c>
      <c r="FG5">
        <v>0</v>
      </c>
      <c r="FH5">
        <v>0</v>
      </c>
      <c r="FI5">
        <v>0</v>
      </c>
      <c r="FJ5">
        <v>0</v>
      </c>
      <c r="FK5">
        <v>0</v>
      </c>
      <c r="FL5">
        <v>213136</v>
      </c>
      <c r="FM5">
        <v>1</v>
      </c>
      <c r="FN5">
        <v>5535</v>
      </c>
      <c r="FO5">
        <v>0</v>
      </c>
      <c r="FP5">
        <v>0</v>
      </c>
      <c r="FQ5">
        <v>0</v>
      </c>
      <c r="FR5">
        <v>141</v>
      </c>
      <c r="FS5">
        <v>1</v>
      </c>
      <c r="FT5">
        <v>627</v>
      </c>
      <c r="FU5" t="s">
        <v>328</v>
      </c>
    </row>
    <row r="6" spans="1:178" x14ac:dyDescent="0.2">
      <c r="A6">
        <v>396</v>
      </c>
      <c r="B6">
        <v>396</v>
      </c>
      <c r="C6">
        <v>578</v>
      </c>
      <c r="D6">
        <v>31298</v>
      </c>
      <c r="E6">
        <v>21142</v>
      </c>
      <c r="F6">
        <v>217817</v>
      </c>
      <c r="G6">
        <v>4441</v>
      </c>
      <c r="H6">
        <v>11</v>
      </c>
      <c r="I6">
        <v>11</v>
      </c>
      <c r="J6">
        <v>7</v>
      </c>
      <c r="K6">
        <v>9</v>
      </c>
      <c r="L6">
        <v>1</v>
      </c>
      <c r="M6">
        <v>1</v>
      </c>
      <c r="N6">
        <v>99999</v>
      </c>
      <c r="O6">
        <v>0</v>
      </c>
      <c r="P6">
        <v>0</v>
      </c>
      <c r="Q6">
        <v>1</v>
      </c>
      <c r="R6" t="s">
        <v>335</v>
      </c>
      <c r="S6">
        <v>394</v>
      </c>
      <c r="T6">
        <v>394</v>
      </c>
      <c r="U6">
        <v>295</v>
      </c>
      <c r="V6">
        <v>306</v>
      </c>
      <c r="W6" t="s">
        <v>325</v>
      </c>
      <c r="X6">
        <v>5</v>
      </c>
      <c r="Y6">
        <v>0</v>
      </c>
      <c r="Z6" t="s">
        <v>336</v>
      </c>
      <c r="AA6" t="s">
        <v>325</v>
      </c>
      <c r="AB6">
        <v>295</v>
      </c>
      <c r="AC6">
        <v>436</v>
      </c>
      <c r="AD6">
        <v>437</v>
      </c>
      <c r="AE6">
        <v>637</v>
      </c>
      <c r="AF6">
        <v>3</v>
      </c>
      <c r="AG6">
        <v>3</v>
      </c>
      <c r="AH6">
        <v>175</v>
      </c>
      <c r="AI6">
        <v>58</v>
      </c>
      <c r="AJ6">
        <v>50</v>
      </c>
      <c r="AK6">
        <v>100</v>
      </c>
      <c r="AL6">
        <v>100</v>
      </c>
      <c r="AM6">
        <v>-1</v>
      </c>
      <c r="AN6">
        <v>100</v>
      </c>
      <c r="AO6">
        <v>-1</v>
      </c>
      <c r="AP6">
        <v>-1</v>
      </c>
      <c r="AQ6">
        <v>-1</v>
      </c>
      <c r="AR6">
        <v>-1</v>
      </c>
      <c r="AS6">
        <v>-1</v>
      </c>
      <c r="AT6">
        <v>7442</v>
      </c>
      <c r="AU6">
        <v>0</v>
      </c>
      <c r="AV6">
        <v>-1</v>
      </c>
      <c r="AW6">
        <v>-1</v>
      </c>
      <c r="AX6">
        <v>0</v>
      </c>
      <c r="AY6">
        <v>0</v>
      </c>
      <c r="AZ6" t="s">
        <v>180</v>
      </c>
      <c r="BA6">
        <v>1</v>
      </c>
      <c r="BB6">
        <v>1</v>
      </c>
      <c r="BC6">
        <v>1</v>
      </c>
      <c r="BD6">
        <v>0</v>
      </c>
      <c r="BE6">
        <v>0</v>
      </c>
      <c r="BF6">
        <v>0</v>
      </c>
      <c r="BG6">
        <v>14</v>
      </c>
      <c r="BH6">
        <v>2</v>
      </c>
      <c r="BI6">
        <v>1</v>
      </c>
      <c r="BJ6">
        <v>1</v>
      </c>
      <c r="BK6">
        <v>2</v>
      </c>
      <c r="BL6">
        <v>0</v>
      </c>
      <c r="BM6">
        <v>2</v>
      </c>
      <c r="BN6">
        <v>15</v>
      </c>
      <c r="BO6">
        <v>0</v>
      </c>
      <c r="BP6">
        <v>0</v>
      </c>
      <c r="BQ6">
        <v>1</v>
      </c>
      <c r="BR6">
        <v>2</v>
      </c>
      <c r="BS6">
        <v>0</v>
      </c>
      <c r="BT6">
        <v>536</v>
      </c>
      <c r="BU6" t="s">
        <v>181</v>
      </c>
      <c r="BV6">
        <v>16834663462102</v>
      </c>
      <c r="BW6" t="s">
        <v>182</v>
      </c>
      <c r="BX6" t="s">
        <v>182</v>
      </c>
      <c r="BY6" t="s">
        <v>183</v>
      </c>
      <c r="BZ6">
        <v>16834663481449</v>
      </c>
      <c r="CA6">
        <v>113000</v>
      </c>
      <c r="CB6">
        <v>113000</v>
      </c>
      <c r="CC6">
        <v>959</v>
      </c>
      <c r="CD6">
        <v>132049518569</v>
      </c>
      <c r="CE6" t="s">
        <v>325</v>
      </c>
      <c r="CF6" t="s">
        <v>184</v>
      </c>
      <c r="CG6" t="s">
        <v>185</v>
      </c>
      <c r="CH6">
        <v>46</v>
      </c>
      <c r="CI6">
        <v>394</v>
      </c>
      <c r="CJ6">
        <v>436</v>
      </c>
      <c r="CK6">
        <v>436</v>
      </c>
      <c r="CN6" t="s">
        <v>186</v>
      </c>
      <c r="CO6" t="s">
        <v>187</v>
      </c>
      <c r="CP6" t="s">
        <v>188</v>
      </c>
      <c r="CQ6">
        <v>5752</v>
      </c>
      <c r="CR6" t="s">
        <v>325</v>
      </c>
      <c r="CS6">
        <v>24</v>
      </c>
      <c r="CT6" t="s">
        <v>189</v>
      </c>
      <c r="CU6" t="s">
        <v>190</v>
      </c>
      <c r="CV6" t="s">
        <v>191</v>
      </c>
      <c r="CW6">
        <v>4645</v>
      </c>
      <c r="CX6">
        <v>86</v>
      </c>
      <c r="CY6" t="s">
        <v>192</v>
      </c>
      <c r="CZ6" t="s">
        <v>327</v>
      </c>
      <c r="DA6">
        <v>600</v>
      </c>
      <c r="DB6">
        <v>400</v>
      </c>
      <c r="DC6">
        <v>600</v>
      </c>
      <c r="DD6">
        <v>600</v>
      </c>
      <c r="DE6">
        <v>600</v>
      </c>
      <c r="DF6">
        <v>600</v>
      </c>
      <c r="DG6">
        <v>600</v>
      </c>
      <c r="DH6">
        <v>550</v>
      </c>
      <c r="DI6" t="s">
        <v>194</v>
      </c>
      <c r="DJ6" t="s">
        <v>213</v>
      </c>
      <c r="DK6">
        <v>37</v>
      </c>
      <c r="DL6">
        <v>11</v>
      </c>
      <c r="DM6">
        <v>198</v>
      </c>
      <c r="DN6">
        <v>189</v>
      </c>
      <c r="DO6">
        <v>296</v>
      </c>
      <c r="DP6">
        <v>296</v>
      </c>
      <c r="DQ6">
        <v>307</v>
      </c>
      <c r="DR6">
        <v>396</v>
      </c>
      <c r="DS6">
        <v>197</v>
      </c>
      <c r="DT6">
        <v>197</v>
      </c>
      <c r="DU6">
        <v>198</v>
      </c>
      <c r="DV6">
        <v>198</v>
      </c>
      <c r="DW6">
        <v>396</v>
      </c>
      <c r="DX6">
        <v>396</v>
      </c>
      <c r="DY6">
        <v>437</v>
      </c>
      <c r="DZ6">
        <v>437</v>
      </c>
      <c r="EA6">
        <v>437</v>
      </c>
      <c r="EB6">
        <v>603</v>
      </c>
      <c r="EC6">
        <v>636</v>
      </c>
      <c r="ED6">
        <v>437</v>
      </c>
      <c r="EE6">
        <v>437</v>
      </c>
      <c r="EF6">
        <v>4.8330700000000002</v>
      </c>
      <c r="EG6">
        <v>4.8330700000000002</v>
      </c>
      <c r="EH6">
        <v>3637</v>
      </c>
      <c r="EI6">
        <v>400</v>
      </c>
      <c r="EJ6" t="s">
        <v>328</v>
      </c>
      <c r="EK6">
        <v>5</v>
      </c>
      <c r="EL6">
        <v>1</v>
      </c>
      <c r="EM6">
        <v>540488</v>
      </c>
      <c r="EN6">
        <v>0</v>
      </c>
      <c r="EO6">
        <v>0</v>
      </c>
      <c r="EP6">
        <v>38</v>
      </c>
      <c r="EQ6">
        <v>0</v>
      </c>
      <c r="ER6">
        <v>0</v>
      </c>
      <c r="ES6">
        <v>1</v>
      </c>
      <c r="ET6">
        <v>0</v>
      </c>
      <c r="EU6">
        <v>0</v>
      </c>
      <c r="EV6">
        <v>20095</v>
      </c>
      <c r="EW6">
        <v>439</v>
      </c>
      <c r="EX6">
        <v>2</v>
      </c>
      <c r="EY6">
        <v>1019</v>
      </c>
      <c r="EZ6">
        <v>1951</v>
      </c>
      <c r="FA6">
        <v>3</v>
      </c>
      <c r="FB6">
        <v>5799</v>
      </c>
      <c r="FC6">
        <v>2051</v>
      </c>
      <c r="FD6">
        <v>3</v>
      </c>
      <c r="FE6">
        <v>5835</v>
      </c>
      <c r="FF6">
        <v>0</v>
      </c>
      <c r="FG6">
        <v>0</v>
      </c>
      <c r="FH6">
        <v>0</v>
      </c>
      <c r="FI6">
        <v>0</v>
      </c>
      <c r="FJ6">
        <v>0</v>
      </c>
      <c r="FK6">
        <v>0</v>
      </c>
      <c r="FL6">
        <v>213136</v>
      </c>
      <c r="FM6">
        <v>1</v>
      </c>
      <c r="FN6">
        <v>2763</v>
      </c>
      <c r="FO6">
        <v>0</v>
      </c>
      <c r="FP6">
        <v>0</v>
      </c>
      <c r="FQ6">
        <v>0</v>
      </c>
      <c r="FR6">
        <v>141</v>
      </c>
      <c r="FS6">
        <v>1</v>
      </c>
      <c r="FT6">
        <v>627</v>
      </c>
      <c r="FU6" t="s">
        <v>328</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A w N A A B Q S w M E F A A A C A g A u L S o V k a M R f O n A A A A 9 w A A A B I A A A B D b 2 5 m a W c v U G F j a 2 F n Z S 5 4 b W y F j 9 E K g j A Y h V 9 F d u / + a S A q v x O K 7 h K C I L o d t n S k M 9 x s v l s X P V K v k F B W d 1 2 e w 3 f g O 4 / b H f O x b b y r 7 I 3 q d E Y C y o g n d d k d l a 4 y M t i T H 5 O c 4 1 a U Z 1 F J b 4 K 1 S U e j M l J b e 0 k B n H P U L W j X V x A y F s C h 2 O z K W r b C V 9 p Y o U t J P q v j / x X h u H / J 8 J A G L K F R l C Q 0 R p h b L J T + E u E k T B n C T 4 m r o b F D L 7 l u / O U a Y Y 4 I 7 x P 8 C V B L A w Q U A A A I C A C 4 t K h W t + Y R 8 V c K A A D Z B g E A E w A A A E Z v c m 1 1 b G F z L 1 N l Y 3 R p b 2 4 x L m 3 t n d 9 z 0 0 g S x 9 + p 2 v 9 B 5 X 2 B q s S B P W 4 3 y x U P I T + O 3 C X E h x 3 2 g a J U E 6 l t D 5 E 0 W m l k E i j + 9 5 u R Z M e O e m Q H M D j U 9 w m i 7 p 6 e G c 2 P 7 v l k l J w C L V X i 9 a t / n / z r l w e / P M j H I q P Q + 7 X z F 2 W X F 5 E I v S f e t v e a 8 i L S u X / a 2 / O P k 5 C u / I 7 3 3 I t I P / C 8 F 5 k p 4 7 l 3 e B V Q 1 P 1 L G S u l L h 8 e y Y i 6 + y r R l O j 8 Y W f n P K c s 3 9 F j e S E K / U F q T R N j N 6 J o 5 0 A F R W y 1 d v r B W K l o p / / 7 z o u 9 3 k 6 P s q H K Y p E E t G P 9 J v a H y E / n H j e r 1 Q 8 y o q R 7 F e V X n U d b X l J E 0 Z a n s 4 I e b Z m q / t p 5 J S Z y J L Q k 7 4 l t g a 3 7 p 7 f H m m L z w 9 I m b 3 n / l U l o N f t j I t 1 5 9 / n t g d D i X V X 0 S x K h a a M X k / Y m l J m m j E I v k R M S h X U 1 E B e m R 3 q Z i p W m W v f h Y o W 2 v L e 1 f C + K + o G I h C n u e V n 9 d 4 + m T r R 3 q S I V 6 + u U P J l 7 I / o g 3 3 + U o / D G x y A T S W 7 7 a F 9 F R Z w M j K b 1 1 F a / L e / T p 0 6 k R D i Q M Z m f j h P 9 + 9 O u t f x s R J 1 Q B b x g a P r 3 + s T Y U d g U X l x r y s 8 K 7 Z a Y V + 8 Q H i d O A W u U 0 d 8 F 5 T p 3 S 4 5 M V d 1 S R 6 F 5 q p K c c v + 3 x 4 / b x E 8 f P 2 0 T K z 2 m j F U w I 6 z 5 3 L R S 9 7 X I 9 N l w m B O j E I h g z H W 4 S r W M 5 U d h Z 7 N v V I J L T i s W M v G H m S j f Z z m M N F 3 p U m R H w O H E z M X S f d N 0 J j 9 M m I J D F d c T v h o R b S W x u m y p 5 6 9 P G v U M V J J U i x b z w o c y M c v E h c j J T 8 W I / P o V r 6 z o y 7 D h s F I t s q g h M Q 0 x x V I m T H U m 3 A y R W a 5 7 p s v Z C h h Z 3 Q 1 m J r V p n Z J I Z D J y a 2 V k 1 q j s R a S C S 6 O 3 3 + 8 v U / k P o z E Y H L 1 g 5 p 3 p o Z 7 p o H 7 / h F 8 F 8 k B l 5 J e j 0 i k M m Q l d i U Y f Z e o 0 M 1 u J J O Y l V + J L o n R b R G z H V x q x T O T w 2 l 1 8 f C E T d 6 V V n J p J 6 n R P W o y c w j R T I 2 t s K u e / T 2 n U 1 L M N 9 7 X S g l m X S l l u 9 o a E 8 1 C 1 y m V b S 5 3 W M r a j 3 W F c C Z 2 2 N 7 O l e q O 3 5 m V a d H t m 0 6 K X g 9 M T Z t 0 y Y i u Z 7 v i l a v b s 2 R H p Y P y / g g o K e x n Z R Y b x b I 3 L V e J A 5 q k w B r z K q c g u D 8 5 O 6 1 n F 6 7 z Z 7 f 5 7 3 x 8 c n x 7 6 g z O / v 3 d 0 2 D s 7 f j X g l f d V H M t y l e L l J k 5 Q R R Z Q 2 Q j b m n o Z m T 5 3 t U R E h d B k 4 h W Z O q o 5 2 e 3 a E W g C K V 5 e d t 9 e o c c q 6 + v r i K q g h F U 9 T 0 P j 7 E R c q 0 I P T I T E a 1 V y h 7 O M H C t P V R W n y B R K m f z o c H l U J O U 6 v i + 4 3 X n 6 Q t 2 9 b 0 K k E T U W 0 W f P 9 k U S S t t m 3 u w 4 5 D r V b r z l R r 0 4 q n O 7 h f m U K m 7 M q f y N C a p M C x p m K v c n T l E v E t q G a M 3 9 h K 3 z R a Y + m K l y 4 4 q X z z l 0 B 2 r 7 v f O Y 2 z Y X N N K A 3 b S r e e t z e / J M O F a 5 T r j o Y q a h M j m S z V 4 x W + l h R G U q 4 A g Y 4 t S k H E z 3 z K U K 5 f s 3 2 5 R Z v r r l z r m d 8 m O z 1 S a Y j S e X + c 1 C a B b q V M 9 G j U i u b y + U 8 5 3 R F I d J 7 p t X N 2 E G 3 v S t s r 1 J d i 1 8 x U n s M P a z I v F N N G h 2 Q K Y z r c Y 5 E 8 y Y h E F l I a W a G e g H q W z o H 9 v N I m 8 8 t k t f V G h u 5 I 8 o M b G S p n D a x d s m n w v Y l b q p m r P L i M l n x P Z E 0 o d U l Z H m o s M q 6 D G F j H X c b H A k c v 1 G 5 o W I 9 s f C Z K O u o K n 5 f F J Z 1 U N y 9 5 / L N P 5 k E o h b G s v L + H O Z R l P e T 4 n C M n 9 t y k 7 Y x d O K G x 3 F q 7 5 S I b H q w d j k s W R z / n p a J X W a q x J H Q t C w G N r 9 d F V l s z r Y p c v 8 d w X l a W L G p h t c 0 a 0 B P m e w c h q 0 m v H K F X U P g 4 Z 2 k S x L 9 t p M V q t R b L b u v f z U j J S j O t 1 c Z h G U w d a r 2 W B Z z c + d W 3 L H d l R x U X 8 s h y s N 3 J a M j 1 d e m g L y Z r d y w r a Q Z x X 7 l T q i X A U G Z p r f 0 e T u T R z Y / O R u P b 9 f x I W J q 8 w 0 b b U b m M i f R F 5 k Z a z B D o E T s y + 0 z n q 7 g x 4 f N H e b g k t z N T E J L g 2 H V B b + I u X D H T 7 X F l y L t N Q R u Y 7 u 3 C t j F X b 4 m W a K p H B E 2 y a H D U w K y 5 8 i X R 2 V H X C 7 c + 1 r m 5 4 x 8 F W a b 7 n 7 B L B b b 9 i N / b g 6 s H O I S 9 P z Z J q 5 U 9 i m 1 3 3 f c l 7 I C p v F O 7 W 6 A X d w M C u d l T a L d 6 t 1 y 0 y 9 x Y N D 3 v T R p t g d m h C J i Q Z n X h z y p p c 2 x e 5 Q 8 W d a U y e s m P H h 1 u t O Z E i q x Y d D 3 n T S p t h 1 H v X W X h z y p h e H I n M 2 W Z 3 y P / n j j / k c 4 / O j B z J Z R g x W B j 4 j o 7 G B w M d W S 9 q C / F N K C t + e U X 5 7 8 l O 2 H e S n 5 b j A M Z x B f k B + Q H 7 4 a B f k B + Q H 5 A f k Z / 3 k 5 2 s B y 7 r J 0 U u p B + w a / V V Y C V h o X g 4 s B C w E L H Q N L H Q j B x Y C F u K 0 g Y V W b 8 d 9 A D 1 f g K 6 A h Y C F g I W c D o C F g I X u E x b a 7 a w J C 5 0 o k 6 1 t 3 j 2 g q l r r Y E F 1 g 8 G C W s 4 I H G M Y L A g s C C y I D 3 H B g s C C w I L A g n A L C L e A g H u A e 4 B 7 F r Z A 4 B 7 g H u A e 4 J 6 l V s A 9 A D g A O G X F A H B a H A D g A O D c B 4 D T + t u R a 7 / 0 Y 2 / U 7 G c b R 3 e q a p H Q K l s L 4 6 m b D c b T c j D g G O Z g P G A 8 Y D x 8 F P w t G U + p V Z 6 5 A A L d i A G B A I F u q Q A C c a q 4 E H Q H Q j R 9 c 9 W 5 c C + T K p O a W U N A k 0 C T l t m A J j V s Q J M W n o M m y R a a x K u X w 4 X N H A C f A J 8 A n 3 6 2 u 0 Z L s 9 8 f C r d q w z v V D 0 A M Q A x A D E A M Q G z h 8 I k B Y r e X w b m F i 5 + A R + V m 0 b a 8 W b u B a l U p C z H p K 5 / f 1 y B u d 2 0 g 7 i y l 5 J Q 2 D s R V 1 U o K / 8 i 8 F N + 6 a + V x N / H U 6 i y u b v m 3 Z 3 E 3 l Q G H m w n B 4 c D h K k 1 w O H A 4 c D h e B g 5 3 y x g c b l 4 O D g c O B w 4 H D g c O B w 7 3 s 3 I 4 g D W A N Y A 1 g D W A N Y A 1 g D W A N Y C 1 + w 7 W p g z r t 8 6 a G F Y v U 0 M Z b R z D q q p F a 7 l I V j c Z F 8 l a z i I c o x g A C w A L A I s P c v G x Q P A p 8 C n w K X w s E B 8 L B F Y C V g J W W t g C g Z W A l Y C V g J W W W g E r 4 W O B Q D h l x Y B w W h w A 4 Q D h 3 A e E 8 2 M / F v i a A p l u 3 h 2 l q l p r w T t 1 i 4 F 3 W s 4 E H C M c e A d 4 B 3 i H D 4 B x P 2 l O C P 7 T P O A C / w H / 2 Z T 7 S V 9 P i O 5 y r W d N N O k L a V D r 7 a h 2 / g S Q t E Q D I A k g a d E G I G n h O U C S x H c C w Z 1 W M 9 k s 7 n Q f u N B 3 u W 7 0 X Q A c r j O B h T E F g Y W 5 X I C F g Y X d e x Y 2 v c 7 0 j 8 7 a c N d I m t x / 8 3 C X r d a S D / F 9 O f A q 2 w z g 1 X J 2 4 R j G A F 4 A X g B e f J S L + 0 z g W e B Z 4 F m 4 z 4 T 7 T M B Q w F D A U A t b I D D U v c V Q 4 E r g S r j P h P t M Y D j z A Q w Y D h g O G A 4 Y z u K B y 6 b d Z + q L C Y W n G w d 4 q m p R U u T f / G 8 t 1 S 3 G 3 1 p y n A c 4 R j f Q D t A O 0 A 4 f / A L t A O 0 A 7 Q D t b M J V J f w p p Z k Z u M 8 S D X A f c J 9 F G 3 C f h e f g P h L c x 2 U A 7 g P u 8 z P e V / r B l K h c Y 5 I i v q C M t 3 F h o t u G 4 E T T i o E T t T g A J w I n u g + c a I q C d j t r Q E H 9 G Z L 5 v i i o 3 4 6 C b s T f 8 p L P X G N x y a f l h M A x f k G C Q I J A g v g A F y Q I J A g k C C Q I J A g k C C Q I J A g k C C T I p Q E S B B I E E g Q S h B t A u A E E s r N g C r I D s t N w 8 d O T n S + 4 5 P N / U E s D B B Q A A A g I A L i 0 q F Y P y u m r p A A A A O k A A A A T A A A A W 0 N v b n R l b n R f V H l w Z X N d L n h t b G 2 O S w 7 C M A x E r x J 5 n 7 q w Q A g 1 Z Q H c g A t E w f 2 I 5 q P G R e F s L D g S V y B t d 4 i l Z + Z 5 5 v N 6 V 8 d k B / G g M f b e K d g U J Q h y x t 9 6 1 y q Y u J F 7 O N b V 9 R k o i h x 1 U U H H H A 6 I 0 X R k d S x 8 I J e d x o 9 W c z 7 H F o M 2 d 9 0 S b s t y h 8 Y 7 J s e S 5 x 9 Q V 2 d q 9 D S w u K Q s r 7 U Z B 3 F a c 3 O V A q b E u M j 4 l 7 A / e R 3 C 0 B v N 2 c Q k b Z R 2 I X E Z X n 8 B U E s B A h Q D F A A A C A g A u L S o V k a M R f O n A A A A 9 w A A A B I A A A A A A A A A A A A A A A A A A A A A A E N v b m Z p Z y 9 Q Y W N r Y W d l L n h t b F B L A Q I U A x Q A A A g I A L i 0 q F a 3 5 h H x V w o A A N k G A Q A T A A A A A A A A A A A A A A A A A N c A A A B G b 3 J t d W x h c y 9 T Z W N 0 a W 9 u M S 5 t U E s B A h Q D F A A A C A g A u L S o V g / K 6 a u k A A A A 6 Q A A A B M A A A A A A A A A A A A A A A A A X w s A A F t D b 2 5 0 Z W 5 0 X 1 R 5 c G V z X S 5 4 b W x Q S w U G A A A A A A M A A w D C A A A A N A w 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5 m g G A A A A A A D E a A Y 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k l z V H l w Z U R l d G V j d G l v b k V u Y W J s Z W Q i I F Z h b H V l P S J z V H J 1 Z S I g L z 4 8 L 1 N 0 Y W J s Z U V u d H J p Z X M + P C 9 J d G V t P j x J d G V t P j x J d G V t T G 9 j Y X R p b 2 4 + P E l 0 Z W 1 U e X B l P k Z v c m 1 1 b G E 8 L 0 l 0 Z W 1 U e X B l P j x J d G V t U G F 0 a D 5 T Z W N 0 a W 9 u M S 9 X Z X J r Y m x h Z C U y M D E l M j A t J T I w U m V z d W x 0 c 1 9 N U E F f S W 5 k Z X h f 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5 h b W V V c G R h d G V k Q W Z 0 Z X J G a W x s I i B W Y W x 1 Z T 0 i b D A i I C 8 + P E V u d H J 5 I F R 5 c G U 9 I l J l c 3 V s d F R 5 c G U i I F Z h b H V l P S J z V G F i b G U i I C 8 + P E V u d H J 5 I F R 5 c G U 9 I k J 1 Z m Z l c k 5 l e H R S Z W Z y Z X N o I i B W Y W x 1 Z T 0 i b D E i I C 8 + P E V u d H J 5 I F R 5 c G U 9 I k Z p b G x U Y X J n Z X Q i I F Z h b H V l P S J z V 2 V y a 2 J s Y W R f M V 9 f X 1 J l c 3 V s d H N f T V B B X 0 l u Z G V 4 X y I g L z 4 8 R W 5 0 c n k g V H l w Z T 0 i R m l s b G V k Q 2 9 t c G x l d G V S Z X N 1 b H R U b 1 d v c m t z a G V l d C I g V m F s d W U 9 I m w x I i A v P j x F b n R y e S B U e X B l P S J B Z G R l Z F R v R G F 0 Y U 1 v Z G V s I i B W Y W x 1 Z T 0 i b D A i I C 8 + P E V u d H J 5 I F R 5 c G U 9 I k Z p b G x D b 3 V u d C I g V m F s d W U 9 I m w 1 I i A v P j x F b n R y e S B U e X B l P S J G a W x s R X J y b 3 J D b 2 R l I i B W Y W x 1 Z T 0 i c 1 V u a 2 5 v d 2 4 i I C 8 + P E V u d H J 5 I F R 5 c G U 9 I k Z p b G x F c n J v c k N v d W 5 0 I i B W Y W x 1 Z T 0 i b D A i I C 8 + P E V u d H J 5 I F R 5 c G U 9 I k Z p b G x M Y X N 0 V X B k Y X R l Z C I g V m F s d W U 9 I m Q y M D I z L T A 1 L T A 4 V D I w O j I 5 O j M z L j Q y M T c w M z B a I i A v P j x F b n R y e S B U e X B l P S J G a W x s Q 2 9 s d W 1 u V H l w Z X M i I F Z h b H V l P S J z Q X d N R E F 3 T U R B d 0 1 E Q X d N R E F 3 T U R B d 0 1 H Q X d N R E F 3 W U R B d 1 l H Q X d N R E F 3 T U R B d 0 1 E Q X d N R E F 3 T U R B d 0 1 E Q X d N R E F 3 T U R C Z 0 1 E Q X d N R E F 3 T U R B d 0 1 E Q X d N R E F 3 T U R B d 0 1 H Q X d Z R 0 J n T U R B d 0 1 E Q m d Z R 0 F 3 T U R B d 0 F B Q m d Z R 0 F 3 W U R C Z 1 l H Q X d N R 0 J n T U R B d 0 1 E Q X d N R E J n W U R B d 0 1 E Q X d N R E F 3 T U R B d 0 1 E Q X d N R E F 3 T U R B d 0 1 E Q X d N R E J n T U R B d 0 1 E Q X d N R E F 3 T U R B d 0 1 E Q X d N R E F 3 T U R B d 0 1 E Q X d N R E F 3 T U R B d 0 1 E Q X d N R E F 3 W U E i I C 8 + P E V u d H J 5 I F R 5 c G U 9 I k Z p b G x D b 2 x 1 b W 5 O Y W 1 l c y I g V m F s d W U 9 I n N b J n F 1 b 3 Q 7 b G 9 h Z F R p b W U m c X V v d D s s J n F 1 b 3 Q 7 Z G 9 j V G l t Z S Z x d W 9 0 O y w m c X V v d D t m d W x s e U x v Y W R l Z C Z x d W 9 0 O y w m c X V v d D t i e X R l c 0 9 1 d C Z x d W 9 0 O y w m c X V v d D t i e X R l c 0 9 1 d E R v Y y Z x d W 9 0 O y w m c X V v d D t i e X R l c 0 l u J n F 1 b 3 Q 7 L C Z x d W 9 0 O 2 J 5 d G V z S W 5 E b 2 M m c X V v d D s s J n F 1 b 3 Q 7 c m V x d W V z d H M m c X V v d D s s J n F 1 b 3 Q 7 c m V x d W V z d H N G d W x s J n F 1 b 3 Q 7 L C Z x d W 9 0 O 3 J l c X V l c 3 R z R G 9 j J n F 1 b 3 Q 7 L C Z x d W 9 0 O 3 J l c 3 B v b n N l c 1 8 y M D A m c X V v d D s s J n F 1 b 3 Q 7 c m V z c G 9 u c 2 V z X z Q w N C Z x d W 9 0 O y w m c X V v d D t y Z X N w b 2 5 z Z X N f b 3 R o Z X I m c X V v d D s s J n F 1 b 3 Q 7 c m V z d W x 0 J n F 1 b 3 Q 7 L C Z x d W 9 0 O 3 R l c 3 R T d G F y d E 9 m Z n N l d C Z x d W 9 0 O y w m c X V v d D t j Y W N o Z W Q m c X V v d D s s J n F 1 b 3 Q 7 b 3 B 0 a W 1 p e m F 0 a W 9 u X 2 N o Z W N r Z W Q m c X V v d D s s J n F 1 b 3 Q 7 b W F p b l 9 m c m F t Z S Z x d W 9 0 O y w m c X V v d D t s b 2 F k R X Z l b n R T d G F y d C Z x d W 9 0 O y w m c X V v d D t s b 2 F k R X Z l b n R F b m Q m c X V v d D s s J n F 1 b 3 Q 7 Z G 9 t Q 2 9 u d G V u d E x v Y W R l Z E V 2 Z W 5 0 U 3 R h c n Q m c X V v d D s s J n F 1 b 3 Q 7 Z G 9 t Q 2 9 u d G V u d E x v Y W R l Z E V 2 Z W 5 0 R W 5 k J n F 1 b 3 Q 7 L C Z x d W 9 0 O 1 V S T C Z x d W 9 0 O y w m c X V v d D t j b 2 5 u Z W N 0 a W 9 u c y Z x d W 9 0 O y w m c X V v d D t m a W 5 h b F 9 i Y X N l X 3 B h Z 2 V f c m V x d W V z d C Z x d W 9 0 O y w m c X V v d D t m a W 5 h b F 9 i Y X N l X 3 B h Z 2 V f c m V x d W V z d F 9 p Z C Z x d W 9 0 O y w m c X V v d D t m a W 5 h b F 9 1 c m w m c X V v d D s s J n F 1 b 3 Q 7 Z G 9 t S W 5 0 Z X J h Y 3 R p d m U m c X V v d D s s J n F 1 b 3 Q 7 Z m l y c 3 R Q Y W l u d C Z x d W 9 0 O y w m c X V v d D t m a X J z d E N v b n R l b n R m d W x Q Y W l u d C Z x d W 9 0 O y w m c X V v d D t m a X J z d E 1 l Y W 5 p b m d m d W x Q Y W l u d C Z x d W 9 0 O y w m c X V v d D t y Z W 5 k Z X J C b G 9 j a 2 l u Z 0 N T U y Z x d W 9 0 O y w m c X V v d D t y Z W 5 k Z X J C b G 9 j a 2 l u Z 0 p T J n F 1 b 3 Q 7 L C Z x d W 9 0 O 1 R U R k I m c X V v d D s s J n F 1 b 3 Q 7 Y m F z Z V B h Z 2 V T U 0 x U a W 1 l J n F 1 b 3 Q 7 L C Z x d W 9 0 O 3 N j b 3 J l X 2 N h Y 2 h l J n F 1 b 3 Q 7 L C Z x d W 9 0 O 3 N j b 3 J l X 2 N k b i Z x d W 9 0 O y w m c X V v d D t z Y 2 9 y Z V 9 n e m l w J n F 1 b 3 Q 7 L C Z x d W 9 0 O 3 N j b 3 J l X 2 N v b 2 t p Z X M m c X V v d D s s J n F 1 b 3 Q 7 c 2 N v c m V f a 2 V l c C 1 h b G l 2 Z S Z x d W 9 0 O y w m c X V v d D t z Y 2 9 y Z V 9 t a W 5 p Z n k m c X V v d D s s J n F 1 b 3 Q 7 c 2 N v c m V f Y 2 9 t Y m l u Z S Z x d W 9 0 O y w m c X V v d D t z Y 2 9 y Z V 9 j b 2 1 w c m V z c y Z x d W 9 0 O y w m c X V v d D t z Y 2 9 y Z V 9 l d G F n c y Z x d W 9 0 O y w m c X V v d D t z Y 2 9 y Z V 9 w c m 9 n c m V z c 2 l 2 Z V 9 q c G V n J n F 1 b 3 Q 7 L C Z x d W 9 0 O 2 d 6 a X B f d G 9 0 Y W w m c X V v d D s s J n F 1 b 3 Q 7 Z 3 p p c F 9 z Y X Z p b m d z J n F 1 b 3 Q 7 L C Z x d W 9 0 O 2 1 p b m l m e V 9 0 b 3 R h b C Z x d W 9 0 O y w m c X V v d D t t a W 5 p Z n l f c 2 F 2 a W 5 n c y Z x d W 9 0 O y w m c X V v d D t p b W F n Z V 9 0 b 3 R h b C Z x d W 9 0 O y w m c X V v d D t p b W F n Z V 9 z Y X Z p b m d z J n F 1 b 3 Q 7 L C Z x d W 9 0 O 2 J h c 2 V f c G F n Z V 9 j Z G 4 m c X V v d D s s J n F 1 b 3 Q 7 Y 3 B 1 L l B h c n N l S F R N T C Z x d W 9 0 O y w m c X V v d D t j c H U u S F R N T E R v Y 3 V t Z W 5 0 U G F y c 2 V y O j p G Z X R j a F F 1 Z X V l Z F B y Z W x v Y W R z J n F 1 b 3 Q 7 L C Z x d W 9 0 O 2 N w d S 5 F d m V u d E R p c 3 B h d G N o J n F 1 b 3 Q 7 L C Z x d W 9 0 O 2 N w d S 5 N Y X J r R E 9 N Q 2 9 u d G V u d C Z x d W 9 0 O y w m c X V v d D t j c H U u V j g u R 0 N f V E l N R V 9 U T 1 9 T Q U Z F U E 9 J T l Q m c X V v d D s s J n F 1 b 3 Q 7 Y 3 B 1 L k N v b W 1 p d E x v Y W Q m c X V v d D s s J n F 1 b 3 Q 7 Y 3 B 1 L l J l c 2 9 1 c m N l R m V 0 Y 2 h l c j o 6 c m V x d W V z d F J l c 2 9 1 c m N l J n F 1 b 3 Q 7 L C Z x d W 9 0 O 2 N w d S 5 F d m F s d W F 0 Z V N j c m l w d C Z x d W 9 0 O y w m c X V v d D t j c H U u d j g u Y 2 9 t c G l s Z S Z x d W 9 0 O y w m c X V v d D t j c H U u U G F y c 2 V B d X R o b 3 J T d H l s Z V N o Z W V 0 J n F 1 b 3 Q 7 L C Z x d W 9 0 O 2 N w d S 5 V c G R h d G V M Y X l v d X R U c m V l J n F 1 b 3 Q 7 L C Z x d W 9 0 O 2 N w d S 5 M Y X l v d X Q m c X V v d D s s J n F 1 b 3 Q 7 Y 3 B 1 L l B y Z V B h a W 5 0 J n F 1 b 3 Q 7 L C Z x d W 9 0 O 2 N w d S 5 Q Y W l u d C Z x d W 9 0 O y w m c X V v d D t j c H U u T G F 5 Z X J p e m U m c X V v d D s s J n F 1 b 3 Q 7 Y 3 B 1 L k Z 1 b m N 0 a W 9 u Q 2 F s b C Z x d W 9 0 O y w m c X V v d D t j c H U u T W F y a 0 x v Y W Q m c X V v d D s s J n F 1 b 3 Q 7 Y 3 B 1 L m x h c m d l c 3 R D b 2 5 0 Z W 5 0 Z n V s U G F p b n Q 6 O k N h b m R p Z G F 0 Z S Z x d W 9 0 O y w m c X V v d D t j c H U u S W R s Z S Z x d W 9 0 O y w m c X V v d D t 0 Z X N 0 Z X I m c X V v d D s s J n F 1 b 3 Q 7 c 3 R h c n R f Z X B v Y 2 g m c X V v d D s s J n F 1 b 3 Q 7 b 3 N W Z X J z a W 9 u J n F 1 b 3 Q 7 L C Z x d W 9 0 O 2 9 z X 3 Z l c n N p b 2 4 m c X V v d D s s J n F 1 b 3 Q 7 b 3 N Q b G F 0 Z m 9 y b S Z x d W 9 0 O y w m c X V v d D t k Y X R l J n F 1 b 3 Q 7 L C Z x d W 9 0 O 2 J y b 3 d z Z X J W Z X J z a W 9 u J n F 1 b 3 Q 7 L C Z x d W 9 0 O 2 J y b 3 d z Z X J f d m V y c 2 l v b i Z x d W 9 0 O y w m c X V v d D t m d W x s e U x v Y W R l Z E N Q V W 1 z J n F 1 b 3 Q 7 L C Z x d W 9 0 O 2 Z 1 b G x 5 T G 9 h Z G V k Q 1 B V c G N 0 J n F 1 b 3 Q 7 L C Z x d W 9 0 O 2 R v Y 3 V t Z W 5 0 X 1 V S T C Z x d W 9 0 O y w m c X V v d D t k b 2 N 1 b W V u d F 9 o b 3 N 0 b m F t Z S Z x d W 9 0 O y w m c X V v d D t k b 2 N 1 b W V u d F 9 v c m l n a W 4 m c X V v d D s s J n F 1 b 3 Q 7 Z G 9 t R W x l b W V u d H M m c X V v d D s s J n F 1 b 3 Q 7 Z G 9 t Q 2 9 t c G x l d G U m c X V v d D s s J n F 1 b 3 Q 7 U G V y Z m 9 y b W F u Y 2 V Q Y W l u d F R p b W l u Z y 5 m a X J z d C 1 w Y W l u d C Z x d W 9 0 O y w m c X V v d D t Q Z X J m b 3 J t Y W 5 j Z V B h a W 5 0 V G l t a W 5 n L m Z p c n N 0 L W N v b n R l b n R m d W w t c G F p b n Q m c X V v d D s s J n F 1 b 3 Q 7 Y m F z Z V 9 w Y W d l X 2 l w X 3 B 0 c i Z x d W 9 0 O y w m c X V v d D t i Y X N l X 3 B h Z 2 V f Y 2 5 h b W U m c X V v d D s s J n F 1 b 3 Q 7 Y m F z Z V 9 w Y W d l X 2 R u c 1 9 z Z X J 2 Z X I m c X V v d D s s J n F 1 b 3 Q 7 Y n J v d 3 N l c l 9 u Y W 1 l J n F 1 b 3 Q 7 L C Z x d W 9 0 O 2 V 2 Z W 5 0 T m F t Z S Z x d W 9 0 O y w m c X V v d D t 0 Z X N 0 X 3 J 1 b l 9 0 a W 1 l X 2 1 z J n F 1 b 3 Q 7 L C Z x d W 9 0 O 3 R l c 3 R V c m w m c X V v d D s s J n F 1 b 3 Q 7 Q 2 9 s b 3 J k Z X B 0 a C Z x d W 9 0 O y w m c X V v d D t E c G k m c X V v d D s s J n F 1 b 3 Q 7 S W 1 h Z 2 V z J n F 1 b 3 Q 7 L C Z x d W 9 0 O 1 J l c 2 9 s d X R p b 2 4 m c X V v d D s s J n F 1 b 3 Q 7 Z 2 V u Z X J h d G V k L W N v b n R l b n Q t c G V y Y 2 V u d C Z x d W 9 0 O y w m c X V v d D t n Z W 5 l c m F 0 Z W Q t Y 2 9 u d G V u d C 1 z a X p l J n F 1 b 3 Q 7 L C Z x d W 9 0 O 2 1 l d G E t d m l l d 3 B v c n Q m c X V v d D s s J n F 1 b 3 Q 7 c m V u Z G V y Z W Q t a H R t b C Z x d W 9 0 O y w m c X V v d D t s Y X N 0 V m l z d W F s Q 2 h h b m d l J n F 1 b 3 Q 7 L C Z x d W 9 0 O 3 J l b m R l c i Z x d W 9 0 O y w m c X V v d D t 2 a X N 1 Y W x D b 2 1 w b G V 0 Z T g 1 J n F 1 b 3 Q 7 L C Z x d W 9 0 O 3 Z p c 3 V h b E N v b X B s Z X R l O T A m c X V v d D s s J n F 1 b 3 Q 7 d m l z d W F s Q 2 9 t c G x l d G U 5 N S Z x d W 9 0 O y w m c X V v d D t 2 a X N 1 Y W x D b 2 1 w b G V 0 Z T k 5 J n F 1 b 3 Q 7 L C Z x d W 9 0 O 3 Z p c 3 V h b E N v b X B s Z X R l J n F 1 b 3 Q 7 L C Z x d W 9 0 O 1 N w Z W V k S W 5 k Z X g m c X V v d D s s J n F 1 b 3 Q 7 T G F y Z 2 V z d E N v b n R l b n R m d W x Q Y W l u d F R 5 c G U m c X V v d D s s J n F 1 b 3 Q 7 T G F y Z 2 V z d E N v b n R l b n R m d W x Q Y W l u d E 5 v Z G V U e X B l J n F 1 b 3 Q 7 L C Z x d W 9 0 O 2 N o c m 9 t Z V V z Z X J U a W 1 p b m c u b m F 2 a W d h d G l v b l N 0 Y X J 0 J n F 1 b 3 Q 7 L C Z x d W 9 0 O 2 N o c m 9 t Z V V z Z X J U a W 1 p b m c u Z m V 0 Y 2 h T d G F y d C Z x d W 9 0 O y w m c X V v d D t j a H J v b W V V c 2 V y V G l t a W 5 n L m R v b U x v Y W R p b m c m c X V v d D s s J n F 1 b 3 Q 7 Y 2 h y b 2 1 l V X N l c l R p b W l u Z y 5 y Z X N w b 2 5 z Z U V u Z C Z x d W 9 0 O y w m c X V v d D t j a H J v b W V V c 2 V y V G l t a W 5 n L m R v b U l u d G V y Y W N 0 a X Z l J n F 1 b 3 Q 7 L C Z x d W 9 0 O 2 N o c m 9 t Z V V z Z X J U a W 1 p b m c u Z G 9 t Q 2 9 u d G V u d E x v Y W R l Z E V 2 Z W 5 0 U 3 R h c n Q m c X V v d D s s J n F 1 b 3 Q 7 Y 2 h y b 2 1 l V X N l c l R p b W l u Z y 5 k b 2 1 D b 2 5 0 Z W 5 0 T G 9 h Z G V k R X Z l b n R F b m Q m c X V v d D s s J n F 1 b 3 Q 7 Y 2 h y b 2 1 l V X N l c l R p b W l u Z y 5 k b 2 1 D b 2 1 w b G V 0 Z S Z x d W 9 0 O y w m c X V v d D t j a H J v b W V V c 2 V y V G l t a W 5 n L n V u b G 9 h Z E V 2 Z W 5 0 U 3 R h c n Q m c X V v d D s s J n F 1 b 3 Q 7 Y 2 h y b 2 1 l V X N l c l R p b W l u Z y 5 1 b m x v Y W R F d m V u d E V u Z C Z x d W 9 0 O y w m c X V v d D t j a H J v b W V V c 2 V y V G l t a W 5 n L m 1 h c m t B c 0 1 h a W 5 G c m F t Z S Z x d W 9 0 O y w m c X V v d D t j a H J v b W V V c 2 V y V G l t a W 5 n L m N v b W 1 p d E 5 h d m l n Y X R p b 2 5 F b m Q m c X V v d D s s J n F 1 b 3 Q 7 Y 2 h y b 2 1 l V X N l c l R p b W l u Z y 5 s b 2 F k R X Z l b n R T d G F y d C Z x d W 9 0 O y w m c X V v d D t j a H J v b W V V c 2 V y V G l t a W 5 n L m x v Y W R F d m V u d E V u Z C Z x d W 9 0 O y w m c X V v d D t j a H J v b W V V c 2 V y V G l t a W 5 n L k x h e W 9 1 d F N o a W Z 0 J n F 1 b 3 Q 7 L C Z x d W 9 0 O 2 N o c m 9 t Z V V z Z X J U a W 1 p b m c u Z m l y c 3 R Q Y W l u d C Z x d W 9 0 O y w m c X V v d D t j a H J v b W V V c 2 V y V G l t a W 5 n L m Z p c n N 0 Q 2 9 u d G V u d G Z 1 b F B h a W 5 0 J n F 1 b 3 Q 7 L C Z x d W 9 0 O 2 N o c m 9 t Z V V z Z X J U a W 1 p b m c u Z m l y c 3 R N Z W F u a W 5 n Z n V s U G F p b n R D Y W 5 k a W R h d G U m c X V v d D s s J n F 1 b 3 Q 7 Y 2 h y b 2 1 l V X N l c l R p b W l u Z y 5 m a X J z d E 1 l Y W 5 p b m d m d W x Q Y W l u d C Z x d W 9 0 O y w m c X V v d D t j a H J v b W V V c 2 V y V G l t a W 5 n L k x h c m d l c 3 R U Z X h 0 U G F p b n Q m c X V v d D s s J n F 1 b 3 Q 7 Y 2 h y b 2 1 l V X N l c l R p b W l u Z y 5 M Y X J n Z X N 0 Q 2 9 u d G V u d G Z 1 b F B h a W 5 0 J n F 1 b 3 Q 7 L C Z x d W 9 0 O 2 N o c m 9 t Z V V z Z X J U a W 1 p b m c u V G 9 0 Y W x M Y X l v d X R T a G l m d C Z x d W 9 0 O y w m c X V v d D t j a H J v b W V V c 2 V y V G l t a W 5 n L k N 1 b X V s Y X R p d m V M Y X l v d X R T a G l m d C Z x d W 9 0 O y w m c X V v d D t U V E l N Z W F z d X J l b W V u d E V u Z C Z x d W 9 0 O y w m c X V v d D t M Y X N 0 S W 5 0 Z X J h Y 3 R p d m U m c X V v d D s s J n F 1 b 3 Q 7 d G V z d E l E J n F 1 b 3 Q 7 L C Z x d W 9 0 O 3 J 1 b i Z x d W 9 0 O y w m c X V v d D t z d G V w J n F 1 b 3 Q 7 L C Z x d W 9 0 O 2 V m Z m V j d G l 2 Z U J w c y Z x d W 9 0 O y w m c X V v d D t k b 2 1 U a W 1 l J n F 1 b 3 Q 7 L C Z x d W 9 0 O 2 F m d C Z x d W 9 0 O y w m c X V v d D t 0 a X R s Z V R p b W U m c X V v d D s s J n F 1 b 3 Q 7 Z G 9 t T G 9 h Z G l u Z y Z x d W 9 0 O y w m c X V v d D t z Z X J 2 Z X J f c n R 0 J n F 1 b 3 Q 7 L C Z x d W 9 0 O 2 V k Z 2 U t c H J v Y 2 V z c 2 V k J n F 1 b 3 Q 7 L C Z x d W 9 0 O 2 1 h e E Z J R C Z x d W 9 0 O y w m c X V v d D t U b 3 R h b E J s b 2 N r a W 5 n V G l t Z S Z x d W 9 0 O y w m c X V v d D t l Z m Z l Y 3 R p d m V C c H N E b 2 M m c X V v d D s s J n F 1 b 3 Q 7 Y n l 0 Z X M u a H R t b C Z x d W 9 0 O y w m c X V v d D t y Z X F 1 Z X N 0 c y 5 o d G 1 s J n F 1 b 3 Q 7 L C Z x d W 9 0 O 2 J 5 d G V z V W 5 j b 2 1 w c m V z c 2 V k L m h 0 b W w m c X V v d D s s J n F 1 b 3 Q 7 Y n l 0 Z X M u a n M m c X V v d D s s J n F 1 b 3 Q 7 c m V x d W V z d H M u a n M m c X V v d D s s J n F 1 b 3 Q 7 Y n l 0 Z X N V b m N v b X B y Z X N z Z W Q u a n M m c X V v d D s s J n F 1 b 3 Q 7 Y n l 0 Z X M u Y 3 N z J n F 1 b 3 Q 7 L C Z x d W 9 0 O 3 J l c X V l c 3 R z L m N z c y Z x d W 9 0 O y w m c X V v d D t i e X R l c 1 V u Y 2 9 t c H J l c 3 N l Z C 5 j c 3 M m c X V v d D s s J n F 1 b 3 Q 7 Y n l 0 Z X M u a W 1 h Z 2 U m c X V v d D s s J n F 1 b 3 Q 7 c m V x d W V z d H M u a W 1 h Z 2 U m c X V v d D s s J n F 1 b 3 Q 7 Y n l 0 Z X N V b m N v b X B y Z X N z Z W Q u a W 1 h Z 2 U m c X V v d D s s J n F 1 b 3 Q 7 Y n l 0 Z X M u Z m x h c 2 g m c X V v d D s s J n F 1 b 3 Q 7 c m V x d W V z d H M u Z m x h c 2 g m c X V v d D s s J n F 1 b 3 Q 7 Y n l 0 Z X N V b m N v b X B y Z X N z Z W Q u Z m x h c 2 g m c X V v d D s s J n F 1 b 3 Q 7 Y n l 0 Z X M u Z m 9 u d C Z x d W 9 0 O y w m c X V v d D t y Z X F 1 Z X N 0 c y 5 m b 2 5 0 J n F 1 b 3 Q 7 L C Z x d W 9 0 O 2 J 5 d G V z V W 5 j b 2 1 w c m V z c 2 V k L m Z v b n Q m c X V v d D s s J n F 1 b 3 Q 7 Y n l 0 Z X M u d m l k Z W 8 m c X V v d D s s J n F 1 b 3 Q 7 c m V x d W V z d H M u d m l k Z W 8 m c X V v d D s s J n F 1 b 3 Q 7 Y n l 0 Z X N V b m N v b X B y Z X N z Z W Q u d m l k Z W 8 m c X V v d D s s J n F 1 b 3 Q 7 Y n l 0 Z X M u b 3 R o Z X I m c X V v d D s s J n F 1 b 3 Q 7 c m V x d W V z d H M u b 3 R o Z X I m c X V v d D s s J n F 1 b 3 Q 7 Y n l 0 Z X N V b m N v b X B y Z X N z Z W Q u b 3 R o Z X I m c X V v d D s s J n F 1 b 3 Q 7 a W Q m c X V v d D s s J n F 1 b 3 Q 7 Q 2 9 s d W 1 u M T c 3 J n F 1 b 3 Q 7 X S I g L z 4 8 R W 5 0 c n k g V H l w Z T 0 i R m l s b F N 0 Y X R 1 c y I g V m F s d W U 9 I n N D b 2 1 w b G V 0 Z S I g L z 4 8 R W 5 0 c n k g V H l w Z T 0 i U m V s Y X R p b 2 5 z a G l w S W 5 m b 0 N v b n R h a W 5 l c i I g V m F s d W U 9 I n N 7 J n F 1 b 3 Q 7 Y 2 9 s d W 1 u Q 2 9 1 b n Q m c X V v d D s 6 M T c 3 L C Z x d W 9 0 O 2 t l e U N v b H V t b k 5 h b W V z J n F 1 b 3 Q 7 O l t d L C Z x d W 9 0 O 3 F 1 Z X J 5 U m V s Y X R p b 2 5 z a G l w c y Z x d W 9 0 O z p b X S w m c X V v d D t j b 2 x 1 b W 5 J Z G V u d G l 0 a W V z J n F 1 b 3 Q 7 O l s m c X V v d D t T Z W N 0 a W 9 u M S 9 X Z X J r Y m x h Z C A x I C 0 g U m V z d W x 0 c 1 9 N U E F f S W 5 k Z X h f L 0 F 1 d G 9 S Z W 1 v d m V k Q 2 9 s d W 1 u c z E u e 2 x v Y W R U a W 1 l L D B 9 J n F 1 b 3 Q 7 L C Z x d W 9 0 O 1 N l Y 3 R p b 2 4 x L 1 d l c m t i b G F k I D E g L S B S Z X N 1 b H R z X 0 1 Q Q V 9 J b m R l e F 8 v Q X V 0 b 1 J l b W 9 2 Z W R D b 2 x 1 b W 5 z M S 5 7 Z G 9 j V G l t Z S w x f S Z x d W 9 0 O y w m c X V v d D t T Z W N 0 a W 9 u M S 9 X Z X J r Y m x h Z C A x I C 0 g U m V z d W x 0 c 1 9 N U E F f S W 5 k Z X h f L 0 F 1 d G 9 S Z W 1 v d m V k Q 2 9 s d W 1 u c z E u e 2 Z 1 b G x 5 T G 9 h Z G V k L D J 9 J n F 1 b 3 Q 7 L C Z x d W 9 0 O 1 N l Y 3 R p b 2 4 x L 1 d l c m t i b G F k I D E g L S B S Z X N 1 b H R z X 0 1 Q Q V 9 J b m R l e F 8 v Q X V 0 b 1 J l b W 9 2 Z W R D b 2 x 1 b W 5 z M S 5 7 Y n l 0 Z X N P d X Q s M 3 0 m c X V v d D s s J n F 1 b 3 Q 7 U 2 V j d G l v b j E v V 2 V y a 2 J s Y W Q g M S A t I F J l c 3 V s d H N f T V B B X 0 l u Z G V 4 X y 9 B d X R v U m V t b 3 Z l Z E N v b H V t b n M x L n t i e X R l c 0 9 1 d E R v Y y w 0 f S Z x d W 9 0 O y w m c X V v d D t T Z W N 0 a W 9 u M S 9 X Z X J r Y m x h Z C A x I C 0 g U m V z d W x 0 c 1 9 N U E F f S W 5 k Z X h f L 0 F 1 d G 9 S Z W 1 v d m V k Q 2 9 s d W 1 u c z E u e 2 J 5 d G V z S W 4 s N X 0 m c X V v d D s s J n F 1 b 3 Q 7 U 2 V j d G l v b j E v V 2 V y a 2 J s Y W Q g M S A t I F J l c 3 V s d H N f T V B B X 0 l u Z G V 4 X y 9 B d X R v U m V t b 3 Z l Z E N v b H V t b n M x L n t i e X R l c 0 l u R G 9 j L D Z 9 J n F 1 b 3 Q 7 L C Z x d W 9 0 O 1 N l Y 3 R p b 2 4 x L 1 d l c m t i b G F k I D E g L S B S Z X N 1 b H R z X 0 1 Q Q V 9 J b m R l e F 8 v Q X V 0 b 1 J l b W 9 2 Z W R D b 2 x 1 b W 5 z M S 5 7 c m V x d W V z d H M s N 3 0 m c X V v d D s s J n F 1 b 3 Q 7 U 2 V j d G l v b j E v V 2 V y a 2 J s Y W Q g M S A t I F J l c 3 V s d H N f T V B B X 0 l u Z G V 4 X y 9 B d X R v U m V t b 3 Z l Z E N v b H V t b n M x L n t y Z X F 1 Z X N 0 c 0 Z 1 b G w s O H 0 m c X V v d D s s J n F 1 b 3 Q 7 U 2 V j d G l v b j E v V 2 V y a 2 J s Y W Q g M S A t I F J l c 3 V s d H N f T V B B X 0 l u Z G V 4 X y 9 B d X R v U m V t b 3 Z l Z E N v b H V t b n M x L n t y Z X F 1 Z X N 0 c 0 R v Y y w 5 f S Z x d W 9 0 O y w m c X V v d D t T Z W N 0 a W 9 u M S 9 X Z X J r Y m x h Z C A x I C 0 g U m V z d W x 0 c 1 9 N U E F f S W 5 k Z X h f L 0 F 1 d G 9 S Z W 1 v d m V k Q 2 9 s d W 1 u c z E u e 3 J l c 3 B v b n N l c 1 8 y M D A s M T B 9 J n F 1 b 3 Q 7 L C Z x d W 9 0 O 1 N l Y 3 R p b 2 4 x L 1 d l c m t i b G F k I D E g L S B S Z X N 1 b H R z X 0 1 Q Q V 9 J b m R l e F 8 v Q X V 0 b 1 J l b W 9 2 Z W R D b 2 x 1 b W 5 z M S 5 7 c m V z c G 9 u c 2 V z X z Q w N C w x M X 0 m c X V v d D s s J n F 1 b 3 Q 7 U 2 V j d G l v b j E v V 2 V y a 2 J s Y W Q g M S A t I F J l c 3 V s d H N f T V B B X 0 l u Z G V 4 X y 9 B d X R v U m V t b 3 Z l Z E N v b H V t b n M x L n t y Z X N w b 2 5 z Z X N f b 3 R o Z X I s M T J 9 J n F 1 b 3 Q 7 L C Z x d W 9 0 O 1 N l Y 3 R p b 2 4 x L 1 d l c m t i b G F k I D E g L S B S Z X N 1 b H R z X 0 1 Q Q V 9 J b m R l e F 8 v Q X V 0 b 1 J l b W 9 2 Z W R D b 2 x 1 b W 5 z M S 5 7 c m V z d W x 0 L D E z f S Z x d W 9 0 O y w m c X V v d D t T Z W N 0 a W 9 u M S 9 X Z X J r Y m x h Z C A x I C 0 g U m V z d W x 0 c 1 9 N U E F f S W 5 k Z X h f L 0 F 1 d G 9 S Z W 1 v d m V k Q 2 9 s d W 1 u c z E u e 3 R l c 3 R T d G F y d E 9 m Z n N l d C w x N H 0 m c X V v d D s s J n F 1 b 3 Q 7 U 2 V j d G l v b j E v V 2 V y a 2 J s Y W Q g M S A t I F J l c 3 V s d H N f T V B B X 0 l u Z G V 4 X y 9 B d X R v U m V t b 3 Z l Z E N v b H V t b n M x L n t j Y W N o Z W Q s M T V 9 J n F 1 b 3 Q 7 L C Z x d W 9 0 O 1 N l Y 3 R p b 2 4 x L 1 d l c m t i b G F k I D E g L S B S Z X N 1 b H R z X 0 1 Q Q V 9 J b m R l e F 8 v Q X V 0 b 1 J l b W 9 2 Z W R D b 2 x 1 b W 5 z M S 5 7 b 3 B 0 a W 1 p e m F 0 a W 9 u X 2 N o Z W N r Z W Q s M T Z 9 J n F 1 b 3 Q 7 L C Z x d W 9 0 O 1 N l Y 3 R p b 2 4 x L 1 d l c m t i b G F k I D E g L S B S Z X N 1 b H R z X 0 1 Q Q V 9 J b m R l e F 8 v Q X V 0 b 1 J l b W 9 2 Z W R D b 2 x 1 b W 5 z M S 5 7 b W F p b l 9 m c m F t Z S w x N 3 0 m c X V v d D s s J n F 1 b 3 Q 7 U 2 V j d G l v b j E v V 2 V y a 2 J s Y W Q g M S A t I F J l c 3 V s d H N f T V B B X 0 l u Z G V 4 X y 9 B d X R v U m V t b 3 Z l Z E N v b H V t b n M x L n t s b 2 F k R X Z l b n R T d G F y d C w x O H 0 m c X V v d D s s J n F 1 b 3 Q 7 U 2 V j d G l v b j E v V 2 V y a 2 J s Y W Q g M S A t I F J l c 3 V s d H N f T V B B X 0 l u Z G V 4 X y 9 B d X R v U m V t b 3 Z l Z E N v b H V t b n M x L n t s b 2 F k R X Z l b n R F b m Q s M T l 9 J n F 1 b 3 Q 7 L C Z x d W 9 0 O 1 N l Y 3 R p b 2 4 x L 1 d l c m t i b G F k I D E g L S B S Z X N 1 b H R z X 0 1 Q Q V 9 J b m R l e F 8 v Q X V 0 b 1 J l b W 9 2 Z W R D b 2 x 1 b W 5 z M S 5 7 Z G 9 t Q 2 9 u d G V u d E x v Y W R l Z E V 2 Z W 5 0 U 3 R h c n Q s M j B 9 J n F 1 b 3 Q 7 L C Z x d W 9 0 O 1 N l Y 3 R p b 2 4 x L 1 d l c m t i b G F k I D E g L S B S Z X N 1 b H R z X 0 1 Q Q V 9 J b m R l e F 8 v Q X V 0 b 1 J l b W 9 2 Z W R D b 2 x 1 b W 5 z M S 5 7 Z G 9 t Q 2 9 u d G V u d E x v Y W R l Z E V 2 Z W 5 0 R W 5 k L D I x f S Z x d W 9 0 O y w m c X V v d D t T Z W N 0 a W 9 u M S 9 X Z X J r Y m x h Z C A x I C 0 g U m V z d W x 0 c 1 9 N U E F f S W 5 k Z X h f L 0 F 1 d G 9 S Z W 1 v d m V k Q 2 9 s d W 1 u c z E u e 1 V S T C w y M n 0 m c X V v d D s s J n F 1 b 3 Q 7 U 2 V j d G l v b j E v V 2 V y a 2 J s Y W Q g M S A t I F J l c 3 V s d H N f T V B B X 0 l u Z G V 4 X y 9 B d X R v U m V t b 3 Z l Z E N v b H V t b n M x L n t j b 2 5 u Z W N 0 a W 9 u c y w y M 3 0 m c X V v d D s s J n F 1 b 3 Q 7 U 2 V j d G l v b j E v V 2 V y a 2 J s Y W Q g M S A t I F J l c 3 V s d H N f T V B B X 0 l u Z G V 4 X y 9 B d X R v U m V t b 3 Z l Z E N v b H V t b n M x L n t m a W 5 h b F 9 i Y X N l X 3 B h Z 2 V f c m V x d W V z d C w y N H 0 m c X V v d D s s J n F 1 b 3 Q 7 U 2 V j d G l v b j E v V 2 V y a 2 J s Y W Q g M S A t I F J l c 3 V s d H N f T V B B X 0 l u Z G V 4 X y 9 B d X R v U m V t b 3 Z l Z E N v b H V t b n M x L n t m a W 5 h b F 9 i Y X N l X 3 B h Z 2 V f c m V x d W V z d F 9 p Z C w y N X 0 m c X V v d D s s J n F 1 b 3 Q 7 U 2 V j d G l v b j E v V 2 V y a 2 J s Y W Q g M S A t I F J l c 3 V s d H N f T V B B X 0 l u Z G V 4 X y 9 B d X R v U m V t b 3 Z l Z E N v b H V t b n M x L n t m a W 5 h b F 9 1 c m w s M j Z 9 J n F 1 b 3 Q 7 L C Z x d W 9 0 O 1 N l Y 3 R p b 2 4 x L 1 d l c m t i b G F k I D E g L S B S Z X N 1 b H R z X 0 1 Q Q V 9 J b m R l e F 8 v Q X V 0 b 1 J l b W 9 2 Z W R D b 2 x 1 b W 5 z M S 5 7 Z G 9 t S W 5 0 Z X J h Y 3 R p d m U s M j d 9 J n F 1 b 3 Q 7 L C Z x d W 9 0 O 1 N l Y 3 R p b 2 4 x L 1 d l c m t i b G F k I D E g L S B S Z X N 1 b H R z X 0 1 Q Q V 9 J b m R l e F 8 v Q X V 0 b 1 J l b W 9 2 Z W R D b 2 x 1 b W 5 z M S 5 7 Z m l y c 3 R Q Y W l u d C w y O H 0 m c X V v d D s s J n F 1 b 3 Q 7 U 2 V j d G l v b j E v V 2 V y a 2 J s Y W Q g M S A t I F J l c 3 V s d H N f T V B B X 0 l u Z G V 4 X y 9 B d X R v U m V t b 3 Z l Z E N v b H V t b n M x L n t m a X J z d E N v b n R l b n R m d W x Q Y W l u d C w y O X 0 m c X V v d D s s J n F 1 b 3 Q 7 U 2 V j d G l v b j E v V 2 V y a 2 J s Y W Q g M S A t I F J l c 3 V s d H N f T V B B X 0 l u Z G V 4 X y 9 B d X R v U m V t b 3 Z l Z E N v b H V t b n M x L n t m a X J z d E 1 l Y W 5 p b m d m d W x Q Y W l u d C w z M H 0 m c X V v d D s s J n F 1 b 3 Q 7 U 2 V j d G l v b j E v V 2 V y a 2 J s Y W Q g M S A t I F J l c 3 V s d H N f T V B B X 0 l u Z G V 4 X y 9 B d X R v U m V t b 3 Z l Z E N v b H V t b n M x L n t y Z W 5 k Z X J C b G 9 j a 2 l u Z 0 N T U y w z M X 0 m c X V v d D s s J n F 1 b 3 Q 7 U 2 V j d G l v b j E v V 2 V y a 2 J s Y W Q g M S A t I F J l c 3 V s d H N f T V B B X 0 l u Z G V 4 X y 9 B d X R v U m V t b 3 Z l Z E N v b H V t b n M x L n t y Z W 5 k Z X J C b G 9 j a 2 l u Z 0 p T L D M y f S Z x d W 9 0 O y w m c X V v d D t T Z W N 0 a W 9 u M S 9 X Z X J r Y m x h Z C A x I C 0 g U m V z d W x 0 c 1 9 N U E F f S W 5 k Z X h f L 0 F 1 d G 9 S Z W 1 v d m V k Q 2 9 s d W 1 u c z E u e 1 R U R k I s M z N 9 J n F 1 b 3 Q 7 L C Z x d W 9 0 O 1 N l Y 3 R p b 2 4 x L 1 d l c m t i b G F k I D E g L S B S Z X N 1 b H R z X 0 1 Q Q V 9 J b m R l e F 8 v Q X V 0 b 1 J l b W 9 2 Z W R D b 2 x 1 b W 5 z M S 5 7 Y m F z Z V B h Z 2 V T U 0 x U a W 1 l L D M 0 f S Z x d W 9 0 O y w m c X V v d D t T Z W N 0 a W 9 u M S 9 X Z X J r Y m x h Z C A x I C 0 g U m V z d W x 0 c 1 9 N U E F f S W 5 k Z X h f L 0 F 1 d G 9 S Z W 1 v d m V k Q 2 9 s d W 1 u c z E u e 3 N j b 3 J l X 2 N h Y 2 h l L D M 1 f S Z x d W 9 0 O y w m c X V v d D t T Z W N 0 a W 9 u M S 9 X Z X J r Y m x h Z C A x I C 0 g U m V z d W x 0 c 1 9 N U E F f S W 5 k Z X h f L 0 F 1 d G 9 S Z W 1 v d m V k Q 2 9 s d W 1 u c z E u e 3 N j b 3 J l X 2 N k b i w z N n 0 m c X V v d D s s J n F 1 b 3 Q 7 U 2 V j d G l v b j E v V 2 V y a 2 J s Y W Q g M S A t I F J l c 3 V s d H N f T V B B X 0 l u Z G V 4 X y 9 B d X R v U m V t b 3 Z l Z E N v b H V t b n M x L n t z Y 2 9 y Z V 9 n e m l w L D M 3 f S Z x d W 9 0 O y w m c X V v d D t T Z W N 0 a W 9 u M S 9 X Z X J r Y m x h Z C A x I C 0 g U m V z d W x 0 c 1 9 N U E F f S W 5 k Z X h f L 0 F 1 d G 9 S Z W 1 v d m V k Q 2 9 s d W 1 u c z E u e 3 N j b 3 J l X 2 N v b 2 t p Z X M s M z h 9 J n F 1 b 3 Q 7 L C Z x d W 9 0 O 1 N l Y 3 R p b 2 4 x L 1 d l c m t i b G F k I D E g L S B S Z X N 1 b H R z X 0 1 Q Q V 9 J b m R l e F 8 v Q X V 0 b 1 J l b W 9 2 Z W R D b 2 x 1 b W 5 z M S 5 7 c 2 N v c m V f a 2 V l c C 1 h b G l 2 Z S w z O X 0 m c X V v d D s s J n F 1 b 3 Q 7 U 2 V j d G l v b j E v V 2 V y a 2 J s Y W Q g M S A t I F J l c 3 V s d H N f T V B B X 0 l u Z G V 4 X y 9 B d X R v U m V t b 3 Z l Z E N v b H V t b n M x L n t z Y 2 9 y Z V 9 t a W 5 p Z n k s N D B 9 J n F 1 b 3 Q 7 L C Z x d W 9 0 O 1 N l Y 3 R p b 2 4 x L 1 d l c m t i b G F k I D E g L S B S Z X N 1 b H R z X 0 1 Q Q V 9 J b m R l e F 8 v Q X V 0 b 1 J l b W 9 2 Z W R D b 2 x 1 b W 5 z M S 5 7 c 2 N v c m V f Y 2 9 t Y m l u Z S w 0 M X 0 m c X V v d D s s J n F 1 b 3 Q 7 U 2 V j d G l v b j E v V 2 V y a 2 J s Y W Q g M S A t I F J l c 3 V s d H N f T V B B X 0 l u Z G V 4 X y 9 B d X R v U m V t b 3 Z l Z E N v b H V t b n M x L n t z Y 2 9 y Z V 9 j b 2 1 w c m V z c y w 0 M n 0 m c X V v d D s s J n F 1 b 3 Q 7 U 2 V j d G l v b j E v V 2 V y a 2 J s Y W Q g M S A t I F J l c 3 V s d H N f T V B B X 0 l u Z G V 4 X y 9 B d X R v U m V t b 3 Z l Z E N v b H V t b n M x L n t z Y 2 9 y Z V 9 l d G F n c y w 0 M 3 0 m c X V v d D s s J n F 1 b 3 Q 7 U 2 V j d G l v b j E v V 2 V y a 2 J s Y W Q g M S A t I F J l c 3 V s d H N f T V B B X 0 l u Z G V 4 X y 9 B d X R v U m V t b 3 Z l Z E N v b H V t b n M x L n t z Y 2 9 y Z V 9 w c m 9 n c m V z c 2 l 2 Z V 9 q c G V n L D Q 0 f S Z x d W 9 0 O y w m c X V v d D t T Z W N 0 a W 9 u M S 9 X Z X J r Y m x h Z C A x I C 0 g U m V z d W x 0 c 1 9 N U E F f S W 5 k Z X h f L 0 F 1 d G 9 S Z W 1 v d m V k Q 2 9 s d W 1 u c z E u e 2 d 6 a X B f d G 9 0 Y W w s N D V 9 J n F 1 b 3 Q 7 L C Z x d W 9 0 O 1 N l Y 3 R p b 2 4 x L 1 d l c m t i b G F k I D E g L S B S Z X N 1 b H R z X 0 1 Q Q V 9 J b m R l e F 8 v Q X V 0 b 1 J l b W 9 2 Z W R D b 2 x 1 b W 5 z M S 5 7 Z 3 p p c F 9 z Y X Z p b m d z L D Q 2 f S Z x d W 9 0 O y w m c X V v d D t T Z W N 0 a W 9 u M S 9 X Z X J r Y m x h Z C A x I C 0 g U m V z d W x 0 c 1 9 N U E F f S W 5 k Z X h f L 0 F 1 d G 9 S Z W 1 v d m V k Q 2 9 s d W 1 u c z E u e 2 1 p b m l m e V 9 0 b 3 R h b C w 0 N 3 0 m c X V v d D s s J n F 1 b 3 Q 7 U 2 V j d G l v b j E v V 2 V y a 2 J s Y W Q g M S A t I F J l c 3 V s d H N f T V B B X 0 l u Z G V 4 X y 9 B d X R v U m V t b 3 Z l Z E N v b H V t b n M x L n t t a W 5 p Z n l f c 2 F 2 a W 5 n c y w 0 O H 0 m c X V v d D s s J n F 1 b 3 Q 7 U 2 V j d G l v b j E v V 2 V y a 2 J s Y W Q g M S A t I F J l c 3 V s d H N f T V B B X 0 l u Z G V 4 X y 9 B d X R v U m V t b 3 Z l Z E N v b H V t b n M x L n t p b W F n Z V 9 0 b 3 R h b C w 0 O X 0 m c X V v d D s s J n F 1 b 3 Q 7 U 2 V j d G l v b j E v V 2 V y a 2 J s Y W Q g M S A t I F J l c 3 V s d H N f T V B B X 0 l u Z G V 4 X y 9 B d X R v U m V t b 3 Z l Z E N v b H V t b n M x L n t p b W F n Z V 9 z Y X Z p b m d z L D U w f S Z x d W 9 0 O y w m c X V v d D t T Z W N 0 a W 9 u M S 9 X Z X J r Y m x h Z C A x I C 0 g U m V z d W x 0 c 1 9 N U E F f S W 5 k Z X h f L 0 F 1 d G 9 S Z W 1 v d m V k Q 2 9 s d W 1 u c z E u e 2 J h c 2 V f c G F n Z V 9 j Z G 4 s N T F 9 J n F 1 b 3 Q 7 L C Z x d W 9 0 O 1 N l Y 3 R p b 2 4 x L 1 d l c m t i b G F k I D E g L S B S Z X N 1 b H R z X 0 1 Q Q V 9 J b m R l e F 8 v Q X V 0 b 1 J l b W 9 2 Z W R D b 2 x 1 b W 5 z M S 5 7 Y 3 B 1 L l B h c n N l S F R N T C w 1 M n 0 m c X V v d D s s J n F 1 b 3 Q 7 U 2 V j d G l v b j E v V 2 V y a 2 J s Y W Q g M S A t I F J l c 3 V s d H N f T V B B X 0 l u Z G V 4 X y 9 B d X R v U m V t b 3 Z l Z E N v b H V t b n M x L n t j c H U u S F R N T E R v Y 3 V t Z W 5 0 U G F y c 2 V y O j p G Z X R j a F F 1 Z X V l Z F B y Z W x v Y W R z L D U z f S Z x d W 9 0 O y w m c X V v d D t T Z W N 0 a W 9 u M S 9 X Z X J r Y m x h Z C A x I C 0 g U m V z d W x 0 c 1 9 N U E F f S W 5 k Z X h f L 0 F 1 d G 9 S Z W 1 v d m V k Q 2 9 s d W 1 u c z E u e 2 N w d S 5 F d m V u d E R p c 3 B h d G N o L D U 0 f S Z x d W 9 0 O y w m c X V v d D t T Z W N 0 a W 9 u M S 9 X Z X J r Y m x h Z C A x I C 0 g U m V z d W x 0 c 1 9 N U E F f S W 5 k Z X h f L 0 F 1 d G 9 S Z W 1 v d m V k Q 2 9 s d W 1 u c z E u e 2 N w d S 5 N Y X J r R E 9 N Q 2 9 u d G V u d C w 1 N X 0 m c X V v d D s s J n F 1 b 3 Q 7 U 2 V j d G l v b j E v V 2 V y a 2 J s Y W Q g M S A t I F J l c 3 V s d H N f T V B B X 0 l u Z G V 4 X y 9 B d X R v U m V t b 3 Z l Z E N v b H V t b n M x L n t j c H U u V j g u R 0 N f V E l N R V 9 U T 1 9 T Q U Z F U E 9 J T l Q s N T Z 9 J n F 1 b 3 Q 7 L C Z x d W 9 0 O 1 N l Y 3 R p b 2 4 x L 1 d l c m t i b G F k I D E g L S B S Z X N 1 b H R z X 0 1 Q Q V 9 J b m R l e F 8 v Q X V 0 b 1 J l b W 9 2 Z W R D b 2 x 1 b W 5 z M S 5 7 Y 3 B 1 L k N v b W 1 p d E x v Y W Q s N T d 9 J n F 1 b 3 Q 7 L C Z x d W 9 0 O 1 N l Y 3 R p b 2 4 x L 1 d l c m t i b G F k I D E g L S B S Z X N 1 b H R z X 0 1 Q Q V 9 J b m R l e F 8 v Q X V 0 b 1 J l b W 9 2 Z W R D b 2 x 1 b W 5 z M S 5 7 Y 3 B 1 L l J l c 2 9 1 c m N l R m V 0 Y 2 h l c j o 6 c m V x d W V z d F J l c 2 9 1 c m N l L D U 4 f S Z x d W 9 0 O y w m c X V v d D t T Z W N 0 a W 9 u M S 9 X Z X J r Y m x h Z C A x I C 0 g U m V z d W x 0 c 1 9 N U E F f S W 5 k Z X h f L 0 F 1 d G 9 S Z W 1 v d m V k Q 2 9 s d W 1 u c z E u e 2 N w d S 5 F d m F s d W F 0 Z V N j c m l w d C w 1 O X 0 m c X V v d D s s J n F 1 b 3 Q 7 U 2 V j d G l v b j E v V 2 V y a 2 J s Y W Q g M S A t I F J l c 3 V s d H N f T V B B X 0 l u Z G V 4 X y 9 B d X R v U m V t b 3 Z l Z E N v b H V t b n M x L n t j c H U u d j g u Y 2 9 t c G l s Z S w 2 M H 0 m c X V v d D s s J n F 1 b 3 Q 7 U 2 V j d G l v b j E v V 2 V y a 2 J s Y W Q g M S A t I F J l c 3 V s d H N f T V B B X 0 l u Z G V 4 X y 9 B d X R v U m V t b 3 Z l Z E N v b H V t b n M x L n t j c H U u U G F y c 2 V B d X R o b 3 J T d H l s Z V N o Z W V 0 L D Y x f S Z x d W 9 0 O y w m c X V v d D t T Z W N 0 a W 9 u M S 9 X Z X J r Y m x h Z C A x I C 0 g U m V z d W x 0 c 1 9 N U E F f S W 5 k Z X h f L 0 F 1 d G 9 S Z W 1 v d m V k Q 2 9 s d W 1 u c z E u e 2 N w d S 5 V c G R h d G V M Y X l v d X R U c m V l L D Y y f S Z x d W 9 0 O y w m c X V v d D t T Z W N 0 a W 9 u M S 9 X Z X J r Y m x h Z C A x I C 0 g U m V z d W x 0 c 1 9 N U E F f S W 5 k Z X h f L 0 F 1 d G 9 S Z W 1 v d m V k Q 2 9 s d W 1 u c z E u e 2 N w d S 5 M Y X l v d X Q s N j N 9 J n F 1 b 3 Q 7 L C Z x d W 9 0 O 1 N l Y 3 R p b 2 4 x L 1 d l c m t i b G F k I D E g L S B S Z X N 1 b H R z X 0 1 Q Q V 9 J b m R l e F 8 v Q X V 0 b 1 J l b W 9 2 Z W R D b 2 x 1 b W 5 z M S 5 7 Y 3 B 1 L l B y Z V B h a W 5 0 L D Y 0 f S Z x d W 9 0 O y w m c X V v d D t T Z W N 0 a W 9 u M S 9 X Z X J r Y m x h Z C A x I C 0 g U m V z d W x 0 c 1 9 N U E F f S W 5 k Z X h f L 0 F 1 d G 9 S Z W 1 v d m V k Q 2 9 s d W 1 u c z E u e 2 N w d S 5 Q Y W l u d C w 2 N X 0 m c X V v d D s s J n F 1 b 3 Q 7 U 2 V j d G l v b j E v V 2 V y a 2 J s Y W Q g M S A t I F J l c 3 V s d H N f T V B B X 0 l u Z G V 4 X y 9 B d X R v U m V t b 3 Z l Z E N v b H V t b n M x L n t j c H U u T G F 5 Z X J p e m U s N j Z 9 J n F 1 b 3 Q 7 L C Z x d W 9 0 O 1 N l Y 3 R p b 2 4 x L 1 d l c m t i b G F k I D E g L S B S Z X N 1 b H R z X 0 1 Q Q V 9 J b m R l e F 8 v Q X V 0 b 1 J l b W 9 2 Z W R D b 2 x 1 b W 5 z M S 5 7 Y 3 B 1 L k Z 1 b m N 0 a W 9 u Q 2 F s b C w 2 N 3 0 m c X V v d D s s J n F 1 b 3 Q 7 U 2 V j d G l v b j E v V 2 V y a 2 J s Y W Q g M S A t I F J l c 3 V s d H N f T V B B X 0 l u Z G V 4 X y 9 B d X R v U m V t b 3 Z l Z E N v b H V t b n M x L n t j c H U u T W F y a 0 x v Y W Q s N j h 9 J n F 1 b 3 Q 7 L C Z x d W 9 0 O 1 N l Y 3 R p b 2 4 x L 1 d l c m t i b G F k I D E g L S B S Z X N 1 b H R z X 0 1 Q Q V 9 J b m R l e F 8 v Q X V 0 b 1 J l b W 9 2 Z W R D b 2 x 1 b W 5 z M S 5 7 Y 3 B 1 L m x h c m d l c 3 R D b 2 5 0 Z W 5 0 Z n V s U G F p b n Q 6 O k N h b m R p Z G F 0 Z S w 2 O X 0 m c X V v d D s s J n F 1 b 3 Q 7 U 2 V j d G l v b j E v V 2 V y a 2 J s Y W Q g M S A t I F J l c 3 V s d H N f T V B B X 0 l u Z G V 4 X y 9 B d X R v U m V t b 3 Z l Z E N v b H V t b n M x L n t j c H U u S W R s Z S w 3 M H 0 m c X V v d D s s J n F 1 b 3 Q 7 U 2 V j d G l v b j E v V 2 V y a 2 J s Y W Q g M S A t I F J l c 3 V s d H N f T V B B X 0 l u Z G V 4 X y 9 B d X R v U m V t b 3 Z l Z E N v b H V t b n M x L n t 0 Z X N 0 Z X I s N z F 9 J n F 1 b 3 Q 7 L C Z x d W 9 0 O 1 N l Y 3 R p b 2 4 x L 1 d l c m t i b G F k I D E g L S B S Z X N 1 b H R z X 0 1 Q Q V 9 J b m R l e F 8 v Q X V 0 b 1 J l b W 9 2 Z W R D b 2 x 1 b W 5 z M S 5 7 c 3 R h c n R f Z X B v Y 2 g s N z J 9 J n F 1 b 3 Q 7 L C Z x d W 9 0 O 1 N l Y 3 R p b 2 4 x L 1 d l c m t i b G F k I D E g L S B S Z X N 1 b H R z X 0 1 Q Q V 9 J b m R l e F 8 v Q X V 0 b 1 J l b W 9 2 Z W R D b 2 x 1 b W 5 z M S 5 7 b 3 N W Z X J z a W 9 u L D c z f S Z x d W 9 0 O y w m c X V v d D t T Z W N 0 a W 9 u M S 9 X Z X J r Y m x h Z C A x I C 0 g U m V z d W x 0 c 1 9 N U E F f S W 5 k Z X h f L 0 F 1 d G 9 S Z W 1 v d m V k Q 2 9 s d W 1 u c z E u e 2 9 z X 3 Z l c n N p b 2 4 s N z R 9 J n F 1 b 3 Q 7 L C Z x d W 9 0 O 1 N l Y 3 R p b 2 4 x L 1 d l c m t i b G F k I D E g L S B S Z X N 1 b H R z X 0 1 Q Q V 9 J b m R l e F 8 v Q X V 0 b 1 J l b W 9 2 Z W R D b 2 x 1 b W 5 z M S 5 7 b 3 N Q b G F 0 Z m 9 y b S w 3 N X 0 m c X V v d D s s J n F 1 b 3 Q 7 U 2 V j d G l v b j E v V 2 V y a 2 J s Y W Q g M S A t I F J l c 3 V s d H N f T V B B X 0 l u Z G V 4 X y 9 B d X R v U m V t b 3 Z l Z E N v b H V t b n M x L n t k Y X R l L D c 2 f S Z x d W 9 0 O y w m c X V v d D t T Z W N 0 a W 9 u M S 9 X Z X J r Y m x h Z C A x I C 0 g U m V z d W x 0 c 1 9 N U E F f S W 5 k Z X h f L 0 F 1 d G 9 S Z W 1 v d m V k Q 2 9 s d W 1 u c z E u e 2 J y b 3 d z Z X J W Z X J z a W 9 u L D c 3 f S Z x d W 9 0 O y w m c X V v d D t T Z W N 0 a W 9 u M S 9 X Z X J r Y m x h Z C A x I C 0 g U m V z d W x 0 c 1 9 N U E F f S W 5 k Z X h f L 0 F 1 d G 9 S Z W 1 v d m V k Q 2 9 s d W 1 u c z E u e 2 J y b 3 d z Z X J f d m V y c 2 l v b i w 3 O H 0 m c X V v d D s s J n F 1 b 3 Q 7 U 2 V j d G l v b j E v V 2 V y a 2 J s Y W Q g M S A t I F J l c 3 V s d H N f T V B B X 0 l u Z G V 4 X y 9 B d X R v U m V t b 3 Z l Z E N v b H V t b n M x L n t m d W x s e U x v Y W R l Z E N Q V W 1 z L D c 5 f S Z x d W 9 0 O y w m c X V v d D t T Z W N 0 a W 9 u M S 9 X Z X J r Y m x h Z C A x I C 0 g U m V z d W x 0 c 1 9 N U E F f S W 5 k Z X h f L 0 F 1 d G 9 S Z W 1 v d m V k Q 2 9 s d W 1 u c z E u e 2 Z 1 b G x 5 T G 9 h Z G V k Q 1 B V c G N 0 L D g w f S Z x d W 9 0 O y w m c X V v d D t T Z W N 0 a W 9 u M S 9 X Z X J r Y m x h Z C A x I C 0 g U m V z d W x 0 c 1 9 N U E F f S W 5 k Z X h f L 0 F 1 d G 9 S Z W 1 v d m V k Q 2 9 s d W 1 u c z E u e 2 R v Y 3 V t Z W 5 0 X 1 V S T C w 4 M X 0 m c X V v d D s s J n F 1 b 3 Q 7 U 2 V j d G l v b j E v V 2 V y a 2 J s Y W Q g M S A t I F J l c 3 V s d H N f T V B B X 0 l u Z G V 4 X y 9 B d X R v U m V t b 3 Z l Z E N v b H V t b n M x L n t k b 2 N 1 b W V u d F 9 o b 3 N 0 b m F t Z S w 4 M n 0 m c X V v d D s s J n F 1 b 3 Q 7 U 2 V j d G l v b j E v V 2 V y a 2 J s Y W Q g M S A t I F J l c 3 V s d H N f T V B B X 0 l u Z G V 4 X y 9 B d X R v U m V t b 3 Z l Z E N v b H V t b n M x L n t k b 2 N 1 b W V u d F 9 v c m l n a W 4 s O D N 9 J n F 1 b 3 Q 7 L C Z x d W 9 0 O 1 N l Y 3 R p b 2 4 x L 1 d l c m t i b G F k I D E g L S B S Z X N 1 b H R z X 0 1 Q Q V 9 J b m R l e F 8 v Q X V 0 b 1 J l b W 9 2 Z W R D b 2 x 1 b W 5 z M S 5 7 Z G 9 t R W x l b W V u d H M s O D R 9 J n F 1 b 3 Q 7 L C Z x d W 9 0 O 1 N l Y 3 R p b 2 4 x L 1 d l c m t i b G F k I D E g L S B S Z X N 1 b H R z X 0 1 Q Q V 9 J b m R l e F 8 v Q X V 0 b 1 J l b W 9 2 Z W R D b 2 x 1 b W 5 z M S 5 7 Z G 9 t Q 2 9 t c G x l d G U s O D V 9 J n F 1 b 3 Q 7 L C Z x d W 9 0 O 1 N l Y 3 R p b 2 4 x L 1 d l c m t i b G F k I D E g L S B S Z X N 1 b H R z X 0 1 Q Q V 9 J b m R l e F 8 v Q X V 0 b 1 J l b W 9 2 Z W R D b 2 x 1 b W 5 z M S 5 7 U G V y Z m 9 y b W F u Y 2 V Q Y W l u d F R p b W l u Z y 5 m a X J z d C 1 w Y W l u d C w 4 N n 0 m c X V v d D s s J n F 1 b 3 Q 7 U 2 V j d G l v b j E v V 2 V y a 2 J s Y W Q g M S A t I F J l c 3 V s d H N f T V B B X 0 l u Z G V 4 X y 9 B d X R v U m V t b 3 Z l Z E N v b H V t b n M x L n t Q Z X J m b 3 J t Y W 5 j Z V B h a W 5 0 V G l t a W 5 n L m Z p c n N 0 L W N v b n R l b n R m d W w t c G F p b n Q s O D d 9 J n F 1 b 3 Q 7 L C Z x d W 9 0 O 1 N l Y 3 R p b 2 4 x L 1 d l c m t i b G F k I D E g L S B S Z X N 1 b H R z X 0 1 Q Q V 9 J b m R l e F 8 v Q X V 0 b 1 J l b W 9 2 Z W R D b 2 x 1 b W 5 z M S 5 7 Y m F z Z V 9 w Y W d l X 2 l w X 3 B 0 c i w 4 O H 0 m c X V v d D s s J n F 1 b 3 Q 7 U 2 V j d G l v b j E v V 2 V y a 2 J s Y W Q g M S A t I F J l c 3 V s d H N f T V B B X 0 l u Z G V 4 X y 9 B d X R v U m V t b 3 Z l Z E N v b H V t b n M x L n t i Y X N l X 3 B h Z 2 V f Y 2 5 h b W U s O D l 9 J n F 1 b 3 Q 7 L C Z x d W 9 0 O 1 N l Y 3 R p b 2 4 x L 1 d l c m t i b G F k I D E g L S B S Z X N 1 b H R z X 0 1 Q Q V 9 J b m R l e F 8 v Q X V 0 b 1 J l b W 9 2 Z W R D b 2 x 1 b W 5 z M S 5 7 Y m F z Z V 9 w Y W d l X 2 R u c 1 9 z Z X J 2 Z X I s O T B 9 J n F 1 b 3 Q 7 L C Z x d W 9 0 O 1 N l Y 3 R p b 2 4 x L 1 d l c m t i b G F k I D E g L S B S Z X N 1 b H R z X 0 1 Q Q V 9 J b m R l e F 8 v Q X V 0 b 1 J l b W 9 2 Z W R D b 2 x 1 b W 5 z M S 5 7 Y n J v d 3 N l c l 9 u Y W 1 l L D k x f S Z x d W 9 0 O y w m c X V v d D t T Z W N 0 a W 9 u M S 9 X Z X J r Y m x h Z C A x I C 0 g U m V z d W x 0 c 1 9 N U E F f S W 5 k Z X h f L 0 F 1 d G 9 S Z W 1 v d m V k Q 2 9 s d W 1 u c z E u e 2 V 2 Z W 5 0 T m F t Z S w 5 M n 0 m c X V v d D s s J n F 1 b 3 Q 7 U 2 V j d G l v b j E v V 2 V y a 2 J s Y W Q g M S A t I F J l c 3 V s d H N f T V B B X 0 l u Z G V 4 X y 9 B d X R v U m V t b 3 Z l Z E N v b H V t b n M x L n t 0 Z X N 0 X 3 J 1 b l 9 0 a W 1 l X 2 1 z L D k z f S Z x d W 9 0 O y w m c X V v d D t T Z W N 0 a W 9 u M S 9 X Z X J r Y m x h Z C A x I C 0 g U m V z d W x 0 c 1 9 N U E F f S W 5 k Z X h f L 0 F 1 d G 9 S Z W 1 v d m V k Q 2 9 s d W 1 u c z E u e 3 R l c 3 R V c m w s O T R 9 J n F 1 b 3 Q 7 L C Z x d W 9 0 O 1 N l Y 3 R p b 2 4 x L 1 d l c m t i b G F k I D E g L S B S Z X N 1 b H R z X 0 1 Q Q V 9 J b m R l e F 8 v Q X V 0 b 1 J l b W 9 2 Z W R D b 2 x 1 b W 5 z M S 5 7 Q 2 9 s b 3 J k Z X B 0 a C w 5 N X 0 m c X V v d D s s J n F 1 b 3 Q 7 U 2 V j d G l v b j E v V 2 V y a 2 J s Y W Q g M S A t I F J l c 3 V s d H N f T V B B X 0 l u Z G V 4 X y 9 B d X R v U m V t b 3 Z l Z E N v b H V t b n M x L n t E c G k s O T Z 9 J n F 1 b 3 Q 7 L C Z x d W 9 0 O 1 N l Y 3 R p b 2 4 x L 1 d l c m t i b G F k I D E g L S B S Z X N 1 b H R z X 0 1 Q Q V 9 J b m R l e F 8 v Q X V 0 b 1 J l b W 9 2 Z W R D b 2 x 1 b W 5 z M S 5 7 S W 1 h Z 2 V z L D k 3 f S Z x d W 9 0 O y w m c X V v d D t T Z W N 0 a W 9 u M S 9 X Z X J r Y m x h Z C A x I C 0 g U m V z d W x 0 c 1 9 N U E F f S W 5 k Z X h f L 0 F 1 d G 9 S Z W 1 v d m V k Q 2 9 s d W 1 u c z E u e 1 J l c 2 9 s d X R p b 2 4 s O T h 9 J n F 1 b 3 Q 7 L C Z x d W 9 0 O 1 N l Y 3 R p b 2 4 x L 1 d l c m t i b G F k I D E g L S B S Z X N 1 b H R z X 0 1 Q Q V 9 J b m R l e F 8 v Q X V 0 b 1 J l b W 9 2 Z W R D b 2 x 1 b W 5 z M S 5 7 Z 2 V u Z X J h d G V k L W N v b n R l b n Q t c G V y Y 2 V u d C w 5 O X 0 m c X V v d D s s J n F 1 b 3 Q 7 U 2 V j d G l v b j E v V 2 V y a 2 J s Y W Q g M S A t I F J l c 3 V s d H N f T V B B X 0 l u Z G V 4 X y 9 B d X R v U m V t b 3 Z l Z E N v b H V t b n M x L n t n Z W 5 l c m F 0 Z W Q t Y 2 9 u d G V u d C 1 z a X p l L D E w M H 0 m c X V v d D s s J n F 1 b 3 Q 7 U 2 V j d G l v b j E v V 2 V y a 2 J s Y W Q g M S A t I F J l c 3 V s d H N f T V B B X 0 l u Z G V 4 X y 9 B d X R v U m V t b 3 Z l Z E N v b H V t b n M x L n t t Z X R h L X Z p Z X d w b 3 J 0 L D E w M X 0 m c X V v d D s s J n F 1 b 3 Q 7 U 2 V j d G l v b j E v V 2 V y a 2 J s Y W Q g M S A t I F J l c 3 V s d H N f T V B B X 0 l u Z G V 4 X y 9 B d X R v U m V t b 3 Z l Z E N v b H V t b n M x L n t y Z W 5 k Z X J l Z C 1 o d G 1 s L D E w M n 0 m c X V v d D s s J n F 1 b 3 Q 7 U 2 V j d G l v b j E v V 2 V y a 2 J s Y W Q g M S A t I F J l c 3 V s d H N f T V B B X 0 l u Z G V 4 X y 9 B d X R v U m V t b 3 Z l Z E N v b H V t b n M x L n t s Y X N 0 V m l z d W F s Q 2 h h b m d l L D E w M 3 0 m c X V v d D s s J n F 1 b 3 Q 7 U 2 V j d G l v b j E v V 2 V y a 2 J s Y W Q g M S A t I F J l c 3 V s d H N f T V B B X 0 l u Z G V 4 X y 9 B d X R v U m V t b 3 Z l Z E N v b H V t b n M x L n t y Z W 5 k Z X I s M T A 0 f S Z x d W 9 0 O y w m c X V v d D t T Z W N 0 a W 9 u M S 9 X Z X J r Y m x h Z C A x I C 0 g U m V z d W x 0 c 1 9 N U E F f S W 5 k Z X h f L 0 F 1 d G 9 S Z W 1 v d m V k Q 2 9 s d W 1 u c z E u e 3 Z p c 3 V h b E N v b X B s Z X R l O D U s M T A 1 f S Z x d W 9 0 O y w m c X V v d D t T Z W N 0 a W 9 u M S 9 X Z X J r Y m x h Z C A x I C 0 g U m V z d W x 0 c 1 9 N U E F f S W 5 k Z X h f L 0 F 1 d G 9 S Z W 1 v d m V k Q 2 9 s d W 1 u c z E u e 3 Z p c 3 V h b E N v b X B s Z X R l O T A s M T A 2 f S Z x d W 9 0 O y w m c X V v d D t T Z W N 0 a W 9 u M S 9 X Z X J r Y m x h Z C A x I C 0 g U m V z d W x 0 c 1 9 N U E F f S W 5 k Z X h f L 0 F 1 d G 9 S Z W 1 v d m V k Q 2 9 s d W 1 u c z E u e 3 Z p c 3 V h b E N v b X B s Z X R l O T U s M T A 3 f S Z x d W 9 0 O y w m c X V v d D t T Z W N 0 a W 9 u M S 9 X Z X J r Y m x h Z C A x I C 0 g U m V z d W x 0 c 1 9 N U E F f S W 5 k Z X h f L 0 F 1 d G 9 S Z W 1 v d m V k Q 2 9 s d W 1 u c z E u e 3 Z p c 3 V h b E N v b X B s Z X R l O T k s M T A 4 f S Z x d W 9 0 O y w m c X V v d D t T Z W N 0 a W 9 u M S 9 X Z X J r Y m x h Z C A x I C 0 g U m V z d W x 0 c 1 9 N U E F f S W 5 k Z X h f L 0 F 1 d G 9 S Z W 1 v d m V k Q 2 9 s d W 1 u c z E u e 3 Z p c 3 V h b E N v b X B s Z X R l L D E w O X 0 m c X V v d D s s J n F 1 b 3 Q 7 U 2 V j d G l v b j E v V 2 V y a 2 J s Y W Q g M S A t I F J l c 3 V s d H N f T V B B X 0 l u Z G V 4 X y 9 B d X R v U m V t b 3 Z l Z E N v b H V t b n M x L n t T c G V l Z E l u Z G V 4 L D E x M H 0 m c X V v d D s s J n F 1 b 3 Q 7 U 2 V j d G l v b j E v V 2 V y a 2 J s Y W Q g M S A t I F J l c 3 V s d H N f T V B B X 0 l u Z G V 4 X y 9 B d X R v U m V t b 3 Z l Z E N v b H V t b n M x L n t M Y X J n Z X N 0 Q 2 9 u d G V u d G Z 1 b F B h a W 5 0 V H l w Z S w x M T F 9 J n F 1 b 3 Q 7 L C Z x d W 9 0 O 1 N l Y 3 R p b 2 4 x L 1 d l c m t i b G F k I D E g L S B S Z X N 1 b H R z X 0 1 Q Q V 9 J b m R l e F 8 v Q X V 0 b 1 J l b W 9 2 Z W R D b 2 x 1 b W 5 z M S 5 7 T G F y Z 2 V z d E N v b n R l b n R m d W x Q Y W l u d E 5 v Z G V U e X B l L D E x M n 0 m c X V v d D s s J n F 1 b 3 Q 7 U 2 V j d G l v b j E v V 2 V y a 2 J s Y W Q g M S A t I F J l c 3 V s d H N f T V B B X 0 l u Z G V 4 X y 9 B d X R v U m V t b 3 Z l Z E N v b H V t b n M x L n t j a H J v b W V V c 2 V y V G l t a W 5 n L m 5 h d m l n Y X R p b 2 5 T d G F y d C w x M T N 9 J n F 1 b 3 Q 7 L C Z x d W 9 0 O 1 N l Y 3 R p b 2 4 x L 1 d l c m t i b G F k I D E g L S B S Z X N 1 b H R z X 0 1 Q Q V 9 J b m R l e F 8 v Q X V 0 b 1 J l b W 9 2 Z W R D b 2 x 1 b W 5 z M S 5 7 Y 2 h y b 2 1 l V X N l c l R p b W l u Z y 5 m Z X R j a F N 0 Y X J 0 L D E x N H 0 m c X V v d D s s J n F 1 b 3 Q 7 U 2 V j d G l v b j E v V 2 V y a 2 J s Y W Q g M S A t I F J l c 3 V s d H N f T V B B X 0 l u Z G V 4 X y 9 B d X R v U m V t b 3 Z l Z E N v b H V t b n M x L n t j a H J v b W V V c 2 V y V G l t a W 5 n L m R v b U x v Y W R p b m c s M T E 1 f S Z x d W 9 0 O y w m c X V v d D t T Z W N 0 a W 9 u M S 9 X Z X J r Y m x h Z C A x I C 0 g U m V z d W x 0 c 1 9 N U E F f S W 5 k Z X h f L 0 F 1 d G 9 S Z W 1 v d m V k Q 2 9 s d W 1 u c z E u e 2 N o c m 9 t Z V V z Z X J U a W 1 p b m c u c m V z c G 9 u c 2 V F b m Q s M T E 2 f S Z x d W 9 0 O y w m c X V v d D t T Z W N 0 a W 9 u M S 9 X Z X J r Y m x h Z C A x I C 0 g U m V z d W x 0 c 1 9 N U E F f S W 5 k Z X h f L 0 F 1 d G 9 S Z W 1 v d m V k Q 2 9 s d W 1 u c z E u e 2 N o c m 9 t Z V V z Z X J U a W 1 p b m c u Z G 9 t S W 5 0 Z X J h Y 3 R p d m U s M T E 3 f S Z x d W 9 0 O y w m c X V v d D t T Z W N 0 a W 9 u M S 9 X Z X J r Y m x h Z C A x I C 0 g U m V z d W x 0 c 1 9 N U E F f S W 5 k Z X h f L 0 F 1 d G 9 S Z W 1 v d m V k Q 2 9 s d W 1 u c z E u e 2 N o c m 9 t Z V V z Z X J U a W 1 p b m c u Z G 9 t Q 2 9 u d G V u d E x v Y W R l Z E V 2 Z W 5 0 U 3 R h c n Q s M T E 4 f S Z x d W 9 0 O y w m c X V v d D t T Z W N 0 a W 9 u M S 9 X Z X J r Y m x h Z C A x I C 0 g U m V z d W x 0 c 1 9 N U E F f S W 5 k Z X h f L 0 F 1 d G 9 S Z W 1 v d m V k Q 2 9 s d W 1 u c z E u e 2 N o c m 9 t Z V V z Z X J U a W 1 p b m c u Z G 9 t Q 2 9 u d G V u d E x v Y W R l Z E V 2 Z W 5 0 R W 5 k L D E x O X 0 m c X V v d D s s J n F 1 b 3 Q 7 U 2 V j d G l v b j E v V 2 V y a 2 J s Y W Q g M S A t I F J l c 3 V s d H N f T V B B X 0 l u Z G V 4 X y 9 B d X R v U m V t b 3 Z l Z E N v b H V t b n M x L n t j a H J v b W V V c 2 V y V G l t a W 5 n L m R v b U N v b X B s Z X R l L D E y M H 0 m c X V v d D s s J n F 1 b 3 Q 7 U 2 V j d G l v b j E v V 2 V y a 2 J s Y W Q g M S A t I F J l c 3 V s d H N f T V B B X 0 l u Z G V 4 X y 9 B d X R v U m V t b 3 Z l Z E N v b H V t b n M x L n t j a H J v b W V V c 2 V y V G l t a W 5 n L n V u b G 9 h Z E V 2 Z W 5 0 U 3 R h c n Q s M T I x f S Z x d W 9 0 O y w m c X V v d D t T Z W N 0 a W 9 u M S 9 X Z X J r Y m x h Z C A x I C 0 g U m V z d W x 0 c 1 9 N U E F f S W 5 k Z X h f L 0 F 1 d G 9 S Z W 1 v d m V k Q 2 9 s d W 1 u c z E u e 2 N o c m 9 t Z V V z Z X J U a W 1 p b m c u d W 5 s b 2 F k R X Z l b n R F b m Q s M T I y f S Z x d W 9 0 O y w m c X V v d D t T Z W N 0 a W 9 u M S 9 X Z X J r Y m x h Z C A x I C 0 g U m V z d W x 0 c 1 9 N U E F f S W 5 k Z X h f L 0 F 1 d G 9 S Z W 1 v d m V k Q 2 9 s d W 1 u c z E u e 2 N o c m 9 t Z V V z Z X J U a W 1 p b m c u b W F y a 0 F z T W F p b k Z y Y W 1 l L D E y M 3 0 m c X V v d D s s J n F 1 b 3 Q 7 U 2 V j d G l v b j E v V 2 V y a 2 J s Y W Q g M S A t I F J l c 3 V s d H N f T V B B X 0 l u Z G V 4 X y 9 B d X R v U m V t b 3 Z l Z E N v b H V t b n M x L n t j a H J v b W V V c 2 V y V G l t a W 5 n L m N v b W 1 p d E 5 h d m l n Y X R p b 2 5 F b m Q s M T I 0 f S Z x d W 9 0 O y w m c X V v d D t T Z W N 0 a W 9 u M S 9 X Z X J r Y m x h Z C A x I C 0 g U m V z d W x 0 c 1 9 N U E F f S W 5 k Z X h f L 0 F 1 d G 9 S Z W 1 v d m V k Q 2 9 s d W 1 u c z E u e 2 N o c m 9 t Z V V z Z X J U a W 1 p b m c u b G 9 h Z E V 2 Z W 5 0 U 3 R h c n Q s M T I 1 f S Z x d W 9 0 O y w m c X V v d D t T Z W N 0 a W 9 u M S 9 X Z X J r Y m x h Z C A x I C 0 g U m V z d W x 0 c 1 9 N U E F f S W 5 k Z X h f L 0 F 1 d G 9 S Z W 1 v d m V k Q 2 9 s d W 1 u c z E u e 2 N o c m 9 t Z V V z Z X J U a W 1 p b m c u b G 9 h Z E V 2 Z W 5 0 R W 5 k L D E y N n 0 m c X V v d D s s J n F 1 b 3 Q 7 U 2 V j d G l v b j E v V 2 V y a 2 J s Y W Q g M S A t I F J l c 3 V s d H N f T V B B X 0 l u Z G V 4 X y 9 B d X R v U m V t b 3 Z l Z E N v b H V t b n M x L n t j a H J v b W V V c 2 V y V G l t a W 5 n L k x h e W 9 1 d F N o a W Z 0 L D E y N 3 0 m c X V v d D s s J n F 1 b 3 Q 7 U 2 V j d G l v b j E v V 2 V y a 2 J s Y W Q g M S A t I F J l c 3 V s d H N f T V B B X 0 l u Z G V 4 X y 9 B d X R v U m V t b 3 Z l Z E N v b H V t b n M x L n t j a H J v b W V V c 2 V y V G l t a W 5 n L m Z p c n N 0 U G F p b n Q s M T I 4 f S Z x d W 9 0 O y w m c X V v d D t T Z W N 0 a W 9 u M S 9 X Z X J r Y m x h Z C A x I C 0 g U m V z d W x 0 c 1 9 N U E F f S W 5 k Z X h f L 0 F 1 d G 9 S Z W 1 v d m V k Q 2 9 s d W 1 u c z E u e 2 N o c m 9 t Z V V z Z X J U a W 1 p b m c u Z m l y c 3 R D b 2 5 0 Z W 5 0 Z n V s U G F p b n Q s M T I 5 f S Z x d W 9 0 O y w m c X V v d D t T Z W N 0 a W 9 u M S 9 X Z X J r Y m x h Z C A x I C 0 g U m V z d W x 0 c 1 9 N U E F f S W 5 k Z X h f L 0 F 1 d G 9 S Z W 1 v d m V k Q 2 9 s d W 1 u c z E u e 2 N o c m 9 t Z V V z Z X J U a W 1 p b m c u Z m l y c 3 R N Z W F u a W 5 n Z n V s U G F p b n R D Y W 5 k a W R h d G U s M T M w f S Z x d W 9 0 O y w m c X V v d D t T Z W N 0 a W 9 u M S 9 X Z X J r Y m x h Z C A x I C 0 g U m V z d W x 0 c 1 9 N U E F f S W 5 k Z X h f L 0 F 1 d G 9 S Z W 1 v d m V k Q 2 9 s d W 1 u c z E u e 2 N o c m 9 t Z V V z Z X J U a W 1 p b m c u Z m l y c 3 R N Z W F u a W 5 n Z n V s U G F p b n Q s M T M x f S Z x d W 9 0 O y w m c X V v d D t T Z W N 0 a W 9 u M S 9 X Z X J r Y m x h Z C A x I C 0 g U m V z d W x 0 c 1 9 N U E F f S W 5 k Z X h f L 0 F 1 d G 9 S Z W 1 v d m V k Q 2 9 s d W 1 u c z E u e 2 N o c m 9 t Z V V z Z X J U a W 1 p b m c u T G F y Z 2 V z d F R l e H R Q Y W l u d C w x M z J 9 J n F 1 b 3 Q 7 L C Z x d W 9 0 O 1 N l Y 3 R p b 2 4 x L 1 d l c m t i b G F k I D E g L S B S Z X N 1 b H R z X 0 1 Q Q V 9 J b m R l e F 8 v Q X V 0 b 1 J l b W 9 2 Z W R D b 2 x 1 b W 5 z M S 5 7 Y 2 h y b 2 1 l V X N l c l R p b W l u Z y 5 M Y X J n Z X N 0 Q 2 9 u d G V u d G Z 1 b F B h a W 5 0 L D E z M 3 0 m c X V v d D s s J n F 1 b 3 Q 7 U 2 V j d G l v b j E v V 2 V y a 2 J s Y W Q g M S A t I F J l c 3 V s d H N f T V B B X 0 l u Z G V 4 X y 9 B d X R v U m V t b 3 Z l Z E N v b H V t b n M x L n t j a H J v b W V V c 2 V y V G l t a W 5 n L l R v d G F s T G F 5 b 3 V 0 U 2 h p Z n Q s M T M 0 f S Z x d W 9 0 O y w m c X V v d D t T Z W N 0 a W 9 u M S 9 X Z X J r Y m x h Z C A x I C 0 g U m V z d W x 0 c 1 9 N U E F f S W 5 k Z X h f L 0 F 1 d G 9 S Z W 1 v d m V k Q 2 9 s d W 1 u c z E u e 2 N o c m 9 t Z V V z Z X J U a W 1 p b m c u Q 3 V t d W x h d G l 2 Z U x h e W 9 1 d F N o a W Z 0 L D E z N X 0 m c X V v d D s s J n F 1 b 3 Q 7 U 2 V j d G l v b j E v V 2 V y a 2 J s Y W Q g M S A t I F J l c 3 V s d H N f T V B B X 0 l u Z G V 4 X y 9 B d X R v U m V t b 3 Z l Z E N v b H V t b n M x L n t U V E l N Z W F z d X J l b W V u d E V u Z C w x M z Z 9 J n F 1 b 3 Q 7 L C Z x d W 9 0 O 1 N l Y 3 R p b 2 4 x L 1 d l c m t i b G F k I D E g L S B S Z X N 1 b H R z X 0 1 Q Q V 9 J b m R l e F 8 v Q X V 0 b 1 J l b W 9 2 Z W R D b 2 x 1 b W 5 z M S 5 7 T G F z d E l u d G V y Y W N 0 a X Z l L D E z N 3 0 m c X V v d D s s J n F 1 b 3 Q 7 U 2 V j d G l v b j E v V 2 V y a 2 J s Y W Q g M S A t I F J l c 3 V s d H N f T V B B X 0 l u Z G V 4 X y 9 B d X R v U m V t b 3 Z l Z E N v b H V t b n M x L n t 0 Z X N 0 S U Q s M T M 4 f S Z x d W 9 0 O y w m c X V v d D t T Z W N 0 a W 9 u M S 9 X Z X J r Y m x h Z C A x I C 0 g U m V z d W x 0 c 1 9 N U E F f S W 5 k Z X h f L 0 F 1 d G 9 S Z W 1 v d m V k Q 2 9 s d W 1 u c z E u e 3 J 1 b i w x M z l 9 J n F 1 b 3 Q 7 L C Z x d W 9 0 O 1 N l Y 3 R p b 2 4 x L 1 d l c m t i b G F k I D E g L S B S Z X N 1 b H R z X 0 1 Q Q V 9 J b m R l e F 8 v Q X V 0 b 1 J l b W 9 2 Z W R D b 2 x 1 b W 5 z M S 5 7 c 3 R l c C w x N D B 9 J n F 1 b 3 Q 7 L C Z x d W 9 0 O 1 N l Y 3 R p b 2 4 x L 1 d l c m t i b G F k I D E g L S B S Z X N 1 b H R z X 0 1 Q Q V 9 J b m R l e F 8 v Q X V 0 b 1 J l b W 9 2 Z W R D b 2 x 1 b W 5 z M S 5 7 Z W Z m Z W N 0 a X Z l Q n B z L D E 0 M X 0 m c X V v d D s s J n F 1 b 3 Q 7 U 2 V j d G l v b j E v V 2 V y a 2 J s Y W Q g M S A t I F J l c 3 V s d H N f T V B B X 0 l u Z G V 4 X y 9 B d X R v U m V t b 3 Z l Z E N v b H V t b n M x L n t k b 2 1 U a W 1 l L D E 0 M n 0 m c X V v d D s s J n F 1 b 3 Q 7 U 2 V j d G l v b j E v V 2 V y a 2 J s Y W Q g M S A t I F J l c 3 V s d H N f T V B B X 0 l u Z G V 4 X y 9 B d X R v U m V t b 3 Z l Z E N v b H V t b n M x L n t h Z n Q s M T Q z f S Z x d W 9 0 O y w m c X V v d D t T Z W N 0 a W 9 u M S 9 X Z X J r Y m x h Z C A x I C 0 g U m V z d W x 0 c 1 9 N U E F f S W 5 k Z X h f L 0 F 1 d G 9 S Z W 1 v d m V k Q 2 9 s d W 1 u c z E u e 3 R p d G x l V G l t Z S w x N D R 9 J n F 1 b 3 Q 7 L C Z x d W 9 0 O 1 N l Y 3 R p b 2 4 x L 1 d l c m t i b G F k I D E g L S B S Z X N 1 b H R z X 0 1 Q Q V 9 J b m R l e F 8 v Q X V 0 b 1 J l b W 9 2 Z W R D b 2 x 1 b W 5 z M S 5 7 Z G 9 t T G 9 h Z G l u Z y w x N D V 9 J n F 1 b 3 Q 7 L C Z x d W 9 0 O 1 N l Y 3 R p b 2 4 x L 1 d l c m t i b G F k I D E g L S B S Z X N 1 b H R z X 0 1 Q Q V 9 J b m R l e F 8 v Q X V 0 b 1 J l b W 9 2 Z W R D b 2 x 1 b W 5 z M S 5 7 c 2 V y d m V y X 3 J 0 d C w x N D Z 9 J n F 1 b 3 Q 7 L C Z x d W 9 0 O 1 N l Y 3 R p b 2 4 x L 1 d l c m t i b G F k I D E g L S B S Z X N 1 b H R z X 0 1 Q Q V 9 J b m R l e F 8 v Q X V 0 b 1 J l b W 9 2 Z W R D b 2 x 1 b W 5 z M S 5 7 Z W R n Z S 1 w c m 9 j Z X N z Z W Q s M T Q 3 f S Z x d W 9 0 O y w m c X V v d D t T Z W N 0 a W 9 u M S 9 X Z X J r Y m x h Z C A x I C 0 g U m V z d W x 0 c 1 9 N U E F f S W 5 k Z X h f L 0 F 1 d G 9 S Z W 1 v d m V k Q 2 9 s d W 1 u c z E u e 2 1 h e E Z J R C w x N D h 9 J n F 1 b 3 Q 7 L C Z x d W 9 0 O 1 N l Y 3 R p b 2 4 x L 1 d l c m t i b G F k I D E g L S B S Z X N 1 b H R z X 0 1 Q Q V 9 J b m R l e F 8 v Q X V 0 b 1 J l b W 9 2 Z W R D b 2 x 1 b W 5 z M S 5 7 V G 9 0 Y W x C b G 9 j a 2 l u Z 1 R p b W U s M T Q 5 f S Z x d W 9 0 O y w m c X V v d D t T Z W N 0 a W 9 u M S 9 X Z X J r Y m x h Z C A x I C 0 g U m V z d W x 0 c 1 9 N U E F f S W 5 k Z X h f L 0 F 1 d G 9 S Z W 1 v d m V k Q 2 9 s d W 1 u c z E u e 2 V m Z m V j d G l 2 Z U J w c 0 R v Y y w x N T B 9 J n F 1 b 3 Q 7 L C Z x d W 9 0 O 1 N l Y 3 R p b 2 4 x L 1 d l c m t i b G F k I D E g L S B S Z X N 1 b H R z X 0 1 Q Q V 9 J b m R l e F 8 v Q X V 0 b 1 J l b W 9 2 Z W R D b 2 x 1 b W 5 z M S 5 7 Y n l 0 Z X M u a H R t b C w x N T F 9 J n F 1 b 3 Q 7 L C Z x d W 9 0 O 1 N l Y 3 R p b 2 4 x L 1 d l c m t i b G F k I D E g L S B S Z X N 1 b H R z X 0 1 Q Q V 9 J b m R l e F 8 v Q X V 0 b 1 J l b W 9 2 Z W R D b 2 x 1 b W 5 z M S 5 7 c m V x d W V z d H M u a H R t b C w x N T J 9 J n F 1 b 3 Q 7 L C Z x d W 9 0 O 1 N l Y 3 R p b 2 4 x L 1 d l c m t i b G F k I D E g L S B S Z X N 1 b H R z X 0 1 Q Q V 9 J b m R l e F 8 v Q X V 0 b 1 J l b W 9 2 Z W R D b 2 x 1 b W 5 z M S 5 7 Y n l 0 Z X N V b m N v b X B y Z X N z Z W Q u a H R t b C w x N T N 9 J n F 1 b 3 Q 7 L C Z x d W 9 0 O 1 N l Y 3 R p b 2 4 x L 1 d l c m t i b G F k I D E g L S B S Z X N 1 b H R z X 0 1 Q Q V 9 J b m R l e F 8 v Q X V 0 b 1 J l b W 9 2 Z W R D b 2 x 1 b W 5 z M S 5 7 Y n l 0 Z X M u a n M s M T U 0 f S Z x d W 9 0 O y w m c X V v d D t T Z W N 0 a W 9 u M S 9 X Z X J r Y m x h Z C A x I C 0 g U m V z d W x 0 c 1 9 N U E F f S W 5 k Z X h f L 0 F 1 d G 9 S Z W 1 v d m V k Q 2 9 s d W 1 u c z E u e 3 J l c X V l c 3 R z L m p z L D E 1 N X 0 m c X V v d D s s J n F 1 b 3 Q 7 U 2 V j d G l v b j E v V 2 V y a 2 J s Y W Q g M S A t I F J l c 3 V s d H N f T V B B X 0 l u Z G V 4 X y 9 B d X R v U m V t b 3 Z l Z E N v b H V t b n M x L n t i e X R l c 1 V u Y 2 9 t c H J l c 3 N l Z C 5 q c y w x N T Z 9 J n F 1 b 3 Q 7 L C Z x d W 9 0 O 1 N l Y 3 R p b 2 4 x L 1 d l c m t i b G F k I D E g L S B S Z X N 1 b H R z X 0 1 Q Q V 9 J b m R l e F 8 v Q X V 0 b 1 J l b W 9 2 Z W R D b 2 x 1 b W 5 z M S 5 7 Y n l 0 Z X M u Y 3 N z L D E 1 N 3 0 m c X V v d D s s J n F 1 b 3 Q 7 U 2 V j d G l v b j E v V 2 V y a 2 J s Y W Q g M S A t I F J l c 3 V s d H N f T V B B X 0 l u Z G V 4 X y 9 B d X R v U m V t b 3 Z l Z E N v b H V t b n M x L n t y Z X F 1 Z X N 0 c y 5 j c 3 M s M T U 4 f S Z x d W 9 0 O y w m c X V v d D t T Z W N 0 a W 9 u M S 9 X Z X J r Y m x h Z C A x I C 0 g U m V z d W x 0 c 1 9 N U E F f S W 5 k Z X h f L 0 F 1 d G 9 S Z W 1 v d m V k Q 2 9 s d W 1 u c z E u e 2 J 5 d G V z V W 5 j b 2 1 w c m V z c 2 V k L m N z c y w x N T l 9 J n F 1 b 3 Q 7 L C Z x d W 9 0 O 1 N l Y 3 R p b 2 4 x L 1 d l c m t i b G F k I D E g L S B S Z X N 1 b H R z X 0 1 Q Q V 9 J b m R l e F 8 v Q X V 0 b 1 J l b W 9 2 Z W R D b 2 x 1 b W 5 z M S 5 7 Y n l 0 Z X M u a W 1 h Z 2 U s M T Y w f S Z x d W 9 0 O y w m c X V v d D t T Z W N 0 a W 9 u M S 9 X Z X J r Y m x h Z C A x I C 0 g U m V z d W x 0 c 1 9 N U E F f S W 5 k Z X h f L 0 F 1 d G 9 S Z W 1 v d m V k Q 2 9 s d W 1 u c z E u e 3 J l c X V l c 3 R z L m l t Y W d l L D E 2 M X 0 m c X V v d D s s J n F 1 b 3 Q 7 U 2 V j d G l v b j E v V 2 V y a 2 J s Y W Q g M S A t I F J l c 3 V s d H N f T V B B X 0 l u Z G V 4 X y 9 B d X R v U m V t b 3 Z l Z E N v b H V t b n M x L n t i e X R l c 1 V u Y 2 9 t c H J l c 3 N l Z C 5 p b W F n Z S w x N j J 9 J n F 1 b 3 Q 7 L C Z x d W 9 0 O 1 N l Y 3 R p b 2 4 x L 1 d l c m t i b G F k I D E g L S B S Z X N 1 b H R z X 0 1 Q Q V 9 J b m R l e F 8 v Q X V 0 b 1 J l b W 9 2 Z W R D b 2 x 1 b W 5 z M S 5 7 Y n l 0 Z X M u Z m x h c 2 g s M T Y z f S Z x d W 9 0 O y w m c X V v d D t T Z W N 0 a W 9 u M S 9 X Z X J r Y m x h Z C A x I C 0 g U m V z d W x 0 c 1 9 N U E F f S W 5 k Z X h f L 0 F 1 d G 9 S Z W 1 v d m V k Q 2 9 s d W 1 u c z E u e 3 J l c X V l c 3 R z L m Z s Y X N o L D E 2 N H 0 m c X V v d D s s J n F 1 b 3 Q 7 U 2 V j d G l v b j E v V 2 V y a 2 J s Y W Q g M S A t I F J l c 3 V s d H N f T V B B X 0 l u Z G V 4 X y 9 B d X R v U m V t b 3 Z l Z E N v b H V t b n M x L n t i e X R l c 1 V u Y 2 9 t c H J l c 3 N l Z C 5 m b G F z a C w x N j V 9 J n F 1 b 3 Q 7 L C Z x d W 9 0 O 1 N l Y 3 R p b 2 4 x L 1 d l c m t i b G F k I D E g L S B S Z X N 1 b H R z X 0 1 Q Q V 9 J b m R l e F 8 v Q X V 0 b 1 J l b W 9 2 Z W R D b 2 x 1 b W 5 z M S 5 7 Y n l 0 Z X M u Z m 9 u d C w x N j Z 9 J n F 1 b 3 Q 7 L C Z x d W 9 0 O 1 N l Y 3 R p b 2 4 x L 1 d l c m t i b G F k I D E g L S B S Z X N 1 b H R z X 0 1 Q Q V 9 J b m R l e F 8 v Q X V 0 b 1 J l b W 9 2 Z W R D b 2 x 1 b W 5 z M S 5 7 c m V x d W V z d H M u Z m 9 u d C w x N j d 9 J n F 1 b 3 Q 7 L C Z x d W 9 0 O 1 N l Y 3 R p b 2 4 x L 1 d l c m t i b G F k I D E g L S B S Z X N 1 b H R z X 0 1 Q Q V 9 J b m R l e F 8 v Q X V 0 b 1 J l b W 9 2 Z W R D b 2 x 1 b W 5 z M S 5 7 Y n l 0 Z X N V b m N v b X B y Z X N z Z W Q u Z m 9 u d C w x N j h 9 J n F 1 b 3 Q 7 L C Z x d W 9 0 O 1 N l Y 3 R p b 2 4 x L 1 d l c m t i b G F k I D E g L S B S Z X N 1 b H R z X 0 1 Q Q V 9 J b m R l e F 8 v Q X V 0 b 1 J l b W 9 2 Z W R D b 2 x 1 b W 5 z M S 5 7 Y n l 0 Z X M u d m l k Z W 8 s M T Y 5 f S Z x d W 9 0 O y w m c X V v d D t T Z W N 0 a W 9 u M S 9 X Z X J r Y m x h Z C A x I C 0 g U m V z d W x 0 c 1 9 N U E F f S W 5 k Z X h f L 0 F 1 d G 9 S Z W 1 v d m V k Q 2 9 s d W 1 u c z E u e 3 J l c X V l c 3 R z L n Z p Z G V v L D E 3 M H 0 m c X V v d D s s J n F 1 b 3 Q 7 U 2 V j d G l v b j E v V 2 V y a 2 J s Y W Q g M S A t I F J l c 3 V s d H N f T V B B X 0 l u Z G V 4 X y 9 B d X R v U m V t b 3 Z l Z E N v b H V t b n M x L n t i e X R l c 1 V u Y 2 9 t c H J l c 3 N l Z C 5 2 a W R l b y w x N z F 9 J n F 1 b 3 Q 7 L C Z x d W 9 0 O 1 N l Y 3 R p b 2 4 x L 1 d l c m t i b G F k I D E g L S B S Z X N 1 b H R z X 0 1 Q Q V 9 J b m R l e F 8 v Q X V 0 b 1 J l b W 9 2 Z W R D b 2 x 1 b W 5 z M S 5 7 Y n l 0 Z X M u b 3 R o Z X I s M T c y f S Z x d W 9 0 O y w m c X V v d D t T Z W N 0 a W 9 u M S 9 X Z X J r Y m x h Z C A x I C 0 g U m V z d W x 0 c 1 9 N U E F f S W 5 k Z X h f L 0 F 1 d G 9 S Z W 1 v d m V k Q 2 9 s d W 1 u c z E u e 3 J l c X V l c 3 R z L m 9 0 a G V y L D E 3 M 3 0 m c X V v d D s s J n F 1 b 3 Q 7 U 2 V j d G l v b j E v V 2 V y a 2 J s Y W Q g M S A t I F J l c 3 V s d H N f T V B B X 0 l u Z G V 4 X y 9 B d X R v U m V t b 3 Z l Z E N v b H V t b n M x L n t i e X R l c 1 V u Y 2 9 t c H J l c 3 N l Z C 5 v d G h l c i w x N z R 9 J n F 1 b 3 Q 7 L C Z x d W 9 0 O 1 N l Y 3 R p b 2 4 x L 1 d l c m t i b G F k I D E g L S B S Z X N 1 b H R z X 0 1 Q Q V 9 J b m R l e F 8 v Q X V 0 b 1 J l b W 9 2 Z W R D b 2 x 1 b W 5 z M S 5 7 a W Q s M T c 1 f S Z x d W 9 0 O y w m c X V v d D t T Z W N 0 a W 9 u M S 9 X Z X J r Y m x h Z C A x I C 0 g U m V z d W x 0 c 1 9 N U E F f S W 5 k Z X h f L 0 F 1 d G 9 S Z W 1 v d m V k Q 2 9 s d W 1 u c z E u e 0 N v b H V t b j E 3 N y w x N z Z 9 J n F 1 b 3 Q 7 X S w m c X V v d D t D b 2 x 1 b W 5 D b 3 V u d C Z x d W 9 0 O z o x N z c s J n F 1 b 3 Q 7 S 2 V 5 Q 2 9 s d W 1 u T m F t Z X M m c X V v d D s 6 W 1 0 s J n F 1 b 3 Q 7 Q 2 9 s d W 1 u S W R l b n R p d G l l c y Z x d W 9 0 O z p b J n F 1 b 3 Q 7 U 2 V j d G l v b j E v V 2 V y a 2 J s Y W Q g M S A t I F J l c 3 V s d H N f T V B B X 0 l u Z G V 4 X y 9 B d X R v U m V t b 3 Z l Z E N v b H V t b n M x L n t s b 2 F k V G l t Z S w w f S Z x d W 9 0 O y w m c X V v d D t T Z W N 0 a W 9 u M S 9 X Z X J r Y m x h Z C A x I C 0 g U m V z d W x 0 c 1 9 N U E F f S W 5 k Z X h f L 0 F 1 d G 9 S Z W 1 v d m V k Q 2 9 s d W 1 u c z E u e 2 R v Y 1 R p b W U s M X 0 m c X V v d D s s J n F 1 b 3 Q 7 U 2 V j d G l v b j E v V 2 V y a 2 J s Y W Q g M S A t I F J l c 3 V s d H N f T V B B X 0 l u Z G V 4 X y 9 B d X R v U m V t b 3 Z l Z E N v b H V t b n M x L n t m d W x s e U x v Y W R l Z C w y f S Z x d W 9 0 O y w m c X V v d D t T Z W N 0 a W 9 u M S 9 X Z X J r Y m x h Z C A x I C 0 g U m V z d W x 0 c 1 9 N U E F f S W 5 k Z X h f L 0 F 1 d G 9 S Z W 1 v d m V k Q 2 9 s d W 1 u c z E u e 2 J 5 d G V z T 3 V 0 L D N 9 J n F 1 b 3 Q 7 L C Z x d W 9 0 O 1 N l Y 3 R p b 2 4 x L 1 d l c m t i b G F k I D E g L S B S Z X N 1 b H R z X 0 1 Q Q V 9 J b m R l e F 8 v Q X V 0 b 1 J l b W 9 2 Z W R D b 2 x 1 b W 5 z M S 5 7 Y n l 0 Z X N P d X R E b 2 M s N H 0 m c X V v d D s s J n F 1 b 3 Q 7 U 2 V j d G l v b j E v V 2 V y a 2 J s Y W Q g M S A t I F J l c 3 V s d H N f T V B B X 0 l u Z G V 4 X y 9 B d X R v U m V t b 3 Z l Z E N v b H V t b n M x L n t i e X R l c 0 l u L D V 9 J n F 1 b 3 Q 7 L C Z x d W 9 0 O 1 N l Y 3 R p b 2 4 x L 1 d l c m t i b G F k I D E g L S B S Z X N 1 b H R z X 0 1 Q Q V 9 J b m R l e F 8 v Q X V 0 b 1 J l b W 9 2 Z W R D b 2 x 1 b W 5 z M S 5 7 Y n l 0 Z X N J b k R v Y y w 2 f S Z x d W 9 0 O y w m c X V v d D t T Z W N 0 a W 9 u M S 9 X Z X J r Y m x h Z C A x I C 0 g U m V z d W x 0 c 1 9 N U E F f S W 5 k Z X h f L 0 F 1 d G 9 S Z W 1 v d m V k Q 2 9 s d W 1 u c z E u e 3 J l c X V l c 3 R z L D d 9 J n F 1 b 3 Q 7 L C Z x d W 9 0 O 1 N l Y 3 R p b 2 4 x L 1 d l c m t i b G F k I D E g L S B S Z X N 1 b H R z X 0 1 Q Q V 9 J b m R l e F 8 v Q X V 0 b 1 J l b W 9 2 Z W R D b 2 x 1 b W 5 z M S 5 7 c m V x d W V z d H N G d W x s L D h 9 J n F 1 b 3 Q 7 L C Z x d W 9 0 O 1 N l Y 3 R p b 2 4 x L 1 d l c m t i b G F k I D E g L S B S Z X N 1 b H R z X 0 1 Q Q V 9 J b m R l e F 8 v Q X V 0 b 1 J l b W 9 2 Z W R D b 2 x 1 b W 5 z M S 5 7 c m V x d W V z d H N E b 2 M s O X 0 m c X V v d D s s J n F 1 b 3 Q 7 U 2 V j d G l v b j E v V 2 V y a 2 J s Y W Q g M S A t I F J l c 3 V s d H N f T V B B X 0 l u Z G V 4 X y 9 B d X R v U m V t b 3 Z l Z E N v b H V t b n M x L n t y Z X N w b 2 5 z Z X N f M j A w L D E w f S Z x d W 9 0 O y w m c X V v d D t T Z W N 0 a W 9 u M S 9 X Z X J r Y m x h Z C A x I C 0 g U m V z d W x 0 c 1 9 N U E F f S W 5 k Z X h f L 0 F 1 d G 9 S Z W 1 v d m V k Q 2 9 s d W 1 u c z E u e 3 J l c 3 B v b n N l c 1 8 0 M D Q s M T F 9 J n F 1 b 3 Q 7 L C Z x d W 9 0 O 1 N l Y 3 R p b 2 4 x L 1 d l c m t i b G F k I D E g L S B S Z X N 1 b H R z X 0 1 Q Q V 9 J b m R l e F 8 v Q X V 0 b 1 J l b W 9 2 Z W R D b 2 x 1 b W 5 z M S 5 7 c m V z c G 9 u c 2 V z X 2 9 0 a G V y L D E y f S Z x d W 9 0 O y w m c X V v d D t T Z W N 0 a W 9 u M S 9 X Z X J r Y m x h Z C A x I C 0 g U m V z d W x 0 c 1 9 N U E F f S W 5 k Z X h f L 0 F 1 d G 9 S Z W 1 v d m V k Q 2 9 s d W 1 u c z E u e 3 J l c 3 V s d C w x M 3 0 m c X V v d D s s J n F 1 b 3 Q 7 U 2 V j d G l v b j E v V 2 V y a 2 J s Y W Q g M S A t I F J l c 3 V s d H N f T V B B X 0 l u Z G V 4 X y 9 B d X R v U m V t b 3 Z l Z E N v b H V t b n M x L n t 0 Z X N 0 U 3 R h c n R P Z m Z z Z X Q s M T R 9 J n F 1 b 3 Q 7 L C Z x d W 9 0 O 1 N l Y 3 R p b 2 4 x L 1 d l c m t i b G F k I D E g L S B S Z X N 1 b H R z X 0 1 Q Q V 9 J b m R l e F 8 v Q X V 0 b 1 J l b W 9 2 Z W R D b 2 x 1 b W 5 z M S 5 7 Y 2 F j a G V k L D E 1 f S Z x d W 9 0 O y w m c X V v d D t T Z W N 0 a W 9 u M S 9 X Z X J r Y m x h Z C A x I C 0 g U m V z d W x 0 c 1 9 N U E F f S W 5 k Z X h f L 0 F 1 d G 9 S Z W 1 v d m V k Q 2 9 s d W 1 u c z E u e 2 9 w d G l t a X p h d G l v b l 9 j a G V j a 2 V k L D E 2 f S Z x d W 9 0 O y w m c X V v d D t T Z W N 0 a W 9 u M S 9 X Z X J r Y m x h Z C A x I C 0 g U m V z d W x 0 c 1 9 N U E F f S W 5 k Z X h f L 0 F 1 d G 9 S Z W 1 v d m V k Q 2 9 s d W 1 u c z E u e 2 1 h a W 5 f Z n J h b W U s M T d 9 J n F 1 b 3 Q 7 L C Z x d W 9 0 O 1 N l Y 3 R p b 2 4 x L 1 d l c m t i b G F k I D E g L S B S Z X N 1 b H R z X 0 1 Q Q V 9 J b m R l e F 8 v Q X V 0 b 1 J l b W 9 2 Z W R D b 2 x 1 b W 5 z M S 5 7 b G 9 h Z E V 2 Z W 5 0 U 3 R h c n Q s M T h 9 J n F 1 b 3 Q 7 L C Z x d W 9 0 O 1 N l Y 3 R p b 2 4 x L 1 d l c m t i b G F k I D E g L S B S Z X N 1 b H R z X 0 1 Q Q V 9 J b m R l e F 8 v Q X V 0 b 1 J l b W 9 2 Z W R D b 2 x 1 b W 5 z M S 5 7 b G 9 h Z E V 2 Z W 5 0 R W 5 k L D E 5 f S Z x d W 9 0 O y w m c X V v d D t T Z W N 0 a W 9 u M S 9 X Z X J r Y m x h Z C A x I C 0 g U m V z d W x 0 c 1 9 N U E F f S W 5 k Z X h f L 0 F 1 d G 9 S Z W 1 v d m V k Q 2 9 s d W 1 u c z E u e 2 R v b U N v b n R l b n R M b 2 F k Z W R F d m V u d F N 0 Y X J 0 L D I w f S Z x d W 9 0 O y w m c X V v d D t T Z W N 0 a W 9 u M S 9 X Z X J r Y m x h Z C A x I C 0 g U m V z d W x 0 c 1 9 N U E F f S W 5 k Z X h f L 0 F 1 d G 9 S Z W 1 v d m V k Q 2 9 s d W 1 u c z E u e 2 R v b U N v b n R l b n R M b 2 F k Z W R F d m V u d E V u Z C w y M X 0 m c X V v d D s s J n F 1 b 3 Q 7 U 2 V j d G l v b j E v V 2 V y a 2 J s Y W Q g M S A t I F J l c 3 V s d H N f T V B B X 0 l u Z G V 4 X y 9 B d X R v U m V t b 3 Z l Z E N v b H V t b n M x L n t V U k w s M j J 9 J n F 1 b 3 Q 7 L C Z x d W 9 0 O 1 N l Y 3 R p b 2 4 x L 1 d l c m t i b G F k I D E g L S B S Z X N 1 b H R z X 0 1 Q Q V 9 J b m R l e F 8 v Q X V 0 b 1 J l b W 9 2 Z W R D b 2 x 1 b W 5 z M S 5 7 Y 2 9 u b m V j d G l v b n M s M j N 9 J n F 1 b 3 Q 7 L C Z x d W 9 0 O 1 N l Y 3 R p b 2 4 x L 1 d l c m t i b G F k I D E g L S B S Z X N 1 b H R z X 0 1 Q Q V 9 J b m R l e F 8 v Q X V 0 b 1 J l b W 9 2 Z W R D b 2 x 1 b W 5 z M S 5 7 Z m l u Y W x f Y m F z Z V 9 w Y W d l X 3 J l c X V l c 3 Q s M j R 9 J n F 1 b 3 Q 7 L C Z x d W 9 0 O 1 N l Y 3 R p b 2 4 x L 1 d l c m t i b G F k I D E g L S B S Z X N 1 b H R z X 0 1 Q Q V 9 J b m R l e F 8 v Q X V 0 b 1 J l b W 9 2 Z W R D b 2 x 1 b W 5 z M S 5 7 Z m l u Y W x f Y m F z Z V 9 w Y W d l X 3 J l c X V l c 3 R f a W Q s M j V 9 J n F 1 b 3 Q 7 L C Z x d W 9 0 O 1 N l Y 3 R p b 2 4 x L 1 d l c m t i b G F k I D E g L S B S Z X N 1 b H R z X 0 1 Q Q V 9 J b m R l e F 8 v Q X V 0 b 1 J l b W 9 2 Z W R D b 2 x 1 b W 5 z M S 5 7 Z m l u Y W x f d X J s L D I 2 f S Z x d W 9 0 O y w m c X V v d D t T Z W N 0 a W 9 u M S 9 X Z X J r Y m x h Z C A x I C 0 g U m V z d W x 0 c 1 9 N U E F f S W 5 k Z X h f L 0 F 1 d G 9 S Z W 1 v d m V k Q 2 9 s d W 1 u c z E u e 2 R v b U l u d G V y Y W N 0 a X Z l L D I 3 f S Z x d W 9 0 O y w m c X V v d D t T Z W N 0 a W 9 u M S 9 X Z X J r Y m x h Z C A x I C 0 g U m V z d W x 0 c 1 9 N U E F f S W 5 k Z X h f L 0 F 1 d G 9 S Z W 1 v d m V k Q 2 9 s d W 1 u c z E u e 2 Z p c n N 0 U G F p b n Q s M j h 9 J n F 1 b 3 Q 7 L C Z x d W 9 0 O 1 N l Y 3 R p b 2 4 x L 1 d l c m t i b G F k I D E g L S B S Z X N 1 b H R z X 0 1 Q Q V 9 J b m R l e F 8 v Q X V 0 b 1 J l b W 9 2 Z W R D b 2 x 1 b W 5 z M S 5 7 Z m l y c 3 R D b 2 5 0 Z W 5 0 Z n V s U G F p b n Q s M j l 9 J n F 1 b 3 Q 7 L C Z x d W 9 0 O 1 N l Y 3 R p b 2 4 x L 1 d l c m t i b G F k I D E g L S B S Z X N 1 b H R z X 0 1 Q Q V 9 J b m R l e F 8 v Q X V 0 b 1 J l b W 9 2 Z W R D b 2 x 1 b W 5 z M S 5 7 Z m l y c 3 R N Z W F u a W 5 n Z n V s U G F p b n Q s M z B 9 J n F 1 b 3 Q 7 L C Z x d W 9 0 O 1 N l Y 3 R p b 2 4 x L 1 d l c m t i b G F k I D E g L S B S Z X N 1 b H R z X 0 1 Q Q V 9 J b m R l e F 8 v Q X V 0 b 1 J l b W 9 2 Z W R D b 2 x 1 b W 5 z M S 5 7 c m V u Z G V y Q m x v Y 2 t p b m d D U 1 M s M z F 9 J n F 1 b 3 Q 7 L C Z x d W 9 0 O 1 N l Y 3 R p b 2 4 x L 1 d l c m t i b G F k I D E g L S B S Z X N 1 b H R z X 0 1 Q Q V 9 J b m R l e F 8 v Q X V 0 b 1 J l b W 9 2 Z W R D b 2 x 1 b W 5 z M S 5 7 c m V u Z G V y Q m x v Y 2 t p b m d K U y w z M n 0 m c X V v d D s s J n F 1 b 3 Q 7 U 2 V j d G l v b j E v V 2 V y a 2 J s Y W Q g M S A t I F J l c 3 V s d H N f T V B B X 0 l u Z G V 4 X y 9 B d X R v U m V t b 3 Z l Z E N v b H V t b n M x L n t U V E Z C L D M z f S Z x d W 9 0 O y w m c X V v d D t T Z W N 0 a W 9 u M S 9 X Z X J r Y m x h Z C A x I C 0 g U m V z d W x 0 c 1 9 N U E F f S W 5 k Z X h f L 0 F 1 d G 9 S Z W 1 v d m V k Q 2 9 s d W 1 u c z E u e 2 J h c 2 V Q Y W d l U 1 N M V G l t Z S w z N H 0 m c X V v d D s s J n F 1 b 3 Q 7 U 2 V j d G l v b j E v V 2 V y a 2 J s Y W Q g M S A t I F J l c 3 V s d H N f T V B B X 0 l u Z G V 4 X y 9 B d X R v U m V t b 3 Z l Z E N v b H V t b n M x L n t z Y 2 9 y Z V 9 j Y W N o Z S w z N X 0 m c X V v d D s s J n F 1 b 3 Q 7 U 2 V j d G l v b j E v V 2 V y a 2 J s Y W Q g M S A t I F J l c 3 V s d H N f T V B B X 0 l u Z G V 4 X y 9 B d X R v U m V t b 3 Z l Z E N v b H V t b n M x L n t z Y 2 9 y Z V 9 j Z G 4 s M z Z 9 J n F 1 b 3 Q 7 L C Z x d W 9 0 O 1 N l Y 3 R p b 2 4 x L 1 d l c m t i b G F k I D E g L S B S Z X N 1 b H R z X 0 1 Q Q V 9 J b m R l e F 8 v Q X V 0 b 1 J l b W 9 2 Z W R D b 2 x 1 b W 5 z M S 5 7 c 2 N v c m V f Z 3 p p c C w z N 3 0 m c X V v d D s s J n F 1 b 3 Q 7 U 2 V j d G l v b j E v V 2 V y a 2 J s Y W Q g M S A t I F J l c 3 V s d H N f T V B B X 0 l u Z G V 4 X y 9 B d X R v U m V t b 3 Z l Z E N v b H V t b n M x L n t z Y 2 9 y Z V 9 j b 2 9 r a W V z L D M 4 f S Z x d W 9 0 O y w m c X V v d D t T Z W N 0 a W 9 u M S 9 X Z X J r Y m x h Z C A x I C 0 g U m V z d W x 0 c 1 9 N U E F f S W 5 k Z X h f L 0 F 1 d G 9 S Z W 1 v d m V k Q 2 9 s d W 1 u c z E u e 3 N j b 3 J l X 2 t l Z X A t Y W x p d m U s M z l 9 J n F 1 b 3 Q 7 L C Z x d W 9 0 O 1 N l Y 3 R p b 2 4 x L 1 d l c m t i b G F k I D E g L S B S Z X N 1 b H R z X 0 1 Q Q V 9 J b m R l e F 8 v Q X V 0 b 1 J l b W 9 2 Z W R D b 2 x 1 b W 5 z M S 5 7 c 2 N v c m V f b W l u a W Z 5 L D Q w f S Z x d W 9 0 O y w m c X V v d D t T Z W N 0 a W 9 u M S 9 X Z X J r Y m x h Z C A x I C 0 g U m V z d W x 0 c 1 9 N U E F f S W 5 k Z X h f L 0 F 1 d G 9 S Z W 1 v d m V k Q 2 9 s d W 1 u c z E u e 3 N j b 3 J l X 2 N v b W J p b m U s N D F 9 J n F 1 b 3 Q 7 L C Z x d W 9 0 O 1 N l Y 3 R p b 2 4 x L 1 d l c m t i b G F k I D E g L S B S Z X N 1 b H R z X 0 1 Q Q V 9 J b m R l e F 8 v Q X V 0 b 1 J l b W 9 2 Z W R D b 2 x 1 b W 5 z M S 5 7 c 2 N v c m V f Y 2 9 t c H J l c 3 M s N D J 9 J n F 1 b 3 Q 7 L C Z x d W 9 0 O 1 N l Y 3 R p b 2 4 x L 1 d l c m t i b G F k I D E g L S B S Z X N 1 b H R z X 0 1 Q Q V 9 J b m R l e F 8 v Q X V 0 b 1 J l b W 9 2 Z W R D b 2 x 1 b W 5 z M S 5 7 c 2 N v c m V f Z X R h Z 3 M s N D N 9 J n F 1 b 3 Q 7 L C Z x d W 9 0 O 1 N l Y 3 R p b 2 4 x L 1 d l c m t i b G F k I D E g L S B S Z X N 1 b H R z X 0 1 Q Q V 9 J b m R l e F 8 v Q X V 0 b 1 J l b W 9 2 Z W R D b 2 x 1 b W 5 z M S 5 7 c 2 N v c m V f c H J v Z 3 J l c 3 N p d m V f a n B l Z y w 0 N H 0 m c X V v d D s s J n F 1 b 3 Q 7 U 2 V j d G l v b j E v V 2 V y a 2 J s Y W Q g M S A t I F J l c 3 V s d H N f T V B B X 0 l u Z G V 4 X y 9 B d X R v U m V t b 3 Z l Z E N v b H V t b n M x L n t n e m l w X 3 R v d G F s L D Q 1 f S Z x d W 9 0 O y w m c X V v d D t T Z W N 0 a W 9 u M S 9 X Z X J r Y m x h Z C A x I C 0 g U m V z d W x 0 c 1 9 N U E F f S W 5 k Z X h f L 0 F 1 d G 9 S Z W 1 v d m V k Q 2 9 s d W 1 u c z E u e 2 d 6 a X B f c 2 F 2 a W 5 n c y w 0 N n 0 m c X V v d D s s J n F 1 b 3 Q 7 U 2 V j d G l v b j E v V 2 V y a 2 J s Y W Q g M S A t I F J l c 3 V s d H N f T V B B X 0 l u Z G V 4 X y 9 B d X R v U m V t b 3 Z l Z E N v b H V t b n M x L n t t a W 5 p Z n l f d G 9 0 Y W w s N D d 9 J n F 1 b 3 Q 7 L C Z x d W 9 0 O 1 N l Y 3 R p b 2 4 x L 1 d l c m t i b G F k I D E g L S B S Z X N 1 b H R z X 0 1 Q Q V 9 J b m R l e F 8 v Q X V 0 b 1 J l b W 9 2 Z W R D b 2 x 1 b W 5 z M S 5 7 b W l u a W Z 5 X 3 N h d m l u Z 3 M s N D h 9 J n F 1 b 3 Q 7 L C Z x d W 9 0 O 1 N l Y 3 R p b 2 4 x L 1 d l c m t i b G F k I D E g L S B S Z X N 1 b H R z X 0 1 Q Q V 9 J b m R l e F 8 v Q X V 0 b 1 J l b W 9 2 Z W R D b 2 x 1 b W 5 z M S 5 7 a W 1 h Z 2 V f d G 9 0 Y W w s N D l 9 J n F 1 b 3 Q 7 L C Z x d W 9 0 O 1 N l Y 3 R p b 2 4 x L 1 d l c m t i b G F k I D E g L S B S Z X N 1 b H R z X 0 1 Q Q V 9 J b m R l e F 8 v Q X V 0 b 1 J l b W 9 2 Z W R D b 2 x 1 b W 5 z M S 5 7 a W 1 h Z 2 V f c 2 F 2 a W 5 n c y w 1 M H 0 m c X V v d D s s J n F 1 b 3 Q 7 U 2 V j d G l v b j E v V 2 V y a 2 J s Y W Q g M S A t I F J l c 3 V s d H N f T V B B X 0 l u Z G V 4 X y 9 B d X R v U m V t b 3 Z l Z E N v b H V t b n M x L n t i Y X N l X 3 B h Z 2 V f Y 2 R u L D U x f S Z x d W 9 0 O y w m c X V v d D t T Z W N 0 a W 9 u M S 9 X Z X J r Y m x h Z C A x I C 0 g U m V z d W x 0 c 1 9 N U E F f S W 5 k Z X h f L 0 F 1 d G 9 S Z W 1 v d m V k Q 2 9 s d W 1 u c z E u e 2 N w d S 5 Q Y X J z Z U h U T U w s N T J 9 J n F 1 b 3 Q 7 L C Z x d W 9 0 O 1 N l Y 3 R p b 2 4 x L 1 d l c m t i b G F k I D E g L S B S Z X N 1 b H R z X 0 1 Q Q V 9 J b m R l e F 8 v Q X V 0 b 1 J l b W 9 2 Z W R D b 2 x 1 b W 5 z M S 5 7 Y 3 B 1 L k h U T U x E b 2 N 1 b W V u d F B h c n N l c j o 6 R m V 0 Y 2 h R d W V 1 Z W R Q c m V s b 2 F k c y w 1 M 3 0 m c X V v d D s s J n F 1 b 3 Q 7 U 2 V j d G l v b j E v V 2 V y a 2 J s Y W Q g M S A t I F J l c 3 V s d H N f T V B B X 0 l u Z G V 4 X y 9 B d X R v U m V t b 3 Z l Z E N v b H V t b n M x L n t j c H U u R X Z l b n R E a X N w Y X R j a C w 1 N H 0 m c X V v d D s s J n F 1 b 3 Q 7 U 2 V j d G l v b j E v V 2 V y a 2 J s Y W Q g M S A t I F J l c 3 V s d H N f T V B B X 0 l u Z G V 4 X y 9 B d X R v U m V t b 3 Z l Z E N v b H V t b n M x L n t j c H U u T W F y a 0 R P T U N v b n R l b n Q s N T V 9 J n F 1 b 3 Q 7 L C Z x d W 9 0 O 1 N l Y 3 R p b 2 4 x L 1 d l c m t i b G F k I D E g L S B S Z X N 1 b H R z X 0 1 Q Q V 9 J b m R l e F 8 v Q X V 0 b 1 J l b W 9 2 Z W R D b 2 x 1 b W 5 z M S 5 7 Y 3 B 1 L l Y 4 L k d D X 1 R J T U V f V E 9 f U 0 F G R V B P S U 5 U L D U 2 f S Z x d W 9 0 O y w m c X V v d D t T Z W N 0 a W 9 u M S 9 X Z X J r Y m x h Z C A x I C 0 g U m V z d W x 0 c 1 9 N U E F f S W 5 k Z X h f L 0 F 1 d G 9 S Z W 1 v d m V k Q 2 9 s d W 1 u c z E u e 2 N w d S 5 D b 2 1 t a X R M b 2 F k L D U 3 f S Z x d W 9 0 O y w m c X V v d D t T Z W N 0 a W 9 u M S 9 X Z X J r Y m x h Z C A x I C 0 g U m V z d W x 0 c 1 9 N U E F f S W 5 k Z X h f L 0 F 1 d G 9 S Z W 1 v d m V k Q 2 9 s d W 1 u c z E u e 2 N w d S 5 S Z X N v d X J j Z U Z l d G N o Z X I 6 O n J l c X V l c 3 R S Z X N v d X J j Z S w 1 O H 0 m c X V v d D s s J n F 1 b 3 Q 7 U 2 V j d G l v b j E v V 2 V y a 2 J s Y W Q g M S A t I F J l c 3 V s d H N f T V B B X 0 l u Z G V 4 X y 9 B d X R v U m V t b 3 Z l Z E N v b H V t b n M x L n t j c H U u R X Z h b H V h d G V T Y 3 J p c H Q s N T l 9 J n F 1 b 3 Q 7 L C Z x d W 9 0 O 1 N l Y 3 R p b 2 4 x L 1 d l c m t i b G F k I D E g L S B S Z X N 1 b H R z X 0 1 Q Q V 9 J b m R l e F 8 v Q X V 0 b 1 J l b W 9 2 Z W R D b 2 x 1 b W 5 z M S 5 7 Y 3 B 1 L n Y 4 L m N v b X B p b G U s N j B 9 J n F 1 b 3 Q 7 L C Z x d W 9 0 O 1 N l Y 3 R p b 2 4 x L 1 d l c m t i b G F k I D E g L S B S Z X N 1 b H R z X 0 1 Q Q V 9 J b m R l e F 8 v Q X V 0 b 1 J l b W 9 2 Z W R D b 2 x 1 b W 5 z M S 5 7 Y 3 B 1 L l B h c n N l Q X V 0 a G 9 y U 3 R 5 b G V T a G V l d C w 2 M X 0 m c X V v d D s s J n F 1 b 3 Q 7 U 2 V j d G l v b j E v V 2 V y a 2 J s Y W Q g M S A t I F J l c 3 V s d H N f T V B B X 0 l u Z G V 4 X y 9 B d X R v U m V t b 3 Z l Z E N v b H V t b n M x L n t j c H U u V X B k Y X R l T G F 5 b 3 V 0 V H J l Z S w 2 M n 0 m c X V v d D s s J n F 1 b 3 Q 7 U 2 V j d G l v b j E v V 2 V y a 2 J s Y W Q g M S A t I F J l c 3 V s d H N f T V B B X 0 l u Z G V 4 X y 9 B d X R v U m V t b 3 Z l Z E N v b H V t b n M x L n t j c H U u T G F 5 b 3 V 0 L D Y z f S Z x d W 9 0 O y w m c X V v d D t T Z W N 0 a W 9 u M S 9 X Z X J r Y m x h Z C A x I C 0 g U m V z d W x 0 c 1 9 N U E F f S W 5 k Z X h f L 0 F 1 d G 9 S Z W 1 v d m V k Q 2 9 s d W 1 u c z E u e 2 N w d S 5 Q c m V Q Y W l u d C w 2 N H 0 m c X V v d D s s J n F 1 b 3 Q 7 U 2 V j d G l v b j E v V 2 V y a 2 J s Y W Q g M S A t I F J l c 3 V s d H N f T V B B X 0 l u Z G V 4 X y 9 B d X R v U m V t b 3 Z l Z E N v b H V t b n M x L n t j c H U u U G F p b n Q s N j V 9 J n F 1 b 3 Q 7 L C Z x d W 9 0 O 1 N l Y 3 R p b 2 4 x L 1 d l c m t i b G F k I D E g L S B S Z X N 1 b H R z X 0 1 Q Q V 9 J b m R l e F 8 v Q X V 0 b 1 J l b W 9 2 Z W R D b 2 x 1 b W 5 z M S 5 7 Y 3 B 1 L k x h e W V y a X p l L D Y 2 f S Z x d W 9 0 O y w m c X V v d D t T Z W N 0 a W 9 u M S 9 X Z X J r Y m x h Z C A x I C 0 g U m V z d W x 0 c 1 9 N U E F f S W 5 k Z X h f L 0 F 1 d G 9 S Z W 1 v d m V k Q 2 9 s d W 1 u c z E u e 2 N w d S 5 G d W 5 j d G l v b k N h b G w s N j d 9 J n F 1 b 3 Q 7 L C Z x d W 9 0 O 1 N l Y 3 R p b 2 4 x L 1 d l c m t i b G F k I D E g L S B S Z X N 1 b H R z X 0 1 Q Q V 9 J b m R l e F 8 v Q X V 0 b 1 J l b W 9 2 Z W R D b 2 x 1 b W 5 z M S 5 7 Y 3 B 1 L k 1 h c m t M b 2 F k L D Y 4 f S Z x d W 9 0 O y w m c X V v d D t T Z W N 0 a W 9 u M S 9 X Z X J r Y m x h Z C A x I C 0 g U m V z d W x 0 c 1 9 N U E F f S W 5 k Z X h f L 0 F 1 d G 9 S Z W 1 v d m V k Q 2 9 s d W 1 u c z E u e 2 N w d S 5 s Y X J n Z X N 0 Q 2 9 u d G V u d G Z 1 b F B h a W 5 0 O j p D Y W 5 k a W R h d G U s N j l 9 J n F 1 b 3 Q 7 L C Z x d W 9 0 O 1 N l Y 3 R p b 2 4 x L 1 d l c m t i b G F k I D E g L S B S Z X N 1 b H R z X 0 1 Q Q V 9 J b m R l e F 8 v Q X V 0 b 1 J l b W 9 2 Z W R D b 2 x 1 b W 5 z M S 5 7 Y 3 B 1 L k l k b G U s N z B 9 J n F 1 b 3 Q 7 L C Z x d W 9 0 O 1 N l Y 3 R p b 2 4 x L 1 d l c m t i b G F k I D E g L S B S Z X N 1 b H R z X 0 1 Q Q V 9 J b m R l e F 8 v Q X V 0 b 1 J l b W 9 2 Z W R D b 2 x 1 b W 5 z M S 5 7 d G V z d G V y L D c x f S Z x d W 9 0 O y w m c X V v d D t T Z W N 0 a W 9 u M S 9 X Z X J r Y m x h Z C A x I C 0 g U m V z d W x 0 c 1 9 N U E F f S W 5 k Z X h f L 0 F 1 d G 9 S Z W 1 v d m V k Q 2 9 s d W 1 u c z E u e 3 N 0 Y X J 0 X 2 V w b 2 N o L D c y f S Z x d W 9 0 O y w m c X V v d D t T Z W N 0 a W 9 u M S 9 X Z X J r Y m x h Z C A x I C 0 g U m V z d W x 0 c 1 9 N U E F f S W 5 k Z X h f L 0 F 1 d G 9 S Z W 1 v d m V k Q 2 9 s d W 1 u c z E u e 2 9 z V m V y c 2 l v b i w 3 M 3 0 m c X V v d D s s J n F 1 b 3 Q 7 U 2 V j d G l v b j E v V 2 V y a 2 J s Y W Q g M S A t I F J l c 3 V s d H N f T V B B X 0 l u Z G V 4 X y 9 B d X R v U m V t b 3 Z l Z E N v b H V t b n M x L n t v c 1 9 2 Z X J z a W 9 u L D c 0 f S Z x d W 9 0 O y w m c X V v d D t T Z W N 0 a W 9 u M S 9 X Z X J r Y m x h Z C A x I C 0 g U m V z d W x 0 c 1 9 N U E F f S W 5 k Z X h f L 0 F 1 d G 9 S Z W 1 v d m V k Q 2 9 s d W 1 u c z E u e 2 9 z U G x h d G Z v c m 0 s N z V 9 J n F 1 b 3 Q 7 L C Z x d W 9 0 O 1 N l Y 3 R p b 2 4 x L 1 d l c m t i b G F k I D E g L S B S Z X N 1 b H R z X 0 1 Q Q V 9 J b m R l e F 8 v Q X V 0 b 1 J l b W 9 2 Z W R D b 2 x 1 b W 5 z M S 5 7 Z G F 0 Z S w 3 N n 0 m c X V v d D s s J n F 1 b 3 Q 7 U 2 V j d G l v b j E v V 2 V y a 2 J s Y W Q g M S A t I F J l c 3 V s d H N f T V B B X 0 l u Z G V 4 X y 9 B d X R v U m V t b 3 Z l Z E N v b H V t b n M x L n t i c m 9 3 c 2 V y V m V y c 2 l v b i w 3 N 3 0 m c X V v d D s s J n F 1 b 3 Q 7 U 2 V j d G l v b j E v V 2 V y a 2 J s Y W Q g M S A t I F J l c 3 V s d H N f T V B B X 0 l u Z G V 4 X y 9 B d X R v U m V t b 3 Z l Z E N v b H V t b n M x L n t i c m 9 3 c 2 V y X 3 Z l c n N p b 2 4 s N z h 9 J n F 1 b 3 Q 7 L C Z x d W 9 0 O 1 N l Y 3 R p b 2 4 x L 1 d l c m t i b G F k I D E g L S B S Z X N 1 b H R z X 0 1 Q Q V 9 J b m R l e F 8 v Q X V 0 b 1 J l b W 9 2 Z W R D b 2 x 1 b W 5 z M S 5 7 Z n V s b H l M b 2 F k Z W R D U F V t c y w 3 O X 0 m c X V v d D s s J n F 1 b 3 Q 7 U 2 V j d G l v b j E v V 2 V y a 2 J s Y W Q g M S A t I F J l c 3 V s d H N f T V B B X 0 l u Z G V 4 X y 9 B d X R v U m V t b 3 Z l Z E N v b H V t b n M x L n t m d W x s e U x v Y W R l Z E N Q V X B j d C w 4 M H 0 m c X V v d D s s J n F 1 b 3 Q 7 U 2 V j d G l v b j E v V 2 V y a 2 J s Y W Q g M S A t I F J l c 3 V s d H N f T V B B X 0 l u Z G V 4 X y 9 B d X R v U m V t b 3 Z l Z E N v b H V t b n M x L n t k b 2 N 1 b W V u d F 9 V U k w s O D F 9 J n F 1 b 3 Q 7 L C Z x d W 9 0 O 1 N l Y 3 R p b 2 4 x L 1 d l c m t i b G F k I D E g L S B S Z X N 1 b H R z X 0 1 Q Q V 9 J b m R l e F 8 v Q X V 0 b 1 J l b W 9 2 Z W R D b 2 x 1 b W 5 z M S 5 7 Z G 9 j d W 1 l b n R f a G 9 z d G 5 h b W U s O D J 9 J n F 1 b 3 Q 7 L C Z x d W 9 0 O 1 N l Y 3 R p b 2 4 x L 1 d l c m t i b G F k I D E g L S B S Z X N 1 b H R z X 0 1 Q Q V 9 J b m R l e F 8 v Q X V 0 b 1 J l b W 9 2 Z W R D b 2 x 1 b W 5 z M S 5 7 Z G 9 j d W 1 l b n R f b 3 J p Z 2 l u L D g z f S Z x d W 9 0 O y w m c X V v d D t T Z W N 0 a W 9 u M S 9 X Z X J r Y m x h Z C A x I C 0 g U m V z d W x 0 c 1 9 N U E F f S W 5 k Z X h f L 0 F 1 d G 9 S Z W 1 v d m V k Q 2 9 s d W 1 u c z E u e 2 R v b U V s Z W 1 l b n R z L D g 0 f S Z x d W 9 0 O y w m c X V v d D t T Z W N 0 a W 9 u M S 9 X Z X J r Y m x h Z C A x I C 0 g U m V z d W x 0 c 1 9 N U E F f S W 5 k Z X h f L 0 F 1 d G 9 S Z W 1 v d m V k Q 2 9 s d W 1 u c z E u e 2 R v b U N v b X B s Z X R l L D g 1 f S Z x d W 9 0 O y w m c X V v d D t T Z W N 0 a W 9 u M S 9 X Z X J r Y m x h Z C A x I C 0 g U m V z d W x 0 c 1 9 N U E F f S W 5 k Z X h f L 0 F 1 d G 9 S Z W 1 v d m V k Q 2 9 s d W 1 u c z E u e 1 B l c m Z v c m 1 h b m N l U G F p b n R U a W 1 p b m c u Z m l y c 3 Q t c G F p b n Q s O D Z 9 J n F 1 b 3 Q 7 L C Z x d W 9 0 O 1 N l Y 3 R p b 2 4 x L 1 d l c m t i b G F k I D E g L S B S Z X N 1 b H R z X 0 1 Q Q V 9 J b m R l e F 8 v Q X V 0 b 1 J l b W 9 2 Z W R D b 2 x 1 b W 5 z M S 5 7 U G V y Z m 9 y b W F u Y 2 V Q Y W l u d F R p b W l u Z y 5 m a X J z d C 1 j b 2 5 0 Z W 5 0 Z n V s L X B h a W 5 0 L D g 3 f S Z x d W 9 0 O y w m c X V v d D t T Z W N 0 a W 9 u M S 9 X Z X J r Y m x h Z C A x I C 0 g U m V z d W x 0 c 1 9 N U E F f S W 5 k Z X h f L 0 F 1 d G 9 S Z W 1 v d m V k Q 2 9 s d W 1 u c z E u e 2 J h c 2 V f c G F n Z V 9 p c F 9 w d H I s O D h 9 J n F 1 b 3 Q 7 L C Z x d W 9 0 O 1 N l Y 3 R p b 2 4 x L 1 d l c m t i b G F k I D E g L S B S Z X N 1 b H R z X 0 1 Q Q V 9 J b m R l e F 8 v Q X V 0 b 1 J l b W 9 2 Z W R D b 2 x 1 b W 5 z M S 5 7 Y m F z Z V 9 w Y W d l X 2 N u Y W 1 l L D g 5 f S Z x d W 9 0 O y w m c X V v d D t T Z W N 0 a W 9 u M S 9 X Z X J r Y m x h Z C A x I C 0 g U m V z d W x 0 c 1 9 N U E F f S W 5 k Z X h f L 0 F 1 d G 9 S Z W 1 v d m V k Q 2 9 s d W 1 u c z E u e 2 J h c 2 V f c G F n Z V 9 k b n N f c 2 V y d m V y L D k w f S Z x d W 9 0 O y w m c X V v d D t T Z W N 0 a W 9 u M S 9 X Z X J r Y m x h Z C A x I C 0 g U m V z d W x 0 c 1 9 N U E F f S W 5 k Z X h f L 0 F 1 d G 9 S Z W 1 v d m V k Q 2 9 s d W 1 u c z E u e 2 J y b 3 d z Z X J f b m F t Z S w 5 M X 0 m c X V v d D s s J n F 1 b 3 Q 7 U 2 V j d G l v b j E v V 2 V y a 2 J s Y W Q g M S A t I F J l c 3 V s d H N f T V B B X 0 l u Z G V 4 X y 9 B d X R v U m V t b 3 Z l Z E N v b H V t b n M x L n t l d m V u d E 5 h b W U s O T J 9 J n F 1 b 3 Q 7 L C Z x d W 9 0 O 1 N l Y 3 R p b 2 4 x L 1 d l c m t i b G F k I D E g L S B S Z X N 1 b H R z X 0 1 Q Q V 9 J b m R l e F 8 v Q X V 0 b 1 J l b W 9 2 Z W R D b 2 x 1 b W 5 z M S 5 7 d G V z d F 9 y d W 5 f d G l t Z V 9 t c y w 5 M 3 0 m c X V v d D s s J n F 1 b 3 Q 7 U 2 V j d G l v b j E v V 2 V y a 2 J s Y W Q g M S A t I F J l c 3 V s d H N f T V B B X 0 l u Z G V 4 X y 9 B d X R v U m V t b 3 Z l Z E N v b H V t b n M x L n t 0 Z X N 0 V X J s L D k 0 f S Z x d W 9 0 O y w m c X V v d D t T Z W N 0 a W 9 u M S 9 X Z X J r Y m x h Z C A x I C 0 g U m V z d W x 0 c 1 9 N U E F f S W 5 k Z X h f L 0 F 1 d G 9 S Z W 1 v d m V k Q 2 9 s d W 1 u c z E u e 0 N v b G 9 y Z G V w d G g s O T V 9 J n F 1 b 3 Q 7 L C Z x d W 9 0 O 1 N l Y 3 R p b 2 4 x L 1 d l c m t i b G F k I D E g L S B S Z X N 1 b H R z X 0 1 Q Q V 9 J b m R l e F 8 v Q X V 0 b 1 J l b W 9 2 Z W R D b 2 x 1 b W 5 z M S 5 7 R H B p L D k 2 f S Z x d W 9 0 O y w m c X V v d D t T Z W N 0 a W 9 u M S 9 X Z X J r Y m x h Z C A x I C 0 g U m V z d W x 0 c 1 9 N U E F f S W 5 k Z X h f L 0 F 1 d G 9 S Z W 1 v d m V k Q 2 9 s d W 1 u c z E u e 0 l t Y W d l c y w 5 N 3 0 m c X V v d D s s J n F 1 b 3 Q 7 U 2 V j d G l v b j E v V 2 V y a 2 J s Y W Q g M S A t I F J l c 3 V s d H N f T V B B X 0 l u Z G V 4 X y 9 B d X R v U m V t b 3 Z l Z E N v b H V t b n M x L n t S Z X N v b H V 0 a W 9 u L D k 4 f S Z x d W 9 0 O y w m c X V v d D t T Z W N 0 a W 9 u M S 9 X Z X J r Y m x h Z C A x I C 0 g U m V z d W x 0 c 1 9 N U E F f S W 5 k Z X h f L 0 F 1 d G 9 S Z W 1 v d m V k Q 2 9 s d W 1 u c z E u e 2 d l b m V y Y X R l Z C 1 j b 2 5 0 Z W 5 0 L X B l c m N l b n Q s O T l 9 J n F 1 b 3 Q 7 L C Z x d W 9 0 O 1 N l Y 3 R p b 2 4 x L 1 d l c m t i b G F k I D E g L S B S Z X N 1 b H R z X 0 1 Q Q V 9 J b m R l e F 8 v Q X V 0 b 1 J l b W 9 2 Z W R D b 2 x 1 b W 5 z M S 5 7 Z 2 V u Z X J h d G V k L W N v b n R l b n Q t c 2 l 6 Z S w x M D B 9 J n F 1 b 3 Q 7 L C Z x d W 9 0 O 1 N l Y 3 R p b 2 4 x L 1 d l c m t i b G F k I D E g L S B S Z X N 1 b H R z X 0 1 Q Q V 9 J b m R l e F 8 v Q X V 0 b 1 J l b W 9 2 Z W R D b 2 x 1 b W 5 z M S 5 7 b W V 0 Y S 1 2 a W V 3 c G 9 y d C w x M D F 9 J n F 1 b 3 Q 7 L C Z x d W 9 0 O 1 N l Y 3 R p b 2 4 x L 1 d l c m t i b G F k I D E g L S B S Z X N 1 b H R z X 0 1 Q Q V 9 J b m R l e F 8 v Q X V 0 b 1 J l b W 9 2 Z W R D b 2 x 1 b W 5 z M S 5 7 c m V u Z G V y Z W Q t a H R t b C w x M D J 9 J n F 1 b 3 Q 7 L C Z x d W 9 0 O 1 N l Y 3 R p b 2 4 x L 1 d l c m t i b G F k I D E g L S B S Z X N 1 b H R z X 0 1 Q Q V 9 J b m R l e F 8 v Q X V 0 b 1 J l b W 9 2 Z W R D b 2 x 1 b W 5 z M S 5 7 b G F z d F Z p c 3 V h b E N o Y W 5 n Z S w x M D N 9 J n F 1 b 3 Q 7 L C Z x d W 9 0 O 1 N l Y 3 R p b 2 4 x L 1 d l c m t i b G F k I D E g L S B S Z X N 1 b H R z X 0 1 Q Q V 9 J b m R l e F 8 v Q X V 0 b 1 J l b W 9 2 Z W R D b 2 x 1 b W 5 z M S 5 7 c m V u Z G V y L D E w N H 0 m c X V v d D s s J n F 1 b 3 Q 7 U 2 V j d G l v b j E v V 2 V y a 2 J s Y W Q g M S A t I F J l c 3 V s d H N f T V B B X 0 l u Z G V 4 X y 9 B d X R v U m V t b 3 Z l Z E N v b H V t b n M x L n t 2 a X N 1 Y W x D b 2 1 w b G V 0 Z T g 1 L D E w N X 0 m c X V v d D s s J n F 1 b 3 Q 7 U 2 V j d G l v b j E v V 2 V y a 2 J s Y W Q g M S A t I F J l c 3 V s d H N f T V B B X 0 l u Z G V 4 X y 9 B d X R v U m V t b 3 Z l Z E N v b H V t b n M x L n t 2 a X N 1 Y W x D b 2 1 w b G V 0 Z T k w L D E w N n 0 m c X V v d D s s J n F 1 b 3 Q 7 U 2 V j d G l v b j E v V 2 V y a 2 J s Y W Q g M S A t I F J l c 3 V s d H N f T V B B X 0 l u Z G V 4 X y 9 B d X R v U m V t b 3 Z l Z E N v b H V t b n M x L n t 2 a X N 1 Y W x D b 2 1 w b G V 0 Z T k 1 L D E w N 3 0 m c X V v d D s s J n F 1 b 3 Q 7 U 2 V j d G l v b j E v V 2 V y a 2 J s Y W Q g M S A t I F J l c 3 V s d H N f T V B B X 0 l u Z G V 4 X y 9 B d X R v U m V t b 3 Z l Z E N v b H V t b n M x L n t 2 a X N 1 Y W x D b 2 1 w b G V 0 Z T k 5 L D E w O H 0 m c X V v d D s s J n F 1 b 3 Q 7 U 2 V j d G l v b j E v V 2 V y a 2 J s Y W Q g M S A t I F J l c 3 V s d H N f T V B B X 0 l u Z G V 4 X y 9 B d X R v U m V t b 3 Z l Z E N v b H V t b n M x L n t 2 a X N 1 Y W x D b 2 1 w b G V 0 Z S w x M D l 9 J n F 1 b 3 Q 7 L C Z x d W 9 0 O 1 N l Y 3 R p b 2 4 x L 1 d l c m t i b G F k I D E g L S B S Z X N 1 b H R z X 0 1 Q Q V 9 J b m R l e F 8 v Q X V 0 b 1 J l b W 9 2 Z W R D b 2 x 1 b W 5 z M S 5 7 U 3 B l Z W R J b m R l e C w x M T B 9 J n F 1 b 3 Q 7 L C Z x d W 9 0 O 1 N l Y 3 R p b 2 4 x L 1 d l c m t i b G F k I D E g L S B S Z X N 1 b H R z X 0 1 Q Q V 9 J b m R l e F 8 v Q X V 0 b 1 J l b W 9 2 Z W R D b 2 x 1 b W 5 z M S 5 7 T G F y Z 2 V z d E N v b n R l b n R m d W x Q Y W l u d F R 5 c G U s M T E x f S Z x d W 9 0 O y w m c X V v d D t T Z W N 0 a W 9 u M S 9 X Z X J r Y m x h Z C A x I C 0 g U m V z d W x 0 c 1 9 N U E F f S W 5 k Z X h f L 0 F 1 d G 9 S Z W 1 v d m V k Q 2 9 s d W 1 u c z E u e 0 x h c m d l c 3 R D b 2 5 0 Z W 5 0 Z n V s U G F p b n R O b 2 R l V H l w Z S w x M T J 9 J n F 1 b 3 Q 7 L C Z x d W 9 0 O 1 N l Y 3 R p b 2 4 x L 1 d l c m t i b G F k I D E g L S B S Z X N 1 b H R z X 0 1 Q Q V 9 J b m R l e F 8 v Q X V 0 b 1 J l b W 9 2 Z W R D b 2 x 1 b W 5 z M S 5 7 Y 2 h y b 2 1 l V X N l c l R p b W l u Z y 5 u Y X Z p Z 2 F 0 a W 9 u U 3 R h c n Q s M T E z f S Z x d W 9 0 O y w m c X V v d D t T Z W N 0 a W 9 u M S 9 X Z X J r Y m x h Z C A x I C 0 g U m V z d W x 0 c 1 9 N U E F f S W 5 k Z X h f L 0 F 1 d G 9 S Z W 1 v d m V k Q 2 9 s d W 1 u c z E u e 2 N o c m 9 t Z V V z Z X J U a W 1 p b m c u Z m V 0 Y 2 h T d G F y d C w x M T R 9 J n F 1 b 3 Q 7 L C Z x d W 9 0 O 1 N l Y 3 R p b 2 4 x L 1 d l c m t i b G F k I D E g L S B S Z X N 1 b H R z X 0 1 Q Q V 9 J b m R l e F 8 v Q X V 0 b 1 J l b W 9 2 Z W R D b 2 x 1 b W 5 z M S 5 7 Y 2 h y b 2 1 l V X N l c l R p b W l u Z y 5 k b 2 1 M b 2 F k a W 5 n L D E x N X 0 m c X V v d D s s J n F 1 b 3 Q 7 U 2 V j d G l v b j E v V 2 V y a 2 J s Y W Q g M S A t I F J l c 3 V s d H N f T V B B X 0 l u Z G V 4 X y 9 B d X R v U m V t b 3 Z l Z E N v b H V t b n M x L n t j a H J v b W V V c 2 V y V G l t a W 5 n L n J l c 3 B v b n N l R W 5 k L D E x N n 0 m c X V v d D s s J n F 1 b 3 Q 7 U 2 V j d G l v b j E v V 2 V y a 2 J s Y W Q g M S A t I F J l c 3 V s d H N f T V B B X 0 l u Z G V 4 X y 9 B d X R v U m V t b 3 Z l Z E N v b H V t b n M x L n t j a H J v b W V V c 2 V y V G l t a W 5 n L m R v b U l u d G V y Y W N 0 a X Z l L D E x N 3 0 m c X V v d D s s J n F 1 b 3 Q 7 U 2 V j d G l v b j E v V 2 V y a 2 J s Y W Q g M S A t I F J l c 3 V s d H N f T V B B X 0 l u Z G V 4 X y 9 B d X R v U m V t b 3 Z l Z E N v b H V t b n M x L n t j a H J v b W V V c 2 V y V G l t a W 5 n L m R v b U N v b n R l b n R M b 2 F k Z W R F d m V u d F N 0 Y X J 0 L D E x O H 0 m c X V v d D s s J n F 1 b 3 Q 7 U 2 V j d G l v b j E v V 2 V y a 2 J s Y W Q g M S A t I F J l c 3 V s d H N f T V B B X 0 l u Z G V 4 X y 9 B d X R v U m V t b 3 Z l Z E N v b H V t b n M x L n t j a H J v b W V V c 2 V y V G l t a W 5 n L m R v b U N v b n R l b n R M b 2 F k Z W R F d m V u d E V u Z C w x M T l 9 J n F 1 b 3 Q 7 L C Z x d W 9 0 O 1 N l Y 3 R p b 2 4 x L 1 d l c m t i b G F k I D E g L S B S Z X N 1 b H R z X 0 1 Q Q V 9 J b m R l e F 8 v Q X V 0 b 1 J l b W 9 2 Z W R D b 2 x 1 b W 5 z M S 5 7 Y 2 h y b 2 1 l V X N l c l R p b W l u Z y 5 k b 2 1 D b 2 1 w b G V 0 Z S w x M j B 9 J n F 1 b 3 Q 7 L C Z x d W 9 0 O 1 N l Y 3 R p b 2 4 x L 1 d l c m t i b G F k I D E g L S B S Z X N 1 b H R z X 0 1 Q Q V 9 J b m R l e F 8 v Q X V 0 b 1 J l b W 9 2 Z W R D b 2 x 1 b W 5 z M S 5 7 Y 2 h y b 2 1 l V X N l c l R p b W l u Z y 5 1 b m x v Y W R F d m V u d F N 0 Y X J 0 L D E y M X 0 m c X V v d D s s J n F 1 b 3 Q 7 U 2 V j d G l v b j E v V 2 V y a 2 J s Y W Q g M S A t I F J l c 3 V s d H N f T V B B X 0 l u Z G V 4 X y 9 B d X R v U m V t b 3 Z l Z E N v b H V t b n M x L n t j a H J v b W V V c 2 V y V G l t a W 5 n L n V u b G 9 h Z E V 2 Z W 5 0 R W 5 k L D E y M n 0 m c X V v d D s s J n F 1 b 3 Q 7 U 2 V j d G l v b j E v V 2 V y a 2 J s Y W Q g M S A t I F J l c 3 V s d H N f T V B B X 0 l u Z G V 4 X y 9 B d X R v U m V t b 3 Z l Z E N v b H V t b n M x L n t j a H J v b W V V c 2 V y V G l t a W 5 n L m 1 h c m t B c 0 1 h a W 5 G c m F t Z S w x M j N 9 J n F 1 b 3 Q 7 L C Z x d W 9 0 O 1 N l Y 3 R p b 2 4 x L 1 d l c m t i b G F k I D E g L S B S Z X N 1 b H R z X 0 1 Q Q V 9 J b m R l e F 8 v Q X V 0 b 1 J l b W 9 2 Z W R D b 2 x 1 b W 5 z M S 5 7 Y 2 h y b 2 1 l V X N l c l R p b W l u Z y 5 j b 2 1 t a X R O Y X Z p Z 2 F 0 a W 9 u R W 5 k L D E y N H 0 m c X V v d D s s J n F 1 b 3 Q 7 U 2 V j d G l v b j E v V 2 V y a 2 J s Y W Q g M S A t I F J l c 3 V s d H N f T V B B X 0 l u Z G V 4 X y 9 B d X R v U m V t b 3 Z l Z E N v b H V t b n M x L n t j a H J v b W V V c 2 V y V G l t a W 5 n L m x v Y W R F d m V u d F N 0 Y X J 0 L D E y N X 0 m c X V v d D s s J n F 1 b 3 Q 7 U 2 V j d G l v b j E v V 2 V y a 2 J s Y W Q g M S A t I F J l c 3 V s d H N f T V B B X 0 l u Z G V 4 X y 9 B d X R v U m V t b 3 Z l Z E N v b H V t b n M x L n t j a H J v b W V V c 2 V y V G l t a W 5 n L m x v Y W R F d m V u d E V u Z C w x M j Z 9 J n F 1 b 3 Q 7 L C Z x d W 9 0 O 1 N l Y 3 R p b 2 4 x L 1 d l c m t i b G F k I D E g L S B S Z X N 1 b H R z X 0 1 Q Q V 9 J b m R l e F 8 v Q X V 0 b 1 J l b W 9 2 Z W R D b 2 x 1 b W 5 z M S 5 7 Y 2 h y b 2 1 l V X N l c l R p b W l u Z y 5 M Y X l v d X R T a G l m d C w x M j d 9 J n F 1 b 3 Q 7 L C Z x d W 9 0 O 1 N l Y 3 R p b 2 4 x L 1 d l c m t i b G F k I D E g L S B S Z X N 1 b H R z X 0 1 Q Q V 9 J b m R l e F 8 v Q X V 0 b 1 J l b W 9 2 Z W R D b 2 x 1 b W 5 z M S 5 7 Y 2 h y b 2 1 l V X N l c l R p b W l u Z y 5 m a X J z d F B h a W 5 0 L D E y O H 0 m c X V v d D s s J n F 1 b 3 Q 7 U 2 V j d G l v b j E v V 2 V y a 2 J s Y W Q g M S A t I F J l c 3 V s d H N f T V B B X 0 l u Z G V 4 X y 9 B d X R v U m V t b 3 Z l Z E N v b H V t b n M x L n t j a H J v b W V V c 2 V y V G l t a W 5 n L m Z p c n N 0 Q 2 9 u d G V u d G Z 1 b F B h a W 5 0 L D E y O X 0 m c X V v d D s s J n F 1 b 3 Q 7 U 2 V j d G l v b j E v V 2 V y a 2 J s Y W Q g M S A t I F J l c 3 V s d H N f T V B B X 0 l u Z G V 4 X y 9 B d X R v U m V t b 3 Z l Z E N v b H V t b n M x L n t j a H J v b W V V c 2 V y V G l t a W 5 n L m Z p c n N 0 T W V h b m l u Z 2 Z 1 b F B h a W 5 0 Q 2 F u Z G l k Y X R l L D E z M H 0 m c X V v d D s s J n F 1 b 3 Q 7 U 2 V j d G l v b j E v V 2 V y a 2 J s Y W Q g M S A t I F J l c 3 V s d H N f T V B B X 0 l u Z G V 4 X y 9 B d X R v U m V t b 3 Z l Z E N v b H V t b n M x L n t j a H J v b W V V c 2 V y V G l t a W 5 n L m Z p c n N 0 T W V h b m l u Z 2 Z 1 b F B h a W 5 0 L D E z M X 0 m c X V v d D s s J n F 1 b 3 Q 7 U 2 V j d G l v b j E v V 2 V y a 2 J s Y W Q g M S A t I F J l c 3 V s d H N f T V B B X 0 l u Z G V 4 X y 9 B d X R v U m V t b 3 Z l Z E N v b H V t b n M x L n t j a H J v b W V V c 2 V y V G l t a W 5 n L k x h c m d l c 3 R U Z X h 0 U G F p b n Q s M T M y f S Z x d W 9 0 O y w m c X V v d D t T Z W N 0 a W 9 u M S 9 X Z X J r Y m x h Z C A x I C 0 g U m V z d W x 0 c 1 9 N U E F f S W 5 k Z X h f L 0 F 1 d G 9 S Z W 1 v d m V k Q 2 9 s d W 1 u c z E u e 2 N o c m 9 t Z V V z Z X J U a W 1 p b m c u T G F y Z 2 V z d E N v b n R l b n R m d W x Q Y W l u d C w x M z N 9 J n F 1 b 3 Q 7 L C Z x d W 9 0 O 1 N l Y 3 R p b 2 4 x L 1 d l c m t i b G F k I D E g L S B S Z X N 1 b H R z X 0 1 Q Q V 9 J b m R l e F 8 v Q X V 0 b 1 J l b W 9 2 Z W R D b 2 x 1 b W 5 z M S 5 7 Y 2 h y b 2 1 l V X N l c l R p b W l u Z y 5 U b 3 R h b E x h e W 9 1 d F N o a W Z 0 L D E z N H 0 m c X V v d D s s J n F 1 b 3 Q 7 U 2 V j d G l v b j E v V 2 V y a 2 J s Y W Q g M S A t I F J l c 3 V s d H N f T V B B X 0 l u Z G V 4 X y 9 B d X R v U m V t b 3 Z l Z E N v b H V t b n M x L n t j a H J v b W V V c 2 V y V G l t a W 5 n L k N 1 b X V s Y X R p d m V M Y X l v d X R T a G l m d C w x M z V 9 J n F 1 b 3 Q 7 L C Z x d W 9 0 O 1 N l Y 3 R p b 2 4 x L 1 d l c m t i b G F k I D E g L S B S Z X N 1 b H R z X 0 1 Q Q V 9 J b m R l e F 8 v Q X V 0 b 1 J l b W 9 2 Z W R D b 2 x 1 b W 5 z M S 5 7 V F R J T W V h c 3 V y Z W 1 l b n R F b m Q s M T M 2 f S Z x d W 9 0 O y w m c X V v d D t T Z W N 0 a W 9 u M S 9 X Z X J r Y m x h Z C A x I C 0 g U m V z d W x 0 c 1 9 N U E F f S W 5 k Z X h f L 0 F 1 d G 9 S Z W 1 v d m V k Q 2 9 s d W 1 u c z E u e 0 x h c 3 R J b n R l c m F j d G l 2 Z S w x M z d 9 J n F 1 b 3 Q 7 L C Z x d W 9 0 O 1 N l Y 3 R p b 2 4 x L 1 d l c m t i b G F k I D E g L S B S Z X N 1 b H R z X 0 1 Q Q V 9 J b m R l e F 8 v Q X V 0 b 1 J l b W 9 2 Z W R D b 2 x 1 b W 5 z M S 5 7 d G V z d E l E L D E z O H 0 m c X V v d D s s J n F 1 b 3 Q 7 U 2 V j d G l v b j E v V 2 V y a 2 J s Y W Q g M S A t I F J l c 3 V s d H N f T V B B X 0 l u Z G V 4 X y 9 B d X R v U m V t b 3 Z l Z E N v b H V t b n M x L n t y d W 4 s M T M 5 f S Z x d W 9 0 O y w m c X V v d D t T Z W N 0 a W 9 u M S 9 X Z X J r Y m x h Z C A x I C 0 g U m V z d W x 0 c 1 9 N U E F f S W 5 k Z X h f L 0 F 1 d G 9 S Z W 1 v d m V k Q 2 9 s d W 1 u c z E u e 3 N 0 Z X A s M T Q w f S Z x d W 9 0 O y w m c X V v d D t T Z W N 0 a W 9 u M S 9 X Z X J r Y m x h Z C A x I C 0 g U m V z d W x 0 c 1 9 N U E F f S W 5 k Z X h f L 0 F 1 d G 9 S Z W 1 v d m V k Q 2 9 s d W 1 u c z E u e 2 V m Z m V j d G l 2 Z U J w c y w x N D F 9 J n F 1 b 3 Q 7 L C Z x d W 9 0 O 1 N l Y 3 R p b 2 4 x L 1 d l c m t i b G F k I D E g L S B S Z X N 1 b H R z X 0 1 Q Q V 9 J b m R l e F 8 v Q X V 0 b 1 J l b W 9 2 Z W R D b 2 x 1 b W 5 z M S 5 7 Z G 9 t V G l t Z S w x N D J 9 J n F 1 b 3 Q 7 L C Z x d W 9 0 O 1 N l Y 3 R p b 2 4 x L 1 d l c m t i b G F k I D E g L S B S Z X N 1 b H R z X 0 1 Q Q V 9 J b m R l e F 8 v Q X V 0 b 1 J l b W 9 2 Z W R D b 2 x 1 b W 5 z M S 5 7 Y W Z 0 L D E 0 M 3 0 m c X V v d D s s J n F 1 b 3 Q 7 U 2 V j d G l v b j E v V 2 V y a 2 J s Y W Q g M S A t I F J l c 3 V s d H N f T V B B X 0 l u Z G V 4 X y 9 B d X R v U m V t b 3 Z l Z E N v b H V t b n M x L n t 0 a X R s Z V R p b W U s M T Q 0 f S Z x d W 9 0 O y w m c X V v d D t T Z W N 0 a W 9 u M S 9 X Z X J r Y m x h Z C A x I C 0 g U m V z d W x 0 c 1 9 N U E F f S W 5 k Z X h f L 0 F 1 d G 9 S Z W 1 v d m V k Q 2 9 s d W 1 u c z E u e 2 R v b U x v Y W R p b m c s M T Q 1 f S Z x d W 9 0 O y w m c X V v d D t T Z W N 0 a W 9 u M S 9 X Z X J r Y m x h Z C A x I C 0 g U m V z d W x 0 c 1 9 N U E F f S W 5 k Z X h f L 0 F 1 d G 9 S Z W 1 v d m V k Q 2 9 s d W 1 u c z E u e 3 N l c n Z l c l 9 y d H Q s M T Q 2 f S Z x d W 9 0 O y w m c X V v d D t T Z W N 0 a W 9 u M S 9 X Z X J r Y m x h Z C A x I C 0 g U m V z d W x 0 c 1 9 N U E F f S W 5 k Z X h f L 0 F 1 d G 9 S Z W 1 v d m V k Q 2 9 s d W 1 u c z E u e 2 V k Z 2 U t c H J v Y 2 V z c 2 V k L D E 0 N 3 0 m c X V v d D s s J n F 1 b 3 Q 7 U 2 V j d G l v b j E v V 2 V y a 2 J s Y W Q g M S A t I F J l c 3 V s d H N f T V B B X 0 l u Z G V 4 X y 9 B d X R v U m V t b 3 Z l Z E N v b H V t b n M x L n t t Y X h G S U Q s M T Q 4 f S Z x d W 9 0 O y w m c X V v d D t T Z W N 0 a W 9 u M S 9 X Z X J r Y m x h Z C A x I C 0 g U m V z d W x 0 c 1 9 N U E F f S W 5 k Z X h f L 0 F 1 d G 9 S Z W 1 v d m V k Q 2 9 s d W 1 u c z E u e 1 R v d G F s Q m x v Y 2 t p b m d U a W 1 l L D E 0 O X 0 m c X V v d D s s J n F 1 b 3 Q 7 U 2 V j d G l v b j E v V 2 V y a 2 J s Y W Q g M S A t I F J l c 3 V s d H N f T V B B X 0 l u Z G V 4 X y 9 B d X R v U m V t b 3 Z l Z E N v b H V t b n M x L n t l Z m Z l Y 3 R p d m V C c H N E b 2 M s M T U w f S Z x d W 9 0 O y w m c X V v d D t T Z W N 0 a W 9 u M S 9 X Z X J r Y m x h Z C A x I C 0 g U m V z d W x 0 c 1 9 N U E F f S W 5 k Z X h f L 0 F 1 d G 9 S Z W 1 v d m V k Q 2 9 s d W 1 u c z E u e 2 J 5 d G V z L m h 0 b W w s M T U x f S Z x d W 9 0 O y w m c X V v d D t T Z W N 0 a W 9 u M S 9 X Z X J r Y m x h Z C A x I C 0 g U m V z d W x 0 c 1 9 N U E F f S W 5 k Z X h f L 0 F 1 d G 9 S Z W 1 v d m V k Q 2 9 s d W 1 u c z E u e 3 J l c X V l c 3 R z L m h 0 b W w s M T U y f S Z x d W 9 0 O y w m c X V v d D t T Z W N 0 a W 9 u M S 9 X Z X J r Y m x h Z C A x I C 0 g U m V z d W x 0 c 1 9 N U E F f S W 5 k Z X h f L 0 F 1 d G 9 S Z W 1 v d m V k Q 2 9 s d W 1 u c z E u e 2 J 5 d G V z V W 5 j b 2 1 w c m V z c 2 V k L m h 0 b W w s M T U z f S Z x d W 9 0 O y w m c X V v d D t T Z W N 0 a W 9 u M S 9 X Z X J r Y m x h Z C A x I C 0 g U m V z d W x 0 c 1 9 N U E F f S W 5 k Z X h f L 0 F 1 d G 9 S Z W 1 v d m V k Q 2 9 s d W 1 u c z E u e 2 J 5 d G V z L m p z L D E 1 N H 0 m c X V v d D s s J n F 1 b 3 Q 7 U 2 V j d G l v b j E v V 2 V y a 2 J s Y W Q g M S A t I F J l c 3 V s d H N f T V B B X 0 l u Z G V 4 X y 9 B d X R v U m V t b 3 Z l Z E N v b H V t b n M x L n t y Z X F 1 Z X N 0 c y 5 q c y w x N T V 9 J n F 1 b 3 Q 7 L C Z x d W 9 0 O 1 N l Y 3 R p b 2 4 x L 1 d l c m t i b G F k I D E g L S B S Z X N 1 b H R z X 0 1 Q Q V 9 J b m R l e F 8 v Q X V 0 b 1 J l b W 9 2 Z W R D b 2 x 1 b W 5 z M S 5 7 Y n l 0 Z X N V b m N v b X B y Z X N z Z W Q u a n M s M T U 2 f S Z x d W 9 0 O y w m c X V v d D t T Z W N 0 a W 9 u M S 9 X Z X J r Y m x h Z C A x I C 0 g U m V z d W x 0 c 1 9 N U E F f S W 5 k Z X h f L 0 F 1 d G 9 S Z W 1 v d m V k Q 2 9 s d W 1 u c z E u e 2 J 5 d G V z L m N z c y w x N T d 9 J n F 1 b 3 Q 7 L C Z x d W 9 0 O 1 N l Y 3 R p b 2 4 x L 1 d l c m t i b G F k I D E g L S B S Z X N 1 b H R z X 0 1 Q Q V 9 J b m R l e F 8 v Q X V 0 b 1 J l b W 9 2 Z W R D b 2 x 1 b W 5 z M S 5 7 c m V x d W V z d H M u Y 3 N z L D E 1 O H 0 m c X V v d D s s J n F 1 b 3 Q 7 U 2 V j d G l v b j E v V 2 V y a 2 J s Y W Q g M S A t I F J l c 3 V s d H N f T V B B X 0 l u Z G V 4 X y 9 B d X R v U m V t b 3 Z l Z E N v b H V t b n M x L n t i e X R l c 1 V u Y 2 9 t c H J l c 3 N l Z C 5 j c 3 M s M T U 5 f S Z x d W 9 0 O y w m c X V v d D t T Z W N 0 a W 9 u M S 9 X Z X J r Y m x h Z C A x I C 0 g U m V z d W x 0 c 1 9 N U E F f S W 5 k Z X h f L 0 F 1 d G 9 S Z W 1 v d m V k Q 2 9 s d W 1 u c z E u e 2 J 5 d G V z L m l t Y W d l L D E 2 M H 0 m c X V v d D s s J n F 1 b 3 Q 7 U 2 V j d G l v b j E v V 2 V y a 2 J s Y W Q g M S A t I F J l c 3 V s d H N f T V B B X 0 l u Z G V 4 X y 9 B d X R v U m V t b 3 Z l Z E N v b H V t b n M x L n t y Z X F 1 Z X N 0 c y 5 p b W F n Z S w x N j F 9 J n F 1 b 3 Q 7 L C Z x d W 9 0 O 1 N l Y 3 R p b 2 4 x L 1 d l c m t i b G F k I D E g L S B S Z X N 1 b H R z X 0 1 Q Q V 9 J b m R l e F 8 v Q X V 0 b 1 J l b W 9 2 Z W R D b 2 x 1 b W 5 z M S 5 7 Y n l 0 Z X N V b m N v b X B y Z X N z Z W Q u a W 1 h Z 2 U s M T Y y f S Z x d W 9 0 O y w m c X V v d D t T Z W N 0 a W 9 u M S 9 X Z X J r Y m x h Z C A x I C 0 g U m V z d W x 0 c 1 9 N U E F f S W 5 k Z X h f L 0 F 1 d G 9 S Z W 1 v d m V k Q 2 9 s d W 1 u c z E u e 2 J 5 d G V z L m Z s Y X N o L D E 2 M 3 0 m c X V v d D s s J n F 1 b 3 Q 7 U 2 V j d G l v b j E v V 2 V y a 2 J s Y W Q g M S A t I F J l c 3 V s d H N f T V B B X 0 l u Z G V 4 X y 9 B d X R v U m V t b 3 Z l Z E N v b H V t b n M x L n t y Z X F 1 Z X N 0 c y 5 m b G F z a C w x N j R 9 J n F 1 b 3 Q 7 L C Z x d W 9 0 O 1 N l Y 3 R p b 2 4 x L 1 d l c m t i b G F k I D E g L S B S Z X N 1 b H R z X 0 1 Q Q V 9 J b m R l e F 8 v Q X V 0 b 1 J l b W 9 2 Z W R D b 2 x 1 b W 5 z M S 5 7 Y n l 0 Z X N V b m N v b X B y Z X N z Z W Q u Z m x h c 2 g s M T Y 1 f S Z x d W 9 0 O y w m c X V v d D t T Z W N 0 a W 9 u M S 9 X Z X J r Y m x h Z C A x I C 0 g U m V z d W x 0 c 1 9 N U E F f S W 5 k Z X h f L 0 F 1 d G 9 S Z W 1 v d m V k Q 2 9 s d W 1 u c z E u e 2 J 5 d G V z L m Z v b n Q s M T Y 2 f S Z x d W 9 0 O y w m c X V v d D t T Z W N 0 a W 9 u M S 9 X Z X J r Y m x h Z C A x I C 0 g U m V z d W x 0 c 1 9 N U E F f S W 5 k Z X h f L 0 F 1 d G 9 S Z W 1 v d m V k Q 2 9 s d W 1 u c z E u e 3 J l c X V l c 3 R z L m Z v b n Q s M T Y 3 f S Z x d W 9 0 O y w m c X V v d D t T Z W N 0 a W 9 u M S 9 X Z X J r Y m x h Z C A x I C 0 g U m V z d W x 0 c 1 9 N U E F f S W 5 k Z X h f L 0 F 1 d G 9 S Z W 1 v d m V k Q 2 9 s d W 1 u c z E u e 2 J 5 d G V z V W 5 j b 2 1 w c m V z c 2 V k L m Z v b n Q s M T Y 4 f S Z x d W 9 0 O y w m c X V v d D t T Z W N 0 a W 9 u M S 9 X Z X J r Y m x h Z C A x I C 0 g U m V z d W x 0 c 1 9 N U E F f S W 5 k Z X h f L 0 F 1 d G 9 S Z W 1 v d m V k Q 2 9 s d W 1 u c z E u e 2 J 5 d G V z L n Z p Z G V v L D E 2 O X 0 m c X V v d D s s J n F 1 b 3 Q 7 U 2 V j d G l v b j E v V 2 V y a 2 J s Y W Q g M S A t I F J l c 3 V s d H N f T V B B X 0 l u Z G V 4 X y 9 B d X R v U m V t b 3 Z l Z E N v b H V t b n M x L n t y Z X F 1 Z X N 0 c y 5 2 a W R l b y w x N z B 9 J n F 1 b 3 Q 7 L C Z x d W 9 0 O 1 N l Y 3 R p b 2 4 x L 1 d l c m t i b G F k I D E g L S B S Z X N 1 b H R z X 0 1 Q Q V 9 J b m R l e F 8 v Q X V 0 b 1 J l b W 9 2 Z W R D b 2 x 1 b W 5 z M S 5 7 Y n l 0 Z X N V b m N v b X B y Z X N z Z W Q u d m l k Z W 8 s M T c x f S Z x d W 9 0 O y w m c X V v d D t T Z W N 0 a W 9 u M S 9 X Z X J r Y m x h Z C A x I C 0 g U m V z d W x 0 c 1 9 N U E F f S W 5 k Z X h f L 0 F 1 d G 9 S Z W 1 v d m V k Q 2 9 s d W 1 u c z E u e 2 J 5 d G V z L m 9 0 a G V y L D E 3 M n 0 m c X V v d D s s J n F 1 b 3 Q 7 U 2 V j d G l v b j E v V 2 V y a 2 J s Y W Q g M S A t I F J l c 3 V s d H N f T V B B X 0 l u Z G V 4 X y 9 B d X R v U m V t b 3 Z l Z E N v b H V t b n M x L n t y Z X F 1 Z X N 0 c y 5 v d G h l c i w x N z N 9 J n F 1 b 3 Q 7 L C Z x d W 9 0 O 1 N l Y 3 R p b 2 4 x L 1 d l c m t i b G F k I D E g L S B S Z X N 1 b H R z X 0 1 Q Q V 9 J b m R l e F 8 v Q X V 0 b 1 J l b W 9 2 Z W R D b 2 x 1 b W 5 z M S 5 7 Y n l 0 Z X N V b m N v b X B y Z X N z Z W Q u b 3 R o Z X I s M T c 0 f S Z x d W 9 0 O y w m c X V v d D t T Z W N 0 a W 9 u M S 9 X Z X J r Y m x h Z C A x I C 0 g U m V z d W x 0 c 1 9 N U E F f S W 5 k Z X h f L 0 F 1 d G 9 S Z W 1 v d m V k Q 2 9 s d W 1 u c z E u e 2 l k L D E 3 N X 0 m c X V v d D s s J n F 1 b 3 Q 7 U 2 V j d G l v b j E v V 2 V y a 2 J s Y W Q g M S A t I F J l c 3 V s d H N f T V B B X 0 l u Z G V 4 X y 9 B d X R v U m V t b 3 Z l Z E N v b H V t b n M x L n t D b 2 x 1 b W 4 x N z c s M T c 2 f S Z x d W 9 0 O 1 0 s J n F 1 b 3 Q 7 U m V s Y X R p b 2 5 z a G l w S W 5 m b y Z x d W 9 0 O z p b X X 0 i I C 8 + P C 9 T d G F i b G V F b n R y a W V z P j w v S X R l b T 4 8 S X R l b T 4 8 S X R l b U x v Y 2 F 0 a W 9 u P j x J d G V t V H l w Z T 5 G b 3 J t d W x h P C 9 J d G V t V H l w Z T 4 8 S X R l b V B h d G g + U 2 V j d G l v b j E v V 2 V y a 2 J s Y W Q l M j A x J T I w L S U y M F J l c 3 V s d H N f T V B B X 0 l u Z G V 4 X y 9 C c m 9 u P C 9 J d G V t U G F 0 a D 4 8 L 0 l 0 Z W 1 M b 2 N h d G l v b j 4 8 U 3 R h Y m x l R W 5 0 c m l l c y A v P j w v S X R l b T 4 8 S X R l b T 4 8 S X R l b U x v Y 2 F 0 a W 9 u P j x J d G V t V H l w Z T 5 G b 3 J t d W x h P C 9 J d G V t V H l w Z T 4 8 S X R l b V B h d G g + U 2 V j d G l v b j E v V 2 V y a 2 J s Y W Q l M j A x J T I w L S U y M F J l c 3 V s d H N f T V B B X 0 l u Z G V 4 X y 9 O Y X Z p Z 2 F 0 a W U l M j A x P C 9 J d G V t U G F 0 a D 4 8 L 0 l 0 Z W 1 M b 2 N h d G l v b j 4 8 U 3 R h Y m x l R W 5 0 c m l l c y A v P j w v S X R l b T 4 8 S X R l b T 4 8 S X R l b U x v Y 2 F 0 a W 9 u P j x J d G V t V H l w Z T 5 G b 3 J t d W x h P C 9 J d G V t V H l w Z T 4 8 S X R l b V B h d G g + U 2 V j d G l v b j E v V 2 V y a 2 J s Y W Q l M j A x J T I w L S U y M F J l c 3 V s d H N f T V B B X 0 l u Z G V 4 X y 9 I Z W F k Z X J z J T I w b W V 0 J T I w d m V y a G 9 v Z 2 Q l M j B u a X Z l Y X U 8 L 0 l 0 Z W 1 Q Y X R o P j w v S X R l b U x v Y 2 F 0 a W 9 u P j x T d G F i b G V F b n R y a W V z I C 8 + P C 9 J d G V t P j x J d G V t P j x J d G V t T G 9 j Y X R p b 2 4 + P E l 0 Z W 1 U e X B l P k Z v c m 1 1 b G E 8 L 0 l 0 Z W 1 U e X B l P j x J d G V t U G F 0 a D 5 T Z W N 0 a W 9 u M S 9 X Z X J r Y m x h Z C U y M D E l M j A t J T I w U m V z d W x 0 c 1 9 N U E F f S W 5 k Z X h f L 0 h l d C U y M G t v b G 9 t d H l w Z S U y M G l z J T I w Z 2 V 3 a W p 6 a W d k P C 9 J d G V t U G F 0 a D 4 8 L 0 l 0 Z W 1 M b 2 N h d G l v b j 4 8 U 3 R h Y m x l R W 5 0 c m l l c y A v P j w v S X R l b T 4 8 S X R l b T 4 8 S X R l b U x v Y 2 F 0 a W 9 u P j x J d G V t V H l w Z T 5 G b 3 J t d W x h P C 9 J d G V t V H l w Z T 4 8 S X R l b V B h d G g + U 2 V j d G l v b j E v V 2 V y a 2 J s Y W Q l M j A x J T I w L S U y M F J l c 3 V s d H N f T V B B X 0 l u Z 3 J l Z D 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W 1 l V X B k Y X R l Z E F m d G V y R m l s b C I g V m F s d W U 9 I m w w I i A v P j x F b n R y e S B U e X B l P S J S Z X N 1 b H R U e X B l I i B W Y W x 1 Z T 0 i c 1 R h Y m x l I i A v P j x F b n R y e S B U e X B l P S J C d W Z m Z X J O Z X h 0 U m V m c m V z a C I g V m F s d W U 9 I m w x I i A v P j x F b n R y e S B U e X B l P S J G a W x s V G F y Z 2 V 0 I i B W Y W x 1 Z T 0 i c 1 d l c m t i b G F k X z F f X 1 9 S Z X N 1 b H R z X 0 1 Q Q V 9 J b m d y Z W Q i I C 8 + P E V u d H J 5 I F R 5 c G U 9 I k Z p b G x l Z E N v b X B s Z X R l U m V z d W x 0 V G 9 X b 3 J r c 2 h l Z X Q i I F Z h b H V l P S J s M S I g L z 4 8 R W 5 0 c n k g V H l w Z T 0 i Q W R k Z W R U b 0 R h d G F N b 2 R l b C I g V m F s d W U 9 I m w w I i A v P j x F b n R y e S B U e X B l P S J G a W x s Q 2 9 1 b n Q i I F Z h b H V l P S J s N S I g L z 4 8 R W 5 0 c n k g V H l w Z T 0 i R m l s b E V y c m 9 y Q 2 9 k Z S I g V m F s d W U 9 I n N V b m t u b 3 d u I i A v P j x F b n R y e S B U e X B l P S J G a W x s R X J y b 3 J D b 3 V u d C I g V m F s d W U 9 I m w w I i A v P j x F b n R y e S B U e X B l P S J G a W x s T G F z d F V w Z G F 0 Z W Q i I F Z h b H V l P S J k M j A y M y 0 w N S 0 w O F Q y M D o z M D o w O C 4 w N j I y O T A w W i I g L z 4 8 R W 5 0 c n k g V H l w Z T 0 i R m l s b E N v b H V t b l R 5 c G V z I i B W Y W x 1 Z T 0 i c 0 F 3 T U R B d 0 1 E Q X d N R E F 3 T U R B d 0 1 E Q X d N R 0 F 3 T U R B d 1 l E Q X d Z R 0 F 3 T U R B d 0 1 E Q X d N R E F 3 T U R B d 0 1 E Q X d N R E F 3 T U R B d 0 1 E Q m d N R E F 3 T U R B d 0 1 E Q X d N R E F 3 T U R B d 0 1 E Q X d N R E J n T U d C Z 1 l E Q X d N R E F 3 W U d C Z 0 1 E Q X d N Q U F B W U d C Z 0 1 H Q X d Z R 0 J n T U R C Z 1 l E Q X d N R E F 3 T U R B d 1 l H Q X d N R E F 3 T U R B d 0 1 E Q X d N R E F 3 T U R B d 0 1 E Q X d N R E F 3 T U R B d 1 l E Q X d N R E F 3 T U R B d 0 1 E Q X d N R E F 3 T U R B d 0 1 E Q X d N R E F 3 T U R B d 0 1 E Q X d N R E F 3 T U R B d 0 1 H Q U E 9 P S I g L z 4 8 R W 5 0 c n k g V H l w Z T 0 i R m l s b E N v b H V t b k 5 h b W V z I i B W Y W x 1 Z T 0 i c 1 s m c X V v d D t s b 2 F k V G l t Z S Z x d W 9 0 O y w m c X V v d D t k b 2 N U a W 1 l J n F 1 b 3 Q 7 L C Z x d W 9 0 O 2 Z 1 b G x 5 T G 9 h Z G V k J n F 1 b 3 Q 7 L C Z x d W 9 0 O 2 J 5 d G V z T 3 V 0 J n F 1 b 3 Q 7 L C Z x d W 9 0 O 2 J 5 d G V z T 3 V 0 R G 9 j J n F 1 b 3 Q 7 L C Z x d W 9 0 O 2 J 5 d G V z S W 4 m c X V v d D s s J n F 1 b 3 Q 7 Y n l 0 Z X N J b k R v Y y Z x d W 9 0 O y w m c X V v d D t y Z X F 1 Z X N 0 c y Z x d W 9 0 O y w m c X V v d D t y Z X F 1 Z X N 0 c 0 Z 1 b G w m c X V v d D s s J n F 1 b 3 Q 7 c m V x d W V z d H N E b 2 M m c X V v d D s s J n F 1 b 3 Q 7 c m V z c G 9 u c 2 V z X z I w M C Z x d W 9 0 O y w m c X V v d D t y Z X N w b 2 5 z Z X N f N D A 0 J n F 1 b 3 Q 7 L C Z x d W 9 0 O 3 J l c 3 B v b n N l c 1 9 v d G h l c i Z x d W 9 0 O y w m c X V v d D t y Z X N 1 b H Q m c X V v d D s s J n F 1 b 3 Q 7 d G V z d F N 0 Y X J 0 T 2 Z m c 2 V 0 J n F 1 b 3 Q 7 L C Z x d W 9 0 O 2 N h Y 2 h l Z C Z x d W 9 0 O y w m c X V v d D t v c H R p b W l 6 Y X R p b 2 5 f Y 2 h l Y 2 t l Z C Z x d W 9 0 O y w m c X V v d D t t Y W l u X 2 Z y Y W 1 l J n F 1 b 3 Q 7 L C Z x d W 9 0 O 2 x v Y W R F d m V u d F N 0 Y X J 0 J n F 1 b 3 Q 7 L C Z x d W 9 0 O 2 x v Y W R F d m V u d E V u Z C Z x d W 9 0 O y w m c X V v d D t k b 2 1 D b 2 5 0 Z W 5 0 T G 9 h Z G V k R X Z l b n R T d G F y d C Z x d W 9 0 O y w m c X V v d D t k b 2 1 D b 2 5 0 Z W 5 0 T G 9 h Z G V k R X Z l b n R F b m Q m c X V v d D s s J n F 1 b 3 Q 7 V V J M J n F 1 b 3 Q 7 L C Z x d W 9 0 O 2 N v b m 5 l Y 3 R p b 2 5 z J n F 1 b 3 Q 7 L C Z x d W 9 0 O 2 Z p b m F s X 2 J h c 2 V f c G F n Z V 9 y Z X F 1 Z X N 0 J n F 1 b 3 Q 7 L C Z x d W 9 0 O 2 Z p b m F s X 2 J h c 2 V f c G F n Z V 9 y Z X F 1 Z X N 0 X 2 l k J n F 1 b 3 Q 7 L C Z x d W 9 0 O 2 Z p b m F s X 3 V y b C Z x d W 9 0 O y w m c X V v d D t k b 2 1 J b n R l c m F j d G l 2 Z S Z x d W 9 0 O y w m c X V v d D t m a X J z d F B h a W 5 0 J n F 1 b 3 Q 7 L C Z x d W 9 0 O 2 Z p c n N 0 Q 2 9 u d G V u d G Z 1 b F B h a W 5 0 J n F 1 b 3 Q 7 L C Z x d W 9 0 O 2 Z p c n N 0 T W V h b m l u Z 2 Z 1 b F B h a W 5 0 J n F 1 b 3 Q 7 L C Z x d W 9 0 O 3 J l b m R l c k J s b 2 N r a W 5 n Q 1 N T J n F 1 b 3 Q 7 L C Z x d W 9 0 O 3 J l b m R l c k J s b 2 N r a W 5 n S l M m c X V v d D s s J n F 1 b 3 Q 7 V F R G Q i Z x d W 9 0 O y w m c X V v d D t i Y X N l U G F n Z V N T T F R p b W U m c X V v d D s s J n F 1 b 3 Q 7 c 2 N v c m V f Y 2 F j a G U m c X V v d D s s J n F 1 b 3 Q 7 c 2 N v c m V f Y 2 R u J n F 1 b 3 Q 7 L C Z x d W 9 0 O 3 N j b 3 J l X 2 d 6 a X A m c X V v d D s s J n F 1 b 3 Q 7 c 2 N v c m V f Y 2 9 v a 2 l l c y Z x d W 9 0 O y w m c X V v d D t z Y 2 9 y Z V 9 r Z W V w L W F s a X Z l J n F 1 b 3 Q 7 L C Z x d W 9 0 O 3 N j b 3 J l X 2 1 p b m l m e S Z x d W 9 0 O y w m c X V v d D t z Y 2 9 y Z V 9 j b 2 1 i a W 5 l J n F 1 b 3 Q 7 L C Z x d W 9 0 O 3 N j b 3 J l X 2 N v b X B y Z X N z J n F 1 b 3 Q 7 L C Z x d W 9 0 O 3 N j b 3 J l X 2 V 0 Y W d z J n F 1 b 3 Q 7 L C Z x d W 9 0 O 3 N j b 3 J l X 3 B y b 2 d y Z X N z a X Z l X 2 p w Z W c m c X V v d D s s J n F 1 b 3 Q 7 Z 3 p p c F 9 0 b 3 R h b C Z x d W 9 0 O y w m c X V v d D t n e m l w X 3 N h d m l u Z 3 M m c X V v d D s s J n F 1 b 3 Q 7 b W l u a W Z 5 X 3 R v d G F s J n F 1 b 3 Q 7 L C Z x d W 9 0 O 2 1 p b m l m e V 9 z Y X Z p b m d z J n F 1 b 3 Q 7 L C Z x d W 9 0 O 2 l t Y W d l X 3 R v d G F s J n F 1 b 3 Q 7 L C Z x d W 9 0 O 2 l t Y W d l X 3 N h d m l u Z 3 M m c X V v d D s s J n F 1 b 3 Q 7 Y m F z Z V 9 w Y W d l X 2 N k b i Z x d W 9 0 O y w m c X V v d D t j c H U u U G F y c 2 V I V E 1 M J n F 1 b 3 Q 7 L C Z x d W 9 0 O 2 N w d S 5 I V E 1 M R G 9 j d W 1 l b n R Q Y X J z Z X I 6 O k Z l d G N o U X V l d W V k U H J l b G 9 h Z H M m c X V v d D s s J n F 1 b 3 Q 7 Y 3 B 1 L k V 2 Z W 5 0 R G l z c G F 0 Y 2 g m c X V v d D s s J n F 1 b 3 Q 7 Y 3 B 1 L k 1 h c m t E T 0 1 D b 2 5 0 Z W 5 0 J n F 1 b 3 Q 7 L C Z x d W 9 0 O 2 N w d S 5 W O C 5 H Q 1 9 U S U 1 F X 1 R P X 1 N B R k V Q T 0 l O V C Z x d W 9 0 O y w m c X V v d D t j c H U u Q 2 9 t b W l 0 T G 9 h Z C Z x d W 9 0 O y w m c X V v d D t j c H U u U m V z b 3 V y Y 2 V G Z X R j a G V y O j p y Z X F 1 Z X N 0 U m V z b 3 V y Y 2 U m c X V v d D s s J n F 1 b 3 Q 7 Y 3 B 1 L k V 2 Y W x 1 Y X R l U 2 N y a X B 0 J n F 1 b 3 Q 7 L C Z x d W 9 0 O 2 N w d S 5 2 O C 5 j b 2 1 w a W x l J n F 1 b 3 Q 7 L C Z x d W 9 0 O 2 N w d S 5 Q Y X J z Z U F 1 d G h v c l N 0 e W x l U 2 h l Z X Q m c X V v d D s s J n F 1 b 3 Q 7 Y 3 B 1 L k Z 1 b m N 0 a W 9 u Q 2 F s b C Z x d W 9 0 O y w m c X V v d D t j c H U u T W F y a 0 x v Y W Q m c X V v d D s s J n F 1 b 3 Q 7 Y 3 B 1 L l V w Z G F 0 Z U x h e W 9 1 d F R y Z W U m c X V v d D s s J n F 1 b 3 Q 7 Y 3 B 1 L k x h e W 9 1 d C Z x d W 9 0 O y w m c X V v d D t j c H U u U H J l U G F p b n Q m c X V v d D s s J n F 1 b 3 Q 7 Y 3 B 1 L k h p d F R l c 3 Q m c X V v d D s s J n F 1 b 3 Q 7 Y 3 B 1 L l B h a W 5 0 J n F 1 b 3 Q 7 L C Z x d W 9 0 O 2 N w d S 5 M Y X l l c m l 6 Z S Z x d W 9 0 O y w m c X V v d D t j c H U u b G F y Z 2 V z d E N v b n R l b n R m d W x Q Y W l u d D o 6 Q 2 F u Z G l k Y X R l J n F 1 b 3 Q 7 L C Z x d W 9 0 O 2 N w d S 5 J Z G x l J n F 1 b 3 Q 7 L C Z x d W 9 0 O 3 R l c 3 R l c i Z x d W 9 0 O y w m c X V v d D t z d G F y d F 9 l c G 9 j a C Z x d W 9 0 O y w m c X V v d D t v c 1 Z l c n N p b 2 4 m c X V v d D s s J n F 1 b 3 Q 7 b 3 N f d m V y c 2 l v b i Z x d W 9 0 O y w m c X V v d D t v c 1 B s Y X R m b 3 J t J n F 1 b 3 Q 7 L C Z x d W 9 0 O 2 R h d G U m c X V v d D s s J n F 1 b 3 Q 7 Y n J v d 3 N l c l Z l c n N p b 2 4 m c X V v d D s s J n F 1 b 3 Q 7 Y n J v d 3 N l c l 9 2 Z X J z a W 9 u J n F 1 b 3 Q 7 L C Z x d W 9 0 O 2 Z 1 b G x 5 T G 9 h Z G V k Q 1 B V b X M m c X V v d D s s J n F 1 b 3 Q 7 Z n V s b H l M b 2 F k Z W R D U F V w Y 3 Q m c X V v d D s s J n F 1 b 3 Q 7 Z G 9 j d W 1 l b n R f V V J M J n F 1 b 3 Q 7 L C Z x d W 9 0 O 2 R v Y 3 V t Z W 5 0 X 2 h v c 3 R u Y W 1 l J n F 1 b 3 Q 7 L C Z x d W 9 0 O 2 R v Y 3 V t Z W 5 0 X 2 9 y a W d p b i Z x d W 9 0 O y w m c X V v d D t k b 2 1 F b G V t Z W 5 0 c y Z x d W 9 0 O y w m c X V v d D t k b 2 1 D b 2 1 w b G V 0 Z S Z x d W 9 0 O y w m c X V v d D t Q Z X J m b 3 J t Y W 5 j Z V B h a W 5 0 V G l t a W 5 n L m Z p c n N 0 L X B h a W 5 0 J n F 1 b 3 Q 7 L C Z x d W 9 0 O 1 B l c m Z v c m 1 h b m N l U G F p b n R U a W 1 p b m c u Z m l y c 3 Q t Y 2 9 u d G V u d G Z 1 b C 1 w Y W l u d C Z x d W 9 0 O y w m c X V v d D t i Y X N l X 3 B h Z 2 V f a X B f c H R y J n F 1 b 3 Q 7 L C Z x d W 9 0 O 2 J h c 2 V f c G F n Z V 9 j b m F t Z S Z x d W 9 0 O y w m c X V v d D t i Y X N l X 3 B h Z 2 V f Z G 5 z X 3 N l c n Z l c i Z x d W 9 0 O y w m c X V v d D t i c m 9 3 c 2 V y X 2 5 h b W U m c X V v d D s s J n F 1 b 3 Q 7 Z X Z l b n R O Y W 1 l J n F 1 b 3 Q 7 L C Z x d W 9 0 O 3 R l c 3 R f c n V u X 3 R p b W V f b X M m c X V v d D s s J n F 1 b 3 Q 7 d G V z d F V y b C Z x d W 9 0 O y w m c X V v d D t D b 2 x v c m R l c H R o J n F 1 b 3 Q 7 L C Z x d W 9 0 O 0 R w a S Z x d W 9 0 O y w m c X V v d D t J b W F n Z X M m c X V v d D s s J n F 1 b 3 Q 7 U m V z b 2 x 1 d G l v b i Z x d W 9 0 O y w m c X V v d D t n Z W 5 l c m F 0 Z W Q t Y 2 9 u d G V u d C 1 w Z X J j Z W 5 0 J n F 1 b 3 Q 7 L C Z x d W 9 0 O 2 d l b m V y Y X R l Z C 1 j b 2 5 0 Z W 5 0 L X N p e m U m c X V v d D s s J n F 1 b 3 Q 7 b W V 0 Y S 1 2 a W V 3 c G 9 y d C Z x d W 9 0 O y w m c X V v d D t y Z W 5 k Z X J l Z C 1 o d G 1 s J n F 1 b 3 Q 7 L C Z x d W 9 0 O 2 x h c 3 R W a X N 1 Y W x D a G F u Z 2 U m c X V v d D s s J n F 1 b 3 Q 7 c m V u Z G V y J n F 1 b 3 Q 7 L C Z x d W 9 0 O 3 Z p c 3 V h b E N v b X B s Z X R l O D U m c X V v d D s s J n F 1 b 3 Q 7 d m l z d W F s Q 2 9 t c G x l d G U 5 M C Z x d W 9 0 O y w m c X V v d D t 2 a X N 1 Y W x D b 2 1 w b G V 0 Z T k 1 J n F 1 b 3 Q 7 L C Z x d W 9 0 O 3 Z p c 3 V h b E N v b X B s Z X R l O T k m c X V v d D s s J n F 1 b 3 Q 7 d m l z d W F s Q 2 9 t c G x l d G U m c X V v d D s s J n F 1 b 3 Q 7 U 3 B l Z W R J b m R l e C Z x d W 9 0 O y w m c X V v d D t M Y X J n Z X N 0 Q 2 9 u d G V u d G Z 1 b F B h a W 5 0 V H l w Z S Z x d W 9 0 O y w m c X V v d D t M Y X J n Z X N 0 Q 2 9 u d G V u d G Z 1 b F B h a W 5 0 T m 9 k Z V R 5 c G U m c X V v d D s s J n F 1 b 3 Q 7 Y 2 h y b 2 1 l V X N l c l R p b W l u Z y 5 u Y X Z p Z 2 F 0 a W 9 u U 3 R h c n Q m c X V v d D s s J n F 1 b 3 Q 7 Y 2 h y b 2 1 l V X N l c l R p b W l u Z y 5 m Z X R j a F N 0 Y X J 0 J n F 1 b 3 Q 7 L C Z x d W 9 0 O 2 N o c m 9 t Z V V z Z X J U a W 1 p b m c u Z G 9 t T G 9 h Z G l u Z y Z x d W 9 0 O y w m c X V v d D t j a H J v b W V V c 2 V y V G l t a W 5 n L n J l c 3 B v b n N l R W 5 k J n F 1 b 3 Q 7 L C Z x d W 9 0 O 2 N o c m 9 t Z V V z Z X J U a W 1 p b m c u Z G 9 t S W 5 0 Z X J h Y 3 R p d m U m c X V v d D s s J n F 1 b 3 Q 7 Y 2 h y b 2 1 l V X N l c l R p b W l u Z y 5 k b 2 1 D b 2 5 0 Z W 5 0 T G 9 h Z G V k R X Z l b n R T d G F y d C Z x d W 9 0 O y w m c X V v d D t j a H J v b W V V c 2 V y V G l t a W 5 n L m R v b U N v b n R l b n R M b 2 F k Z W R F d m V u d E V u Z C Z x d W 9 0 O y w m c X V v d D t j a H J v b W V V c 2 V y V G l t a W 5 n L m R v b U N v b X B s Z X R l J n F 1 b 3 Q 7 L C Z x d W 9 0 O 2 N o c m 9 t Z V V z Z X J U a W 1 p b m c u d W 5 s b 2 F k R X Z l b n R T d G F y d C Z x d W 9 0 O y w m c X V v d D t j a H J v b W V V c 2 V y V G l t a W 5 n L n V u b G 9 h Z E V 2 Z W 5 0 R W 5 k J n F 1 b 3 Q 7 L C Z x d W 9 0 O 2 N o c m 9 t Z V V z Z X J U a W 1 p b m c u b W F y a 0 F z T W F p b k Z y Y W 1 l J n F 1 b 3 Q 7 L C Z x d W 9 0 O 2 N o c m 9 t Z V V z Z X J U a W 1 p b m c u Y 2 9 t b W l 0 T m F 2 a W d h d G l v b k V u Z C Z x d W 9 0 O y w m c X V v d D t j a H J v b W V V c 2 V y V G l t a W 5 n L m x v Y W R F d m V u d F N 0 Y X J 0 J n F 1 b 3 Q 7 L C Z x d W 9 0 O 2 N o c m 9 t Z V V z Z X J U a W 1 p b m c u b G 9 h Z E V 2 Z W 5 0 R W 5 k J n F 1 b 3 Q 7 L C Z x d W 9 0 O 2 N o c m 9 t Z V V z Z X J U a W 1 p b m c u Z m l y c 3 R Q Y W l u d C Z x d W 9 0 O y w m c X V v d D t j a H J v b W V V c 2 V y V G l t a W 5 n L m Z p c n N 0 Q 2 9 u d G V u d G Z 1 b F B h a W 5 0 J n F 1 b 3 Q 7 L C Z x d W 9 0 O 2 N o c m 9 t Z V V z Z X J U a W 1 p b m c u Z m l y c 3 R N Z W F u a W 5 n Z n V s U G F p b n R D Y W 5 k a W R h d G U m c X V v d D s s J n F 1 b 3 Q 7 Y 2 h y b 2 1 l V X N l c l R p b W l u Z y 5 M Y X l v d X R T a G l m d C Z x d W 9 0 O y w m c X V v d D t j a H J v b W V V c 2 V y V G l t a W 5 n L m Z p c n N 0 T W V h b m l u Z 2 Z 1 b F B h a W 5 0 J n F 1 b 3 Q 7 L C Z x d W 9 0 O 2 N o c m 9 t Z V V z Z X J U a W 1 p b m c u T G F y Z 2 V z d F R l e H R Q Y W l u d C Z x d W 9 0 O y w m c X V v d D t j a H J v b W V V c 2 V y V G l t a W 5 n L k x h c m d l c 3 R D b 2 5 0 Z W 5 0 Z n V s U G F p b n Q m c X V v d D s s J n F 1 b 3 Q 7 Y 2 h y b 2 1 l V X N l c l R p b W l u Z y 5 U b 3 R h b E x h e W 9 1 d F N o a W Z 0 J n F 1 b 3 Q 7 L C Z x d W 9 0 O 2 N o c m 9 t Z V V z Z X J U a W 1 p b m c u Q 3 V t d W x h d G l 2 Z U x h e W 9 1 d F N o a W Z 0 J n F 1 b 3 Q 7 L C Z x d W 9 0 O 1 R U S U 1 l Y X N 1 c m V t Z W 5 0 R W 5 k J n F 1 b 3 Q 7 L C Z x d W 9 0 O 0 x h c 3 R J b n R l c m F j d G l 2 Z S Z x d W 9 0 O y w m c X V v d D t 0 Z X N 0 S U Q m c X V v d D s s J n F 1 b 3 Q 7 c n V u J n F 1 b 3 Q 7 L C Z x d W 9 0 O 3 N 0 Z X A m c X V v d D s s J n F 1 b 3 Q 7 Z W Z m Z W N 0 a X Z l Q n B z J n F 1 b 3 Q 7 L C Z x d W 9 0 O 2 R v b V R p b W U m c X V v d D s s J n F 1 b 3 Q 7 Y W Z 0 J n F 1 b 3 Q 7 L C Z x d W 9 0 O 3 R p d G x l V G l t Z S Z x d W 9 0 O y w m c X V v d D t k b 2 1 M b 2 F k a W 5 n J n F 1 b 3 Q 7 L C Z x d W 9 0 O 3 N l c n Z l c l 9 y d H Q m c X V v d D s s J n F 1 b 3 Q 7 Z W R n Z S 1 w c m 9 j Z X N z Z W Q m c X V v d D s s J n F 1 b 3 Q 7 b W F 4 R k l E J n F 1 b 3 Q 7 L C Z x d W 9 0 O 1 R v d G F s Q m x v Y 2 t p b m d U a W 1 l J n F 1 b 3 Q 7 L C Z x d W 9 0 O 2 V m Z m V j d G l 2 Z U J w c 0 R v Y y Z x d W 9 0 O y w m c X V v d D t i e X R l c y 5 o d G 1 s J n F 1 b 3 Q 7 L C Z x d W 9 0 O 3 J l c X V l c 3 R z L m h 0 b W w m c X V v d D s s J n F 1 b 3 Q 7 Y n l 0 Z X N V b m N v b X B y Z X N z Z W Q u a H R t b C Z x d W 9 0 O y w m c X V v d D t i e X R l c y 5 q c y Z x d W 9 0 O y w m c X V v d D t y Z X F 1 Z X N 0 c y 5 q c y Z x d W 9 0 O y w m c X V v d D t i e X R l c 1 V u Y 2 9 t c H J l c 3 N l Z C 5 q c y Z x d W 9 0 O y w m c X V v d D t i e X R l c y 5 j c 3 M m c X V v d D s s J n F 1 b 3 Q 7 c m V x d W V z d H M u Y 3 N z J n F 1 b 3 Q 7 L C Z x d W 9 0 O 2 J 5 d G V z V W 5 j b 2 1 w c m V z c 2 V k L m N z c y Z x d W 9 0 O y w m c X V v d D t i e X R l c y 5 p b W F n Z S Z x d W 9 0 O y w m c X V v d D t y Z X F 1 Z X N 0 c y 5 p b W F n Z S Z x d W 9 0 O y w m c X V v d D t i e X R l c 1 V u Y 2 9 t c H J l c 3 N l Z C 5 p b W F n Z S Z x d W 9 0 O y w m c X V v d D t i e X R l c y 5 m b G F z a C Z x d W 9 0 O y w m c X V v d D t y Z X F 1 Z X N 0 c y 5 m b G F z a C Z x d W 9 0 O y w m c X V v d D t i e X R l c 1 V u Y 2 9 t c H J l c 3 N l Z C 5 m b G F z a C Z x d W 9 0 O y w m c X V v d D t i e X R l c y 5 m b 2 5 0 J n F 1 b 3 Q 7 L C Z x d W 9 0 O 3 J l c X V l c 3 R z L m Z v b n Q m c X V v d D s s J n F 1 b 3 Q 7 Y n l 0 Z X N V b m N v b X B y Z X N z Z W Q u Z m 9 u d C Z x d W 9 0 O y w m c X V v d D t i e X R l c y 5 2 a W R l b y Z x d W 9 0 O y w m c X V v d D t y Z X F 1 Z X N 0 c y 5 2 a W R l b y Z x d W 9 0 O y w m c X V v d D t i e X R l c 1 V u Y 2 9 t c H J l c 3 N l Z C 5 2 a W R l b y Z x d W 9 0 O y w m c X V v d D t i e X R l c y 5 v d G h l c i Z x d W 9 0 O y w m c X V v d D t y Z X F 1 Z X N 0 c y 5 v d G h l c i Z x d W 9 0 O y w m c X V v d D t i e X R l c 1 V u Y 2 9 t c H J l c 3 N l Z C 5 v d G h l c i Z x d W 9 0 O y w m c X V v d D t p Z C Z x d W 9 0 O y w m c X V v d D t D b 2 x 1 b W 4 x N z g m c X V v d D t d I i A v P j x F b n R y e S B U e X B l P S J G a W x s U 3 R h d H V z I i B W Y W x 1 Z T 0 i c 0 N v b X B s Z X R l I i A v P j x F b n R y e S B U e X B l P S J S Z W x h d G l v b n N o a X B J b m Z v Q 2 9 u d G F p b m V y I i B W Y W x 1 Z T 0 i c 3 s m c X V v d D t j b 2 x 1 b W 5 D b 3 V u d C Z x d W 9 0 O z o x N z g s J n F 1 b 3 Q 7 a 2 V 5 Q 2 9 s d W 1 u T m F t Z X M m c X V v d D s 6 W 1 0 s J n F 1 b 3 Q 7 c X V l c n l S Z W x h d G l v b n N o a X B z J n F 1 b 3 Q 7 O l t d L C Z x d W 9 0 O 2 N v b H V t b k l k Z W 5 0 a X R p Z X M m c X V v d D s 6 W y Z x d W 9 0 O 1 N l Y 3 R p b 2 4 x L 1 d l c m t i b G F k I D E g L S B S Z X N 1 b H R z X 0 1 Q Q V 9 J b m d y Z W Q v Q X V 0 b 1 J l b W 9 2 Z W R D b 2 x 1 b W 5 z M S 5 7 b G 9 h Z F R p b W U s M H 0 m c X V v d D s s J n F 1 b 3 Q 7 U 2 V j d G l v b j E v V 2 V y a 2 J s Y W Q g M S A t I F J l c 3 V s d H N f T V B B X 0 l u Z 3 J l Z C 9 B d X R v U m V t b 3 Z l Z E N v b H V t b n M x L n t k b 2 N U a W 1 l L D F 9 J n F 1 b 3 Q 7 L C Z x d W 9 0 O 1 N l Y 3 R p b 2 4 x L 1 d l c m t i b G F k I D E g L S B S Z X N 1 b H R z X 0 1 Q Q V 9 J b m d y Z W Q v Q X V 0 b 1 J l b W 9 2 Z W R D b 2 x 1 b W 5 z M S 5 7 Z n V s b H l M b 2 F k Z W Q s M n 0 m c X V v d D s s J n F 1 b 3 Q 7 U 2 V j d G l v b j E v V 2 V y a 2 J s Y W Q g M S A t I F J l c 3 V s d H N f T V B B X 0 l u Z 3 J l Z C 9 B d X R v U m V t b 3 Z l Z E N v b H V t b n M x L n t i e X R l c 0 9 1 d C w z f S Z x d W 9 0 O y w m c X V v d D t T Z W N 0 a W 9 u M S 9 X Z X J r Y m x h Z C A x I C 0 g U m V z d W x 0 c 1 9 N U E F f S W 5 n c m V k L 0 F 1 d G 9 S Z W 1 v d m V k Q 2 9 s d W 1 u c z E u e 2 J 5 d G V z T 3 V 0 R G 9 j L D R 9 J n F 1 b 3 Q 7 L C Z x d W 9 0 O 1 N l Y 3 R p b 2 4 x L 1 d l c m t i b G F k I D E g L S B S Z X N 1 b H R z X 0 1 Q Q V 9 J b m d y Z W Q v Q X V 0 b 1 J l b W 9 2 Z W R D b 2 x 1 b W 5 z M S 5 7 Y n l 0 Z X N J b i w 1 f S Z x d W 9 0 O y w m c X V v d D t T Z W N 0 a W 9 u M S 9 X Z X J r Y m x h Z C A x I C 0 g U m V z d W x 0 c 1 9 N U E F f S W 5 n c m V k L 0 F 1 d G 9 S Z W 1 v d m V k Q 2 9 s d W 1 u c z E u e 2 J 5 d G V z S W 5 E b 2 M s N n 0 m c X V v d D s s J n F 1 b 3 Q 7 U 2 V j d G l v b j E v V 2 V y a 2 J s Y W Q g M S A t I F J l c 3 V s d H N f T V B B X 0 l u Z 3 J l Z C 9 B d X R v U m V t b 3 Z l Z E N v b H V t b n M x L n t y Z X F 1 Z X N 0 c y w 3 f S Z x d W 9 0 O y w m c X V v d D t T Z W N 0 a W 9 u M S 9 X Z X J r Y m x h Z C A x I C 0 g U m V z d W x 0 c 1 9 N U E F f S W 5 n c m V k L 0 F 1 d G 9 S Z W 1 v d m V k Q 2 9 s d W 1 u c z E u e 3 J l c X V l c 3 R z R n V s b C w 4 f S Z x d W 9 0 O y w m c X V v d D t T Z W N 0 a W 9 u M S 9 X Z X J r Y m x h Z C A x I C 0 g U m V z d W x 0 c 1 9 N U E F f S W 5 n c m V k L 0 F 1 d G 9 S Z W 1 v d m V k Q 2 9 s d W 1 u c z E u e 3 J l c X V l c 3 R z R G 9 j L D l 9 J n F 1 b 3 Q 7 L C Z x d W 9 0 O 1 N l Y 3 R p b 2 4 x L 1 d l c m t i b G F k I D E g L S B S Z X N 1 b H R z X 0 1 Q Q V 9 J b m d y Z W Q v Q X V 0 b 1 J l b W 9 2 Z W R D b 2 x 1 b W 5 z M S 5 7 c m V z c G 9 u c 2 V z X z I w M C w x M H 0 m c X V v d D s s J n F 1 b 3 Q 7 U 2 V j d G l v b j E v V 2 V y a 2 J s Y W Q g M S A t I F J l c 3 V s d H N f T V B B X 0 l u Z 3 J l Z C 9 B d X R v U m V t b 3 Z l Z E N v b H V t b n M x L n t y Z X N w b 2 5 z Z X N f N D A 0 L D E x f S Z x d W 9 0 O y w m c X V v d D t T Z W N 0 a W 9 u M S 9 X Z X J r Y m x h Z C A x I C 0 g U m V z d W x 0 c 1 9 N U E F f S W 5 n c m V k L 0 F 1 d G 9 S Z W 1 v d m V k Q 2 9 s d W 1 u c z E u e 3 J l c 3 B v b n N l c 1 9 v d G h l c i w x M n 0 m c X V v d D s s J n F 1 b 3 Q 7 U 2 V j d G l v b j E v V 2 V y a 2 J s Y W Q g M S A t I F J l c 3 V s d H N f T V B B X 0 l u Z 3 J l Z C 9 B d X R v U m V t b 3 Z l Z E N v b H V t b n M x L n t y Z X N 1 b H Q s M T N 9 J n F 1 b 3 Q 7 L C Z x d W 9 0 O 1 N l Y 3 R p b 2 4 x L 1 d l c m t i b G F k I D E g L S B S Z X N 1 b H R z X 0 1 Q Q V 9 J b m d y Z W Q v Q X V 0 b 1 J l b W 9 2 Z W R D b 2 x 1 b W 5 z M S 5 7 d G V z d F N 0 Y X J 0 T 2 Z m c 2 V 0 L D E 0 f S Z x d W 9 0 O y w m c X V v d D t T Z W N 0 a W 9 u M S 9 X Z X J r Y m x h Z C A x I C 0 g U m V z d W x 0 c 1 9 N U E F f S W 5 n c m V k L 0 F 1 d G 9 S Z W 1 v d m V k Q 2 9 s d W 1 u c z E u e 2 N h Y 2 h l Z C w x N X 0 m c X V v d D s s J n F 1 b 3 Q 7 U 2 V j d G l v b j E v V 2 V y a 2 J s Y W Q g M S A t I F J l c 3 V s d H N f T V B B X 0 l u Z 3 J l Z C 9 B d X R v U m V t b 3 Z l Z E N v b H V t b n M x L n t v c H R p b W l 6 Y X R p b 2 5 f Y 2 h l Y 2 t l Z C w x N n 0 m c X V v d D s s J n F 1 b 3 Q 7 U 2 V j d G l v b j E v V 2 V y a 2 J s Y W Q g M S A t I F J l c 3 V s d H N f T V B B X 0 l u Z 3 J l Z C 9 B d X R v U m V t b 3 Z l Z E N v b H V t b n M x L n t t Y W l u X 2 Z y Y W 1 l L D E 3 f S Z x d W 9 0 O y w m c X V v d D t T Z W N 0 a W 9 u M S 9 X Z X J r Y m x h Z C A x I C 0 g U m V z d W x 0 c 1 9 N U E F f S W 5 n c m V k L 0 F 1 d G 9 S Z W 1 v d m V k Q 2 9 s d W 1 u c z E u e 2 x v Y W R F d m V u d F N 0 Y X J 0 L D E 4 f S Z x d W 9 0 O y w m c X V v d D t T Z W N 0 a W 9 u M S 9 X Z X J r Y m x h Z C A x I C 0 g U m V z d W x 0 c 1 9 N U E F f S W 5 n c m V k L 0 F 1 d G 9 S Z W 1 v d m V k Q 2 9 s d W 1 u c z E u e 2 x v Y W R F d m V u d E V u Z C w x O X 0 m c X V v d D s s J n F 1 b 3 Q 7 U 2 V j d G l v b j E v V 2 V y a 2 J s Y W Q g M S A t I F J l c 3 V s d H N f T V B B X 0 l u Z 3 J l Z C 9 B d X R v U m V t b 3 Z l Z E N v b H V t b n M x L n t k b 2 1 D b 2 5 0 Z W 5 0 T G 9 h Z G V k R X Z l b n R T d G F y d C w y M H 0 m c X V v d D s s J n F 1 b 3 Q 7 U 2 V j d G l v b j E v V 2 V y a 2 J s Y W Q g M S A t I F J l c 3 V s d H N f T V B B X 0 l u Z 3 J l Z C 9 B d X R v U m V t b 3 Z l Z E N v b H V t b n M x L n t k b 2 1 D b 2 5 0 Z W 5 0 T G 9 h Z G V k R X Z l b n R F b m Q s M j F 9 J n F 1 b 3 Q 7 L C Z x d W 9 0 O 1 N l Y 3 R p b 2 4 x L 1 d l c m t i b G F k I D E g L S B S Z X N 1 b H R z X 0 1 Q Q V 9 J b m d y Z W Q v Q X V 0 b 1 J l b W 9 2 Z W R D b 2 x 1 b W 5 z M S 5 7 V V J M L D I y f S Z x d W 9 0 O y w m c X V v d D t T Z W N 0 a W 9 u M S 9 X Z X J r Y m x h Z C A x I C 0 g U m V z d W x 0 c 1 9 N U E F f S W 5 n c m V k L 0 F 1 d G 9 S Z W 1 v d m V k Q 2 9 s d W 1 u c z E u e 2 N v b m 5 l Y 3 R p b 2 5 z L D I z f S Z x d W 9 0 O y w m c X V v d D t T Z W N 0 a W 9 u M S 9 X Z X J r Y m x h Z C A x I C 0 g U m V z d W x 0 c 1 9 N U E F f S W 5 n c m V k L 0 F 1 d G 9 S Z W 1 v d m V k Q 2 9 s d W 1 u c z E u e 2 Z p b m F s X 2 J h c 2 V f c G F n Z V 9 y Z X F 1 Z X N 0 L D I 0 f S Z x d W 9 0 O y w m c X V v d D t T Z W N 0 a W 9 u M S 9 X Z X J r Y m x h Z C A x I C 0 g U m V z d W x 0 c 1 9 N U E F f S W 5 n c m V k L 0 F 1 d G 9 S Z W 1 v d m V k Q 2 9 s d W 1 u c z E u e 2 Z p b m F s X 2 J h c 2 V f c G F n Z V 9 y Z X F 1 Z X N 0 X 2 l k L D I 1 f S Z x d W 9 0 O y w m c X V v d D t T Z W N 0 a W 9 u M S 9 X Z X J r Y m x h Z C A x I C 0 g U m V z d W x 0 c 1 9 N U E F f S W 5 n c m V k L 0 F 1 d G 9 S Z W 1 v d m V k Q 2 9 s d W 1 u c z E u e 2 Z p b m F s X 3 V y b C w y N n 0 m c X V v d D s s J n F 1 b 3 Q 7 U 2 V j d G l v b j E v V 2 V y a 2 J s Y W Q g M S A t I F J l c 3 V s d H N f T V B B X 0 l u Z 3 J l Z C 9 B d X R v U m V t b 3 Z l Z E N v b H V t b n M x L n t k b 2 1 J b n R l c m F j d G l 2 Z S w y N 3 0 m c X V v d D s s J n F 1 b 3 Q 7 U 2 V j d G l v b j E v V 2 V y a 2 J s Y W Q g M S A t I F J l c 3 V s d H N f T V B B X 0 l u Z 3 J l Z C 9 B d X R v U m V t b 3 Z l Z E N v b H V t b n M x L n t m a X J z d F B h a W 5 0 L D I 4 f S Z x d W 9 0 O y w m c X V v d D t T Z W N 0 a W 9 u M S 9 X Z X J r Y m x h Z C A x I C 0 g U m V z d W x 0 c 1 9 N U E F f S W 5 n c m V k L 0 F 1 d G 9 S Z W 1 v d m V k Q 2 9 s d W 1 u c z E u e 2 Z p c n N 0 Q 2 9 u d G V u d G Z 1 b F B h a W 5 0 L D I 5 f S Z x d W 9 0 O y w m c X V v d D t T Z W N 0 a W 9 u M S 9 X Z X J r Y m x h Z C A x I C 0 g U m V z d W x 0 c 1 9 N U E F f S W 5 n c m V k L 0 F 1 d G 9 S Z W 1 v d m V k Q 2 9 s d W 1 u c z E u e 2 Z p c n N 0 T W V h b m l u Z 2 Z 1 b F B h a W 5 0 L D M w f S Z x d W 9 0 O y w m c X V v d D t T Z W N 0 a W 9 u M S 9 X Z X J r Y m x h Z C A x I C 0 g U m V z d W x 0 c 1 9 N U E F f S W 5 n c m V k L 0 F 1 d G 9 S Z W 1 v d m V k Q 2 9 s d W 1 u c z E u e 3 J l b m R l c k J s b 2 N r a W 5 n Q 1 N T L D M x f S Z x d W 9 0 O y w m c X V v d D t T Z W N 0 a W 9 u M S 9 X Z X J r Y m x h Z C A x I C 0 g U m V z d W x 0 c 1 9 N U E F f S W 5 n c m V k L 0 F 1 d G 9 S Z W 1 v d m V k Q 2 9 s d W 1 u c z E u e 3 J l b m R l c k J s b 2 N r a W 5 n S l M s M z J 9 J n F 1 b 3 Q 7 L C Z x d W 9 0 O 1 N l Y 3 R p b 2 4 x L 1 d l c m t i b G F k I D E g L S B S Z X N 1 b H R z X 0 1 Q Q V 9 J b m d y Z W Q v Q X V 0 b 1 J l b W 9 2 Z W R D b 2 x 1 b W 5 z M S 5 7 V F R G Q i w z M 3 0 m c X V v d D s s J n F 1 b 3 Q 7 U 2 V j d G l v b j E v V 2 V y a 2 J s Y W Q g M S A t I F J l c 3 V s d H N f T V B B X 0 l u Z 3 J l Z C 9 B d X R v U m V t b 3 Z l Z E N v b H V t b n M x L n t i Y X N l U G F n Z V N T T F R p b W U s M z R 9 J n F 1 b 3 Q 7 L C Z x d W 9 0 O 1 N l Y 3 R p b 2 4 x L 1 d l c m t i b G F k I D E g L S B S Z X N 1 b H R z X 0 1 Q Q V 9 J b m d y Z W Q v Q X V 0 b 1 J l b W 9 2 Z W R D b 2 x 1 b W 5 z M S 5 7 c 2 N v c m V f Y 2 F j a G U s M z V 9 J n F 1 b 3 Q 7 L C Z x d W 9 0 O 1 N l Y 3 R p b 2 4 x L 1 d l c m t i b G F k I D E g L S B S Z X N 1 b H R z X 0 1 Q Q V 9 J b m d y Z W Q v Q X V 0 b 1 J l b W 9 2 Z W R D b 2 x 1 b W 5 z M S 5 7 c 2 N v c m V f Y 2 R u L D M 2 f S Z x d W 9 0 O y w m c X V v d D t T Z W N 0 a W 9 u M S 9 X Z X J r Y m x h Z C A x I C 0 g U m V z d W x 0 c 1 9 N U E F f S W 5 n c m V k L 0 F 1 d G 9 S Z W 1 v d m V k Q 2 9 s d W 1 u c z E u e 3 N j b 3 J l X 2 d 6 a X A s M z d 9 J n F 1 b 3 Q 7 L C Z x d W 9 0 O 1 N l Y 3 R p b 2 4 x L 1 d l c m t i b G F k I D E g L S B S Z X N 1 b H R z X 0 1 Q Q V 9 J b m d y Z W Q v Q X V 0 b 1 J l b W 9 2 Z W R D b 2 x 1 b W 5 z M S 5 7 c 2 N v c m V f Y 2 9 v a 2 l l c y w z O H 0 m c X V v d D s s J n F 1 b 3 Q 7 U 2 V j d G l v b j E v V 2 V y a 2 J s Y W Q g M S A t I F J l c 3 V s d H N f T V B B X 0 l u Z 3 J l Z C 9 B d X R v U m V t b 3 Z l Z E N v b H V t b n M x L n t z Y 2 9 y Z V 9 r Z W V w L W F s a X Z l L D M 5 f S Z x d W 9 0 O y w m c X V v d D t T Z W N 0 a W 9 u M S 9 X Z X J r Y m x h Z C A x I C 0 g U m V z d W x 0 c 1 9 N U E F f S W 5 n c m V k L 0 F 1 d G 9 S Z W 1 v d m V k Q 2 9 s d W 1 u c z E u e 3 N j b 3 J l X 2 1 p b m l m e S w 0 M H 0 m c X V v d D s s J n F 1 b 3 Q 7 U 2 V j d G l v b j E v V 2 V y a 2 J s Y W Q g M S A t I F J l c 3 V s d H N f T V B B X 0 l u Z 3 J l Z C 9 B d X R v U m V t b 3 Z l Z E N v b H V t b n M x L n t z Y 2 9 y Z V 9 j b 2 1 i a W 5 l L D Q x f S Z x d W 9 0 O y w m c X V v d D t T Z W N 0 a W 9 u M S 9 X Z X J r Y m x h Z C A x I C 0 g U m V z d W x 0 c 1 9 N U E F f S W 5 n c m V k L 0 F 1 d G 9 S Z W 1 v d m V k Q 2 9 s d W 1 u c z E u e 3 N j b 3 J l X 2 N v b X B y Z X N z L D Q y f S Z x d W 9 0 O y w m c X V v d D t T Z W N 0 a W 9 u M S 9 X Z X J r Y m x h Z C A x I C 0 g U m V z d W x 0 c 1 9 N U E F f S W 5 n c m V k L 0 F 1 d G 9 S Z W 1 v d m V k Q 2 9 s d W 1 u c z E u e 3 N j b 3 J l X 2 V 0 Y W d z L D Q z f S Z x d W 9 0 O y w m c X V v d D t T Z W N 0 a W 9 u M S 9 X Z X J r Y m x h Z C A x I C 0 g U m V z d W x 0 c 1 9 N U E F f S W 5 n c m V k L 0 F 1 d G 9 S Z W 1 v d m V k Q 2 9 s d W 1 u c z E u e 3 N j b 3 J l X 3 B y b 2 d y Z X N z a X Z l X 2 p w Z W c s N D R 9 J n F 1 b 3 Q 7 L C Z x d W 9 0 O 1 N l Y 3 R p b 2 4 x L 1 d l c m t i b G F k I D E g L S B S Z X N 1 b H R z X 0 1 Q Q V 9 J b m d y Z W Q v Q X V 0 b 1 J l b W 9 2 Z W R D b 2 x 1 b W 5 z M S 5 7 Z 3 p p c F 9 0 b 3 R h b C w 0 N X 0 m c X V v d D s s J n F 1 b 3 Q 7 U 2 V j d G l v b j E v V 2 V y a 2 J s Y W Q g M S A t I F J l c 3 V s d H N f T V B B X 0 l u Z 3 J l Z C 9 B d X R v U m V t b 3 Z l Z E N v b H V t b n M x L n t n e m l w X 3 N h d m l u Z 3 M s N D Z 9 J n F 1 b 3 Q 7 L C Z x d W 9 0 O 1 N l Y 3 R p b 2 4 x L 1 d l c m t i b G F k I D E g L S B S Z X N 1 b H R z X 0 1 Q Q V 9 J b m d y Z W Q v Q X V 0 b 1 J l b W 9 2 Z W R D b 2 x 1 b W 5 z M S 5 7 b W l u a W Z 5 X 3 R v d G F s L D Q 3 f S Z x d W 9 0 O y w m c X V v d D t T Z W N 0 a W 9 u M S 9 X Z X J r Y m x h Z C A x I C 0 g U m V z d W x 0 c 1 9 N U E F f S W 5 n c m V k L 0 F 1 d G 9 S Z W 1 v d m V k Q 2 9 s d W 1 u c z E u e 2 1 p b m l m e V 9 z Y X Z p b m d z L D Q 4 f S Z x d W 9 0 O y w m c X V v d D t T Z W N 0 a W 9 u M S 9 X Z X J r Y m x h Z C A x I C 0 g U m V z d W x 0 c 1 9 N U E F f S W 5 n c m V k L 0 F 1 d G 9 S Z W 1 v d m V k Q 2 9 s d W 1 u c z E u e 2 l t Y W d l X 3 R v d G F s L D Q 5 f S Z x d W 9 0 O y w m c X V v d D t T Z W N 0 a W 9 u M S 9 X Z X J r Y m x h Z C A x I C 0 g U m V z d W x 0 c 1 9 N U E F f S W 5 n c m V k L 0 F 1 d G 9 S Z W 1 v d m V k Q 2 9 s d W 1 u c z E u e 2 l t Y W d l X 3 N h d m l u Z 3 M s N T B 9 J n F 1 b 3 Q 7 L C Z x d W 9 0 O 1 N l Y 3 R p b 2 4 x L 1 d l c m t i b G F k I D E g L S B S Z X N 1 b H R z X 0 1 Q Q V 9 J b m d y Z W Q v Q X V 0 b 1 J l b W 9 2 Z W R D b 2 x 1 b W 5 z M S 5 7 Y m F z Z V 9 w Y W d l X 2 N k b i w 1 M X 0 m c X V v d D s s J n F 1 b 3 Q 7 U 2 V j d G l v b j E v V 2 V y a 2 J s Y W Q g M S A t I F J l c 3 V s d H N f T V B B X 0 l u Z 3 J l Z C 9 B d X R v U m V t b 3 Z l Z E N v b H V t b n M x L n t j c H U u U G F y c 2 V I V E 1 M L D U y f S Z x d W 9 0 O y w m c X V v d D t T Z W N 0 a W 9 u M S 9 X Z X J r Y m x h Z C A x I C 0 g U m V z d W x 0 c 1 9 N U E F f S W 5 n c m V k L 0 F 1 d G 9 S Z W 1 v d m V k Q 2 9 s d W 1 u c z E u e 2 N w d S 5 I V E 1 M R G 9 j d W 1 l b n R Q Y X J z Z X I 6 O k Z l d G N o U X V l d W V k U H J l b G 9 h Z H M s N T N 9 J n F 1 b 3 Q 7 L C Z x d W 9 0 O 1 N l Y 3 R p b 2 4 x L 1 d l c m t i b G F k I D E g L S B S Z X N 1 b H R z X 0 1 Q Q V 9 J b m d y Z W Q v Q X V 0 b 1 J l b W 9 2 Z W R D b 2 x 1 b W 5 z M S 5 7 Y 3 B 1 L k V 2 Z W 5 0 R G l z c G F 0 Y 2 g s N T R 9 J n F 1 b 3 Q 7 L C Z x d W 9 0 O 1 N l Y 3 R p b 2 4 x L 1 d l c m t i b G F k I D E g L S B S Z X N 1 b H R z X 0 1 Q Q V 9 J b m d y Z W Q v Q X V 0 b 1 J l b W 9 2 Z W R D b 2 x 1 b W 5 z M S 5 7 Y 3 B 1 L k 1 h c m t E T 0 1 D b 2 5 0 Z W 5 0 L D U 1 f S Z x d W 9 0 O y w m c X V v d D t T Z W N 0 a W 9 u M S 9 X Z X J r Y m x h Z C A x I C 0 g U m V z d W x 0 c 1 9 N U E F f S W 5 n c m V k L 0 F 1 d G 9 S Z W 1 v d m V k Q 2 9 s d W 1 u c z E u e 2 N w d S 5 W O C 5 H Q 1 9 U S U 1 F X 1 R P X 1 N B R k V Q T 0 l O V C w 1 N n 0 m c X V v d D s s J n F 1 b 3 Q 7 U 2 V j d G l v b j E v V 2 V y a 2 J s Y W Q g M S A t I F J l c 3 V s d H N f T V B B X 0 l u Z 3 J l Z C 9 B d X R v U m V t b 3 Z l Z E N v b H V t b n M x L n t j c H U u Q 2 9 t b W l 0 T G 9 h Z C w 1 N 3 0 m c X V v d D s s J n F 1 b 3 Q 7 U 2 V j d G l v b j E v V 2 V y a 2 J s Y W Q g M S A t I F J l c 3 V s d H N f T V B B X 0 l u Z 3 J l Z C 9 B d X R v U m V t b 3 Z l Z E N v b H V t b n M x L n t j c H U u U m V z b 3 V y Y 2 V G Z X R j a G V y O j p y Z X F 1 Z X N 0 U m V z b 3 V y Y 2 U s N T h 9 J n F 1 b 3 Q 7 L C Z x d W 9 0 O 1 N l Y 3 R p b 2 4 x L 1 d l c m t i b G F k I D E g L S B S Z X N 1 b H R z X 0 1 Q Q V 9 J b m d y Z W Q v Q X V 0 b 1 J l b W 9 2 Z W R D b 2 x 1 b W 5 z M S 5 7 Y 3 B 1 L k V 2 Y W x 1 Y X R l U 2 N y a X B 0 L D U 5 f S Z x d W 9 0 O y w m c X V v d D t T Z W N 0 a W 9 u M S 9 X Z X J r Y m x h Z C A x I C 0 g U m V z d W x 0 c 1 9 N U E F f S W 5 n c m V k L 0 F 1 d G 9 S Z W 1 v d m V k Q 2 9 s d W 1 u c z E u e 2 N w d S 5 2 O C 5 j b 2 1 w a W x l L D Y w f S Z x d W 9 0 O y w m c X V v d D t T Z W N 0 a W 9 u M S 9 X Z X J r Y m x h Z C A x I C 0 g U m V z d W x 0 c 1 9 N U E F f S W 5 n c m V k L 0 F 1 d G 9 S Z W 1 v d m V k Q 2 9 s d W 1 u c z E u e 2 N w d S 5 Q Y X J z Z U F 1 d G h v c l N 0 e W x l U 2 h l Z X Q s N j F 9 J n F 1 b 3 Q 7 L C Z x d W 9 0 O 1 N l Y 3 R p b 2 4 x L 1 d l c m t i b G F k I D E g L S B S Z X N 1 b H R z X 0 1 Q Q V 9 J b m d y Z W Q v Q X V 0 b 1 J l b W 9 2 Z W R D b 2 x 1 b W 5 z M S 5 7 Y 3 B 1 L k Z 1 b m N 0 a W 9 u Q 2 F s b C w 2 M n 0 m c X V v d D s s J n F 1 b 3 Q 7 U 2 V j d G l v b j E v V 2 V y a 2 J s Y W Q g M S A t I F J l c 3 V s d H N f T V B B X 0 l u Z 3 J l Z C 9 B d X R v U m V t b 3 Z l Z E N v b H V t b n M x L n t j c H U u T W F y a 0 x v Y W Q s N j N 9 J n F 1 b 3 Q 7 L C Z x d W 9 0 O 1 N l Y 3 R p b 2 4 x L 1 d l c m t i b G F k I D E g L S B S Z X N 1 b H R z X 0 1 Q Q V 9 J b m d y Z W Q v Q X V 0 b 1 J l b W 9 2 Z W R D b 2 x 1 b W 5 z M S 5 7 Y 3 B 1 L l V w Z G F 0 Z U x h e W 9 1 d F R y Z W U s N j R 9 J n F 1 b 3 Q 7 L C Z x d W 9 0 O 1 N l Y 3 R p b 2 4 x L 1 d l c m t i b G F k I D E g L S B S Z X N 1 b H R z X 0 1 Q Q V 9 J b m d y Z W Q v Q X V 0 b 1 J l b W 9 2 Z W R D b 2 x 1 b W 5 z M S 5 7 Y 3 B 1 L k x h e W 9 1 d C w 2 N X 0 m c X V v d D s s J n F 1 b 3 Q 7 U 2 V j d G l v b j E v V 2 V y a 2 J s Y W Q g M S A t I F J l c 3 V s d H N f T V B B X 0 l u Z 3 J l Z C 9 B d X R v U m V t b 3 Z l Z E N v b H V t b n M x L n t j c H U u U H J l U G F p b n Q s N j Z 9 J n F 1 b 3 Q 7 L C Z x d W 9 0 O 1 N l Y 3 R p b 2 4 x L 1 d l c m t i b G F k I D E g L S B S Z X N 1 b H R z X 0 1 Q Q V 9 J b m d y Z W Q v Q X V 0 b 1 J l b W 9 2 Z W R D b 2 x 1 b W 5 z M S 5 7 Y 3 B 1 L k h p d F R l c 3 Q s N j d 9 J n F 1 b 3 Q 7 L C Z x d W 9 0 O 1 N l Y 3 R p b 2 4 x L 1 d l c m t i b G F k I D E g L S B S Z X N 1 b H R z X 0 1 Q Q V 9 J b m d y Z W Q v Q X V 0 b 1 J l b W 9 2 Z W R D b 2 x 1 b W 5 z M S 5 7 Y 3 B 1 L l B h a W 5 0 L D Y 4 f S Z x d W 9 0 O y w m c X V v d D t T Z W N 0 a W 9 u M S 9 X Z X J r Y m x h Z C A x I C 0 g U m V z d W x 0 c 1 9 N U E F f S W 5 n c m V k L 0 F 1 d G 9 S Z W 1 v d m V k Q 2 9 s d W 1 u c z E u e 2 N w d S 5 M Y X l l c m l 6 Z S w 2 O X 0 m c X V v d D s s J n F 1 b 3 Q 7 U 2 V j d G l v b j E v V 2 V y a 2 J s Y W Q g M S A t I F J l c 3 V s d H N f T V B B X 0 l u Z 3 J l Z C 9 B d X R v U m V t b 3 Z l Z E N v b H V t b n M x L n t j c H U u b G F y Z 2 V z d E N v b n R l b n R m d W x Q Y W l u d D o 6 Q 2 F u Z G l k Y X R l L D c w f S Z x d W 9 0 O y w m c X V v d D t T Z W N 0 a W 9 u M S 9 X Z X J r Y m x h Z C A x I C 0 g U m V z d W x 0 c 1 9 N U E F f S W 5 n c m V k L 0 F 1 d G 9 S Z W 1 v d m V k Q 2 9 s d W 1 u c z E u e 2 N w d S 5 J Z G x l L D c x f S Z x d W 9 0 O y w m c X V v d D t T Z W N 0 a W 9 u M S 9 X Z X J r Y m x h Z C A x I C 0 g U m V z d W x 0 c 1 9 N U E F f S W 5 n c m V k L 0 F 1 d G 9 S Z W 1 v d m V k Q 2 9 s d W 1 u c z E u e 3 R l c 3 R l c i w 3 M n 0 m c X V v d D s s J n F 1 b 3 Q 7 U 2 V j d G l v b j E v V 2 V y a 2 J s Y W Q g M S A t I F J l c 3 V s d H N f T V B B X 0 l u Z 3 J l Z C 9 B d X R v U m V t b 3 Z l Z E N v b H V t b n M x L n t z d G F y d F 9 l c G 9 j a C w 3 M 3 0 m c X V v d D s s J n F 1 b 3 Q 7 U 2 V j d G l v b j E v V 2 V y a 2 J s Y W Q g M S A t I F J l c 3 V s d H N f T V B B X 0 l u Z 3 J l Z C 9 B d X R v U m V t b 3 Z l Z E N v b H V t b n M x L n t v c 1 Z l c n N p b 2 4 s N z R 9 J n F 1 b 3 Q 7 L C Z x d W 9 0 O 1 N l Y 3 R p b 2 4 x L 1 d l c m t i b G F k I D E g L S B S Z X N 1 b H R z X 0 1 Q Q V 9 J b m d y Z W Q v Q X V 0 b 1 J l b W 9 2 Z W R D b 2 x 1 b W 5 z M S 5 7 b 3 N f d m V y c 2 l v b i w 3 N X 0 m c X V v d D s s J n F 1 b 3 Q 7 U 2 V j d G l v b j E v V 2 V y a 2 J s Y W Q g M S A t I F J l c 3 V s d H N f T V B B X 0 l u Z 3 J l Z C 9 B d X R v U m V t b 3 Z l Z E N v b H V t b n M x L n t v c 1 B s Y X R m b 3 J t L D c 2 f S Z x d W 9 0 O y w m c X V v d D t T Z W N 0 a W 9 u M S 9 X Z X J r Y m x h Z C A x I C 0 g U m V z d W x 0 c 1 9 N U E F f S W 5 n c m V k L 0 F 1 d G 9 S Z W 1 v d m V k Q 2 9 s d W 1 u c z E u e 2 R h d G U s N z d 9 J n F 1 b 3 Q 7 L C Z x d W 9 0 O 1 N l Y 3 R p b 2 4 x L 1 d l c m t i b G F k I D E g L S B S Z X N 1 b H R z X 0 1 Q Q V 9 J b m d y Z W Q v Q X V 0 b 1 J l b W 9 2 Z W R D b 2 x 1 b W 5 z M S 5 7 Y n J v d 3 N l c l Z l c n N p b 2 4 s N z h 9 J n F 1 b 3 Q 7 L C Z x d W 9 0 O 1 N l Y 3 R p b 2 4 x L 1 d l c m t i b G F k I D E g L S B S Z X N 1 b H R z X 0 1 Q Q V 9 J b m d y Z W Q v Q X V 0 b 1 J l b W 9 2 Z W R D b 2 x 1 b W 5 z M S 5 7 Y n J v d 3 N l c l 9 2 Z X J z a W 9 u L D c 5 f S Z x d W 9 0 O y w m c X V v d D t T Z W N 0 a W 9 u M S 9 X Z X J r Y m x h Z C A x I C 0 g U m V z d W x 0 c 1 9 N U E F f S W 5 n c m V k L 0 F 1 d G 9 S Z W 1 v d m V k Q 2 9 s d W 1 u c z E u e 2 Z 1 b G x 5 T G 9 h Z G V k Q 1 B V b X M s O D B 9 J n F 1 b 3 Q 7 L C Z x d W 9 0 O 1 N l Y 3 R p b 2 4 x L 1 d l c m t i b G F k I D E g L S B S Z X N 1 b H R z X 0 1 Q Q V 9 J b m d y Z W Q v Q X V 0 b 1 J l b W 9 2 Z W R D b 2 x 1 b W 5 z M S 5 7 Z n V s b H l M b 2 F k Z W R D U F V w Y 3 Q s O D F 9 J n F 1 b 3 Q 7 L C Z x d W 9 0 O 1 N l Y 3 R p b 2 4 x L 1 d l c m t i b G F k I D E g L S B S Z X N 1 b H R z X 0 1 Q Q V 9 J b m d y Z W Q v Q X V 0 b 1 J l b W 9 2 Z W R D b 2 x 1 b W 5 z M S 5 7 Z G 9 j d W 1 l b n R f V V J M L D g y f S Z x d W 9 0 O y w m c X V v d D t T Z W N 0 a W 9 u M S 9 X Z X J r Y m x h Z C A x I C 0 g U m V z d W x 0 c 1 9 N U E F f S W 5 n c m V k L 0 F 1 d G 9 S Z W 1 v d m V k Q 2 9 s d W 1 u c z E u e 2 R v Y 3 V t Z W 5 0 X 2 h v c 3 R u Y W 1 l L D g z f S Z x d W 9 0 O y w m c X V v d D t T Z W N 0 a W 9 u M S 9 X Z X J r Y m x h Z C A x I C 0 g U m V z d W x 0 c 1 9 N U E F f S W 5 n c m V k L 0 F 1 d G 9 S Z W 1 v d m V k Q 2 9 s d W 1 u c z E u e 2 R v Y 3 V t Z W 5 0 X 2 9 y a W d p b i w 4 N H 0 m c X V v d D s s J n F 1 b 3 Q 7 U 2 V j d G l v b j E v V 2 V y a 2 J s Y W Q g M S A t I F J l c 3 V s d H N f T V B B X 0 l u Z 3 J l Z C 9 B d X R v U m V t b 3 Z l Z E N v b H V t b n M x L n t k b 2 1 F b G V t Z W 5 0 c y w 4 N X 0 m c X V v d D s s J n F 1 b 3 Q 7 U 2 V j d G l v b j E v V 2 V y a 2 J s Y W Q g M S A t I F J l c 3 V s d H N f T V B B X 0 l u Z 3 J l Z C 9 B d X R v U m V t b 3 Z l Z E N v b H V t b n M x L n t k b 2 1 D b 2 1 w b G V 0 Z S w 4 N n 0 m c X V v d D s s J n F 1 b 3 Q 7 U 2 V j d G l v b j E v V 2 V y a 2 J s Y W Q g M S A t I F J l c 3 V s d H N f T V B B X 0 l u Z 3 J l Z C 9 B d X R v U m V t b 3 Z l Z E N v b H V t b n M x L n t Q Z X J m b 3 J t Y W 5 j Z V B h a W 5 0 V G l t a W 5 n L m Z p c n N 0 L X B h a W 5 0 L D g 3 f S Z x d W 9 0 O y w m c X V v d D t T Z W N 0 a W 9 u M S 9 X Z X J r Y m x h Z C A x I C 0 g U m V z d W x 0 c 1 9 N U E F f S W 5 n c m V k L 0 F 1 d G 9 S Z W 1 v d m V k Q 2 9 s d W 1 u c z E u e 1 B l c m Z v c m 1 h b m N l U G F p b n R U a W 1 p b m c u Z m l y c 3 Q t Y 2 9 u d G V u d G Z 1 b C 1 w Y W l u d C w 4 O H 0 m c X V v d D s s J n F 1 b 3 Q 7 U 2 V j d G l v b j E v V 2 V y a 2 J s Y W Q g M S A t I F J l c 3 V s d H N f T V B B X 0 l u Z 3 J l Z C 9 B d X R v U m V t b 3 Z l Z E N v b H V t b n M x L n t i Y X N l X 3 B h Z 2 V f a X B f c H R y L D g 5 f S Z x d W 9 0 O y w m c X V v d D t T Z W N 0 a W 9 u M S 9 X Z X J r Y m x h Z C A x I C 0 g U m V z d W x 0 c 1 9 N U E F f S W 5 n c m V k L 0 F 1 d G 9 S Z W 1 v d m V k Q 2 9 s d W 1 u c z E u e 2 J h c 2 V f c G F n Z V 9 j b m F t Z S w 5 M H 0 m c X V v d D s s J n F 1 b 3 Q 7 U 2 V j d G l v b j E v V 2 V y a 2 J s Y W Q g M S A t I F J l c 3 V s d H N f T V B B X 0 l u Z 3 J l Z C 9 B d X R v U m V t b 3 Z l Z E N v b H V t b n M x L n t i Y X N l X 3 B h Z 2 V f Z G 5 z X 3 N l c n Z l c i w 5 M X 0 m c X V v d D s s J n F 1 b 3 Q 7 U 2 V j d G l v b j E v V 2 V y a 2 J s Y W Q g M S A t I F J l c 3 V s d H N f T V B B X 0 l u Z 3 J l Z C 9 B d X R v U m V t b 3 Z l Z E N v b H V t b n M x L n t i c m 9 3 c 2 V y X 2 5 h b W U s O T J 9 J n F 1 b 3 Q 7 L C Z x d W 9 0 O 1 N l Y 3 R p b 2 4 x L 1 d l c m t i b G F k I D E g L S B S Z X N 1 b H R z X 0 1 Q Q V 9 J b m d y Z W Q v Q X V 0 b 1 J l b W 9 2 Z W R D b 2 x 1 b W 5 z M S 5 7 Z X Z l b n R O Y W 1 l L D k z f S Z x d W 9 0 O y w m c X V v d D t T Z W N 0 a W 9 u M S 9 X Z X J r Y m x h Z C A x I C 0 g U m V z d W x 0 c 1 9 N U E F f S W 5 n c m V k L 0 F 1 d G 9 S Z W 1 v d m V k Q 2 9 s d W 1 u c z E u e 3 R l c 3 R f c n V u X 3 R p b W V f b X M s O T R 9 J n F 1 b 3 Q 7 L C Z x d W 9 0 O 1 N l Y 3 R p b 2 4 x L 1 d l c m t i b G F k I D E g L S B S Z X N 1 b H R z X 0 1 Q Q V 9 J b m d y Z W Q v Q X V 0 b 1 J l b W 9 2 Z W R D b 2 x 1 b W 5 z M S 5 7 d G V z d F V y b C w 5 N X 0 m c X V v d D s s J n F 1 b 3 Q 7 U 2 V j d G l v b j E v V 2 V y a 2 J s Y W Q g M S A t I F J l c 3 V s d H N f T V B B X 0 l u Z 3 J l Z C 9 B d X R v U m V t b 3 Z l Z E N v b H V t b n M x L n t D b 2 x v c m R l c H R o L D k 2 f S Z x d W 9 0 O y w m c X V v d D t T Z W N 0 a W 9 u M S 9 X Z X J r Y m x h Z C A x I C 0 g U m V z d W x 0 c 1 9 N U E F f S W 5 n c m V k L 0 F 1 d G 9 S Z W 1 v d m V k Q 2 9 s d W 1 u c z E u e 0 R w a S w 5 N 3 0 m c X V v d D s s J n F 1 b 3 Q 7 U 2 V j d G l v b j E v V 2 V y a 2 J s Y W Q g M S A t I F J l c 3 V s d H N f T V B B X 0 l u Z 3 J l Z C 9 B d X R v U m V t b 3 Z l Z E N v b H V t b n M x L n t J b W F n Z X M s O T h 9 J n F 1 b 3 Q 7 L C Z x d W 9 0 O 1 N l Y 3 R p b 2 4 x L 1 d l c m t i b G F k I D E g L S B S Z X N 1 b H R z X 0 1 Q Q V 9 J b m d y Z W Q v Q X V 0 b 1 J l b W 9 2 Z W R D b 2 x 1 b W 5 z M S 5 7 U m V z b 2 x 1 d G l v b i w 5 O X 0 m c X V v d D s s J n F 1 b 3 Q 7 U 2 V j d G l v b j E v V 2 V y a 2 J s Y W Q g M S A t I F J l c 3 V s d H N f T V B B X 0 l u Z 3 J l Z C 9 B d X R v U m V t b 3 Z l Z E N v b H V t b n M x L n t n Z W 5 l c m F 0 Z W Q t Y 2 9 u d G V u d C 1 w Z X J j Z W 5 0 L D E w M H 0 m c X V v d D s s J n F 1 b 3 Q 7 U 2 V j d G l v b j E v V 2 V y a 2 J s Y W Q g M S A t I F J l c 3 V s d H N f T V B B X 0 l u Z 3 J l Z C 9 B d X R v U m V t b 3 Z l Z E N v b H V t b n M x L n t n Z W 5 l c m F 0 Z W Q t Y 2 9 u d G V u d C 1 z a X p l L D E w M X 0 m c X V v d D s s J n F 1 b 3 Q 7 U 2 V j d G l v b j E v V 2 V y a 2 J s Y W Q g M S A t I F J l c 3 V s d H N f T V B B X 0 l u Z 3 J l Z C 9 B d X R v U m V t b 3 Z l Z E N v b H V t b n M x L n t t Z X R h L X Z p Z X d w b 3 J 0 L D E w M n 0 m c X V v d D s s J n F 1 b 3 Q 7 U 2 V j d G l v b j E v V 2 V y a 2 J s Y W Q g M S A t I F J l c 3 V s d H N f T V B B X 0 l u Z 3 J l Z C 9 B d X R v U m V t b 3 Z l Z E N v b H V t b n M x L n t y Z W 5 k Z X J l Z C 1 o d G 1 s L D E w M 3 0 m c X V v d D s s J n F 1 b 3 Q 7 U 2 V j d G l v b j E v V 2 V y a 2 J s Y W Q g M S A t I F J l c 3 V s d H N f T V B B X 0 l u Z 3 J l Z C 9 B d X R v U m V t b 3 Z l Z E N v b H V t b n M x L n t s Y X N 0 V m l z d W F s Q 2 h h b m d l L D E w N H 0 m c X V v d D s s J n F 1 b 3 Q 7 U 2 V j d G l v b j E v V 2 V y a 2 J s Y W Q g M S A t I F J l c 3 V s d H N f T V B B X 0 l u Z 3 J l Z C 9 B d X R v U m V t b 3 Z l Z E N v b H V t b n M x L n t y Z W 5 k Z X I s M T A 1 f S Z x d W 9 0 O y w m c X V v d D t T Z W N 0 a W 9 u M S 9 X Z X J r Y m x h Z C A x I C 0 g U m V z d W x 0 c 1 9 N U E F f S W 5 n c m V k L 0 F 1 d G 9 S Z W 1 v d m V k Q 2 9 s d W 1 u c z E u e 3 Z p c 3 V h b E N v b X B s Z X R l O D U s M T A 2 f S Z x d W 9 0 O y w m c X V v d D t T Z W N 0 a W 9 u M S 9 X Z X J r Y m x h Z C A x I C 0 g U m V z d W x 0 c 1 9 N U E F f S W 5 n c m V k L 0 F 1 d G 9 S Z W 1 v d m V k Q 2 9 s d W 1 u c z E u e 3 Z p c 3 V h b E N v b X B s Z X R l O T A s M T A 3 f S Z x d W 9 0 O y w m c X V v d D t T Z W N 0 a W 9 u M S 9 X Z X J r Y m x h Z C A x I C 0 g U m V z d W x 0 c 1 9 N U E F f S W 5 n c m V k L 0 F 1 d G 9 S Z W 1 v d m V k Q 2 9 s d W 1 u c z E u e 3 Z p c 3 V h b E N v b X B s Z X R l O T U s M T A 4 f S Z x d W 9 0 O y w m c X V v d D t T Z W N 0 a W 9 u M S 9 X Z X J r Y m x h Z C A x I C 0 g U m V z d W x 0 c 1 9 N U E F f S W 5 n c m V k L 0 F 1 d G 9 S Z W 1 v d m V k Q 2 9 s d W 1 u c z E u e 3 Z p c 3 V h b E N v b X B s Z X R l O T k s M T A 5 f S Z x d W 9 0 O y w m c X V v d D t T Z W N 0 a W 9 u M S 9 X Z X J r Y m x h Z C A x I C 0 g U m V z d W x 0 c 1 9 N U E F f S W 5 n c m V k L 0 F 1 d G 9 S Z W 1 v d m V k Q 2 9 s d W 1 u c z E u e 3 Z p c 3 V h b E N v b X B s Z X R l L D E x M H 0 m c X V v d D s s J n F 1 b 3 Q 7 U 2 V j d G l v b j E v V 2 V y a 2 J s Y W Q g M S A t I F J l c 3 V s d H N f T V B B X 0 l u Z 3 J l Z C 9 B d X R v U m V t b 3 Z l Z E N v b H V t b n M x L n t T c G V l Z E l u Z G V 4 L D E x M X 0 m c X V v d D s s J n F 1 b 3 Q 7 U 2 V j d G l v b j E v V 2 V y a 2 J s Y W Q g M S A t I F J l c 3 V s d H N f T V B B X 0 l u Z 3 J l Z C 9 B d X R v U m V t b 3 Z l Z E N v b H V t b n M x L n t M Y X J n Z X N 0 Q 2 9 u d G V u d G Z 1 b F B h a W 5 0 V H l w Z S w x M T J 9 J n F 1 b 3 Q 7 L C Z x d W 9 0 O 1 N l Y 3 R p b 2 4 x L 1 d l c m t i b G F k I D E g L S B S Z X N 1 b H R z X 0 1 Q Q V 9 J b m d y Z W Q v Q X V 0 b 1 J l b W 9 2 Z W R D b 2 x 1 b W 5 z M S 5 7 T G F y Z 2 V z d E N v b n R l b n R m d W x Q Y W l u d E 5 v Z G V U e X B l L D E x M 3 0 m c X V v d D s s J n F 1 b 3 Q 7 U 2 V j d G l v b j E v V 2 V y a 2 J s Y W Q g M S A t I F J l c 3 V s d H N f T V B B X 0 l u Z 3 J l Z C 9 B d X R v U m V t b 3 Z l Z E N v b H V t b n M x L n t j a H J v b W V V c 2 V y V G l t a W 5 n L m 5 h d m l n Y X R p b 2 5 T d G F y d C w x M T R 9 J n F 1 b 3 Q 7 L C Z x d W 9 0 O 1 N l Y 3 R p b 2 4 x L 1 d l c m t i b G F k I D E g L S B S Z X N 1 b H R z X 0 1 Q Q V 9 J b m d y Z W Q v Q X V 0 b 1 J l b W 9 2 Z W R D b 2 x 1 b W 5 z M S 5 7 Y 2 h y b 2 1 l V X N l c l R p b W l u Z y 5 m Z X R j a F N 0 Y X J 0 L D E x N X 0 m c X V v d D s s J n F 1 b 3 Q 7 U 2 V j d G l v b j E v V 2 V y a 2 J s Y W Q g M S A t I F J l c 3 V s d H N f T V B B X 0 l u Z 3 J l Z C 9 B d X R v U m V t b 3 Z l Z E N v b H V t b n M x L n t j a H J v b W V V c 2 V y V G l t a W 5 n L m R v b U x v Y W R p b m c s M T E 2 f S Z x d W 9 0 O y w m c X V v d D t T Z W N 0 a W 9 u M S 9 X Z X J r Y m x h Z C A x I C 0 g U m V z d W x 0 c 1 9 N U E F f S W 5 n c m V k L 0 F 1 d G 9 S Z W 1 v d m V k Q 2 9 s d W 1 u c z E u e 2 N o c m 9 t Z V V z Z X J U a W 1 p b m c u c m V z c G 9 u c 2 V F b m Q s M T E 3 f S Z x d W 9 0 O y w m c X V v d D t T Z W N 0 a W 9 u M S 9 X Z X J r Y m x h Z C A x I C 0 g U m V z d W x 0 c 1 9 N U E F f S W 5 n c m V k L 0 F 1 d G 9 S Z W 1 v d m V k Q 2 9 s d W 1 u c z E u e 2 N o c m 9 t Z V V z Z X J U a W 1 p b m c u Z G 9 t S W 5 0 Z X J h Y 3 R p d m U s M T E 4 f S Z x d W 9 0 O y w m c X V v d D t T Z W N 0 a W 9 u M S 9 X Z X J r Y m x h Z C A x I C 0 g U m V z d W x 0 c 1 9 N U E F f S W 5 n c m V k L 0 F 1 d G 9 S Z W 1 v d m V k Q 2 9 s d W 1 u c z E u e 2 N o c m 9 t Z V V z Z X J U a W 1 p b m c u Z G 9 t Q 2 9 u d G V u d E x v Y W R l Z E V 2 Z W 5 0 U 3 R h c n Q s M T E 5 f S Z x d W 9 0 O y w m c X V v d D t T Z W N 0 a W 9 u M S 9 X Z X J r Y m x h Z C A x I C 0 g U m V z d W x 0 c 1 9 N U E F f S W 5 n c m V k L 0 F 1 d G 9 S Z W 1 v d m V k Q 2 9 s d W 1 u c z E u e 2 N o c m 9 t Z V V z Z X J U a W 1 p b m c u Z G 9 t Q 2 9 u d G V u d E x v Y W R l Z E V 2 Z W 5 0 R W 5 k L D E y M H 0 m c X V v d D s s J n F 1 b 3 Q 7 U 2 V j d G l v b j E v V 2 V y a 2 J s Y W Q g M S A t I F J l c 3 V s d H N f T V B B X 0 l u Z 3 J l Z C 9 B d X R v U m V t b 3 Z l Z E N v b H V t b n M x L n t j a H J v b W V V c 2 V y V G l t a W 5 n L m R v b U N v b X B s Z X R l L D E y M X 0 m c X V v d D s s J n F 1 b 3 Q 7 U 2 V j d G l v b j E v V 2 V y a 2 J s Y W Q g M S A t I F J l c 3 V s d H N f T V B B X 0 l u Z 3 J l Z C 9 B d X R v U m V t b 3 Z l Z E N v b H V t b n M x L n t j a H J v b W V V c 2 V y V G l t a W 5 n L n V u b G 9 h Z E V 2 Z W 5 0 U 3 R h c n Q s M T I y f S Z x d W 9 0 O y w m c X V v d D t T Z W N 0 a W 9 u M S 9 X Z X J r Y m x h Z C A x I C 0 g U m V z d W x 0 c 1 9 N U E F f S W 5 n c m V k L 0 F 1 d G 9 S Z W 1 v d m V k Q 2 9 s d W 1 u c z E u e 2 N o c m 9 t Z V V z Z X J U a W 1 p b m c u d W 5 s b 2 F k R X Z l b n R F b m Q s M T I z f S Z x d W 9 0 O y w m c X V v d D t T Z W N 0 a W 9 u M S 9 X Z X J r Y m x h Z C A x I C 0 g U m V z d W x 0 c 1 9 N U E F f S W 5 n c m V k L 0 F 1 d G 9 S Z W 1 v d m V k Q 2 9 s d W 1 u c z E u e 2 N o c m 9 t Z V V z Z X J U a W 1 p b m c u b W F y a 0 F z T W F p b k Z y Y W 1 l L D E y N H 0 m c X V v d D s s J n F 1 b 3 Q 7 U 2 V j d G l v b j E v V 2 V y a 2 J s Y W Q g M S A t I F J l c 3 V s d H N f T V B B X 0 l u Z 3 J l Z C 9 B d X R v U m V t b 3 Z l Z E N v b H V t b n M x L n t j a H J v b W V V c 2 V y V G l t a W 5 n L m N v b W 1 p d E 5 h d m l n Y X R p b 2 5 F b m Q s M T I 1 f S Z x d W 9 0 O y w m c X V v d D t T Z W N 0 a W 9 u M S 9 X Z X J r Y m x h Z C A x I C 0 g U m V z d W x 0 c 1 9 N U E F f S W 5 n c m V k L 0 F 1 d G 9 S Z W 1 v d m V k Q 2 9 s d W 1 u c z E u e 2 N o c m 9 t Z V V z Z X J U a W 1 p b m c u b G 9 h Z E V 2 Z W 5 0 U 3 R h c n Q s M T I 2 f S Z x d W 9 0 O y w m c X V v d D t T Z W N 0 a W 9 u M S 9 X Z X J r Y m x h Z C A x I C 0 g U m V z d W x 0 c 1 9 N U E F f S W 5 n c m V k L 0 F 1 d G 9 S Z W 1 v d m V k Q 2 9 s d W 1 u c z E u e 2 N o c m 9 t Z V V z Z X J U a W 1 p b m c u b G 9 h Z E V 2 Z W 5 0 R W 5 k L D E y N 3 0 m c X V v d D s s J n F 1 b 3 Q 7 U 2 V j d G l v b j E v V 2 V y a 2 J s Y W Q g M S A t I F J l c 3 V s d H N f T V B B X 0 l u Z 3 J l Z C 9 B d X R v U m V t b 3 Z l Z E N v b H V t b n M x L n t j a H J v b W V V c 2 V y V G l t a W 5 n L m Z p c n N 0 U G F p b n Q s M T I 4 f S Z x d W 9 0 O y w m c X V v d D t T Z W N 0 a W 9 u M S 9 X Z X J r Y m x h Z C A x I C 0 g U m V z d W x 0 c 1 9 N U E F f S W 5 n c m V k L 0 F 1 d G 9 S Z W 1 v d m V k Q 2 9 s d W 1 u c z E u e 2 N o c m 9 t Z V V z Z X J U a W 1 p b m c u Z m l y c 3 R D b 2 5 0 Z W 5 0 Z n V s U G F p b n Q s M T I 5 f S Z x d W 9 0 O y w m c X V v d D t T Z W N 0 a W 9 u M S 9 X Z X J r Y m x h Z C A x I C 0 g U m V z d W x 0 c 1 9 N U E F f S W 5 n c m V k L 0 F 1 d G 9 S Z W 1 v d m V k Q 2 9 s d W 1 u c z E u e 2 N o c m 9 t Z V V z Z X J U a W 1 p b m c u Z m l y c 3 R N Z W F u a W 5 n Z n V s U G F p b n R D Y W 5 k a W R h d G U s M T M w f S Z x d W 9 0 O y w m c X V v d D t T Z W N 0 a W 9 u M S 9 X Z X J r Y m x h Z C A x I C 0 g U m V z d W x 0 c 1 9 N U E F f S W 5 n c m V k L 0 F 1 d G 9 S Z W 1 v d m V k Q 2 9 s d W 1 u c z E u e 2 N o c m 9 t Z V V z Z X J U a W 1 p b m c u T G F 5 b 3 V 0 U 2 h p Z n Q s M T M x f S Z x d W 9 0 O y w m c X V v d D t T Z W N 0 a W 9 u M S 9 X Z X J r Y m x h Z C A x I C 0 g U m V z d W x 0 c 1 9 N U E F f S W 5 n c m V k L 0 F 1 d G 9 S Z W 1 v d m V k Q 2 9 s d W 1 u c z E u e 2 N o c m 9 t Z V V z Z X J U a W 1 p b m c u Z m l y c 3 R N Z W F u a W 5 n Z n V s U G F p b n Q s M T M y f S Z x d W 9 0 O y w m c X V v d D t T Z W N 0 a W 9 u M S 9 X Z X J r Y m x h Z C A x I C 0 g U m V z d W x 0 c 1 9 N U E F f S W 5 n c m V k L 0 F 1 d G 9 S Z W 1 v d m V k Q 2 9 s d W 1 u c z E u e 2 N o c m 9 t Z V V z Z X J U a W 1 p b m c u T G F y Z 2 V z d F R l e H R Q Y W l u d C w x M z N 9 J n F 1 b 3 Q 7 L C Z x d W 9 0 O 1 N l Y 3 R p b 2 4 x L 1 d l c m t i b G F k I D E g L S B S Z X N 1 b H R z X 0 1 Q Q V 9 J b m d y Z W Q v Q X V 0 b 1 J l b W 9 2 Z W R D b 2 x 1 b W 5 z M S 5 7 Y 2 h y b 2 1 l V X N l c l R p b W l u Z y 5 M Y X J n Z X N 0 Q 2 9 u d G V u d G Z 1 b F B h a W 5 0 L D E z N H 0 m c X V v d D s s J n F 1 b 3 Q 7 U 2 V j d G l v b j E v V 2 V y a 2 J s Y W Q g M S A t I F J l c 3 V s d H N f T V B B X 0 l u Z 3 J l Z C 9 B d X R v U m V t b 3 Z l Z E N v b H V t b n M x L n t j a H J v b W V V c 2 V y V G l t a W 5 n L l R v d G F s T G F 5 b 3 V 0 U 2 h p Z n Q s M T M 1 f S Z x d W 9 0 O y w m c X V v d D t T Z W N 0 a W 9 u M S 9 X Z X J r Y m x h Z C A x I C 0 g U m V z d W x 0 c 1 9 N U E F f S W 5 n c m V k L 0 F 1 d G 9 S Z W 1 v d m V k Q 2 9 s d W 1 u c z E u e 2 N o c m 9 t Z V V z Z X J U a W 1 p b m c u Q 3 V t d W x h d G l 2 Z U x h e W 9 1 d F N o a W Z 0 L D E z N n 0 m c X V v d D s s J n F 1 b 3 Q 7 U 2 V j d G l v b j E v V 2 V y a 2 J s Y W Q g M S A t I F J l c 3 V s d H N f T V B B X 0 l u Z 3 J l Z C 9 B d X R v U m V t b 3 Z l Z E N v b H V t b n M x L n t U V E l N Z W F z d X J l b W V u d E V u Z C w x M z d 9 J n F 1 b 3 Q 7 L C Z x d W 9 0 O 1 N l Y 3 R p b 2 4 x L 1 d l c m t i b G F k I D E g L S B S Z X N 1 b H R z X 0 1 Q Q V 9 J b m d y Z W Q v Q X V 0 b 1 J l b W 9 2 Z W R D b 2 x 1 b W 5 z M S 5 7 T G F z d E l u d G V y Y W N 0 a X Z l L D E z O H 0 m c X V v d D s s J n F 1 b 3 Q 7 U 2 V j d G l v b j E v V 2 V y a 2 J s Y W Q g M S A t I F J l c 3 V s d H N f T V B B X 0 l u Z 3 J l Z C 9 B d X R v U m V t b 3 Z l Z E N v b H V t b n M x L n t 0 Z X N 0 S U Q s M T M 5 f S Z x d W 9 0 O y w m c X V v d D t T Z W N 0 a W 9 u M S 9 X Z X J r Y m x h Z C A x I C 0 g U m V z d W x 0 c 1 9 N U E F f S W 5 n c m V k L 0 F 1 d G 9 S Z W 1 v d m V k Q 2 9 s d W 1 u c z E u e 3 J 1 b i w x N D B 9 J n F 1 b 3 Q 7 L C Z x d W 9 0 O 1 N l Y 3 R p b 2 4 x L 1 d l c m t i b G F k I D E g L S B S Z X N 1 b H R z X 0 1 Q Q V 9 J b m d y Z W Q v Q X V 0 b 1 J l b W 9 2 Z W R D b 2 x 1 b W 5 z M S 5 7 c 3 R l c C w x N D F 9 J n F 1 b 3 Q 7 L C Z x d W 9 0 O 1 N l Y 3 R p b 2 4 x L 1 d l c m t i b G F k I D E g L S B S Z X N 1 b H R z X 0 1 Q Q V 9 J b m d y Z W Q v Q X V 0 b 1 J l b W 9 2 Z W R D b 2 x 1 b W 5 z M S 5 7 Z W Z m Z W N 0 a X Z l Q n B z L D E 0 M n 0 m c X V v d D s s J n F 1 b 3 Q 7 U 2 V j d G l v b j E v V 2 V y a 2 J s Y W Q g M S A t I F J l c 3 V s d H N f T V B B X 0 l u Z 3 J l Z C 9 B d X R v U m V t b 3 Z l Z E N v b H V t b n M x L n t k b 2 1 U a W 1 l L D E 0 M 3 0 m c X V v d D s s J n F 1 b 3 Q 7 U 2 V j d G l v b j E v V 2 V y a 2 J s Y W Q g M S A t I F J l c 3 V s d H N f T V B B X 0 l u Z 3 J l Z C 9 B d X R v U m V t b 3 Z l Z E N v b H V t b n M x L n t h Z n Q s M T Q 0 f S Z x d W 9 0 O y w m c X V v d D t T Z W N 0 a W 9 u M S 9 X Z X J r Y m x h Z C A x I C 0 g U m V z d W x 0 c 1 9 N U E F f S W 5 n c m V k L 0 F 1 d G 9 S Z W 1 v d m V k Q 2 9 s d W 1 u c z E u e 3 R p d G x l V G l t Z S w x N D V 9 J n F 1 b 3 Q 7 L C Z x d W 9 0 O 1 N l Y 3 R p b 2 4 x L 1 d l c m t i b G F k I D E g L S B S Z X N 1 b H R z X 0 1 Q Q V 9 J b m d y Z W Q v Q X V 0 b 1 J l b W 9 2 Z W R D b 2 x 1 b W 5 z M S 5 7 Z G 9 t T G 9 h Z G l u Z y w x N D Z 9 J n F 1 b 3 Q 7 L C Z x d W 9 0 O 1 N l Y 3 R p b 2 4 x L 1 d l c m t i b G F k I D E g L S B S Z X N 1 b H R z X 0 1 Q Q V 9 J b m d y Z W Q v Q X V 0 b 1 J l b W 9 2 Z W R D b 2 x 1 b W 5 z M S 5 7 c 2 V y d m V y X 3 J 0 d C w x N D d 9 J n F 1 b 3 Q 7 L C Z x d W 9 0 O 1 N l Y 3 R p b 2 4 x L 1 d l c m t i b G F k I D E g L S B S Z X N 1 b H R z X 0 1 Q Q V 9 J b m d y Z W Q v Q X V 0 b 1 J l b W 9 2 Z W R D b 2 x 1 b W 5 z M S 5 7 Z W R n Z S 1 w c m 9 j Z X N z Z W Q s M T Q 4 f S Z x d W 9 0 O y w m c X V v d D t T Z W N 0 a W 9 u M S 9 X Z X J r Y m x h Z C A x I C 0 g U m V z d W x 0 c 1 9 N U E F f S W 5 n c m V k L 0 F 1 d G 9 S Z W 1 v d m V k Q 2 9 s d W 1 u c z E u e 2 1 h e E Z J R C w x N D l 9 J n F 1 b 3 Q 7 L C Z x d W 9 0 O 1 N l Y 3 R p b 2 4 x L 1 d l c m t i b G F k I D E g L S B S Z X N 1 b H R z X 0 1 Q Q V 9 J b m d y Z W Q v Q X V 0 b 1 J l b W 9 2 Z W R D b 2 x 1 b W 5 z M S 5 7 V G 9 0 Y W x C b G 9 j a 2 l u Z 1 R p b W U s M T U w f S Z x d W 9 0 O y w m c X V v d D t T Z W N 0 a W 9 u M S 9 X Z X J r Y m x h Z C A x I C 0 g U m V z d W x 0 c 1 9 N U E F f S W 5 n c m V k L 0 F 1 d G 9 S Z W 1 v d m V k Q 2 9 s d W 1 u c z E u e 2 V m Z m V j d G l 2 Z U J w c 0 R v Y y w x N T F 9 J n F 1 b 3 Q 7 L C Z x d W 9 0 O 1 N l Y 3 R p b 2 4 x L 1 d l c m t i b G F k I D E g L S B S Z X N 1 b H R z X 0 1 Q Q V 9 J b m d y Z W Q v Q X V 0 b 1 J l b W 9 2 Z W R D b 2 x 1 b W 5 z M S 5 7 Y n l 0 Z X M u a H R t b C w x N T J 9 J n F 1 b 3 Q 7 L C Z x d W 9 0 O 1 N l Y 3 R p b 2 4 x L 1 d l c m t i b G F k I D E g L S B S Z X N 1 b H R z X 0 1 Q Q V 9 J b m d y Z W Q v Q X V 0 b 1 J l b W 9 2 Z W R D b 2 x 1 b W 5 z M S 5 7 c m V x d W V z d H M u a H R t b C w x N T N 9 J n F 1 b 3 Q 7 L C Z x d W 9 0 O 1 N l Y 3 R p b 2 4 x L 1 d l c m t i b G F k I D E g L S B S Z X N 1 b H R z X 0 1 Q Q V 9 J b m d y Z W Q v Q X V 0 b 1 J l b W 9 2 Z W R D b 2 x 1 b W 5 z M S 5 7 Y n l 0 Z X N V b m N v b X B y Z X N z Z W Q u a H R t b C w x N T R 9 J n F 1 b 3 Q 7 L C Z x d W 9 0 O 1 N l Y 3 R p b 2 4 x L 1 d l c m t i b G F k I D E g L S B S Z X N 1 b H R z X 0 1 Q Q V 9 J b m d y Z W Q v Q X V 0 b 1 J l b W 9 2 Z W R D b 2 x 1 b W 5 z M S 5 7 Y n l 0 Z X M u a n M s M T U 1 f S Z x d W 9 0 O y w m c X V v d D t T Z W N 0 a W 9 u M S 9 X Z X J r Y m x h Z C A x I C 0 g U m V z d W x 0 c 1 9 N U E F f S W 5 n c m V k L 0 F 1 d G 9 S Z W 1 v d m V k Q 2 9 s d W 1 u c z E u e 3 J l c X V l c 3 R z L m p z L D E 1 N n 0 m c X V v d D s s J n F 1 b 3 Q 7 U 2 V j d G l v b j E v V 2 V y a 2 J s Y W Q g M S A t I F J l c 3 V s d H N f T V B B X 0 l u Z 3 J l Z C 9 B d X R v U m V t b 3 Z l Z E N v b H V t b n M x L n t i e X R l c 1 V u Y 2 9 t c H J l c 3 N l Z C 5 q c y w x N T d 9 J n F 1 b 3 Q 7 L C Z x d W 9 0 O 1 N l Y 3 R p b 2 4 x L 1 d l c m t i b G F k I D E g L S B S Z X N 1 b H R z X 0 1 Q Q V 9 J b m d y Z W Q v Q X V 0 b 1 J l b W 9 2 Z W R D b 2 x 1 b W 5 z M S 5 7 Y n l 0 Z X M u Y 3 N z L D E 1 O H 0 m c X V v d D s s J n F 1 b 3 Q 7 U 2 V j d G l v b j E v V 2 V y a 2 J s Y W Q g M S A t I F J l c 3 V s d H N f T V B B X 0 l u Z 3 J l Z C 9 B d X R v U m V t b 3 Z l Z E N v b H V t b n M x L n t y Z X F 1 Z X N 0 c y 5 j c 3 M s M T U 5 f S Z x d W 9 0 O y w m c X V v d D t T Z W N 0 a W 9 u M S 9 X Z X J r Y m x h Z C A x I C 0 g U m V z d W x 0 c 1 9 N U E F f S W 5 n c m V k L 0 F 1 d G 9 S Z W 1 v d m V k Q 2 9 s d W 1 u c z E u e 2 J 5 d G V z V W 5 j b 2 1 w c m V z c 2 V k L m N z c y w x N j B 9 J n F 1 b 3 Q 7 L C Z x d W 9 0 O 1 N l Y 3 R p b 2 4 x L 1 d l c m t i b G F k I D E g L S B S Z X N 1 b H R z X 0 1 Q Q V 9 J b m d y Z W Q v Q X V 0 b 1 J l b W 9 2 Z W R D b 2 x 1 b W 5 z M S 5 7 Y n l 0 Z X M u a W 1 h Z 2 U s M T Y x f S Z x d W 9 0 O y w m c X V v d D t T Z W N 0 a W 9 u M S 9 X Z X J r Y m x h Z C A x I C 0 g U m V z d W x 0 c 1 9 N U E F f S W 5 n c m V k L 0 F 1 d G 9 S Z W 1 v d m V k Q 2 9 s d W 1 u c z E u e 3 J l c X V l c 3 R z L m l t Y W d l L D E 2 M n 0 m c X V v d D s s J n F 1 b 3 Q 7 U 2 V j d G l v b j E v V 2 V y a 2 J s Y W Q g M S A t I F J l c 3 V s d H N f T V B B X 0 l u Z 3 J l Z C 9 B d X R v U m V t b 3 Z l Z E N v b H V t b n M x L n t i e X R l c 1 V u Y 2 9 t c H J l c 3 N l Z C 5 p b W F n Z S w x N j N 9 J n F 1 b 3 Q 7 L C Z x d W 9 0 O 1 N l Y 3 R p b 2 4 x L 1 d l c m t i b G F k I D E g L S B S Z X N 1 b H R z X 0 1 Q Q V 9 J b m d y Z W Q v Q X V 0 b 1 J l b W 9 2 Z W R D b 2 x 1 b W 5 z M S 5 7 Y n l 0 Z X M u Z m x h c 2 g s M T Y 0 f S Z x d W 9 0 O y w m c X V v d D t T Z W N 0 a W 9 u M S 9 X Z X J r Y m x h Z C A x I C 0 g U m V z d W x 0 c 1 9 N U E F f S W 5 n c m V k L 0 F 1 d G 9 S Z W 1 v d m V k Q 2 9 s d W 1 u c z E u e 3 J l c X V l c 3 R z L m Z s Y X N o L D E 2 N X 0 m c X V v d D s s J n F 1 b 3 Q 7 U 2 V j d G l v b j E v V 2 V y a 2 J s Y W Q g M S A t I F J l c 3 V s d H N f T V B B X 0 l u Z 3 J l Z C 9 B d X R v U m V t b 3 Z l Z E N v b H V t b n M x L n t i e X R l c 1 V u Y 2 9 t c H J l c 3 N l Z C 5 m b G F z a C w x N j Z 9 J n F 1 b 3 Q 7 L C Z x d W 9 0 O 1 N l Y 3 R p b 2 4 x L 1 d l c m t i b G F k I D E g L S B S Z X N 1 b H R z X 0 1 Q Q V 9 J b m d y Z W Q v Q X V 0 b 1 J l b W 9 2 Z W R D b 2 x 1 b W 5 z M S 5 7 Y n l 0 Z X M u Z m 9 u d C w x N j d 9 J n F 1 b 3 Q 7 L C Z x d W 9 0 O 1 N l Y 3 R p b 2 4 x L 1 d l c m t i b G F k I D E g L S B S Z X N 1 b H R z X 0 1 Q Q V 9 J b m d y Z W Q v Q X V 0 b 1 J l b W 9 2 Z W R D b 2 x 1 b W 5 z M S 5 7 c m V x d W V z d H M u Z m 9 u d C w x N j h 9 J n F 1 b 3 Q 7 L C Z x d W 9 0 O 1 N l Y 3 R p b 2 4 x L 1 d l c m t i b G F k I D E g L S B S Z X N 1 b H R z X 0 1 Q Q V 9 J b m d y Z W Q v Q X V 0 b 1 J l b W 9 2 Z W R D b 2 x 1 b W 5 z M S 5 7 Y n l 0 Z X N V b m N v b X B y Z X N z Z W Q u Z m 9 u d C w x N j l 9 J n F 1 b 3 Q 7 L C Z x d W 9 0 O 1 N l Y 3 R p b 2 4 x L 1 d l c m t i b G F k I D E g L S B S Z X N 1 b H R z X 0 1 Q Q V 9 J b m d y Z W Q v Q X V 0 b 1 J l b W 9 2 Z W R D b 2 x 1 b W 5 z M S 5 7 Y n l 0 Z X M u d m l k Z W 8 s M T c w f S Z x d W 9 0 O y w m c X V v d D t T Z W N 0 a W 9 u M S 9 X Z X J r Y m x h Z C A x I C 0 g U m V z d W x 0 c 1 9 N U E F f S W 5 n c m V k L 0 F 1 d G 9 S Z W 1 v d m V k Q 2 9 s d W 1 u c z E u e 3 J l c X V l c 3 R z L n Z p Z G V v L D E 3 M X 0 m c X V v d D s s J n F 1 b 3 Q 7 U 2 V j d G l v b j E v V 2 V y a 2 J s Y W Q g M S A t I F J l c 3 V s d H N f T V B B X 0 l u Z 3 J l Z C 9 B d X R v U m V t b 3 Z l Z E N v b H V t b n M x L n t i e X R l c 1 V u Y 2 9 t c H J l c 3 N l Z C 5 2 a W R l b y w x N z J 9 J n F 1 b 3 Q 7 L C Z x d W 9 0 O 1 N l Y 3 R p b 2 4 x L 1 d l c m t i b G F k I D E g L S B S Z X N 1 b H R z X 0 1 Q Q V 9 J b m d y Z W Q v Q X V 0 b 1 J l b W 9 2 Z W R D b 2 x 1 b W 5 z M S 5 7 Y n l 0 Z X M u b 3 R o Z X I s M T c z f S Z x d W 9 0 O y w m c X V v d D t T Z W N 0 a W 9 u M S 9 X Z X J r Y m x h Z C A x I C 0 g U m V z d W x 0 c 1 9 N U E F f S W 5 n c m V k L 0 F 1 d G 9 S Z W 1 v d m V k Q 2 9 s d W 1 u c z E u e 3 J l c X V l c 3 R z L m 9 0 a G V y L D E 3 N H 0 m c X V v d D s s J n F 1 b 3 Q 7 U 2 V j d G l v b j E v V 2 V y a 2 J s Y W Q g M S A t I F J l c 3 V s d H N f T V B B X 0 l u Z 3 J l Z C 9 B d X R v U m V t b 3 Z l Z E N v b H V t b n M x L n t i e X R l c 1 V u Y 2 9 t c H J l c 3 N l Z C 5 v d G h l c i w x N z V 9 J n F 1 b 3 Q 7 L C Z x d W 9 0 O 1 N l Y 3 R p b 2 4 x L 1 d l c m t i b G F k I D E g L S B S Z X N 1 b H R z X 0 1 Q Q V 9 J b m d y Z W Q v Q X V 0 b 1 J l b W 9 2 Z W R D b 2 x 1 b W 5 z M S 5 7 a W Q s M T c 2 f S Z x d W 9 0 O y w m c X V v d D t T Z W N 0 a W 9 u M S 9 X Z X J r Y m x h Z C A x I C 0 g U m V z d W x 0 c 1 9 N U E F f S W 5 n c m V k L 0 F 1 d G 9 S Z W 1 v d m V k Q 2 9 s d W 1 u c z E u e 0 N v b H V t b j E 3 O C w x N z d 9 J n F 1 b 3 Q 7 X S w m c X V v d D t D b 2 x 1 b W 5 D b 3 V u d C Z x d W 9 0 O z o x N z g s J n F 1 b 3 Q 7 S 2 V 5 Q 2 9 s d W 1 u T m F t Z X M m c X V v d D s 6 W 1 0 s J n F 1 b 3 Q 7 Q 2 9 s d W 1 u S W R l b n R p d G l l c y Z x d W 9 0 O z p b J n F 1 b 3 Q 7 U 2 V j d G l v b j E v V 2 V y a 2 J s Y W Q g M S A t I F J l c 3 V s d H N f T V B B X 0 l u Z 3 J l Z C 9 B d X R v U m V t b 3 Z l Z E N v b H V t b n M x L n t s b 2 F k V G l t Z S w w f S Z x d W 9 0 O y w m c X V v d D t T Z W N 0 a W 9 u M S 9 X Z X J r Y m x h Z C A x I C 0 g U m V z d W x 0 c 1 9 N U E F f S W 5 n c m V k L 0 F 1 d G 9 S Z W 1 v d m V k Q 2 9 s d W 1 u c z E u e 2 R v Y 1 R p b W U s M X 0 m c X V v d D s s J n F 1 b 3 Q 7 U 2 V j d G l v b j E v V 2 V y a 2 J s Y W Q g M S A t I F J l c 3 V s d H N f T V B B X 0 l u Z 3 J l Z C 9 B d X R v U m V t b 3 Z l Z E N v b H V t b n M x L n t m d W x s e U x v Y W R l Z C w y f S Z x d W 9 0 O y w m c X V v d D t T Z W N 0 a W 9 u M S 9 X Z X J r Y m x h Z C A x I C 0 g U m V z d W x 0 c 1 9 N U E F f S W 5 n c m V k L 0 F 1 d G 9 S Z W 1 v d m V k Q 2 9 s d W 1 u c z E u e 2 J 5 d G V z T 3 V 0 L D N 9 J n F 1 b 3 Q 7 L C Z x d W 9 0 O 1 N l Y 3 R p b 2 4 x L 1 d l c m t i b G F k I D E g L S B S Z X N 1 b H R z X 0 1 Q Q V 9 J b m d y Z W Q v Q X V 0 b 1 J l b W 9 2 Z W R D b 2 x 1 b W 5 z M S 5 7 Y n l 0 Z X N P d X R E b 2 M s N H 0 m c X V v d D s s J n F 1 b 3 Q 7 U 2 V j d G l v b j E v V 2 V y a 2 J s Y W Q g M S A t I F J l c 3 V s d H N f T V B B X 0 l u Z 3 J l Z C 9 B d X R v U m V t b 3 Z l Z E N v b H V t b n M x L n t i e X R l c 0 l u L D V 9 J n F 1 b 3 Q 7 L C Z x d W 9 0 O 1 N l Y 3 R p b 2 4 x L 1 d l c m t i b G F k I D E g L S B S Z X N 1 b H R z X 0 1 Q Q V 9 J b m d y Z W Q v Q X V 0 b 1 J l b W 9 2 Z W R D b 2 x 1 b W 5 z M S 5 7 Y n l 0 Z X N J b k R v Y y w 2 f S Z x d W 9 0 O y w m c X V v d D t T Z W N 0 a W 9 u M S 9 X Z X J r Y m x h Z C A x I C 0 g U m V z d W x 0 c 1 9 N U E F f S W 5 n c m V k L 0 F 1 d G 9 S Z W 1 v d m V k Q 2 9 s d W 1 u c z E u e 3 J l c X V l c 3 R z L D d 9 J n F 1 b 3 Q 7 L C Z x d W 9 0 O 1 N l Y 3 R p b 2 4 x L 1 d l c m t i b G F k I D E g L S B S Z X N 1 b H R z X 0 1 Q Q V 9 J b m d y Z W Q v Q X V 0 b 1 J l b W 9 2 Z W R D b 2 x 1 b W 5 z M S 5 7 c m V x d W V z d H N G d W x s L D h 9 J n F 1 b 3 Q 7 L C Z x d W 9 0 O 1 N l Y 3 R p b 2 4 x L 1 d l c m t i b G F k I D E g L S B S Z X N 1 b H R z X 0 1 Q Q V 9 J b m d y Z W Q v Q X V 0 b 1 J l b W 9 2 Z W R D b 2 x 1 b W 5 z M S 5 7 c m V x d W V z d H N E b 2 M s O X 0 m c X V v d D s s J n F 1 b 3 Q 7 U 2 V j d G l v b j E v V 2 V y a 2 J s Y W Q g M S A t I F J l c 3 V s d H N f T V B B X 0 l u Z 3 J l Z C 9 B d X R v U m V t b 3 Z l Z E N v b H V t b n M x L n t y Z X N w b 2 5 z Z X N f M j A w L D E w f S Z x d W 9 0 O y w m c X V v d D t T Z W N 0 a W 9 u M S 9 X Z X J r Y m x h Z C A x I C 0 g U m V z d W x 0 c 1 9 N U E F f S W 5 n c m V k L 0 F 1 d G 9 S Z W 1 v d m V k Q 2 9 s d W 1 u c z E u e 3 J l c 3 B v b n N l c 1 8 0 M D Q s M T F 9 J n F 1 b 3 Q 7 L C Z x d W 9 0 O 1 N l Y 3 R p b 2 4 x L 1 d l c m t i b G F k I D E g L S B S Z X N 1 b H R z X 0 1 Q Q V 9 J b m d y Z W Q v Q X V 0 b 1 J l b W 9 2 Z W R D b 2 x 1 b W 5 z M S 5 7 c m V z c G 9 u c 2 V z X 2 9 0 a G V y L D E y f S Z x d W 9 0 O y w m c X V v d D t T Z W N 0 a W 9 u M S 9 X Z X J r Y m x h Z C A x I C 0 g U m V z d W x 0 c 1 9 N U E F f S W 5 n c m V k L 0 F 1 d G 9 S Z W 1 v d m V k Q 2 9 s d W 1 u c z E u e 3 J l c 3 V s d C w x M 3 0 m c X V v d D s s J n F 1 b 3 Q 7 U 2 V j d G l v b j E v V 2 V y a 2 J s Y W Q g M S A t I F J l c 3 V s d H N f T V B B X 0 l u Z 3 J l Z C 9 B d X R v U m V t b 3 Z l Z E N v b H V t b n M x L n t 0 Z X N 0 U 3 R h c n R P Z m Z z Z X Q s M T R 9 J n F 1 b 3 Q 7 L C Z x d W 9 0 O 1 N l Y 3 R p b 2 4 x L 1 d l c m t i b G F k I D E g L S B S Z X N 1 b H R z X 0 1 Q Q V 9 J b m d y Z W Q v Q X V 0 b 1 J l b W 9 2 Z W R D b 2 x 1 b W 5 z M S 5 7 Y 2 F j a G V k L D E 1 f S Z x d W 9 0 O y w m c X V v d D t T Z W N 0 a W 9 u M S 9 X Z X J r Y m x h Z C A x I C 0 g U m V z d W x 0 c 1 9 N U E F f S W 5 n c m V k L 0 F 1 d G 9 S Z W 1 v d m V k Q 2 9 s d W 1 u c z E u e 2 9 w d G l t a X p h d G l v b l 9 j a G V j a 2 V k L D E 2 f S Z x d W 9 0 O y w m c X V v d D t T Z W N 0 a W 9 u M S 9 X Z X J r Y m x h Z C A x I C 0 g U m V z d W x 0 c 1 9 N U E F f S W 5 n c m V k L 0 F 1 d G 9 S Z W 1 v d m V k Q 2 9 s d W 1 u c z E u e 2 1 h a W 5 f Z n J h b W U s M T d 9 J n F 1 b 3 Q 7 L C Z x d W 9 0 O 1 N l Y 3 R p b 2 4 x L 1 d l c m t i b G F k I D E g L S B S Z X N 1 b H R z X 0 1 Q Q V 9 J b m d y Z W Q v Q X V 0 b 1 J l b W 9 2 Z W R D b 2 x 1 b W 5 z M S 5 7 b G 9 h Z E V 2 Z W 5 0 U 3 R h c n Q s M T h 9 J n F 1 b 3 Q 7 L C Z x d W 9 0 O 1 N l Y 3 R p b 2 4 x L 1 d l c m t i b G F k I D E g L S B S Z X N 1 b H R z X 0 1 Q Q V 9 J b m d y Z W Q v Q X V 0 b 1 J l b W 9 2 Z W R D b 2 x 1 b W 5 z M S 5 7 b G 9 h Z E V 2 Z W 5 0 R W 5 k L D E 5 f S Z x d W 9 0 O y w m c X V v d D t T Z W N 0 a W 9 u M S 9 X Z X J r Y m x h Z C A x I C 0 g U m V z d W x 0 c 1 9 N U E F f S W 5 n c m V k L 0 F 1 d G 9 S Z W 1 v d m V k Q 2 9 s d W 1 u c z E u e 2 R v b U N v b n R l b n R M b 2 F k Z W R F d m V u d F N 0 Y X J 0 L D I w f S Z x d W 9 0 O y w m c X V v d D t T Z W N 0 a W 9 u M S 9 X Z X J r Y m x h Z C A x I C 0 g U m V z d W x 0 c 1 9 N U E F f S W 5 n c m V k L 0 F 1 d G 9 S Z W 1 v d m V k Q 2 9 s d W 1 u c z E u e 2 R v b U N v b n R l b n R M b 2 F k Z W R F d m V u d E V u Z C w y M X 0 m c X V v d D s s J n F 1 b 3 Q 7 U 2 V j d G l v b j E v V 2 V y a 2 J s Y W Q g M S A t I F J l c 3 V s d H N f T V B B X 0 l u Z 3 J l Z C 9 B d X R v U m V t b 3 Z l Z E N v b H V t b n M x L n t V U k w s M j J 9 J n F 1 b 3 Q 7 L C Z x d W 9 0 O 1 N l Y 3 R p b 2 4 x L 1 d l c m t i b G F k I D E g L S B S Z X N 1 b H R z X 0 1 Q Q V 9 J b m d y Z W Q v Q X V 0 b 1 J l b W 9 2 Z W R D b 2 x 1 b W 5 z M S 5 7 Y 2 9 u b m V j d G l v b n M s M j N 9 J n F 1 b 3 Q 7 L C Z x d W 9 0 O 1 N l Y 3 R p b 2 4 x L 1 d l c m t i b G F k I D E g L S B S Z X N 1 b H R z X 0 1 Q Q V 9 J b m d y Z W Q v Q X V 0 b 1 J l b W 9 2 Z W R D b 2 x 1 b W 5 z M S 5 7 Z m l u Y W x f Y m F z Z V 9 w Y W d l X 3 J l c X V l c 3 Q s M j R 9 J n F 1 b 3 Q 7 L C Z x d W 9 0 O 1 N l Y 3 R p b 2 4 x L 1 d l c m t i b G F k I D E g L S B S Z X N 1 b H R z X 0 1 Q Q V 9 J b m d y Z W Q v Q X V 0 b 1 J l b W 9 2 Z W R D b 2 x 1 b W 5 z M S 5 7 Z m l u Y W x f Y m F z Z V 9 w Y W d l X 3 J l c X V l c 3 R f a W Q s M j V 9 J n F 1 b 3 Q 7 L C Z x d W 9 0 O 1 N l Y 3 R p b 2 4 x L 1 d l c m t i b G F k I D E g L S B S Z X N 1 b H R z X 0 1 Q Q V 9 J b m d y Z W Q v Q X V 0 b 1 J l b W 9 2 Z W R D b 2 x 1 b W 5 z M S 5 7 Z m l u Y W x f d X J s L D I 2 f S Z x d W 9 0 O y w m c X V v d D t T Z W N 0 a W 9 u M S 9 X Z X J r Y m x h Z C A x I C 0 g U m V z d W x 0 c 1 9 N U E F f S W 5 n c m V k L 0 F 1 d G 9 S Z W 1 v d m V k Q 2 9 s d W 1 u c z E u e 2 R v b U l u d G V y Y W N 0 a X Z l L D I 3 f S Z x d W 9 0 O y w m c X V v d D t T Z W N 0 a W 9 u M S 9 X Z X J r Y m x h Z C A x I C 0 g U m V z d W x 0 c 1 9 N U E F f S W 5 n c m V k L 0 F 1 d G 9 S Z W 1 v d m V k Q 2 9 s d W 1 u c z E u e 2 Z p c n N 0 U G F p b n Q s M j h 9 J n F 1 b 3 Q 7 L C Z x d W 9 0 O 1 N l Y 3 R p b 2 4 x L 1 d l c m t i b G F k I D E g L S B S Z X N 1 b H R z X 0 1 Q Q V 9 J b m d y Z W Q v Q X V 0 b 1 J l b W 9 2 Z W R D b 2 x 1 b W 5 z M S 5 7 Z m l y c 3 R D b 2 5 0 Z W 5 0 Z n V s U G F p b n Q s M j l 9 J n F 1 b 3 Q 7 L C Z x d W 9 0 O 1 N l Y 3 R p b 2 4 x L 1 d l c m t i b G F k I D E g L S B S Z X N 1 b H R z X 0 1 Q Q V 9 J b m d y Z W Q v Q X V 0 b 1 J l b W 9 2 Z W R D b 2 x 1 b W 5 z M S 5 7 Z m l y c 3 R N Z W F u a W 5 n Z n V s U G F p b n Q s M z B 9 J n F 1 b 3 Q 7 L C Z x d W 9 0 O 1 N l Y 3 R p b 2 4 x L 1 d l c m t i b G F k I D E g L S B S Z X N 1 b H R z X 0 1 Q Q V 9 J b m d y Z W Q v Q X V 0 b 1 J l b W 9 2 Z W R D b 2 x 1 b W 5 z M S 5 7 c m V u Z G V y Q m x v Y 2 t p b m d D U 1 M s M z F 9 J n F 1 b 3 Q 7 L C Z x d W 9 0 O 1 N l Y 3 R p b 2 4 x L 1 d l c m t i b G F k I D E g L S B S Z X N 1 b H R z X 0 1 Q Q V 9 J b m d y Z W Q v Q X V 0 b 1 J l b W 9 2 Z W R D b 2 x 1 b W 5 z M S 5 7 c m V u Z G V y Q m x v Y 2 t p b m d K U y w z M n 0 m c X V v d D s s J n F 1 b 3 Q 7 U 2 V j d G l v b j E v V 2 V y a 2 J s Y W Q g M S A t I F J l c 3 V s d H N f T V B B X 0 l u Z 3 J l Z C 9 B d X R v U m V t b 3 Z l Z E N v b H V t b n M x L n t U V E Z C L D M z f S Z x d W 9 0 O y w m c X V v d D t T Z W N 0 a W 9 u M S 9 X Z X J r Y m x h Z C A x I C 0 g U m V z d W x 0 c 1 9 N U E F f S W 5 n c m V k L 0 F 1 d G 9 S Z W 1 v d m V k Q 2 9 s d W 1 u c z E u e 2 J h c 2 V Q Y W d l U 1 N M V G l t Z S w z N H 0 m c X V v d D s s J n F 1 b 3 Q 7 U 2 V j d G l v b j E v V 2 V y a 2 J s Y W Q g M S A t I F J l c 3 V s d H N f T V B B X 0 l u Z 3 J l Z C 9 B d X R v U m V t b 3 Z l Z E N v b H V t b n M x L n t z Y 2 9 y Z V 9 j Y W N o Z S w z N X 0 m c X V v d D s s J n F 1 b 3 Q 7 U 2 V j d G l v b j E v V 2 V y a 2 J s Y W Q g M S A t I F J l c 3 V s d H N f T V B B X 0 l u Z 3 J l Z C 9 B d X R v U m V t b 3 Z l Z E N v b H V t b n M x L n t z Y 2 9 y Z V 9 j Z G 4 s M z Z 9 J n F 1 b 3 Q 7 L C Z x d W 9 0 O 1 N l Y 3 R p b 2 4 x L 1 d l c m t i b G F k I D E g L S B S Z X N 1 b H R z X 0 1 Q Q V 9 J b m d y Z W Q v Q X V 0 b 1 J l b W 9 2 Z W R D b 2 x 1 b W 5 z M S 5 7 c 2 N v c m V f Z 3 p p c C w z N 3 0 m c X V v d D s s J n F 1 b 3 Q 7 U 2 V j d G l v b j E v V 2 V y a 2 J s Y W Q g M S A t I F J l c 3 V s d H N f T V B B X 0 l u Z 3 J l Z C 9 B d X R v U m V t b 3 Z l Z E N v b H V t b n M x L n t z Y 2 9 y Z V 9 j b 2 9 r a W V z L D M 4 f S Z x d W 9 0 O y w m c X V v d D t T Z W N 0 a W 9 u M S 9 X Z X J r Y m x h Z C A x I C 0 g U m V z d W x 0 c 1 9 N U E F f S W 5 n c m V k L 0 F 1 d G 9 S Z W 1 v d m V k Q 2 9 s d W 1 u c z E u e 3 N j b 3 J l X 2 t l Z X A t Y W x p d m U s M z l 9 J n F 1 b 3 Q 7 L C Z x d W 9 0 O 1 N l Y 3 R p b 2 4 x L 1 d l c m t i b G F k I D E g L S B S Z X N 1 b H R z X 0 1 Q Q V 9 J b m d y Z W Q v Q X V 0 b 1 J l b W 9 2 Z W R D b 2 x 1 b W 5 z M S 5 7 c 2 N v c m V f b W l u a W Z 5 L D Q w f S Z x d W 9 0 O y w m c X V v d D t T Z W N 0 a W 9 u M S 9 X Z X J r Y m x h Z C A x I C 0 g U m V z d W x 0 c 1 9 N U E F f S W 5 n c m V k L 0 F 1 d G 9 S Z W 1 v d m V k Q 2 9 s d W 1 u c z E u e 3 N j b 3 J l X 2 N v b W J p b m U s N D F 9 J n F 1 b 3 Q 7 L C Z x d W 9 0 O 1 N l Y 3 R p b 2 4 x L 1 d l c m t i b G F k I D E g L S B S Z X N 1 b H R z X 0 1 Q Q V 9 J b m d y Z W Q v Q X V 0 b 1 J l b W 9 2 Z W R D b 2 x 1 b W 5 z M S 5 7 c 2 N v c m V f Y 2 9 t c H J l c 3 M s N D J 9 J n F 1 b 3 Q 7 L C Z x d W 9 0 O 1 N l Y 3 R p b 2 4 x L 1 d l c m t i b G F k I D E g L S B S Z X N 1 b H R z X 0 1 Q Q V 9 J b m d y Z W Q v Q X V 0 b 1 J l b W 9 2 Z W R D b 2 x 1 b W 5 z M S 5 7 c 2 N v c m V f Z X R h Z 3 M s N D N 9 J n F 1 b 3 Q 7 L C Z x d W 9 0 O 1 N l Y 3 R p b 2 4 x L 1 d l c m t i b G F k I D E g L S B S Z X N 1 b H R z X 0 1 Q Q V 9 J b m d y Z W Q v Q X V 0 b 1 J l b W 9 2 Z W R D b 2 x 1 b W 5 z M S 5 7 c 2 N v c m V f c H J v Z 3 J l c 3 N p d m V f a n B l Z y w 0 N H 0 m c X V v d D s s J n F 1 b 3 Q 7 U 2 V j d G l v b j E v V 2 V y a 2 J s Y W Q g M S A t I F J l c 3 V s d H N f T V B B X 0 l u Z 3 J l Z C 9 B d X R v U m V t b 3 Z l Z E N v b H V t b n M x L n t n e m l w X 3 R v d G F s L D Q 1 f S Z x d W 9 0 O y w m c X V v d D t T Z W N 0 a W 9 u M S 9 X Z X J r Y m x h Z C A x I C 0 g U m V z d W x 0 c 1 9 N U E F f S W 5 n c m V k L 0 F 1 d G 9 S Z W 1 v d m V k Q 2 9 s d W 1 u c z E u e 2 d 6 a X B f c 2 F 2 a W 5 n c y w 0 N n 0 m c X V v d D s s J n F 1 b 3 Q 7 U 2 V j d G l v b j E v V 2 V y a 2 J s Y W Q g M S A t I F J l c 3 V s d H N f T V B B X 0 l u Z 3 J l Z C 9 B d X R v U m V t b 3 Z l Z E N v b H V t b n M x L n t t a W 5 p Z n l f d G 9 0 Y W w s N D d 9 J n F 1 b 3 Q 7 L C Z x d W 9 0 O 1 N l Y 3 R p b 2 4 x L 1 d l c m t i b G F k I D E g L S B S Z X N 1 b H R z X 0 1 Q Q V 9 J b m d y Z W Q v Q X V 0 b 1 J l b W 9 2 Z W R D b 2 x 1 b W 5 z M S 5 7 b W l u a W Z 5 X 3 N h d m l u Z 3 M s N D h 9 J n F 1 b 3 Q 7 L C Z x d W 9 0 O 1 N l Y 3 R p b 2 4 x L 1 d l c m t i b G F k I D E g L S B S Z X N 1 b H R z X 0 1 Q Q V 9 J b m d y Z W Q v Q X V 0 b 1 J l b W 9 2 Z W R D b 2 x 1 b W 5 z M S 5 7 a W 1 h Z 2 V f d G 9 0 Y W w s N D l 9 J n F 1 b 3 Q 7 L C Z x d W 9 0 O 1 N l Y 3 R p b 2 4 x L 1 d l c m t i b G F k I D E g L S B S Z X N 1 b H R z X 0 1 Q Q V 9 J b m d y Z W Q v Q X V 0 b 1 J l b W 9 2 Z W R D b 2 x 1 b W 5 z M S 5 7 a W 1 h Z 2 V f c 2 F 2 a W 5 n c y w 1 M H 0 m c X V v d D s s J n F 1 b 3 Q 7 U 2 V j d G l v b j E v V 2 V y a 2 J s Y W Q g M S A t I F J l c 3 V s d H N f T V B B X 0 l u Z 3 J l Z C 9 B d X R v U m V t b 3 Z l Z E N v b H V t b n M x L n t i Y X N l X 3 B h Z 2 V f Y 2 R u L D U x f S Z x d W 9 0 O y w m c X V v d D t T Z W N 0 a W 9 u M S 9 X Z X J r Y m x h Z C A x I C 0 g U m V z d W x 0 c 1 9 N U E F f S W 5 n c m V k L 0 F 1 d G 9 S Z W 1 v d m V k Q 2 9 s d W 1 u c z E u e 2 N w d S 5 Q Y X J z Z U h U T U w s N T J 9 J n F 1 b 3 Q 7 L C Z x d W 9 0 O 1 N l Y 3 R p b 2 4 x L 1 d l c m t i b G F k I D E g L S B S Z X N 1 b H R z X 0 1 Q Q V 9 J b m d y Z W Q v Q X V 0 b 1 J l b W 9 2 Z W R D b 2 x 1 b W 5 z M S 5 7 Y 3 B 1 L k h U T U x E b 2 N 1 b W V u d F B h c n N l c j o 6 R m V 0 Y 2 h R d W V 1 Z W R Q c m V s b 2 F k c y w 1 M 3 0 m c X V v d D s s J n F 1 b 3 Q 7 U 2 V j d G l v b j E v V 2 V y a 2 J s Y W Q g M S A t I F J l c 3 V s d H N f T V B B X 0 l u Z 3 J l Z C 9 B d X R v U m V t b 3 Z l Z E N v b H V t b n M x L n t j c H U u R X Z l b n R E a X N w Y X R j a C w 1 N H 0 m c X V v d D s s J n F 1 b 3 Q 7 U 2 V j d G l v b j E v V 2 V y a 2 J s Y W Q g M S A t I F J l c 3 V s d H N f T V B B X 0 l u Z 3 J l Z C 9 B d X R v U m V t b 3 Z l Z E N v b H V t b n M x L n t j c H U u T W F y a 0 R P T U N v b n R l b n Q s N T V 9 J n F 1 b 3 Q 7 L C Z x d W 9 0 O 1 N l Y 3 R p b 2 4 x L 1 d l c m t i b G F k I D E g L S B S Z X N 1 b H R z X 0 1 Q Q V 9 J b m d y Z W Q v Q X V 0 b 1 J l b W 9 2 Z W R D b 2 x 1 b W 5 z M S 5 7 Y 3 B 1 L l Y 4 L k d D X 1 R J T U V f V E 9 f U 0 F G R V B P S U 5 U L D U 2 f S Z x d W 9 0 O y w m c X V v d D t T Z W N 0 a W 9 u M S 9 X Z X J r Y m x h Z C A x I C 0 g U m V z d W x 0 c 1 9 N U E F f S W 5 n c m V k L 0 F 1 d G 9 S Z W 1 v d m V k Q 2 9 s d W 1 u c z E u e 2 N w d S 5 D b 2 1 t a X R M b 2 F k L D U 3 f S Z x d W 9 0 O y w m c X V v d D t T Z W N 0 a W 9 u M S 9 X Z X J r Y m x h Z C A x I C 0 g U m V z d W x 0 c 1 9 N U E F f S W 5 n c m V k L 0 F 1 d G 9 S Z W 1 v d m V k Q 2 9 s d W 1 u c z E u e 2 N w d S 5 S Z X N v d X J j Z U Z l d G N o Z X I 6 O n J l c X V l c 3 R S Z X N v d X J j Z S w 1 O H 0 m c X V v d D s s J n F 1 b 3 Q 7 U 2 V j d G l v b j E v V 2 V y a 2 J s Y W Q g M S A t I F J l c 3 V s d H N f T V B B X 0 l u Z 3 J l Z C 9 B d X R v U m V t b 3 Z l Z E N v b H V t b n M x L n t j c H U u R X Z h b H V h d G V T Y 3 J p c H Q s N T l 9 J n F 1 b 3 Q 7 L C Z x d W 9 0 O 1 N l Y 3 R p b 2 4 x L 1 d l c m t i b G F k I D E g L S B S Z X N 1 b H R z X 0 1 Q Q V 9 J b m d y Z W Q v Q X V 0 b 1 J l b W 9 2 Z W R D b 2 x 1 b W 5 z M S 5 7 Y 3 B 1 L n Y 4 L m N v b X B p b G U s N j B 9 J n F 1 b 3 Q 7 L C Z x d W 9 0 O 1 N l Y 3 R p b 2 4 x L 1 d l c m t i b G F k I D E g L S B S Z X N 1 b H R z X 0 1 Q Q V 9 J b m d y Z W Q v Q X V 0 b 1 J l b W 9 2 Z W R D b 2 x 1 b W 5 z M S 5 7 Y 3 B 1 L l B h c n N l Q X V 0 a G 9 y U 3 R 5 b G V T a G V l d C w 2 M X 0 m c X V v d D s s J n F 1 b 3 Q 7 U 2 V j d G l v b j E v V 2 V y a 2 J s Y W Q g M S A t I F J l c 3 V s d H N f T V B B X 0 l u Z 3 J l Z C 9 B d X R v U m V t b 3 Z l Z E N v b H V t b n M x L n t j c H U u R n V u Y 3 R p b 2 5 D Y W x s L D Y y f S Z x d W 9 0 O y w m c X V v d D t T Z W N 0 a W 9 u M S 9 X Z X J r Y m x h Z C A x I C 0 g U m V z d W x 0 c 1 9 N U E F f S W 5 n c m V k L 0 F 1 d G 9 S Z W 1 v d m V k Q 2 9 s d W 1 u c z E u e 2 N w d S 5 N Y X J r T G 9 h Z C w 2 M 3 0 m c X V v d D s s J n F 1 b 3 Q 7 U 2 V j d G l v b j E v V 2 V y a 2 J s Y W Q g M S A t I F J l c 3 V s d H N f T V B B X 0 l u Z 3 J l Z C 9 B d X R v U m V t b 3 Z l Z E N v b H V t b n M x L n t j c H U u V X B k Y X R l T G F 5 b 3 V 0 V H J l Z S w 2 N H 0 m c X V v d D s s J n F 1 b 3 Q 7 U 2 V j d G l v b j E v V 2 V y a 2 J s Y W Q g M S A t I F J l c 3 V s d H N f T V B B X 0 l u Z 3 J l Z C 9 B d X R v U m V t b 3 Z l Z E N v b H V t b n M x L n t j c H U u T G F 5 b 3 V 0 L D Y 1 f S Z x d W 9 0 O y w m c X V v d D t T Z W N 0 a W 9 u M S 9 X Z X J r Y m x h Z C A x I C 0 g U m V z d W x 0 c 1 9 N U E F f S W 5 n c m V k L 0 F 1 d G 9 S Z W 1 v d m V k Q 2 9 s d W 1 u c z E u e 2 N w d S 5 Q c m V Q Y W l u d C w 2 N n 0 m c X V v d D s s J n F 1 b 3 Q 7 U 2 V j d G l v b j E v V 2 V y a 2 J s Y W Q g M S A t I F J l c 3 V s d H N f T V B B X 0 l u Z 3 J l Z C 9 B d X R v U m V t b 3 Z l Z E N v b H V t b n M x L n t j c H U u S G l 0 V G V z d C w 2 N 3 0 m c X V v d D s s J n F 1 b 3 Q 7 U 2 V j d G l v b j E v V 2 V y a 2 J s Y W Q g M S A t I F J l c 3 V s d H N f T V B B X 0 l u Z 3 J l Z C 9 B d X R v U m V t b 3 Z l Z E N v b H V t b n M x L n t j c H U u U G F p b n Q s N j h 9 J n F 1 b 3 Q 7 L C Z x d W 9 0 O 1 N l Y 3 R p b 2 4 x L 1 d l c m t i b G F k I D E g L S B S Z X N 1 b H R z X 0 1 Q Q V 9 J b m d y Z W Q v Q X V 0 b 1 J l b W 9 2 Z W R D b 2 x 1 b W 5 z M S 5 7 Y 3 B 1 L k x h e W V y a X p l L D Y 5 f S Z x d W 9 0 O y w m c X V v d D t T Z W N 0 a W 9 u M S 9 X Z X J r Y m x h Z C A x I C 0 g U m V z d W x 0 c 1 9 N U E F f S W 5 n c m V k L 0 F 1 d G 9 S Z W 1 v d m V k Q 2 9 s d W 1 u c z E u e 2 N w d S 5 s Y X J n Z X N 0 Q 2 9 u d G V u d G Z 1 b F B h a W 5 0 O j p D Y W 5 k a W R h d G U s N z B 9 J n F 1 b 3 Q 7 L C Z x d W 9 0 O 1 N l Y 3 R p b 2 4 x L 1 d l c m t i b G F k I D E g L S B S Z X N 1 b H R z X 0 1 Q Q V 9 J b m d y Z W Q v Q X V 0 b 1 J l b W 9 2 Z W R D b 2 x 1 b W 5 z M S 5 7 Y 3 B 1 L k l k b G U s N z F 9 J n F 1 b 3 Q 7 L C Z x d W 9 0 O 1 N l Y 3 R p b 2 4 x L 1 d l c m t i b G F k I D E g L S B S Z X N 1 b H R z X 0 1 Q Q V 9 J b m d y Z W Q v Q X V 0 b 1 J l b W 9 2 Z W R D b 2 x 1 b W 5 z M S 5 7 d G V z d G V y L D c y f S Z x d W 9 0 O y w m c X V v d D t T Z W N 0 a W 9 u M S 9 X Z X J r Y m x h Z C A x I C 0 g U m V z d W x 0 c 1 9 N U E F f S W 5 n c m V k L 0 F 1 d G 9 S Z W 1 v d m V k Q 2 9 s d W 1 u c z E u e 3 N 0 Y X J 0 X 2 V w b 2 N o L D c z f S Z x d W 9 0 O y w m c X V v d D t T Z W N 0 a W 9 u M S 9 X Z X J r Y m x h Z C A x I C 0 g U m V z d W x 0 c 1 9 N U E F f S W 5 n c m V k L 0 F 1 d G 9 S Z W 1 v d m V k Q 2 9 s d W 1 u c z E u e 2 9 z V m V y c 2 l v b i w 3 N H 0 m c X V v d D s s J n F 1 b 3 Q 7 U 2 V j d G l v b j E v V 2 V y a 2 J s Y W Q g M S A t I F J l c 3 V s d H N f T V B B X 0 l u Z 3 J l Z C 9 B d X R v U m V t b 3 Z l Z E N v b H V t b n M x L n t v c 1 9 2 Z X J z a W 9 u L D c 1 f S Z x d W 9 0 O y w m c X V v d D t T Z W N 0 a W 9 u M S 9 X Z X J r Y m x h Z C A x I C 0 g U m V z d W x 0 c 1 9 N U E F f S W 5 n c m V k L 0 F 1 d G 9 S Z W 1 v d m V k Q 2 9 s d W 1 u c z E u e 2 9 z U G x h d G Z v c m 0 s N z Z 9 J n F 1 b 3 Q 7 L C Z x d W 9 0 O 1 N l Y 3 R p b 2 4 x L 1 d l c m t i b G F k I D E g L S B S Z X N 1 b H R z X 0 1 Q Q V 9 J b m d y Z W Q v Q X V 0 b 1 J l b W 9 2 Z W R D b 2 x 1 b W 5 z M S 5 7 Z G F 0 Z S w 3 N 3 0 m c X V v d D s s J n F 1 b 3 Q 7 U 2 V j d G l v b j E v V 2 V y a 2 J s Y W Q g M S A t I F J l c 3 V s d H N f T V B B X 0 l u Z 3 J l Z C 9 B d X R v U m V t b 3 Z l Z E N v b H V t b n M x L n t i c m 9 3 c 2 V y V m V y c 2 l v b i w 3 O H 0 m c X V v d D s s J n F 1 b 3 Q 7 U 2 V j d G l v b j E v V 2 V y a 2 J s Y W Q g M S A t I F J l c 3 V s d H N f T V B B X 0 l u Z 3 J l Z C 9 B d X R v U m V t b 3 Z l Z E N v b H V t b n M x L n t i c m 9 3 c 2 V y X 3 Z l c n N p b 2 4 s N z l 9 J n F 1 b 3 Q 7 L C Z x d W 9 0 O 1 N l Y 3 R p b 2 4 x L 1 d l c m t i b G F k I D E g L S B S Z X N 1 b H R z X 0 1 Q Q V 9 J b m d y Z W Q v Q X V 0 b 1 J l b W 9 2 Z W R D b 2 x 1 b W 5 z M S 5 7 Z n V s b H l M b 2 F k Z W R D U F V t c y w 4 M H 0 m c X V v d D s s J n F 1 b 3 Q 7 U 2 V j d G l v b j E v V 2 V y a 2 J s Y W Q g M S A t I F J l c 3 V s d H N f T V B B X 0 l u Z 3 J l Z C 9 B d X R v U m V t b 3 Z l Z E N v b H V t b n M x L n t m d W x s e U x v Y W R l Z E N Q V X B j d C w 4 M X 0 m c X V v d D s s J n F 1 b 3 Q 7 U 2 V j d G l v b j E v V 2 V y a 2 J s Y W Q g M S A t I F J l c 3 V s d H N f T V B B X 0 l u Z 3 J l Z C 9 B d X R v U m V t b 3 Z l Z E N v b H V t b n M x L n t k b 2 N 1 b W V u d F 9 V U k w s O D J 9 J n F 1 b 3 Q 7 L C Z x d W 9 0 O 1 N l Y 3 R p b 2 4 x L 1 d l c m t i b G F k I D E g L S B S Z X N 1 b H R z X 0 1 Q Q V 9 J b m d y Z W Q v Q X V 0 b 1 J l b W 9 2 Z W R D b 2 x 1 b W 5 z M S 5 7 Z G 9 j d W 1 l b n R f a G 9 z d G 5 h b W U s O D N 9 J n F 1 b 3 Q 7 L C Z x d W 9 0 O 1 N l Y 3 R p b 2 4 x L 1 d l c m t i b G F k I D E g L S B S Z X N 1 b H R z X 0 1 Q Q V 9 J b m d y Z W Q v Q X V 0 b 1 J l b W 9 2 Z W R D b 2 x 1 b W 5 z M S 5 7 Z G 9 j d W 1 l b n R f b 3 J p Z 2 l u L D g 0 f S Z x d W 9 0 O y w m c X V v d D t T Z W N 0 a W 9 u M S 9 X Z X J r Y m x h Z C A x I C 0 g U m V z d W x 0 c 1 9 N U E F f S W 5 n c m V k L 0 F 1 d G 9 S Z W 1 v d m V k Q 2 9 s d W 1 u c z E u e 2 R v b U V s Z W 1 l b n R z L D g 1 f S Z x d W 9 0 O y w m c X V v d D t T Z W N 0 a W 9 u M S 9 X Z X J r Y m x h Z C A x I C 0 g U m V z d W x 0 c 1 9 N U E F f S W 5 n c m V k L 0 F 1 d G 9 S Z W 1 v d m V k Q 2 9 s d W 1 u c z E u e 2 R v b U N v b X B s Z X R l L D g 2 f S Z x d W 9 0 O y w m c X V v d D t T Z W N 0 a W 9 u M S 9 X Z X J r Y m x h Z C A x I C 0 g U m V z d W x 0 c 1 9 N U E F f S W 5 n c m V k L 0 F 1 d G 9 S Z W 1 v d m V k Q 2 9 s d W 1 u c z E u e 1 B l c m Z v c m 1 h b m N l U G F p b n R U a W 1 p b m c u Z m l y c 3 Q t c G F p b n Q s O D d 9 J n F 1 b 3 Q 7 L C Z x d W 9 0 O 1 N l Y 3 R p b 2 4 x L 1 d l c m t i b G F k I D E g L S B S Z X N 1 b H R z X 0 1 Q Q V 9 J b m d y Z W Q v Q X V 0 b 1 J l b W 9 2 Z W R D b 2 x 1 b W 5 z M S 5 7 U G V y Z m 9 y b W F u Y 2 V Q Y W l u d F R p b W l u Z y 5 m a X J z d C 1 j b 2 5 0 Z W 5 0 Z n V s L X B h a W 5 0 L D g 4 f S Z x d W 9 0 O y w m c X V v d D t T Z W N 0 a W 9 u M S 9 X Z X J r Y m x h Z C A x I C 0 g U m V z d W x 0 c 1 9 N U E F f S W 5 n c m V k L 0 F 1 d G 9 S Z W 1 v d m V k Q 2 9 s d W 1 u c z E u e 2 J h c 2 V f c G F n Z V 9 p c F 9 w d H I s O D l 9 J n F 1 b 3 Q 7 L C Z x d W 9 0 O 1 N l Y 3 R p b 2 4 x L 1 d l c m t i b G F k I D E g L S B S Z X N 1 b H R z X 0 1 Q Q V 9 J b m d y Z W Q v Q X V 0 b 1 J l b W 9 2 Z W R D b 2 x 1 b W 5 z M S 5 7 Y m F z Z V 9 w Y W d l X 2 N u Y W 1 l L D k w f S Z x d W 9 0 O y w m c X V v d D t T Z W N 0 a W 9 u M S 9 X Z X J r Y m x h Z C A x I C 0 g U m V z d W x 0 c 1 9 N U E F f S W 5 n c m V k L 0 F 1 d G 9 S Z W 1 v d m V k Q 2 9 s d W 1 u c z E u e 2 J h c 2 V f c G F n Z V 9 k b n N f c 2 V y d m V y L D k x f S Z x d W 9 0 O y w m c X V v d D t T Z W N 0 a W 9 u M S 9 X Z X J r Y m x h Z C A x I C 0 g U m V z d W x 0 c 1 9 N U E F f S W 5 n c m V k L 0 F 1 d G 9 S Z W 1 v d m V k Q 2 9 s d W 1 u c z E u e 2 J y b 3 d z Z X J f b m F t Z S w 5 M n 0 m c X V v d D s s J n F 1 b 3 Q 7 U 2 V j d G l v b j E v V 2 V y a 2 J s Y W Q g M S A t I F J l c 3 V s d H N f T V B B X 0 l u Z 3 J l Z C 9 B d X R v U m V t b 3 Z l Z E N v b H V t b n M x L n t l d m V u d E 5 h b W U s O T N 9 J n F 1 b 3 Q 7 L C Z x d W 9 0 O 1 N l Y 3 R p b 2 4 x L 1 d l c m t i b G F k I D E g L S B S Z X N 1 b H R z X 0 1 Q Q V 9 J b m d y Z W Q v Q X V 0 b 1 J l b W 9 2 Z W R D b 2 x 1 b W 5 z M S 5 7 d G V z d F 9 y d W 5 f d G l t Z V 9 t c y w 5 N H 0 m c X V v d D s s J n F 1 b 3 Q 7 U 2 V j d G l v b j E v V 2 V y a 2 J s Y W Q g M S A t I F J l c 3 V s d H N f T V B B X 0 l u Z 3 J l Z C 9 B d X R v U m V t b 3 Z l Z E N v b H V t b n M x L n t 0 Z X N 0 V X J s L D k 1 f S Z x d W 9 0 O y w m c X V v d D t T Z W N 0 a W 9 u M S 9 X Z X J r Y m x h Z C A x I C 0 g U m V z d W x 0 c 1 9 N U E F f S W 5 n c m V k L 0 F 1 d G 9 S Z W 1 v d m V k Q 2 9 s d W 1 u c z E u e 0 N v b G 9 y Z G V w d G g s O T Z 9 J n F 1 b 3 Q 7 L C Z x d W 9 0 O 1 N l Y 3 R p b 2 4 x L 1 d l c m t i b G F k I D E g L S B S Z X N 1 b H R z X 0 1 Q Q V 9 J b m d y Z W Q v Q X V 0 b 1 J l b W 9 2 Z W R D b 2 x 1 b W 5 z M S 5 7 R H B p L D k 3 f S Z x d W 9 0 O y w m c X V v d D t T Z W N 0 a W 9 u M S 9 X Z X J r Y m x h Z C A x I C 0 g U m V z d W x 0 c 1 9 N U E F f S W 5 n c m V k L 0 F 1 d G 9 S Z W 1 v d m V k Q 2 9 s d W 1 u c z E u e 0 l t Y W d l c y w 5 O H 0 m c X V v d D s s J n F 1 b 3 Q 7 U 2 V j d G l v b j E v V 2 V y a 2 J s Y W Q g M S A t I F J l c 3 V s d H N f T V B B X 0 l u Z 3 J l Z C 9 B d X R v U m V t b 3 Z l Z E N v b H V t b n M x L n t S Z X N v b H V 0 a W 9 u L D k 5 f S Z x d W 9 0 O y w m c X V v d D t T Z W N 0 a W 9 u M S 9 X Z X J r Y m x h Z C A x I C 0 g U m V z d W x 0 c 1 9 N U E F f S W 5 n c m V k L 0 F 1 d G 9 S Z W 1 v d m V k Q 2 9 s d W 1 u c z E u e 2 d l b m V y Y X R l Z C 1 j b 2 5 0 Z W 5 0 L X B l c m N l b n Q s M T A w f S Z x d W 9 0 O y w m c X V v d D t T Z W N 0 a W 9 u M S 9 X Z X J r Y m x h Z C A x I C 0 g U m V z d W x 0 c 1 9 N U E F f S W 5 n c m V k L 0 F 1 d G 9 S Z W 1 v d m V k Q 2 9 s d W 1 u c z E u e 2 d l b m V y Y X R l Z C 1 j b 2 5 0 Z W 5 0 L X N p e m U s M T A x f S Z x d W 9 0 O y w m c X V v d D t T Z W N 0 a W 9 u M S 9 X Z X J r Y m x h Z C A x I C 0 g U m V z d W x 0 c 1 9 N U E F f S W 5 n c m V k L 0 F 1 d G 9 S Z W 1 v d m V k Q 2 9 s d W 1 u c z E u e 2 1 l d G E t d m l l d 3 B v c n Q s M T A y f S Z x d W 9 0 O y w m c X V v d D t T Z W N 0 a W 9 u M S 9 X Z X J r Y m x h Z C A x I C 0 g U m V z d W x 0 c 1 9 N U E F f S W 5 n c m V k L 0 F 1 d G 9 S Z W 1 v d m V k Q 2 9 s d W 1 u c z E u e 3 J l b m R l c m V k L W h 0 b W w s M T A z f S Z x d W 9 0 O y w m c X V v d D t T Z W N 0 a W 9 u M S 9 X Z X J r Y m x h Z C A x I C 0 g U m V z d W x 0 c 1 9 N U E F f S W 5 n c m V k L 0 F 1 d G 9 S Z W 1 v d m V k Q 2 9 s d W 1 u c z E u e 2 x h c 3 R W a X N 1 Y W x D a G F u Z 2 U s M T A 0 f S Z x d W 9 0 O y w m c X V v d D t T Z W N 0 a W 9 u M S 9 X Z X J r Y m x h Z C A x I C 0 g U m V z d W x 0 c 1 9 N U E F f S W 5 n c m V k L 0 F 1 d G 9 S Z W 1 v d m V k Q 2 9 s d W 1 u c z E u e 3 J l b m R l c i w x M D V 9 J n F 1 b 3 Q 7 L C Z x d W 9 0 O 1 N l Y 3 R p b 2 4 x L 1 d l c m t i b G F k I D E g L S B S Z X N 1 b H R z X 0 1 Q Q V 9 J b m d y Z W Q v Q X V 0 b 1 J l b W 9 2 Z W R D b 2 x 1 b W 5 z M S 5 7 d m l z d W F s Q 2 9 t c G x l d G U 4 N S w x M D Z 9 J n F 1 b 3 Q 7 L C Z x d W 9 0 O 1 N l Y 3 R p b 2 4 x L 1 d l c m t i b G F k I D E g L S B S Z X N 1 b H R z X 0 1 Q Q V 9 J b m d y Z W Q v Q X V 0 b 1 J l b W 9 2 Z W R D b 2 x 1 b W 5 z M S 5 7 d m l z d W F s Q 2 9 t c G x l d G U 5 M C w x M D d 9 J n F 1 b 3 Q 7 L C Z x d W 9 0 O 1 N l Y 3 R p b 2 4 x L 1 d l c m t i b G F k I D E g L S B S Z X N 1 b H R z X 0 1 Q Q V 9 J b m d y Z W Q v Q X V 0 b 1 J l b W 9 2 Z W R D b 2 x 1 b W 5 z M S 5 7 d m l z d W F s Q 2 9 t c G x l d G U 5 N S w x M D h 9 J n F 1 b 3 Q 7 L C Z x d W 9 0 O 1 N l Y 3 R p b 2 4 x L 1 d l c m t i b G F k I D E g L S B S Z X N 1 b H R z X 0 1 Q Q V 9 J b m d y Z W Q v Q X V 0 b 1 J l b W 9 2 Z W R D b 2 x 1 b W 5 z M S 5 7 d m l z d W F s Q 2 9 t c G x l d G U 5 O S w x M D l 9 J n F 1 b 3 Q 7 L C Z x d W 9 0 O 1 N l Y 3 R p b 2 4 x L 1 d l c m t i b G F k I D E g L S B S Z X N 1 b H R z X 0 1 Q Q V 9 J b m d y Z W Q v Q X V 0 b 1 J l b W 9 2 Z W R D b 2 x 1 b W 5 z M S 5 7 d m l z d W F s Q 2 9 t c G x l d G U s M T E w f S Z x d W 9 0 O y w m c X V v d D t T Z W N 0 a W 9 u M S 9 X Z X J r Y m x h Z C A x I C 0 g U m V z d W x 0 c 1 9 N U E F f S W 5 n c m V k L 0 F 1 d G 9 S Z W 1 v d m V k Q 2 9 s d W 1 u c z E u e 1 N w Z W V k S W 5 k Z X g s M T E x f S Z x d W 9 0 O y w m c X V v d D t T Z W N 0 a W 9 u M S 9 X Z X J r Y m x h Z C A x I C 0 g U m V z d W x 0 c 1 9 N U E F f S W 5 n c m V k L 0 F 1 d G 9 S Z W 1 v d m V k Q 2 9 s d W 1 u c z E u e 0 x h c m d l c 3 R D b 2 5 0 Z W 5 0 Z n V s U G F p b n R U e X B l L D E x M n 0 m c X V v d D s s J n F 1 b 3 Q 7 U 2 V j d G l v b j E v V 2 V y a 2 J s Y W Q g M S A t I F J l c 3 V s d H N f T V B B X 0 l u Z 3 J l Z C 9 B d X R v U m V t b 3 Z l Z E N v b H V t b n M x L n t M Y X J n Z X N 0 Q 2 9 u d G V u d G Z 1 b F B h a W 5 0 T m 9 k Z V R 5 c G U s M T E z f S Z x d W 9 0 O y w m c X V v d D t T Z W N 0 a W 9 u M S 9 X Z X J r Y m x h Z C A x I C 0 g U m V z d W x 0 c 1 9 N U E F f S W 5 n c m V k L 0 F 1 d G 9 S Z W 1 v d m V k Q 2 9 s d W 1 u c z E u e 2 N o c m 9 t Z V V z Z X J U a W 1 p b m c u b m F 2 a W d h d G l v b l N 0 Y X J 0 L D E x N H 0 m c X V v d D s s J n F 1 b 3 Q 7 U 2 V j d G l v b j E v V 2 V y a 2 J s Y W Q g M S A t I F J l c 3 V s d H N f T V B B X 0 l u Z 3 J l Z C 9 B d X R v U m V t b 3 Z l Z E N v b H V t b n M x L n t j a H J v b W V V c 2 V y V G l t a W 5 n L m Z l d G N o U 3 R h c n Q s M T E 1 f S Z x d W 9 0 O y w m c X V v d D t T Z W N 0 a W 9 u M S 9 X Z X J r Y m x h Z C A x I C 0 g U m V z d W x 0 c 1 9 N U E F f S W 5 n c m V k L 0 F 1 d G 9 S Z W 1 v d m V k Q 2 9 s d W 1 u c z E u e 2 N o c m 9 t Z V V z Z X J U a W 1 p b m c u Z G 9 t T G 9 h Z G l u Z y w x M T Z 9 J n F 1 b 3 Q 7 L C Z x d W 9 0 O 1 N l Y 3 R p b 2 4 x L 1 d l c m t i b G F k I D E g L S B S Z X N 1 b H R z X 0 1 Q Q V 9 J b m d y Z W Q v Q X V 0 b 1 J l b W 9 2 Z W R D b 2 x 1 b W 5 z M S 5 7 Y 2 h y b 2 1 l V X N l c l R p b W l u Z y 5 y Z X N w b 2 5 z Z U V u Z C w x M T d 9 J n F 1 b 3 Q 7 L C Z x d W 9 0 O 1 N l Y 3 R p b 2 4 x L 1 d l c m t i b G F k I D E g L S B S Z X N 1 b H R z X 0 1 Q Q V 9 J b m d y Z W Q v Q X V 0 b 1 J l b W 9 2 Z W R D b 2 x 1 b W 5 z M S 5 7 Y 2 h y b 2 1 l V X N l c l R p b W l u Z y 5 k b 2 1 J b n R l c m F j d G l 2 Z S w x M T h 9 J n F 1 b 3 Q 7 L C Z x d W 9 0 O 1 N l Y 3 R p b 2 4 x L 1 d l c m t i b G F k I D E g L S B S Z X N 1 b H R z X 0 1 Q Q V 9 J b m d y Z W Q v Q X V 0 b 1 J l b W 9 2 Z W R D b 2 x 1 b W 5 z M S 5 7 Y 2 h y b 2 1 l V X N l c l R p b W l u Z y 5 k b 2 1 D b 2 5 0 Z W 5 0 T G 9 h Z G V k R X Z l b n R T d G F y d C w x M T l 9 J n F 1 b 3 Q 7 L C Z x d W 9 0 O 1 N l Y 3 R p b 2 4 x L 1 d l c m t i b G F k I D E g L S B S Z X N 1 b H R z X 0 1 Q Q V 9 J b m d y Z W Q v Q X V 0 b 1 J l b W 9 2 Z W R D b 2 x 1 b W 5 z M S 5 7 Y 2 h y b 2 1 l V X N l c l R p b W l u Z y 5 k b 2 1 D b 2 5 0 Z W 5 0 T G 9 h Z G V k R X Z l b n R F b m Q s M T I w f S Z x d W 9 0 O y w m c X V v d D t T Z W N 0 a W 9 u M S 9 X Z X J r Y m x h Z C A x I C 0 g U m V z d W x 0 c 1 9 N U E F f S W 5 n c m V k L 0 F 1 d G 9 S Z W 1 v d m V k Q 2 9 s d W 1 u c z E u e 2 N o c m 9 t Z V V z Z X J U a W 1 p b m c u Z G 9 t Q 2 9 t c G x l d G U s M T I x f S Z x d W 9 0 O y w m c X V v d D t T Z W N 0 a W 9 u M S 9 X Z X J r Y m x h Z C A x I C 0 g U m V z d W x 0 c 1 9 N U E F f S W 5 n c m V k L 0 F 1 d G 9 S Z W 1 v d m V k Q 2 9 s d W 1 u c z E u e 2 N o c m 9 t Z V V z Z X J U a W 1 p b m c u d W 5 s b 2 F k R X Z l b n R T d G F y d C w x M j J 9 J n F 1 b 3 Q 7 L C Z x d W 9 0 O 1 N l Y 3 R p b 2 4 x L 1 d l c m t i b G F k I D E g L S B S Z X N 1 b H R z X 0 1 Q Q V 9 J b m d y Z W Q v Q X V 0 b 1 J l b W 9 2 Z W R D b 2 x 1 b W 5 z M S 5 7 Y 2 h y b 2 1 l V X N l c l R p b W l u Z y 5 1 b m x v Y W R F d m V u d E V u Z C w x M j N 9 J n F 1 b 3 Q 7 L C Z x d W 9 0 O 1 N l Y 3 R p b 2 4 x L 1 d l c m t i b G F k I D E g L S B S Z X N 1 b H R z X 0 1 Q Q V 9 J b m d y Z W Q v Q X V 0 b 1 J l b W 9 2 Z W R D b 2 x 1 b W 5 z M S 5 7 Y 2 h y b 2 1 l V X N l c l R p b W l u Z y 5 t Y X J r Q X N N Y W l u R n J h b W U s M T I 0 f S Z x d W 9 0 O y w m c X V v d D t T Z W N 0 a W 9 u M S 9 X Z X J r Y m x h Z C A x I C 0 g U m V z d W x 0 c 1 9 N U E F f S W 5 n c m V k L 0 F 1 d G 9 S Z W 1 v d m V k Q 2 9 s d W 1 u c z E u e 2 N o c m 9 t Z V V z Z X J U a W 1 p b m c u Y 2 9 t b W l 0 T m F 2 a W d h d G l v b k V u Z C w x M j V 9 J n F 1 b 3 Q 7 L C Z x d W 9 0 O 1 N l Y 3 R p b 2 4 x L 1 d l c m t i b G F k I D E g L S B S Z X N 1 b H R z X 0 1 Q Q V 9 J b m d y Z W Q v Q X V 0 b 1 J l b W 9 2 Z W R D b 2 x 1 b W 5 z M S 5 7 Y 2 h y b 2 1 l V X N l c l R p b W l u Z y 5 s b 2 F k R X Z l b n R T d G F y d C w x M j Z 9 J n F 1 b 3 Q 7 L C Z x d W 9 0 O 1 N l Y 3 R p b 2 4 x L 1 d l c m t i b G F k I D E g L S B S Z X N 1 b H R z X 0 1 Q Q V 9 J b m d y Z W Q v Q X V 0 b 1 J l b W 9 2 Z W R D b 2 x 1 b W 5 z M S 5 7 Y 2 h y b 2 1 l V X N l c l R p b W l u Z y 5 s b 2 F k R X Z l b n R F b m Q s M T I 3 f S Z x d W 9 0 O y w m c X V v d D t T Z W N 0 a W 9 u M S 9 X Z X J r Y m x h Z C A x I C 0 g U m V z d W x 0 c 1 9 N U E F f S W 5 n c m V k L 0 F 1 d G 9 S Z W 1 v d m V k Q 2 9 s d W 1 u c z E u e 2 N o c m 9 t Z V V z Z X J U a W 1 p b m c u Z m l y c 3 R Q Y W l u d C w x M j h 9 J n F 1 b 3 Q 7 L C Z x d W 9 0 O 1 N l Y 3 R p b 2 4 x L 1 d l c m t i b G F k I D E g L S B S Z X N 1 b H R z X 0 1 Q Q V 9 J b m d y Z W Q v Q X V 0 b 1 J l b W 9 2 Z W R D b 2 x 1 b W 5 z M S 5 7 Y 2 h y b 2 1 l V X N l c l R p b W l u Z y 5 m a X J z d E N v b n R l b n R m d W x Q Y W l u d C w x M j l 9 J n F 1 b 3 Q 7 L C Z x d W 9 0 O 1 N l Y 3 R p b 2 4 x L 1 d l c m t i b G F k I D E g L S B S Z X N 1 b H R z X 0 1 Q Q V 9 J b m d y Z W Q v Q X V 0 b 1 J l b W 9 2 Z W R D b 2 x 1 b W 5 z M S 5 7 Y 2 h y b 2 1 l V X N l c l R p b W l u Z y 5 m a X J z d E 1 l Y W 5 p b m d m d W x Q Y W l u d E N h b m R p Z G F 0 Z S w x M z B 9 J n F 1 b 3 Q 7 L C Z x d W 9 0 O 1 N l Y 3 R p b 2 4 x L 1 d l c m t i b G F k I D E g L S B S Z X N 1 b H R z X 0 1 Q Q V 9 J b m d y Z W Q v Q X V 0 b 1 J l b W 9 2 Z W R D b 2 x 1 b W 5 z M S 5 7 Y 2 h y b 2 1 l V X N l c l R p b W l u Z y 5 M Y X l v d X R T a G l m d C w x M z F 9 J n F 1 b 3 Q 7 L C Z x d W 9 0 O 1 N l Y 3 R p b 2 4 x L 1 d l c m t i b G F k I D E g L S B S Z X N 1 b H R z X 0 1 Q Q V 9 J b m d y Z W Q v Q X V 0 b 1 J l b W 9 2 Z W R D b 2 x 1 b W 5 z M S 5 7 Y 2 h y b 2 1 l V X N l c l R p b W l u Z y 5 m a X J z d E 1 l Y W 5 p b m d m d W x Q Y W l u d C w x M z J 9 J n F 1 b 3 Q 7 L C Z x d W 9 0 O 1 N l Y 3 R p b 2 4 x L 1 d l c m t i b G F k I D E g L S B S Z X N 1 b H R z X 0 1 Q Q V 9 J b m d y Z W Q v Q X V 0 b 1 J l b W 9 2 Z W R D b 2 x 1 b W 5 z M S 5 7 Y 2 h y b 2 1 l V X N l c l R p b W l u Z y 5 M Y X J n Z X N 0 V G V 4 d F B h a W 5 0 L D E z M 3 0 m c X V v d D s s J n F 1 b 3 Q 7 U 2 V j d G l v b j E v V 2 V y a 2 J s Y W Q g M S A t I F J l c 3 V s d H N f T V B B X 0 l u Z 3 J l Z C 9 B d X R v U m V t b 3 Z l Z E N v b H V t b n M x L n t j a H J v b W V V c 2 V y V G l t a W 5 n L k x h c m d l c 3 R D b 2 5 0 Z W 5 0 Z n V s U G F p b n Q s M T M 0 f S Z x d W 9 0 O y w m c X V v d D t T Z W N 0 a W 9 u M S 9 X Z X J r Y m x h Z C A x I C 0 g U m V z d W x 0 c 1 9 N U E F f S W 5 n c m V k L 0 F 1 d G 9 S Z W 1 v d m V k Q 2 9 s d W 1 u c z E u e 2 N o c m 9 t Z V V z Z X J U a W 1 p b m c u V G 9 0 Y W x M Y X l v d X R T a G l m d C w x M z V 9 J n F 1 b 3 Q 7 L C Z x d W 9 0 O 1 N l Y 3 R p b 2 4 x L 1 d l c m t i b G F k I D E g L S B S Z X N 1 b H R z X 0 1 Q Q V 9 J b m d y Z W Q v Q X V 0 b 1 J l b W 9 2 Z W R D b 2 x 1 b W 5 z M S 5 7 Y 2 h y b 2 1 l V X N l c l R p b W l u Z y 5 D d W 1 1 b G F 0 a X Z l T G F 5 b 3 V 0 U 2 h p Z n Q s M T M 2 f S Z x d W 9 0 O y w m c X V v d D t T Z W N 0 a W 9 u M S 9 X Z X J r Y m x h Z C A x I C 0 g U m V z d W x 0 c 1 9 N U E F f S W 5 n c m V k L 0 F 1 d G 9 S Z W 1 v d m V k Q 2 9 s d W 1 u c z E u e 1 R U S U 1 l Y X N 1 c m V t Z W 5 0 R W 5 k L D E z N 3 0 m c X V v d D s s J n F 1 b 3 Q 7 U 2 V j d G l v b j E v V 2 V y a 2 J s Y W Q g M S A t I F J l c 3 V s d H N f T V B B X 0 l u Z 3 J l Z C 9 B d X R v U m V t b 3 Z l Z E N v b H V t b n M x L n t M Y X N 0 S W 5 0 Z X J h Y 3 R p d m U s M T M 4 f S Z x d W 9 0 O y w m c X V v d D t T Z W N 0 a W 9 u M S 9 X Z X J r Y m x h Z C A x I C 0 g U m V z d W x 0 c 1 9 N U E F f S W 5 n c m V k L 0 F 1 d G 9 S Z W 1 v d m V k Q 2 9 s d W 1 u c z E u e 3 R l c 3 R J R C w x M z l 9 J n F 1 b 3 Q 7 L C Z x d W 9 0 O 1 N l Y 3 R p b 2 4 x L 1 d l c m t i b G F k I D E g L S B S Z X N 1 b H R z X 0 1 Q Q V 9 J b m d y Z W Q v Q X V 0 b 1 J l b W 9 2 Z W R D b 2 x 1 b W 5 z M S 5 7 c n V u L D E 0 M H 0 m c X V v d D s s J n F 1 b 3 Q 7 U 2 V j d G l v b j E v V 2 V y a 2 J s Y W Q g M S A t I F J l c 3 V s d H N f T V B B X 0 l u Z 3 J l Z C 9 B d X R v U m V t b 3 Z l Z E N v b H V t b n M x L n t z d G V w L D E 0 M X 0 m c X V v d D s s J n F 1 b 3 Q 7 U 2 V j d G l v b j E v V 2 V y a 2 J s Y W Q g M S A t I F J l c 3 V s d H N f T V B B X 0 l u Z 3 J l Z C 9 B d X R v U m V t b 3 Z l Z E N v b H V t b n M x L n t l Z m Z l Y 3 R p d m V C c H M s M T Q y f S Z x d W 9 0 O y w m c X V v d D t T Z W N 0 a W 9 u M S 9 X Z X J r Y m x h Z C A x I C 0 g U m V z d W x 0 c 1 9 N U E F f S W 5 n c m V k L 0 F 1 d G 9 S Z W 1 v d m V k Q 2 9 s d W 1 u c z E u e 2 R v b V R p b W U s M T Q z f S Z x d W 9 0 O y w m c X V v d D t T Z W N 0 a W 9 u M S 9 X Z X J r Y m x h Z C A x I C 0 g U m V z d W x 0 c 1 9 N U E F f S W 5 n c m V k L 0 F 1 d G 9 S Z W 1 v d m V k Q 2 9 s d W 1 u c z E u e 2 F m d C w x N D R 9 J n F 1 b 3 Q 7 L C Z x d W 9 0 O 1 N l Y 3 R p b 2 4 x L 1 d l c m t i b G F k I D E g L S B S Z X N 1 b H R z X 0 1 Q Q V 9 J b m d y Z W Q v Q X V 0 b 1 J l b W 9 2 Z W R D b 2 x 1 b W 5 z M S 5 7 d G l 0 b G V U a W 1 l L D E 0 N X 0 m c X V v d D s s J n F 1 b 3 Q 7 U 2 V j d G l v b j E v V 2 V y a 2 J s Y W Q g M S A t I F J l c 3 V s d H N f T V B B X 0 l u Z 3 J l Z C 9 B d X R v U m V t b 3 Z l Z E N v b H V t b n M x L n t k b 2 1 M b 2 F k a W 5 n L D E 0 N n 0 m c X V v d D s s J n F 1 b 3 Q 7 U 2 V j d G l v b j E v V 2 V y a 2 J s Y W Q g M S A t I F J l c 3 V s d H N f T V B B X 0 l u Z 3 J l Z C 9 B d X R v U m V t b 3 Z l Z E N v b H V t b n M x L n t z Z X J 2 Z X J f c n R 0 L D E 0 N 3 0 m c X V v d D s s J n F 1 b 3 Q 7 U 2 V j d G l v b j E v V 2 V y a 2 J s Y W Q g M S A t I F J l c 3 V s d H N f T V B B X 0 l u Z 3 J l Z C 9 B d X R v U m V t b 3 Z l Z E N v b H V t b n M x L n t l Z G d l L X B y b 2 N l c 3 N l Z C w x N D h 9 J n F 1 b 3 Q 7 L C Z x d W 9 0 O 1 N l Y 3 R p b 2 4 x L 1 d l c m t i b G F k I D E g L S B S Z X N 1 b H R z X 0 1 Q Q V 9 J b m d y Z W Q v Q X V 0 b 1 J l b W 9 2 Z W R D b 2 x 1 b W 5 z M S 5 7 b W F 4 R k l E L D E 0 O X 0 m c X V v d D s s J n F 1 b 3 Q 7 U 2 V j d G l v b j E v V 2 V y a 2 J s Y W Q g M S A t I F J l c 3 V s d H N f T V B B X 0 l u Z 3 J l Z C 9 B d X R v U m V t b 3 Z l Z E N v b H V t b n M x L n t U b 3 R h b E J s b 2 N r a W 5 n V G l t Z S w x N T B 9 J n F 1 b 3 Q 7 L C Z x d W 9 0 O 1 N l Y 3 R p b 2 4 x L 1 d l c m t i b G F k I D E g L S B S Z X N 1 b H R z X 0 1 Q Q V 9 J b m d y Z W Q v Q X V 0 b 1 J l b W 9 2 Z W R D b 2 x 1 b W 5 z M S 5 7 Z W Z m Z W N 0 a X Z l Q n B z R G 9 j L D E 1 M X 0 m c X V v d D s s J n F 1 b 3 Q 7 U 2 V j d G l v b j E v V 2 V y a 2 J s Y W Q g M S A t I F J l c 3 V s d H N f T V B B X 0 l u Z 3 J l Z C 9 B d X R v U m V t b 3 Z l Z E N v b H V t b n M x L n t i e X R l c y 5 o d G 1 s L D E 1 M n 0 m c X V v d D s s J n F 1 b 3 Q 7 U 2 V j d G l v b j E v V 2 V y a 2 J s Y W Q g M S A t I F J l c 3 V s d H N f T V B B X 0 l u Z 3 J l Z C 9 B d X R v U m V t b 3 Z l Z E N v b H V t b n M x L n t y Z X F 1 Z X N 0 c y 5 o d G 1 s L D E 1 M 3 0 m c X V v d D s s J n F 1 b 3 Q 7 U 2 V j d G l v b j E v V 2 V y a 2 J s Y W Q g M S A t I F J l c 3 V s d H N f T V B B X 0 l u Z 3 J l Z C 9 B d X R v U m V t b 3 Z l Z E N v b H V t b n M x L n t i e X R l c 1 V u Y 2 9 t c H J l c 3 N l Z C 5 o d G 1 s L D E 1 N H 0 m c X V v d D s s J n F 1 b 3 Q 7 U 2 V j d G l v b j E v V 2 V y a 2 J s Y W Q g M S A t I F J l c 3 V s d H N f T V B B X 0 l u Z 3 J l Z C 9 B d X R v U m V t b 3 Z l Z E N v b H V t b n M x L n t i e X R l c y 5 q c y w x N T V 9 J n F 1 b 3 Q 7 L C Z x d W 9 0 O 1 N l Y 3 R p b 2 4 x L 1 d l c m t i b G F k I D E g L S B S Z X N 1 b H R z X 0 1 Q Q V 9 J b m d y Z W Q v Q X V 0 b 1 J l b W 9 2 Z W R D b 2 x 1 b W 5 z M S 5 7 c m V x d W V z d H M u a n M s M T U 2 f S Z x d W 9 0 O y w m c X V v d D t T Z W N 0 a W 9 u M S 9 X Z X J r Y m x h Z C A x I C 0 g U m V z d W x 0 c 1 9 N U E F f S W 5 n c m V k L 0 F 1 d G 9 S Z W 1 v d m V k Q 2 9 s d W 1 u c z E u e 2 J 5 d G V z V W 5 j b 2 1 w c m V z c 2 V k L m p z L D E 1 N 3 0 m c X V v d D s s J n F 1 b 3 Q 7 U 2 V j d G l v b j E v V 2 V y a 2 J s Y W Q g M S A t I F J l c 3 V s d H N f T V B B X 0 l u Z 3 J l Z C 9 B d X R v U m V t b 3 Z l Z E N v b H V t b n M x L n t i e X R l c y 5 j c 3 M s M T U 4 f S Z x d W 9 0 O y w m c X V v d D t T Z W N 0 a W 9 u M S 9 X Z X J r Y m x h Z C A x I C 0 g U m V z d W x 0 c 1 9 N U E F f S W 5 n c m V k L 0 F 1 d G 9 S Z W 1 v d m V k Q 2 9 s d W 1 u c z E u e 3 J l c X V l c 3 R z L m N z c y w x N T l 9 J n F 1 b 3 Q 7 L C Z x d W 9 0 O 1 N l Y 3 R p b 2 4 x L 1 d l c m t i b G F k I D E g L S B S Z X N 1 b H R z X 0 1 Q Q V 9 J b m d y Z W Q v Q X V 0 b 1 J l b W 9 2 Z W R D b 2 x 1 b W 5 z M S 5 7 Y n l 0 Z X N V b m N v b X B y Z X N z Z W Q u Y 3 N z L D E 2 M H 0 m c X V v d D s s J n F 1 b 3 Q 7 U 2 V j d G l v b j E v V 2 V y a 2 J s Y W Q g M S A t I F J l c 3 V s d H N f T V B B X 0 l u Z 3 J l Z C 9 B d X R v U m V t b 3 Z l Z E N v b H V t b n M x L n t i e X R l c y 5 p b W F n Z S w x N j F 9 J n F 1 b 3 Q 7 L C Z x d W 9 0 O 1 N l Y 3 R p b 2 4 x L 1 d l c m t i b G F k I D E g L S B S Z X N 1 b H R z X 0 1 Q Q V 9 J b m d y Z W Q v Q X V 0 b 1 J l b W 9 2 Z W R D b 2 x 1 b W 5 z M S 5 7 c m V x d W V z d H M u a W 1 h Z 2 U s M T Y y f S Z x d W 9 0 O y w m c X V v d D t T Z W N 0 a W 9 u M S 9 X Z X J r Y m x h Z C A x I C 0 g U m V z d W x 0 c 1 9 N U E F f S W 5 n c m V k L 0 F 1 d G 9 S Z W 1 v d m V k Q 2 9 s d W 1 u c z E u e 2 J 5 d G V z V W 5 j b 2 1 w c m V z c 2 V k L m l t Y W d l L D E 2 M 3 0 m c X V v d D s s J n F 1 b 3 Q 7 U 2 V j d G l v b j E v V 2 V y a 2 J s Y W Q g M S A t I F J l c 3 V s d H N f T V B B X 0 l u Z 3 J l Z C 9 B d X R v U m V t b 3 Z l Z E N v b H V t b n M x L n t i e X R l c y 5 m b G F z a C w x N j R 9 J n F 1 b 3 Q 7 L C Z x d W 9 0 O 1 N l Y 3 R p b 2 4 x L 1 d l c m t i b G F k I D E g L S B S Z X N 1 b H R z X 0 1 Q Q V 9 J b m d y Z W Q v Q X V 0 b 1 J l b W 9 2 Z W R D b 2 x 1 b W 5 z M S 5 7 c m V x d W V z d H M u Z m x h c 2 g s M T Y 1 f S Z x d W 9 0 O y w m c X V v d D t T Z W N 0 a W 9 u M S 9 X Z X J r Y m x h Z C A x I C 0 g U m V z d W x 0 c 1 9 N U E F f S W 5 n c m V k L 0 F 1 d G 9 S Z W 1 v d m V k Q 2 9 s d W 1 u c z E u e 2 J 5 d G V z V W 5 j b 2 1 w c m V z c 2 V k L m Z s Y X N o L D E 2 N n 0 m c X V v d D s s J n F 1 b 3 Q 7 U 2 V j d G l v b j E v V 2 V y a 2 J s Y W Q g M S A t I F J l c 3 V s d H N f T V B B X 0 l u Z 3 J l Z C 9 B d X R v U m V t b 3 Z l Z E N v b H V t b n M x L n t i e X R l c y 5 m b 2 5 0 L D E 2 N 3 0 m c X V v d D s s J n F 1 b 3 Q 7 U 2 V j d G l v b j E v V 2 V y a 2 J s Y W Q g M S A t I F J l c 3 V s d H N f T V B B X 0 l u Z 3 J l Z C 9 B d X R v U m V t b 3 Z l Z E N v b H V t b n M x L n t y Z X F 1 Z X N 0 c y 5 m b 2 5 0 L D E 2 O H 0 m c X V v d D s s J n F 1 b 3 Q 7 U 2 V j d G l v b j E v V 2 V y a 2 J s Y W Q g M S A t I F J l c 3 V s d H N f T V B B X 0 l u Z 3 J l Z C 9 B d X R v U m V t b 3 Z l Z E N v b H V t b n M x L n t i e X R l c 1 V u Y 2 9 t c H J l c 3 N l Z C 5 m b 2 5 0 L D E 2 O X 0 m c X V v d D s s J n F 1 b 3 Q 7 U 2 V j d G l v b j E v V 2 V y a 2 J s Y W Q g M S A t I F J l c 3 V s d H N f T V B B X 0 l u Z 3 J l Z C 9 B d X R v U m V t b 3 Z l Z E N v b H V t b n M x L n t i e X R l c y 5 2 a W R l b y w x N z B 9 J n F 1 b 3 Q 7 L C Z x d W 9 0 O 1 N l Y 3 R p b 2 4 x L 1 d l c m t i b G F k I D E g L S B S Z X N 1 b H R z X 0 1 Q Q V 9 J b m d y Z W Q v Q X V 0 b 1 J l b W 9 2 Z W R D b 2 x 1 b W 5 z M S 5 7 c m V x d W V z d H M u d m l k Z W 8 s M T c x f S Z x d W 9 0 O y w m c X V v d D t T Z W N 0 a W 9 u M S 9 X Z X J r Y m x h Z C A x I C 0 g U m V z d W x 0 c 1 9 N U E F f S W 5 n c m V k L 0 F 1 d G 9 S Z W 1 v d m V k Q 2 9 s d W 1 u c z E u e 2 J 5 d G V z V W 5 j b 2 1 w c m V z c 2 V k L n Z p Z G V v L D E 3 M n 0 m c X V v d D s s J n F 1 b 3 Q 7 U 2 V j d G l v b j E v V 2 V y a 2 J s Y W Q g M S A t I F J l c 3 V s d H N f T V B B X 0 l u Z 3 J l Z C 9 B d X R v U m V t b 3 Z l Z E N v b H V t b n M x L n t i e X R l c y 5 v d G h l c i w x N z N 9 J n F 1 b 3 Q 7 L C Z x d W 9 0 O 1 N l Y 3 R p b 2 4 x L 1 d l c m t i b G F k I D E g L S B S Z X N 1 b H R z X 0 1 Q Q V 9 J b m d y Z W Q v Q X V 0 b 1 J l b W 9 2 Z W R D b 2 x 1 b W 5 z M S 5 7 c m V x d W V z d H M u b 3 R o Z X I s M T c 0 f S Z x d W 9 0 O y w m c X V v d D t T Z W N 0 a W 9 u M S 9 X Z X J r Y m x h Z C A x I C 0 g U m V z d W x 0 c 1 9 N U E F f S W 5 n c m V k L 0 F 1 d G 9 S Z W 1 v d m V k Q 2 9 s d W 1 u c z E u e 2 J 5 d G V z V W 5 j b 2 1 w c m V z c 2 V k L m 9 0 a G V y L D E 3 N X 0 m c X V v d D s s J n F 1 b 3 Q 7 U 2 V j d G l v b j E v V 2 V y a 2 J s Y W Q g M S A t I F J l c 3 V s d H N f T V B B X 0 l u Z 3 J l Z C 9 B d X R v U m V t b 3 Z l Z E N v b H V t b n M x L n t p Z C w x N z Z 9 J n F 1 b 3 Q 7 L C Z x d W 9 0 O 1 N l Y 3 R p b 2 4 x L 1 d l c m t i b G F k I D E g L S B S Z X N 1 b H R z X 0 1 Q Q V 9 J b m d y Z W Q v Q X V 0 b 1 J l b W 9 2 Z W R D b 2 x 1 b W 5 z M S 5 7 Q 2 9 s d W 1 u M T c 4 L D E 3 N 3 0 m c X V v d D t d L C Z x d W 9 0 O 1 J l b G F 0 a W 9 u c 2 h p c E l u Z m 8 m c X V v d D s 6 W 1 1 9 I i A v P j w v U 3 R h Y m x l R W 5 0 c m l l c z 4 8 L 0 l 0 Z W 0 + P E l 0 Z W 0 + P E l 0 Z W 1 M b 2 N h d G l v b j 4 8 S X R l b V R 5 c G U + R m 9 y b X V s Y T w v S X R l b V R 5 c G U + P E l 0 Z W 1 Q Y X R o P l N l Y 3 R p b 2 4 x L 1 d l c m t i b G F k J T I w M S U y M C 0 l M j B S Z X N 1 b H R z X 0 1 Q Q V 9 J b m d y Z W Q v Q n J v b j w v S X R l b V B h d G g + P C 9 J d G V t T G 9 j Y X R p b 2 4 + P F N 0 Y W J s Z U V u d H J p Z X M g L z 4 8 L 0 l 0 Z W 0 + P E l 0 Z W 0 + P E l 0 Z W 1 M b 2 N h d G l v b j 4 8 S X R l b V R 5 c G U + R m 9 y b X V s Y T w v S X R l b V R 5 c G U + P E l 0 Z W 1 Q Y X R o P l N l Y 3 R p b 2 4 x L 1 d l c m t i b G F k J T I w M S U y M C 0 l M j B S Z X N 1 b H R z X 0 1 Q Q V 9 J b m d y Z W Q v T m F 2 a W d h d G l l J T I w M T w v S X R l b V B h d G g + P C 9 J d G V t T G 9 j Y X R p b 2 4 + P F N 0 Y W J s Z U V u d H J p Z X M g L z 4 8 L 0 l 0 Z W 0 + P E l 0 Z W 0 + P E l 0 Z W 1 M b 2 N h d G l v b j 4 8 S X R l b V R 5 c G U + R m 9 y b X V s Y T w v S X R l b V R 5 c G U + P E l 0 Z W 1 Q Y X R o P l N l Y 3 R p b 2 4 x L 1 d l c m t i b G F k J T I w M S U y M C 0 l M j B S Z X N 1 b H R z X 0 1 Q Q V 9 J b m d y Z W Q v S G V h Z G V y c y U y M G 1 l d C U y M H Z l c m h v b 2 d k J T I w b m l 2 Z W F 1 P C 9 J d G V t U G F 0 a D 4 8 L 0 l 0 Z W 1 M b 2 N h d G l v b j 4 8 U 3 R h Y m x l R W 5 0 c m l l c y A v P j w v S X R l b T 4 8 S X R l b T 4 8 S X R l b U x v Y 2 F 0 a W 9 u P j x J d G V t V H l w Z T 5 G b 3 J t d W x h P C 9 J d G V t V H l w Z T 4 8 S X R l b V B h d G g + U 2 V j d G l v b j E v V 2 V y a 2 J s Y W Q l M j A x J T I w L S U y M F J l c 3 V s d H N f T V B B X 0 l u Z 3 J l Z C 9 I Z X Q l M j B r b 2 x v b X R 5 c G U l M j B p c y U y M G d l d 2 l q e m l n Z D w v S X R l b V B h d G g + P C 9 J d G V t T G 9 j Y X R p b 2 4 + P F N 0 Y W J s Z U V u d H J p Z X M g L z 4 8 L 0 l 0 Z W 0 + P E l 0 Z W 0 + P E l 0 Z W 1 M b 2 N h d G l v b j 4 8 S X R l b V R 5 c G U + R m 9 y b X V s Y T w v S X R l b V R 5 c G U + P E l 0 Z W 1 Q Y X R o P l N l Y 3 R p b 2 4 x L 1 d l c m t i b G F k J T I w M S U y M C 0 l M j B S Z X N 1 b H R z X 0 1 Q Q V 9 M b 2 d p b l 8 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T m F t Z V V w Z G F 0 Z W R B Z n R l c k Z p b G w i I F Z h b H V l P S J s M C I g L z 4 8 R W 5 0 c n k g V H l w Z T 0 i U m V z d W x 0 V H l w Z S I g V m F s d W U 9 I n N U Y W J s Z S I g L z 4 8 R W 5 0 c n k g V H l w Z T 0 i Q n V m Z m V y T m V 4 d F J l Z n J l c 2 g i I F Z h b H V l P S J s M S I g L z 4 8 R W 5 0 c n k g V H l w Z T 0 i R m l s b F R h c m d l d C I g V m F s d W U 9 I n N X Z X J r Y m x h Z F 8 x X 1 9 f U m V z d W x 0 c 1 9 N U E F f T G 9 n a W 5 f I i A v P j x F b n R y e S B U e X B l P S J G a W x s Z W R D b 2 1 w b G V 0 Z V J l c 3 V s d F R v V 2 9 y a 3 N o Z W V 0 I i B W Y W x 1 Z T 0 i b D E i I C 8 + P E V u d H J 5 I F R 5 c G U 9 I k F k Z G V k V G 9 E Y X R h T W 9 k Z W w i I F Z h b H V l P S J s M C I g L z 4 8 R W 5 0 c n k g V H l w Z T 0 i R m l s b E N v d W 5 0 I i B W Y W x 1 Z T 0 i b D U i I C 8 + P E V u d H J 5 I F R 5 c G U 9 I k Z p b G x F c n J v c k N v Z G U i I F Z h b H V l P S J z V W 5 r b m 9 3 b i I g L z 4 8 R W 5 0 c n k g V H l w Z T 0 i R m l s b E V y c m 9 y Q 2 9 1 b n Q i I F Z h b H V l P S J s M C I g L z 4 8 R W 5 0 c n k g V H l w Z T 0 i R m l s b E x h c 3 R V c G R h d G V k I i B W Y W x 1 Z T 0 i Z D I w M j M t M D U t M D h U M j A 6 M z A 6 N T g u N D c 0 O T E w M F o i I C 8 + P E V u d H J 5 I F R 5 c G U 9 I k Z p b G x D b 2 x 1 b W 5 U e X B l c y I g V m F s d W U 9 I n N B d 0 1 E Q X d N R E F 3 T U R B d 0 1 E Q X d N R E F 3 T U d B d 0 1 E Q X d Z R E F 3 W U d B d 0 1 E Q X d N R E F 3 T U R B d 0 1 E Q X d N R E F 3 T U R B d 0 1 E Q X d N R E J n T U R B d 0 1 E Q X d N R E F 3 T U R B d 0 1 E Q X d N R E F 3 T U d B d 1 l H Q m d N R E F 3 T U R C Z 1 l H Q X d N R E F 3 Q U F C Z 1 l H Q X d Z R E J n W U d B d 0 1 H Q m d N R E F 3 T U R B d 0 1 E Q m d Z R E F 3 T U R B d 0 1 E Q X d N R E F 3 T U R B d 0 1 E Q X d N R E F 3 T U R B d 0 1 H Q X d N R E F 3 T U R B d 0 1 E Q X d N R E F 3 T U R B d 0 1 E Q X d N R E F 3 T U R B d 0 1 E Q X d N R E F 3 T U R B d 0 1 E Q m d N Q S I g L z 4 8 R W 5 0 c n k g V H l w Z T 0 i R m l s b E N v b H V t b k 5 h b W V z I i B W Y W x 1 Z T 0 i c 1 s m c X V v d D t s b 2 F k V G l t Z S Z x d W 9 0 O y w m c X V v d D t k b 2 N U a W 1 l J n F 1 b 3 Q 7 L C Z x d W 9 0 O 2 Z 1 b G x 5 T G 9 h Z G V k J n F 1 b 3 Q 7 L C Z x d W 9 0 O 2 J 5 d G V z T 3 V 0 J n F 1 b 3 Q 7 L C Z x d W 9 0 O 2 J 5 d G V z T 3 V 0 R G 9 j J n F 1 b 3 Q 7 L C Z x d W 9 0 O 2 J 5 d G V z S W 4 m c X V v d D s s J n F 1 b 3 Q 7 Y n l 0 Z X N J b k R v Y y Z x d W 9 0 O y w m c X V v d D t y Z X F 1 Z X N 0 c y Z x d W 9 0 O y w m c X V v d D t y Z X F 1 Z X N 0 c 0 Z 1 b G w m c X V v d D s s J n F 1 b 3 Q 7 c m V x d W V z d H N E b 2 M m c X V v d D s s J n F 1 b 3 Q 7 c m V z c G 9 u c 2 V z X z I w M C Z x d W 9 0 O y w m c X V v d D t y Z X N w b 2 5 z Z X N f N D A 0 J n F 1 b 3 Q 7 L C Z x d W 9 0 O 3 J l c 3 B v b n N l c 1 9 v d G h l c i Z x d W 9 0 O y w m c X V v d D t y Z X N 1 b H Q m c X V v d D s s J n F 1 b 3 Q 7 d G V z d F N 0 Y X J 0 T 2 Z m c 2 V 0 J n F 1 b 3 Q 7 L C Z x d W 9 0 O 2 N h Y 2 h l Z C Z x d W 9 0 O y w m c X V v d D t v c H R p b W l 6 Y X R p b 2 5 f Y 2 h l Y 2 t l Z C Z x d W 9 0 O y w m c X V v d D t t Y W l u X 2 Z y Y W 1 l J n F 1 b 3 Q 7 L C Z x d W 9 0 O 2 x v Y W R F d m V u d F N 0 Y X J 0 J n F 1 b 3 Q 7 L C Z x d W 9 0 O 2 x v Y W R F d m V u d E V u Z C Z x d W 9 0 O y w m c X V v d D t k b 2 1 D b 2 5 0 Z W 5 0 T G 9 h Z G V k R X Z l b n R T d G F y d C Z x d W 9 0 O y w m c X V v d D t k b 2 1 D b 2 5 0 Z W 5 0 T G 9 h Z G V k R X Z l b n R F b m Q m c X V v d D s s J n F 1 b 3 Q 7 V V J M J n F 1 b 3 Q 7 L C Z x d W 9 0 O 2 N v b m 5 l Y 3 R p b 2 5 z J n F 1 b 3 Q 7 L C Z x d W 9 0 O 2 Z p b m F s X 2 J h c 2 V f c G F n Z V 9 y Z X F 1 Z X N 0 J n F 1 b 3 Q 7 L C Z x d W 9 0 O 2 Z p b m F s X 2 J h c 2 V f c G F n Z V 9 y Z X F 1 Z X N 0 X 2 l k J n F 1 b 3 Q 7 L C Z x d W 9 0 O 2 Z p b m F s X 3 V y b C Z x d W 9 0 O y w m c X V v d D t k b 2 1 J b n R l c m F j d G l 2 Z S Z x d W 9 0 O y w m c X V v d D t m a X J z d F B h a W 5 0 J n F 1 b 3 Q 7 L C Z x d W 9 0 O 2 Z p c n N 0 Q 2 9 u d G V u d G Z 1 b F B h a W 5 0 J n F 1 b 3 Q 7 L C Z x d W 9 0 O 2 Z p c n N 0 T W V h b m l u Z 2 Z 1 b F B h a W 5 0 J n F 1 b 3 Q 7 L C Z x d W 9 0 O 3 J l b m R l c k J s b 2 N r a W 5 n Q 1 N T J n F 1 b 3 Q 7 L C Z x d W 9 0 O 3 J l b m R l c k J s b 2 N r a W 5 n S l M m c X V v d D s s J n F 1 b 3 Q 7 V F R G Q i Z x d W 9 0 O y w m c X V v d D t i Y X N l U G F n Z V N T T F R p b W U m c X V v d D s s J n F 1 b 3 Q 7 c 2 N v c m V f Y 2 F j a G U m c X V v d D s s J n F 1 b 3 Q 7 c 2 N v c m V f Y 2 R u J n F 1 b 3 Q 7 L C Z x d W 9 0 O 3 N j b 3 J l X 2 d 6 a X A m c X V v d D s s J n F 1 b 3 Q 7 c 2 N v c m V f Y 2 9 v a 2 l l c y Z x d W 9 0 O y w m c X V v d D t z Y 2 9 y Z V 9 r Z W V w L W F s a X Z l J n F 1 b 3 Q 7 L C Z x d W 9 0 O 3 N j b 3 J l X 2 1 p b m l m e S Z x d W 9 0 O y w m c X V v d D t z Y 2 9 y Z V 9 j b 2 1 i a W 5 l J n F 1 b 3 Q 7 L C Z x d W 9 0 O 3 N j b 3 J l X 2 N v b X B y Z X N z J n F 1 b 3 Q 7 L C Z x d W 9 0 O 3 N j b 3 J l X 2 V 0 Y W d z J n F 1 b 3 Q 7 L C Z x d W 9 0 O 3 N j b 3 J l X 3 B y b 2 d y Z X N z a X Z l X 2 p w Z W c m c X V v d D s s J n F 1 b 3 Q 7 Z 3 p p c F 9 0 b 3 R h b C Z x d W 9 0 O y w m c X V v d D t n e m l w X 3 N h d m l u Z 3 M m c X V v d D s s J n F 1 b 3 Q 7 b W l u a W Z 5 X 3 R v d G F s J n F 1 b 3 Q 7 L C Z x d W 9 0 O 2 1 p b m l m e V 9 z Y X Z p b m d z J n F 1 b 3 Q 7 L C Z x d W 9 0 O 2 l t Y W d l X 3 R v d G F s J n F 1 b 3 Q 7 L C Z x d W 9 0 O 2 l t Y W d l X 3 N h d m l u Z 3 M m c X V v d D s s J n F 1 b 3 Q 7 Y m F z Z V 9 w Y W d l X 2 N k b i Z x d W 9 0 O y w m c X V v d D t j c H U u U G F y c 2 V I V E 1 M J n F 1 b 3 Q 7 L C Z x d W 9 0 O 2 N w d S 5 I V E 1 M R G 9 j d W 1 l b n R Q Y X J z Z X I 6 O k Z l d G N o U X V l d W V k U H J l b G 9 h Z H M m c X V v d D s s J n F 1 b 3 Q 7 Y 3 B 1 L k V 2 Z W 5 0 R G l z c G F 0 Y 2 g m c X V v d D s s J n F 1 b 3 Q 7 Y 3 B 1 L k 1 h c m t E T 0 1 D b 2 5 0 Z W 5 0 J n F 1 b 3 Q 7 L C Z x d W 9 0 O 2 N w d S 5 W O C 5 H Q 1 9 U S U 1 F X 1 R P X 1 N B R k V Q T 0 l O V C Z x d W 9 0 O y w m c X V v d D t j c H U u Q 2 9 t b W l 0 T G 9 h Z C Z x d W 9 0 O y w m c X V v d D t j c H U u U m V z b 3 V y Y 2 V G Z X R j a G V y O j p y Z X F 1 Z X N 0 U m V z b 3 V y Y 2 U m c X V v d D s s J n F 1 b 3 Q 7 Y 3 B 1 L k V 2 Y W x 1 Y X R l U 2 N y a X B 0 J n F 1 b 3 Q 7 L C Z x d W 9 0 O 2 N w d S 5 2 O C 5 j b 2 1 w a W x l J n F 1 b 3 Q 7 L C Z x d W 9 0 O 2 N w d S 5 Q Y X J z Z U F 1 d G h v c l N 0 e W x l U 2 h l Z X Q m c X V v d D s s J n F 1 b 3 Q 7 Y 3 B 1 L l V w Z G F 0 Z U x h e W 9 1 d F R y Z W U m c X V v d D s s J n F 1 b 3 Q 7 Y 3 B 1 L k x h e W 9 1 d C Z x d W 9 0 O y w m c X V v d D t j c H U u U H J l U G F p b n Q m c X V v d D s s J n F 1 b 3 Q 7 Y 3 B 1 L l B h a W 5 0 J n F 1 b 3 Q 7 L C Z x d W 9 0 O 2 N w d S 5 M Y X l l c m l 6 Z S Z x d W 9 0 O y w m c X V v d D t j c H U u R n V u Y 3 R p b 2 5 D Y W x s J n F 1 b 3 Q 7 L C Z x d W 9 0 O 2 N w d S 5 N Y X J r T G 9 h Z C Z x d W 9 0 O y w m c X V v d D t j c H U u b G F y Z 2 V z d E N v b n R l b n R m d W x Q Y W l u d D o 6 Q 2 F u Z G l k Y X R l J n F 1 b 3 Q 7 L C Z x d W 9 0 O 2 N w d S 5 J Z G x l J n F 1 b 3 Q 7 L C Z x d W 9 0 O 3 R l c 3 R l c i Z x d W 9 0 O y w m c X V v d D t z d G F y d F 9 l c G 9 j a C Z x d W 9 0 O y w m c X V v d D t v c 1 Z l c n N p b 2 4 m c X V v d D s s J n F 1 b 3 Q 7 b 3 N f d m V y c 2 l v b i Z x d W 9 0 O y w m c X V v d D t v c 1 B s Y X R m b 3 J t J n F 1 b 3 Q 7 L C Z x d W 9 0 O 2 R h d G U m c X V v d D s s J n F 1 b 3 Q 7 Y n J v d 3 N l c l Z l c n N p b 2 4 m c X V v d D s s J n F 1 b 3 Q 7 Y n J v d 3 N l c l 9 2 Z X J z a W 9 u J n F 1 b 3 Q 7 L C Z x d W 9 0 O 2 Z 1 b G x 5 T G 9 h Z G V k Q 1 B V b X M m c X V v d D s s J n F 1 b 3 Q 7 Z n V s b H l M b 2 F k Z W R D U F V w Y 3 Q m c X V v d D s s J n F 1 b 3 Q 7 Z G 9 j d W 1 l b n R f V V J M J n F 1 b 3 Q 7 L C Z x d W 9 0 O 2 R v Y 3 V t Z W 5 0 X 2 h v c 3 R u Y W 1 l J n F 1 b 3 Q 7 L C Z x d W 9 0 O 2 R v Y 3 V t Z W 5 0 X 2 9 y a W d p b i Z x d W 9 0 O y w m c X V v d D t k b 2 1 F b G V t Z W 5 0 c y Z x d W 9 0 O y w m c X V v d D t k b 2 1 D b 2 1 w b G V 0 Z S Z x d W 9 0 O y w m c X V v d D t Q Z X J m b 3 J t Y W 5 j Z V B h a W 5 0 V G l t a W 5 n L m Z p c n N 0 L X B h a W 5 0 J n F 1 b 3 Q 7 L C Z x d W 9 0 O 1 B l c m Z v c m 1 h b m N l U G F p b n R U a W 1 p b m c u Z m l y c 3 Q t Y 2 9 u d G V u d G Z 1 b C 1 w Y W l u d C Z x d W 9 0 O y w m c X V v d D t i Y X N l X 3 B h Z 2 V f a X B f c H R y J n F 1 b 3 Q 7 L C Z x d W 9 0 O 2 J h c 2 V f c G F n Z V 9 j b m F t Z S Z x d W 9 0 O y w m c X V v d D t i Y X N l X 3 B h Z 2 V f Z G 5 z X 3 N l c n Z l c i Z x d W 9 0 O y w m c X V v d D t i c m 9 3 c 2 V y X 2 5 h b W U m c X V v d D s s J n F 1 b 3 Q 7 Z X Z l b n R O Y W 1 l J n F 1 b 3 Q 7 L C Z x d W 9 0 O 3 R l c 3 R f c n V u X 3 R p b W V f b X M m c X V v d D s s J n F 1 b 3 Q 7 d G V z d F V y b C Z x d W 9 0 O y w m c X V v d D t D b 2 x v c m R l c H R o J n F 1 b 3 Q 7 L C Z x d W 9 0 O 0 R w a S Z x d W 9 0 O y w m c X V v d D t J b W F n Z X M m c X V v d D s s J n F 1 b 3 Q 7 U m V z b 2 x 1 d G l v b i Z x d W 9 0 O y w m c X V v d D t n Z W 5 l c m F 0 Z W Q t Y 2 9 u d G V u d C 1 w Z X J j Z W 5 0 J n F 1 b 3 Q 7 L C Z x d W 9 0 O 2 d l b m V y Y X R l Z C 1 j b 2 5 0 Z W 5 0 L X N p e m U m c X V v d D s s J n F 1 b 3 Q 7 b W V 0 Y S 1 2 a W V 3 c G 9 y d C Z x d W 9 0 O y w m c X V v d D t y Z W 5 k Z X J l Z C 1 o d G 1 s J n F 1 b 3 Q 7 L C Z x d W 9 0 O 2 x h c 3 R W a X N 1 Y W x D a G F u Z 2 U m c X V v d D s s J n F 1 b 3 Q 7 c m V u Z G V y J n F 1 b 3 Q 7 L C Z x d W 9 0 O 3 Z p c 3 V h b E N v b X B s Z X R l O D U m c X V v d D s s J n F 1 b 3 Q 7 d m l z d W F s Q 2 9 t c G x l d G U 5 M C Z x d W 9 0 O y w m c X V v d D t 2 a X N 1 Y W x D b 2 1 w b G V 0 Z T k 1 J n F 1 b 3 Q 7 L C Z x d W 9 0 O 3 Z p c 3 V h b E N v b X B s Z X R l O T k m c X V v d D s s J n F 1 b 3 Q 7 d m l z d W F s Q 2 9 t c G x l d G U m c X V v d D s s J n F 1 b 3 Q 7 U 3 B l Z W R J b m R l e C Z x d W 9 0 O y w m c X V v d D t M Y X J n Z X N 0 Q 2 9 u d G V u d G Z 1 b F B h a W 5 0 V H l w Z S Z x d W 9 0 O y w m c X V v d D t M Y X J n Z X N 0 Q 2 9 u d G V u d G Z 1 b F B h a W 5 0 T m 9 k Z V R 5 c G U m c X V v d D s s J n F 1 b 3 Q 7 Y 2 h y b 2 1 l V X N l c l R p b W l u Z y 5 u Y X Z p Z 2 F 0 a W 9 u U 3 R h c n Q m c X V v d D s s J n F 1 b 3 Q 7 Y 2 h y b 2 1 l V X N l c l R p b W l u Z y 5 m Z X R j a F N 0 Y X J 0 J n F 1 b 3 Q 7 L C Z x d W 9 0 O 2 N o c m 9 t Z V V z Z X J U a W 1 p b m c u Z G 9 t T G 9 h Z G l u Z y Z x d W 9 0 O y w m c X V v d D t j a H J v b W V V c 2 V y V G l t a W 5 n L n J l c 3 B v b n N l R W 5 k J n F 1 b 3 Q 7 L C Z x d W 9 0 O 2 N o c m 9 t Z V V z Z X J U a W 1 p b m c u Z G 9 t S W 5 0 Z X J h Y 3 R p d m U m c X V v d D s s J n F 1 b 3 Q 7 Y 2 h y b 2 1 l V X N l c l R p b W l u Z y 5 k b 2 1 D b 2 5 0 Z W 5 0 T G 9 h Z G V k R X Z l b n R T d G F y d C Z x d W 9 0 O y w m c X V v d D t j a H J v b W V V c 2 V y V G l t a W 5 n L m R v b U N v b n R l b n R M b 2 F k Z W R F d m V u d E V u Z C Z x d W 9 0 O y w m c X V v d D t j a H J v b W V V c 2 V y V G l t a W 5 n L m R v b U N v b X B s Z X R l J n F 1 b 3 Q 7 L C Z x d W 9 0 O 2 N o c m 9 t Z V V z Z X J U a W 1 p b m c u d W 5 s b 2 F k R X Z l b n R T d G F y d C Z x d W 9 0 O y w m c X V v d D t j a H J v b W V V c 2 V y V G l t a W 5 n L n V u b G 9 h Z E V 2 Z W 5 0 R W 5 k J n F 1 b 3 Q 7 L C Z x d W 9 0 O 2 N o c m 9 t Z V V z Z X J U a W 1 p b m c u b W F y a 0 F z T W F p b k Z y Y W 1 l J n F 1 b 3 Q 7 L C Z x d W 9 0 O 2 N o c m 9 t Z V V z Z X J U a W 1 p b m c u Y 2 9 t b W l 0 T m F 2 a W d h d G l v b k V u Z C Z x d W 9 0 O y w m c X V v d D t j a H J v b W V V c 2 V y V G l t a W 5 n L m x v Y W R F d m V u d F N 0 Y X J 0 J n F 1 b 3 Q 7 L C Z x d W 9 0 O 2 N o c m 9 t Z V V z Z X J U a W 1 p b m c u b G 9 h Z E V 2 Z W 5 0 R W 5 k J n F 1 b 3 Q 7 L C Z x d W 9 0 O 2 N o c m 9 t Z V V z Z X J U a W 1 p b m c u Z m l y c 3 R Q Y W l u d C Z x d W 9 0 O y w m c X V v d D t j a H J v b W V V c 2 V y V G l t a W 5 n L m Z p c n N 0 Q 2 9 u d G V u d G Z 1 b F B h a W 5 0 J n F 1 b 3 Q 7 L C Z x d W 9 0 O 2 N o c m 9 t Z V V z Z X J U a W 1 p b m c u Z m l y c 3 R N Z W F u a W 5 n Z n V s U G F p b n R D Y W 5 k a W R h d G U m c X V v d D s s J n F 1 b 3 Q 7 Y 2 h y b 2 1 l V X N l c l R p b W l u Z y 5 m a X J z d E 1 l Y W 5 p b m d m d W x Q Y W l u d C Z x d W 9 0 O y w m c X V v d D t j a H J v b W V V c 2 V y V G l t a W 5 n L k x h c m d l c 3 R U Z X h 0 U G F p b n Q m c X V v d D s s J n F 1 b 3 Q 7 Y 2 h y b 2 1 l V X N l c l R p b W l u Z y 5 M Y X J n Z X N 0 Q 2 9 u d G V u d G Z 1 b F B h a W 5 0 J n F 1 b 3 Q 7 L C Z x d W 9 0 O 2 N o c m 9 t Z V V z Z X J U a W 1 p b m c u V G 9 0 Y W x M Y X l v d X R T a G l m d C Z x d W 9 0 O y w m c X V v d D t j a H J v b W V V c 2 V y V G l t a W 5 n L k N 1 b X V s Y X R p d m V M Y X l v d X R T a G l m d C Z x d W 9 0 O y w m c X V v d D t U V E l N Z W F z d X J l b W V u d E V u Z C Z x d W 9 0 O y w m c X V v d D t M Y X N 0 S W 5 0 Z X J h Y 3 R p d m U m c X V v d D s s J n F 1 b 3 Q 7 d G V z d E l E J n F 1 b 3 Q 7 L C Z x d W 9 0 O 3 J 1 b i Z x d W 9 0 O y w m c X V v d D t z d G V w J n F 1 b 3 Q 7 L C Z x d W 9 0 O 2 V m Z m V j d G l 2 Z U J w c y Z x d W 9 0 O y w m c X V v d D t k b 2 1 U a W 1 l J n F 1 b 3 Q 7 L C Z x d W 9 0 O 2 F m d C Z x d W 9 0 O y w m c X V v d D t 0 a X R s Z V R p b W U m c X V v d D s s J n F 1 b 3 Q 7 Z G 9 t T G 9 h Z G l u Z y Z x d W 9 0 O y w m c X V v d D t z Z X J 2 Z X J f c n R 0 J n F 1 b 3 Q 7 L C Z x d W 9 0 O 2 V k Z 2 U t c H J v Y 2 V z c 2 V k J n F 1 b 3 Q 7 L C Z x d W 9 0 O 2 1 h e E Z J R C Z x d W 9 0 O y w m c X V v d D t U b 3 R h b E J s b 2 N r a W 5 n V G l t Z S Z x d W 9 0 O y w m c X V v d D t l Z m Z l Y 3 R p d m V C c H N E b 2 M m c X V v d D s s J n F 1 b 3 Q 7 Y n l 0 Z X M u a H R t b C Z x d W 9 0 O y w m c X V v d D t y Z X F 1 Z X N 0 c y 5 o d G 1 s J n F 1 b 3 Q 7 L C Z x d W 9 0 O 2 J 5 d G V z V W 5 j b 2 1 w c m V z c 2 V k L m h 0 b W w m c X V v d D s s J n F 1 b 3 Q 7 Y n l 0 Z X M u a n M m c X V v d D s s J n F 1 b 3 Q 7 c m V x d W V z d H M u a n M m c X V v d D s s J n F 1 b 3 Q 7 Y n l 0 Z X N V b m N v b X B y Z X N z Z W Q u a n M m c X V v d D s s J n F 1 b 3 Q 7 Y n l 0 Z X M u Y 3 N z J n F 1 b 3 Q 7 L C Z x d W 9 0 O 3 J l c X V l c 3 R z L m N z c y Z x d W 9 0 O y w m c X V v d D t i e X R l c 1 V u Y 2 9 t c H J l c 3 N l Z C 5 j c 3 M m c X V v d D s s J n F 1 b 3 Q 7 Y n l 0 Z X M u a W 1 h Z 2 U m c X V v d D s s J n F 1 b 3 Q 7 c m V x d W V z d H M u a W 1 h Z 2 U m c X V v d D s s J n F 1 b 3 Q 7 Y n l 0 Z X N V b m N v b X B y Z X N z Z W Q u a W 1 h Z 2 U m c X V v d D s s J n F 1 b 3 Q 7 Y n l 0 Z X M u Z m x h c 2 g m c X V v d D s s J n F 1 b 3 Q 7 c m V x d W V z d H M u Z m x h c 2 g m c X V v d D s s J n F 1 b 3 Q 7 Y n l 0 Z X N V b m N v b X B y Z X N z Z W Q u Z m x h c 2 g m c X V v d D s s J n F 1 b 3 Q 7 Y n l 0 Z X M u Z m 9 u d C Z x d W 9 0 O y w m c X V v d D t y Z X F 1 Z X N 0 c y 5 m b 2 5 0 J n F 1 b 3 Q 7 L C Z x d W 9 0 O 2 J 5 d G V z V W 5 j b 2 1 w c m V z c 2 V k L m Z v b n Q m c X V v d D s s J n F 1 b 3 Q 7 Y n l 0 Z X M u d m l k Z W 8 m c X V v d D s s J n F 1 b 3 Q 7 c m V x d W V z d H M u d m l k Z W 8 m c X V v d D s s J n F 1 b 3 Q 7 Y n l 0 Z X N V b m N v b X B y Z X N z Z W Q u d m l k Z W 8 m c X V v d D s s J n F 1 b 3 Q 7 Y n l 0 Z X M u b 3 R o Z X I m c X V v d D s s J n F 1 b 3 Q 7 c m V x d W V z d H M u b 3 R o Z X I m c X V v d D s s J n F 1 b 3 Q 7 Y n l 0 Z X N V b m N v b X B y Z X N z Z W Q u b 3 R o Z X I m c X V v d D s s J n F 1 b 3 Q 7 a W Q m c X V v d D s s J n F 1 b 3 Q 7 Y 3 B 1 L k h p d F R l c 3 Q m c X V v d D s s J n F 1 b 3 Q 7 Q 2 9 s d W 1 u M T c 3 J n F 1 b 3 Q 7 X S I g L z 4 8 R W 5 0 c n k g V H l w Z T 0 i R m l s b F N 0 Y X R 1 c y I g V m F s d W U 9 I n N D b 2 1 w b G V 0 Z S I g L z 4 8 R W 5 0 c n k g V H l w Z T 0 i U m V s Y X R p b 2 5 z a G l w S W 5 m b 0 N v b n R h a W 5 l c i I g V m F s d W U 9 I n N 7 J n F 1 b 3 Q 7 Y 2 9 s d W 1 u Q 2 9 1 b n Q m c X V v d D s 6 M T c 3 L C Z x d W 9 0 O 2 t l e U N v b H V t b k 5 h b W V z J n F 1 b 3 Q 7 O l t d L C Z x d W 9 0 O 3 F 1 Z X J 5 U m V s Y X R p b 2 5 z a G l w c y Z x d W 9 0 O z p b X S w m c X V v d D t j b 2 x 1 b W 5 J Z G V u d G l 0 a W V z J n F 1 b 3 Q 7 O l s m c X V v d D t T Z W N 0 a W 9 u M S 9 X Z X J r Y m x h Z C A x I C 0 g U m V z d W x 0 c 1 9 N U E F f T G 9 n a W 5 f L 0 F 1 d G 9 S Z W 1 v d m V k Q 2 9 s d W 1 u c z E u e 2 x v Y W R U a W 1 l L D B 9 J n F 1 b 3 Q 7 L C Z x d W 9 0 O 1 N l Y 3 R p b 2 4 x L 1 d l c m t i b G F k I D E g L S B S Z X N 1 b H R z X 0 1 Q Q V 9 M b 2 d p b l 8 v Q X V 0 b 1 J l b W 9 2 Z W R D b 2 x 1 b W 5 z M S 5 7 Z G 9 j V G l t Z S w x f S Z x d W 9 0 O y w m c X V v d D t T Z W N 0 a W 9 u M S 9 X Z X J r Y m x h Z C A x I C 0 g U m V z d W x 0 c 1 9 N U E F f T G 9 n a W 5 f L 0 F 1 d G 9 S Z W 1 v d m V k Q 2 9 s d W 1 u c z E u e 2 Z 1 b G x 5 T G 9 h Z G V k L D J 9 J n F 1 b 3 Q 7 L C Z x d W 9 0 O 1 N l Y 3 R p b 2 4 x L 1 d l c m t i b G F k I D E g L S B S Z X N 1 b H R z X 0 1 Q Q V 9 M b 2 d p b l 8 v Q X V 0 b 1 J l b W 9 2 Z W R D b 2 x 1 b W 5 z M S 5 7 Y n l 0 Z X N P d X Q s M 3 0 m c X V v d D s s J n F 1 b 3 Q 7 U 2 V j d G l v b j E v V 2 V y a 2 J s Y W Q g M S A t I F J l c 3 V s d H N f T V B B X 0 x v Z 2 l u X y 9 B d X R v U m V t b 3 Z l Z E N v b H V t b n M x L n t i e X R l c 0 9 1 d E R v Y y w 0 f S Z x d W 9 0 O y w m c X V v d D t T Z W N 0 a W 9 u M S 9 X Z X J r Y m x h Z C A x I C 0 g U m V z d W x 0 c 1 9 N U E F f T G 9 n a W 5 f L 0 F 1 d G 9 S Z W 1 v d m V k Q 2 9 s d W 1 u c z E u e 2 J 5 d G V z S W 4 s N X 0 m c X V v d D s s J n F 1 b 3 Q 7 U 2 V j d G l v b j E v V 2 V y a 2 J s Y W Q g M S A t I F J l c 3 V s d H N f T V B B X 0 x v Z 2 l u X y 9 B d X R v U m V t b 3 Z l Z E N v b H V t b n M x L n t i e X R l c 0 l u R G 9 j L D Z 9 J n F 1 b 3 Q 7 L C Z x d W 9 0 O 1 N l Y 3 R p b 2 4 x L 1 d l c m t i b G F k I D E g L S B S Z X N 1 b H R z X 0 1 Q Q V 9 M b 2 d p b l 8 v Q X V 0 b 1 J l b W 9 2 Z W R D b 2 x 1 b W 5 z M S 5 7 c m V x d W V z d H M s N 3 0 m c X V v d D s s J n F 1 b 3 Q 7 U 2 V j d G l v b j E v V 2 V y a 2 J s Y W Q g M S A t I F J l c 3 V s d H N f T V B B X 0 x v Z 2 l u X y 9 B d X R v U m V t b 3 Z l Z E N v b H V t b n M x L n t y Z X F 1 Z X N 0 c 0 Z 1 b G w s O H 0 m c X V v d D s s J n F 1 b 3 Q 7 U 2 V j d G l v b j E v V 2 V y a 2 J s Y W Q g M S A t I F J l c 3 V s d H N f T V B B X 0 x v Z 2 l u X y 9 B d X R v U m V t b 3 Z l Z E N v b H V t b n M x L n t y Z X F 1 Z X N 0 c 0 R v Y y w 5 f S Z x d W 9 0 O y w m c X V v d D t T Z W N 0 a W 9 u M S 9 X Z X J r Y m x h Z C A x I C 0 g U m V z d W x 0 c 1 9 N U E F f T G 9 n a W 5 f L 0 F 1 d G 9 S Z W 1 v d m V k Q 2 9 s d W 1 u c z E u e 3 J l c 3 B v b n N l c 1 8 y M D A s M T B 9 J n F 1 b 3 Q 7 L C Z x d W 9 0 O 1 N l Y 3 R p b 2 4 x L 1 d l c m t i b G F k I D E g L S B S Z X N 1 b H R z X 0 1 Q Q V 9 M b 2 d p b l 8 v Q X V 0 b 1 J l b W 9 2 Z W R D b 2 x 1 b W 5 z M S 5 7 c m V z c G 9 u c 2 V z X z Q w N C w x M X 0 m c X V v d D s s J n F 1 b 3 Q 7 U 2 V j d G l v b j E v V 2 V y a 2 J s Y W Q g M S A t I F J l c 3 V s d H N f T V B B X 0 x v Z 2 l u X y 9 B d X R v U m V t b 3 Z l Z E N v b H V t b n M x L n t y Z X N w b 2 5 z Z X N f b 3 R o Z X I s M T J 9 J n F 1 b 3 Q 7 L C Z x d W 9 0 O 1 N l Y 3 R p b 2 4 x L 1 d l c m t i b G F k I D E g L S B S Z X N 1 b H R z X 0 1 Q Q V 9 M b 2 d p b l 8 v Q X V 0 b 1 J l b W 9 2 Z W R D b 2 x 1 b W 5 z M S 5 7 c m V z d W x 0 L D E z f S Z x d W 9 0 O y w m c X V v d D t T Z W N 0 a W 9 u M S 9 X Z X J r Y m x h Z C A x I C 0 g U m V z d W x 0 c 1 9 N U E F f T G 9 n a W 5 f L 0 F 1 d G 9 S Z W 1 v d m V k Q 2 9 s d W 1 u c z E u e 3 R l c 3 R T d G F y d E 9 m Z n N l d C w x N H 0 m c X V v d D s s J n F 1 b 3 Q 7 U 2 V j d G l v b j E v V 2 V y a 2 J s Y W Q g M S A t I F J l c 3 V s d H N f T V B B X 0 x v Z 2 l u X y 9 B d X R v U m V t b 3 Z l Z E N v b H V t b n M x L n t j Y W N o Z W Q s M T V 9 J n F 1 b 3 Q 7 L C Z x d W 9 0 O 1 N l Y 3 R p b 2 4 x L 1 d l c m t i b G F k I D E g L S B S Z X N 1 b H R z X 0 1 Q Q V 9 M b 2 d p b l 8 v Q X V 0 b 1 J l b W 9 2 Z W R D b 2 x 1 b W 5 z M S 5 7 b 3 B 0 a W 1 p e m F 0 a W 9 u X 2 N o Z W N r Z W Q s M T Z 9 J n F 1 b 3 Q 7 L C Z x d W 9 0 O 1 N l Y 3 R p b 2 4 x L 1 d l c m t i b G F k I D E g L S B S Z X N 1 b H R z X 0 1 Q Q V 9 M b 2 d p b l 8 v Q X V 0 b 1 J l b W 9 2 Z W R D b 2 x 1 b W 5 z M S 5 7 b W F p b l 9 m c m F t Z S w x N 3 0 m c X V v d D s s J n F 1 b 3 Q 7 U 2 V j d G l v b j E v V 2 V y a 2 J s Y W Q g M S A t I F J l c 3 V s d H N f T V B B X 0 x v Z 2 l u X y 9 B d X R v U m V t b 3 Z l Z E N v b H V t b n M x L n t s b 2 F k R X Z l b n R T d G F y d C w x O H 0 m c X V v d D s s J n F 1 b 3 Q 7 U 2 V j d G l v b j E v V 2 V y a 2 J s Y W Q g M S A t I F J l c 3 V s d H N f T V B B X 0 x v Z 2 l u X y 9 B d X R v U m V t b 3 Z l Z E N v b H V t b n M x L n t s b 2 F k R X Z l b n R F b m Q s M T l 9 J n F 1 b 3 Q 7 L C Z x d W 9 0 O 1 N l Y 3 R p b 2 4 x L 1 d l c m t i b G F k I D E g L S B S Z X N 1 b H R z X 0 1 Q Q V 9 M b 2 d p b l 8 v Q X V 0 b 1 J l b W 9 2 Z W R D b 2 x 1 b W 5 z M S 5 7 Z G 9 t Q 2 9 u d G V u d E x v Y W R l Z E V 2 Z W 5 0 U 3 R h c n Q s M j B 9 J n F 1 b 3 Q 7 L C Z x d W 9 0 O 1 N l Y 3 R p b 2 4 x L 1 d l c m t i b G F k I D E g L S B S Z X N 1 b H R z X 0 1 Q Q V 9 M b 2 d p b l 8 v Q X V 0 b 1 J l b W 9 2 Z W R D b 2 x 1 b W 5 z M S 5 7 Z G 9 t Q 2 9 u d G V u d E x v Y W R l Z E V 2 Z W 5 0 R W 5 k L D I x f S Z x d W 9 0 O y w m c X V v d D t T Z W N 0 a W 9 u M S 9 X Z X J r Y m x h Z C A x I C 0 g U m V z d W x 0 c 1 9 N U E F f T G 9 n a W 5 f L 0 F 1 d G 9 S Z W 1 v d m V k Q 2 9 s d W 1 u c z E u e 1 V S T C w y M n 0 m c X V v d D s s J n F 1 b 3 Q 7 U 2 V j d G l v b j E v V 2 V y a 2 J s Y W Q g M S A t I F J l c 3 V s d H N f T V B B X 0 x v Z 2 l u X y 9 B d X R v U m V t b 3 Z l Z E N v b H V t b n M x L n t j b 2 5 u Z W N 0 a W 9 u c y w y M 3 0 m c X V v d D s s J n F 1 b 3 Q 7 U 2 V j d G l v b j E v V 2 V y a 2 J s Y W Q g M S A t I F J l c 3 V s d H N f T V B B X 0 x v Z 2 l u X y 9 B d X R v U m V t b 3 Z l Z E N v b H V t b n M x L n t m a W 5 h b F 9 i Y X N l X 3 B h Z 2 V f c m V x d W V z d C w y N H 0 m c X V v d D s s J n F 1 b 3 Q 7 U 2 V j d G l v b j E v V 2 V y a 2 J s Y W Q g M S A t I F J l c 3 V s d H N f T V B B X 0 x v Z 2 l u X y 9 B d X R v U m V t b 3 Z l Z E N v b H V t b n M x L n t m a W 5 h b F 9 i Y X N l X 3 B h Z 2 V f c m V x d W V z d F 9 p Z C w y N X 0 m c X V v d D s s J n F 1 b 3 Q 7 U 2 V j d G l v b j E v V 2 V y a 2 J s Y W Q g M S A t I F J l c 3 V s d H N f T V B B X 0 x v Z 2 l u X y 9 B d X R v U m V t b 3 Z l Z E N v b H V t b n M x L n t m a W 5 h b F 9 1 c m w s M j Z 9 J n F 1 b 3 Q 7 L C Z x d W 9 0 O 1 N l Y 3 R p b 2 4 x L 1 d l c m t i b G F k I D E g L S B S Z X N 1 b H R z X 0 1 Q Q V 9 M b 2 d p b l 8 v Q X V 0 b 1 J l b W 9 2 Z W R D b 2 x 1 b W 5 z M S 5 7 Z G 9 t S W 5 0 Z X J h Y 3 R p d m U s M j d 9 J n F 1 b 3 Q 7 L C Z x d W 9 0 O 1 N l Y 3 R p b 2 4 x L 1 d l c m t i b G F k I D E g L S B S Z X N 1 b H R z X 0 1 Q Q V 9 M b 2 d p b l 8 v Q X V 0 b 1 J l b W 9 2 Z W R D b 2 x 1 b W 5 z M S 5 7 Z m l y c 3 R Q Y W l u d C w y O H 0 m c X V v d D s s J n F 1 b 3 Q 7 U 2 V j d G l v b j E v V 2 V y a 2 J s Y W Q g M S A t I F J l c 3 V s d H N f T V B B X 0 x v Z 2 l u X y 9 B d X R v U m V t b 3 Z l Z E N v b H V t b n M x L n t m a X J z d E N v b n R l b n R m d W x Q Y W l u d C w y O X 0 m c X V v d D s s J n F 1 b 3 Q 7 U 2 V j d G l v b j E v V 2 V y a 2 J s Y W Q g M S A t I F J l c 3 V s d H N f T V B B X 0 x v Z 2 l u X y 9 B d X R v U m V t b 3 Z l Z E N v b H V t b n M x L n t m a X J z d E 1 l Y W 5 p b m d m d W x Q Y W l u d C w z M H 0 m c X V v d D s s J n F 1 b 3 Q 7 U 2 V j d G l v b j E v V 2 V y a 2 J s Y W Q g M S A t I F J l c 3 V s d H N f T V B B X 0 x v Z 2 l u X y 9 B d X R v U m V t b 3 Z l Z E N v b H V t b n M x L n t y Z W 5 k Z X J C b G 9 j a 2 l u Z 0 N T U y w z M X 0 m c X V v d D s s J n F 1 b 3 Q 7 U 2 V j d G l v b j E v V 2 V y a 2 J s Y W Q g M S A t I F J l c 3 V s d H N f T V B B X 0 x v Z 2 l u X y 9 B d X R v U m V t b 3 Z l Z E N v b H V t b n M x L n t y Z W 5 k Z X J C b G 9 j a 2 l u Z 0 p T L D M y f S Z x d W 9 0 O y w m c X V v d D t T Z W N 0 a W 9 u M S 9 X Z X J r Y m x h Z C A x I C 0 g U m V z d W x 0 c 1 9 N U E F f T G 9 n a W 5 f L 0 F 1 d G 9 S Z W 1 v d m V k Q 2 9 s d W 1 u c z E u e 1 R U R k I s M z N 9 J n F 1 b 3 Q 7 L C Z x d W 9 0 O 1 N l Y 3 R p b 2 4 x L 1 d l c m t i b G F k I D E g L S B S Z X N 1 b H R z X 0 1 Q Q V 9 M b 2 d p b l 8 v Q X V 0 b 1 J l b W 9 2 Z W R D b 2 x 1 b W 5 z M S 5 7 Y m F z Z V B h Z 2 V T U 0 x U a W 1 l L D M 0 f S Z x d W 9 0 O y w m c X V v d D t T Z W N 0 a W 9 u M S 9 X Z X J r Y m x h Z C A x I C 0 g U m V z d W x 0 c 1 9 N U E F f T G 9 n a W 5 f L 0 F 1 d G 9 S Z W 1 v d m V k Q 2 9 s d W 1 u c z E u e 3 N j b 3 J l X 2 N h Y 2 h l L D M 1 f S Z x d W 9 0 O y w m c X V v d D t T Z W N 0 a W 9 u M S 9 X Z X J r Y m x h Z C A x I C 0 g U m V z d W x 0 c 1 9 N U E F f T G 9 n a W 5 f L 0 F 1 d G 9 S Z W 1 v d m V k Q 2 9 s d W 1 u c z E u e 3 N j b 3 J l X 2 N k b i w z N n 0 m c X V v d D s s J n F 1 b 3 Q 7 U 2 V j d G l v b j E v V 2 V y a 2 J s Y W Q g M S A t I F J l c 3 V s d H N f T V B B X 0 x v Z 2 l u X y 9 B d X R v U m V t b 3 Z l Z E N v b H V t b n M x L n t z Y 2 9 y Z V 9 n e m l w L D M 3 f S Z x d W 9 0 O y w m c X V v d D t T Z W N 0 a W 9 u M S 9 X Z X J r Y m x h Z C A x I C 0 g U m V z d W x 0 c 1 9 N U E F f T G 9 n a W 5 f L 0 F 1 d G 9 S Z W 1 v d m V k Q 2 9 s d W 1 u c z E u e 3 N j b 3 J l X 2 N v b 2 t p Z X M s M z h 9 J n F 1 b 3 Q 7 L C Z x d W 9 0 O 1 N l Y 3 R p b 2 4 x L 1 d l c m t i b G F k I D E g L S B S Z X N 1 b H R z X 0 1 Q Q V 9 M b 2 d p b l 8 v Q X V 0 b 1 J l b W 9 2 Z W R D b 2 x 1 b W 5 z M S 5 7 c 2 N v c m V f a 2 V l c C 1 h b G l 2 Z S w z O X 0 m c X V v d D s s J n F 1 b 3 Q 7 U 2 V j d G l v b j E v V 2 V y a 2 J s Y W Q g M S A t I F J l c 3 V s d H N f T V B B X 0 x v Z 2 l u X y 9 B d X R v U m V t b 3 Z l Z E N v b H V t b n M x L n t z Y 2 9 y Z V 9 t a W 5 p Z n k s N D B 9 J n F 1 b 3 Q 7 L C Z x d W 9 0 O 1 N l Y 3 R p b 2 4 x L 1 d l c m t i b G F k I D E g L S B S Z X N 1 b H R z X 0 1 Q Q V 9 M b 2 d p b l 8 v Q X V 0 b 1 J l b W 9 2 Z W R D b 2 x 1 b W 5 z M S 5 7 c 2 N v c m V f Y 2 9 t Y m l u Z S w 0 M X 0 m c X V v d D s s J n F 1 b 3 Q 7 U 2 V j d G l v b j E v V 2 V y a 2 J s Y W Q g M S A t I F J l c 3 V s d H N f T V B B X 0 x v Z 2 l u X y 9 B d X R v U m V t b 3 Z l Z E N v b H V t b n M x L n t z Y 2 9 y Z V 9 j b 2 1 w c m V z c y w 0 M n 0 m c X V v d D s s J n F 1 b 3 Q 7 U 2 V j d G l v b j E v V 2 V y a 2 J s Y W Q g M S A t I F J l c 3 V s d H N f T V B B X 0 x v Z 2 l u X y 9 B d X R v U m V t b 3 Z l Z E N v b H V t b n M x L n t z Y 2 9 y Z V 9 l d G F n c y w 0 M 3 0 m c X V v d D s s J n F 1 b 3 Q 7 U 2 V j d G l v b j E v V 2 V y a 2 J s Y W Q g M S A t I F J l c 3 V s d H N f T V B B X 0 x v Z 2 l u X y 9 B d X R v U m V t b 3 Z l Z E N v b H V t b n M x L n t z Y 2 9 y Z V 9 w c m 9 n c m V z c 2 l 2 Z V 9 q c G V n L D Q 0 f S Z x d W 9 0 O y w m c X V v d D t T Z W N 0 a W 9 u M S 9 X Z X J r Y m x h Z C A x I C 0 g U m V z d W x 0 c 1 9 N U E F f T G 9 n a W 5 f L 0 F 1 d G 9 S Z W 1 v d m V k Q 2 9 s d W 1 u c z E u e 2 d 6 a X B f d G 9 0 Y W w s N D V 9 J n F 1 b 3 Q 7 L C Z x d W 9 0 O 1 N l Y 3 R p b 2 4 x L 1 d l c m t i b G F k I D E g L S B S Z X N 1 b H R z X 0 1 Q Q V 9 M b 2 d p b l 8 v Q X V 0 b 1 J l b W 9 2 Z W R D b 2 x 1 b W 5 z M S 5 7 Z 3 p p c F 9 z Y X Z p b m d z L D Q 2 f S Z x d W 9 0 O y w m c X V v d D t T Z W N 0 a W 9 u M S 9 X Z X J r Y m x h Z C A x I C 0 g U m V z d W x 0 c 1 9 N U E F f T G 9 n a W 5 f L 0 F 1 d G 9 S Z W 1 v d m V k Q 2 9 s d W 1 u c z E u e 2 1 p b m l m e V 9 0 b 3 R h b C w 0 N 3 0 m c X V v d D s s J n F 1 b 3 Q 7 U 2 V j d G l v b j E v V 2 V y a 2 J s Y W Q g M S A t I F J l c 3 V s d H N f T V B B X 0 x v Z 2 l u X y 9 B d X R v U m V t b 3 Z l Z E N v b H V t b n M x L n t t a W 5 p Z n l f c 2 F 2 a W 5 n c y w 0 O H 0 m c X V v d D s s J n F 1 b 3 Q 7 U 2 V j d G l v b j E v V 2 V y a 2 J s Y W Q g M S A t I F J l c 3 V s d H N f T V B B X 0 x v Z 2 l u X y 9 B d X R v U m V t b 3 Z l Z E N v b H V t b n M x L n t p b W F n Z V 9 0 b 3 R h b C w 0 O X 0 m c X V v d D s s J n F 1 b 3 Q 7 U 2 V j d G l v b j E v V 2 V y a 2 J s Y W Q g M S A t I F J l c 3 V s d H N f T V B B X 0 x v Z 2 l u X y 9 B d X R v U m V t b 3 Z l Z E N v b H V t b n M x L n t p b W F n Z V 9 z Y X Z p b m d z L D U w f S Z x d W 9 0 O y w m c X V v d D t T Z W N 0 a W 9 u M S 9 X Z X J r Y m x h Z C A x I C 0 g U m V z d W x 0 c 1 9 N U E F f T G 9 n a W 5 f L 0 F 1 d G 9 S Z W 1 v d m V k Q 2 9 s d W 1 u c z E u e 2 J h c 2 V f c G F n Z V 9 j Z G 4 s N T F 9 J n F 1 b 3 Q 7 L C Z x d W 9 0 O 1 N l Y 3 R p b 2 4 x L 1 d l c m t i b G F k I D E g L S B S Z X N 1 b H R z X 0 1 Q Q V 9 M b 2 d p b l 8 v Q X V 0 b 1 J l b W 9 2 Z W R D b 2 x 1 b W 5 z M S 5 7 Y 3 B 1 L l B h c n N l S F R N T C w 1 M n 0 m c X V v d D s s J n F 1 b 3 Q 7 U 2 V j d G l v b j E v V 2 V y a 2 J s Y W Q g M S A t I F J l c 3 V s d H N f T V B B X 0 x v Z 2 l u X y 9 B d X R v U m V t b 3 Z l Z E N v b H V t b n M x L n t j c H U u S F R N T E R v Y 3 V t Z W 5 0 U G F y c 2 V y O j p G Z X R j a F F 1 Z X V l Z F B y Z W x v Y W R z L D U z f S Z x d W 9 0 O y w m c X V v d D t T Z W N 0 a W 9 u M S 9 X Z X J r Y m x h Z C A x I C 0 g U m V z d W x 0 c 1 9 N U E F f T G 9 n a W 5 f L 0 F 1 d G 9 S Z W 1 v d m V k Q 2 9 s d W 1 u c z E u e 2 N w d S 5 F d m V u d E R p c 3 B h d G N o L D U 0 f S Z x d W 9 0 O y w m c X V v d D t T Z W N 0 a W 9 u M S 9 X Z X J r Y m x h Z C A x I C 0 g U m V z d W x 0 c 1 9 N U E F f T G 9 n a W 5 f L 0 F 1 d G 9 S Z W 1 v d m V k Q 2 9 s d W 1 u c z E u e 2 N w d S 5 N Y X J r R E 9 N Q 2 9 u d G V u d C w 1 N X 0 m c X V v d D s s J n F 1 b 3 Q 7 U 2 V j d G l v b j E v V 2 V y a 2 J s Y W Q g M S A t I F J l c 3 V s d H N f T V B B X 0 x v Z 2 l u X y 9 B d X R v U m V t b 3 Z l Z E N v b H V t b n M x L n t j c H U u V j g u R 0 N f V E l N R V 9 U T 1 9 T Q U Z F U E 9 J T l Q s N T Z 9 J n F 1 b 3 Q 7 L C Z x d W 9 0 O 1 N l Y 3 R p b 2 4 x L 1 d l c m t i b G F k I D E g L S B S Z X N 1 b H R z X 0 1 Q Q V 9 M b 2 d p b l 8 v Q X V 0 b 1 J l b W 9 2 Z W R D b 2 x 1 b W 5 z M S 5 7 Y 3 B 1 L k N v b W 1 p d E x v Y W Q s N T d 9 J n F 1 b 3 Q 7 L C Z x d W 9 0 O 1 N l Y 3 R p b 2 4 x L 1 d l c m t i b G F k I D E g L S B S Z X N 1 b H R z X 0 1 Q Q V 9 M b 2 d p b l 8 v Q X V 0 b 1 J l b W 9 2 Z W R D b 2 x 1 b W 5 z M S 5 7 Y 3 B 1 L l J l c 2 9 1 c m N l R m V 0 Y 2 h l c j o 6 c m V x d W V z d F J l c 2 9 1 c m N l L D U 4 f S Z x d W 9 0 O y w m c X V v d D t T Z W N 0 a W 9 u M S 9 X Z X J r Y m x h Z C A x I C 0 g U m V z d W x 0 c 1 9 N U E F f T G 9 n a W 5 f L 0 F 1 d G 9 S Z W 1 v d m V k Q 2 9 s d W 1 u c z E u e 2 N w d S 5 F d m F s d W F 0 Z V N j c m l w d C w 1 O X 0 m c X V v d D s s J n F 1 b 3 Q 7 U 2 V j d G l v b j E v V 2 V y a 2 J s Y W Q g M S A t I F J l c 3 V s d H N f T V B B X 0 x v Z 2 l u X y 9 B d X R v U m V t b 3 Z l Z E N v b H V t b n M x L n t j c H U u d j g u Y 2 9 t c G l s Z S w 2 M H 0 m c X V v d D s s J n F 1 b 3 Q 7 U 2 V j d G l v b j E v V 2 V y a 2 J s Y W Q g M S A t I F J l c 3 V s d H N f T V B B X 0 x v Z 2 l u X y 9 B d X R v U m V t b 3 Z l Z E N v b H V t b n M x L n t j c H U u U G F y c 2 V B d X R o b 3 J T d H l s Z V N o Z W V 0 L D Y x f S Z x d W 9 0 O y w m c X V v d D t T Z W N 0 a W 9 u M S 9 X Z X J r Y m x h Z C A x I C 0 g U m V z d W x 0 c 1 9 N U E F f T G 9 n a W 5 f L 0 F 1 d G 9 S Z W 1 v d m V k Q 2 9 s d W 1 u c z E u e 2 N w d S 5 V c G R h d G V M Y X l v d X R U c m V l L D Y y f S Z x d W 9 0 O y w m c X V v d D t T Z W N 0 a W 9 u M S 9 X Z X J r Y m x h Z C A x I C 0 g U m V z d W x 0 c 1 9 N U E F f T G 9 n a W 5 f L 0 F 1 d G 9 S Z W 1 v d m V k Q 2 9 s d W 1 u c z E u e 2 N w d S 5 M Y X l v d X Q s N j N 9 J n F 1 b 3 Q 7 L C Z x d W 9 0 O 1 N l Y 3 R p b 2 4 x L 1 d l c m t i b G F k I D E g L S B S Z X N 1 b H R z X 0 1 Q Q V 9 M b 2 d p b l 8 v Q X V 0 b 1 J l b W 9 2 Z W R D b 2 x 1 b W 5 z M S 5 7 Y 3 B 1 L l B y Z V B h a W 5 0 L D Y 0 f S Z x d W 9 0 O y w m c X V v d D t T Z W N 0 a W 9 u M S 9 X Z X J r Y m x h Z C A x I C 0 g U m V z d W x 0 c 1 9 N U E F f T G 9 n a W 5 f L 0 F 1 d G 9 S Z W 1 v d m V k Q 2 9 s d W 1 u c z E u e 2 N w d S 5 Q Y W l u d C w 2 N X 0 m c X V v d D s s J n F 1 b 3 Q 7 U 2 V j d G l v b j E v V 2 V y a 2 J s Y W Q g M S A t I F J l c 3 V s d H N f T V B B X 0 x v Z 2 l u X y 9 B d X R v U m V t b 3 Z l Z E N v b H V t b n M x L n t j c H U u T G F 5 Z X J p e m U s N j Z 9 J n F 1 b 3 Q 7 L C Z x d W 9 0 O 1 N l Y 3 R p b 2 4 x L 1 d l c m t i b G F k I D E g L S B S Z X N 1 b H R z X 0 1 Q Q V 9 M b 2 d p b l 8 v Q X V 0 b 1 J l b W 9 2 Z W R D b 2 x 1 b W 5 z M S 5 7 Y 3 B 1 L k Z 1 b m N 0 a W 9 u Q 2 F s b C w 2 N 3 0 m c X V v d D s s J n F 1 b 3 Q 7 U 2 V j d G l v b j E v V 2 V y a 2 J s Y W Q g M S A t I F J l c 3 V s d H N f T V B B X 0 x v Z 2 l u X y 9 B d X R v U m V t b 3 Z l Z E N v b H V t b n M x L n t j c H U u T W F y a 0 x v Y W Q s N j h 9 J n F 1 b 3 Q 7 L C Z x d W 9 0 O 1 N l Y 3 R p b 2 4 x L 1 d l c m t i b G F k I D E g L S B S Z X N 1 b H R z X 0 1 Q Q V 9 M b 2 d p b l 8 v Q X V 0 b 1 J l b W 9 2 Z W R D b 2 x 1 b W 5 z M S 5 7 Y 3 B 1 L m x h c m d l c 3 R D b 2 5 0 Z W 5 0 Z n V s U G F p b n Q 6 O k N h b m R p Z G F 0 Z S w 2 O X 0 m c X V v d D s s J n F 1 b 3 Q 7 U 2 V j d G l v b j E v V 2 V y a 2 J s Y W Q g M S A t I F J l c 3 V s d H N f T V B B X 0 x v Z 2 l u X y 9 B d X R v U m V t b 3 Z l Z E N v b H V t b n M x L n t j c H U u S W R s Z S w 3 M H 0 m c X V v d D s s J n F 1 b 3 Q 7 U 2 V j d G l v b j E v V 2 V y a 2 J s Y W Q g M S A t I F J l c 3 V s d H N f T V B B X 0 x v Z 2 l u X y 9 B d X R v U m V t b 3 Z l Z E N v b H V t b n M x L n t 0 Z X N 0 Z X I s N z F 9 J n F 1 b 3 Q 7 L C Z x d W 9 0 O 1 N l Y 3 R p b 2 4 x L 1 d l c m t i b G F k I D E g L S B S Z X N 1 b H R z X 0 1 Q Q V 9 M b 2 d p b l 8 v Q X V 0 b 1 J l b W 9 2 Z W R D b 2 x 1 b W 5 z M S 5 7 c 3 R h c n R f Z X B v Y 2 g s N z J 9 J n F 1 b 3 Q 7 L C Z x d W 9 0 O 1 N l Y 3 R p b 2 4 x L 1 d l c m t i b G F k I D E g L S B S Z X N 1 b H R z X 0 1 Q Q V 9 M b 2 d p b l 8 v Q X V 0 b 1 J l b W 9 2 Z W R D b 2 x 1 b W 5 z M S 5 7 b 3 N W Z X J z a W 9 u L D c z f S Z x d W 9 0 O y w m c X V v d D t T Z W N 0 a W 9 u M S 9 X Z X J r Y m x h Z C A x I C 0 g U m V z d W x 0 c 1 9 N U E F f T G 9 n a W 5 f L 0 F 1 d G 9 S Z W 1 v d m V k Q 2 9 s d W 1 u c z E u e 2 9 z X 3 Z l c n N p b 2 4 s N z R 9 J n F 1 b 3 Q 7 L C Z x d W 9 0 O 1 N l Y 3 R p b 2 4 x L 1 d l c m t i b G F k I D E g L S B S Z X N 1 b H R z X 0 1 Q Q V 9 M b 2 d p b l 8 v Q X V 0 b 1 J l b W 9 2 Z W R D b 2 x 1 b W 5 z M S 5 7 b 3 N Q b G F 0 Z m 9 y b S w 3 N X 0 m c X V v d D s s J n F 1 b 3 Q 7 U 2 V j d G l v b j E v V 2 V y a 2 J s Y W Q g M S A t I F J l c 3 V s d H N f T V B B X 0 x v Z 2 l u X y 9 B d X R v U m V t b 3 Z l Z E N v b H V t b n M x L n t k Y X R l L D c 2 f S Z x d W 9 0 O y w m c X V v d D t T Z W N 0 a W 9 u M S 9 X Z X J r Y m x h Z C A x I C 0 g U m V z d W x 0 c 1 9 N U E F f T G 9 n a W 5 f L 0 F 1 d G 9 S Z W 1 v d m V k Q 2 9 s d W 1 u c z E u e 2 J y b 3 d z Z X J W Z X J z a W 9 u L D c 3 f S Z x d W 9 0 O y w m c X V v d D t T Z W N 0 a W 9 u M S 9 X Z X J r Y m x h Z C A x I C 0 g U m V z d W x 0 c 1 9 N U E F f T G 9 n a W 5 f L 0 F 1 d G 9 S Z W 1 v d m V k Q 2 9 s d W 1 u c z E u e 2 J y b 3 d z Z X J f d m V y c 2 l v b i w 3 O H 0 m c X V v d D s s J n F 1 b 3 Q 7 U 2 V j d G l v b j E v V 2 V y a 2 J s Y W Q g M S A t I F J l c 3 V s d H N f T V B B X 0 x v Z 2 l u X y 9 B d X R v U m V t b 3 Z l Z E N v b H V t b n M x L n t m d W x s e U x v Y W R l Z E N Q V W 1 z L D c 5 f S Z x d W 9 0 O y w m c X V v d D t T Z W N 0 a W 9 u M S 9 X Z X J r Y m x h Z C A x I C 0 g U m V z d W x 0 c 1 9 N U E F f T G 9 n a W 5 f L 0 F 1 d G 9 S Z W 1 v d m V k Q 2 9 s d W 1 u c z E u e 2 Z 1 b G x 5 T G 9 h Z G V k Q 1 B V c G N 0 L D g w f S Z x d W 9 0 O y w m c X V v d D t T Z W N 0 a W 9 u M S 9 X Z X J r Y m x h Z C A x I C 0 g U m V z d W x 0 c 1 9 N U E F f T G 9 n a W 5 f L 0 F 1 d G 9 S Z W 1 v d m V k Q 2 9 s d W 1 u c z E u e 2 R v Y 3 V t Z W 5 0 X 1 V S T C w 4 M X 0 m c X V v d D s s J n F 1 b 3 Q 7 U 2 V j d G l v b j E v V 2 V y a 2 J s Y W Q g M S A t I F J l c 3 V s d H N f T V B B X 0 x v Z 2 l u X y 9 B d X R v U m V t b 3 Z l Z E N v b H V t b n M x L n t k b 2 N 1 b W V u d F 9 o b 3 N 0 b m F t Z S w 4 M n 0 m c X V v d D s s J n F 1 b 3 Q 7 U 2 V j d G l v b j E v V 2 V y a 2 J s Y W Q g M S A t I F J l c 3 V s d H N f T V B B X 0 x v Z 2 l u X y 9 B d X R v U m V t b 3 Z l Z E N v b H V t b n M x L n t k b 2 N 1 b W V u d F 9 v c m l n a W 4 s O D N 9 J n F 1 b 3 Q 7 L C Z x d W 9 0 O 1 N l Y 3 R p b 2 4 x L 1 d l c m t i b G F k I D E g L S B S Z X N 1 b H R z X 0 1 Q Q V 9 M b 2 d p b l 8 v Q X V 0 b 1 J l b W 9 2 Z W R D b 2 x 1 b W 5 z M S 5 7 Z G 9 t R W x l b W V u d H M s O D R 9 J n F 1 b 3 Q 7 L C Z x d W 9 0 O 1 N l Y 3 R p b 2 4 x L 1 d l c m t i b G F k I D E g L S B S Z X N 1 b H R z X 0 1 Q Q V 9 M b 2 d p b l 8 v Q X V 0 b 1 J l b W 9 2 Z W R D b 2 x 1 b W 5 z M S 5 7 Z G 9 t Q 2 9 t c G x l d G U s O D V 9 J n F 1 b 3 Q 7 L C Z x d W 9 0 O 1 N l Y 3 R p b 2 4 x L 1 d l c m t i b G F k I D E g L S B S Z X N 1 b H R z X 0 1 Q Q V 9 M b 2 d p b l 8 v Q X V 0 b 1 J l b W 9 2 Z W R D b 2 x 1 b W 5 z M S 5 7 U G V y Z m 9 y b W F u Y 2 V Q Y W l u d F R p b W l u Z y 5 m a X J z d C 1 w Y W l u d C w 4 N n 0 m c X V v d D s s J n F 1 b 3 Q 7 U 2 V j d G l v b j E v V 2 V y a 2 J s Y W Q g M S A t I F J l c 3 V s d H N f T V B B X 0 x v Z 2 l u X y 9 B d X R v U m V t b 3 Z l Z E N v b H V t b n M x L n t Q Z X J m b 3 J t Y W 5 j Z V B h a W 5 0 V G l t a W 5 n L m Z p c n N 0 L W N v b n R l b n R m d W w t c G F p b n Q s O D d 9 J n F 1 b 3 Q 7 L C Z x d W 9 0 O 1 N l Y 3 R p b 2 4 x L 1 d l c m t i b G F k I D E g L S B S Z X N 1 b H R z X 0 1 Q Q V 9 M b 2 d p b l 8 v Q X V 0 b 1 J l b W 9 2 Z W R D b 2 x 1 b W 5 z M S 5 7 Y m F z Z V 9 w Y W d l X 2 l w X 3 B 0 c i w 4 O H 0 m c X V v d D s s J n F 1 b 3 Q 7 U 2 V j d G l v b j E v V 2 V y a 2 J s Y W Q g M S A t I F J l c 3 V s d H N f T V B B X 0 x v Z 2 l u X y 9 B d X R v U m V t b 3 Z l Z E N v b H V t b n M x L n t i Y X N l X 3 B h Z 2 V f Y 2 5 h b W U s O D l 9 J n F 1 b 3 Q 7 L C Z x d W 9 0 O 1 N l Y 3 R p b 2 4 x L 1 d l c m t i b G F k I D E g L S B S Z X N 1 b H R z X 0 1 Q Q V 9 M b 2 d p b l 8 v Q X V 0 b 1 J l b W 9 2 Z W R D b 2 x 1 b W 5 z M S 5 7 Y m F z Z V 9 w Y W d l X 2 R u c 1 9 z Z X J 2 Z X I s O T B 9 J n F 1 b 3 Q 7 L C Z x d W 9 0 O 1 N l Y 3 R p b 2 4 x L 1 d l c m t i b G F k I D E g L S B S Z X N 1 b H R z X 0 1 Q Q V 9 M b 2 d p b l 8 v Q X V 0 b 1 J l b W 9 2 Z W R D b 2 x 1 b W 5 z M S 5 7 Y n J v d 3 N l c l 9 u Y W 1 l L D k x f S Z x d W 9 0 O y w m c X V v d D t T Z W N 0 a W 9 u M S 9 X Z X J r Y m x h Z C A x I C 0 g U m V z d W x 0 c 1 9 N U E F f T G 9 n a W 5 f L 0 F 1 d G 9 S Z W 1 v d m V k Q 2 9 s d W 1 u c z E u e 2 V 2 Z W 5 0 T m F t Z S w 5 M n 0 m c X V v d D s s J n F 1 b 3 Q 7 U 2 V j d G l v b j E v V 2 V y a 2 J s Y W Q g M S A t I F J l c 3 V s d H N f T V B B X 0 x v Z 2 l u X y 9 B d X R v U m V t b 3 Z l Z E N v b H V t b n M x L n t 0 Z X N 0 X 3 J 1 b l 9 0 a W 1 l X 2 1 z L D k z f S Z x d W 9 0 O y w m c X V v d D t T Z W N 0 a W 9 u M S 9 X Z X J r Y m x h Z C A x I C 0 g U m V z d W x 0 c 1 9 N U E F f T G 9 n a W 5 f L 0 F 1 d G 9 S Z W 1 v d m V k Q 2 9 s d W 1 u c z E u e 3 R l c 3 R V c m w s O T R 9 J n F 1 b 3 Q 7 L C Z x d W 9 0 O 1 N l Y 3 R p b 2 4 x L 1 d l c m t i b G F k I D E g L S B S Z X N 1 b H R z X 0 1 Q Q V 9 M b 2 d p b l 8 v Q X V 0 b 1 J l b W 9 2 Z W R D b 2 x 1 b W 5 z M S 5 7 Q 2 9 s b 3 J k Z X B 0 a C w 5 N X 0 m c X V v d D s s J n F 1 b 3 Q 7 U 2 V j d G l v b j E v V 2 V y a 2 J s Y W Q g M S A t I F J l c 3 V s d H N f T V B B X 0 x v Z 2 l u X y 9 B d X R v U m V t b 3 Z l Z E N v b H V t b n M x L n t E c G k s O T Z 9 J n F 1 b 3 Q 7 L C Z x d W 9 0 O 1 N l Y 3 R p b 2 4 x L 1 d l c m t i b G F k I D E g L S B S Z X N 1 b H R z X 0 1 Q Q V 9 M b 2 d p b l 8 v Q X V 0 b 1 J l b W 9 2 Z W R D b 2 x 1 b W 5 z M S 5 7 S W 1 h Z 2 V z L D k 3 f S Z x d W 9 0 O y w m c X V v d D t T Z W N 0 a W 9 u M S 9 X Z X J r Y m x h Z C A x I C 0 g U m V z d W x 0 c 1 9 N U E F f T G 9 n a W 5 f L 0 F 1 d G 9 S Z W 1 v d m V k Q 2 9 s d W 1 u c z E u e 1 J l c 2 9 s d X R p b 2 4 s O T h 9 J n F 1 b 3 Q 7 L C Z x d W 9 0 O 1 N l Y 3 R p b 2 4 x L 1 d l c m t i b G F k I D E g L S B S Z X N 1 b H R z X 0 1 Q Q V 9 M b 2 d p b l 8 v Q X V 0 b 1 J l b W 9 2 Z W R D b 2 x 1 b W 5 z M S 5 7 Z 2 V u Z X J h d G V k L W N v b n R l b n Q t c G V y Y 2 V u d C w 5 O X 0 m c X V v d D s s J n F 1 b 3 Q 7 U 2 V j d G l v b j E v V 2 V y a 2 J s Y W Q g M S A t I F J l c 3 V s d H N f T V B B X 0 x v Z 2 l u X y 9 B d X R v U m V t b 3 Z l Z E N v b H V t b n M x L n t n Z W 5 l c m F 0 Z W Q t Y 2 9 u d G V u d C 1 z a X p l L D E w M H 0 m c X V v d D s s J n F 1 b 3 Q 7 U 2 V j d G l v b j E v V 2 V y a 2 J s Y W Q g M S A t I F J l c 3 V s d H N f T V B B X 0 x v Z 2 l u X y 9 B d X R v U m V t b 3 Z l Z E N v b H V t b n M x L n t t Z X R h L X Z p Z X d w b 3 J 0 L D E w M X 0 m c X V v d D s s J n F 1 b 3 Q 7 U 2 V j d G l v b j E v V 2 V y a 2 J s Y W Q g M S A t I F J l c 3 V s d H N f T V B B X 0 x v Z 2 l u X y 9 B d X R v U m V t b 3 Z l Z E N v b H V t b n M x L n t y Z W 5 k Z X J l Z C 1 o d G 1 s L D E w M n 0 m c X V v d D s s J n F 1 b 3 Q 7 U 2 V j d G l v b j E v V 2 V y a 2 J s Y W Q g M S A t I F J l c 3 V s d H N f T V B B X 0 x v Z 2 l u X y 9 B d X R v U m V t b 3 Z l Z E N v b H V t b n M x L n t s Y X N 0 V m l z d W F s Q 2 h h b m d l L D E w M 3 0 m c X V v d D s s J n F 1 b 3 Q 7 U 2 V j d G l v b j E v V 2 V y a 2 J s Y W Q g M S A t I F J l c 3 V s d H N f T V B B X 0 x v Z 2 l u X y 9 B d X R v U m V t b 3 Z l Z E N v b H V t b n M x L n t y Z W 5 k Z X I s M T A 0 f S Z x d W 9 0 O y w m c X V v d D t T Z W N 0 a W 9 u M S 9 X Z X J r Y m x h Z C A x I C 0 g U m V z d W x 0 c 1 9 N U E F f T G 9 n a W 5 f L 0 F 1 d G 9 S Z W 1 v d m V k Q 2 9 s d W 1 u c z E u e 3 Z p c 3 V h b E N v b X B s Z X R l O D U s M T A 1 f S Z x d W 9 0 O y w m c X V v d D t T Z W N 0 a W 9 u M S 9 X Z X J r Y m x h Z C A x I C 0 g U m V z d W x 0 c 1 9 N U E F f T G 9 n a W 5 f L 0 F 1 d G 9 S Z W 1 v d m V k Q 2 9 s d W 1 u c z E u e 3 Z p c 3 V h b E N v b X B s Z X R l O T A s M T A 2 f S Z x d W 9 0 O y w m c X V v d D t T Z W N 0 a W 9 u M S 9 X Z X J r Y m x h Z C A x I C 0 g U m V z d W x 0 c 1 9 N U E F f T G 9 n a W 5 f L 0 F 1 d G 9 S Z W 1 v d m V k Q 2 9 s d W 1 u c z E u e 3 Z p c 3 V h b E N v b X B s Z X R l O T U s M T A 3 f S Z x d W 9 0 O y w m c X V v d D t T Z W N 0 a W 9 u M S 9 X Z X J r Y m x h Z C A x I C 0 g U m V z d W x 0 c 1 9 N U E F f T G 9 n a W 5 f L 0 F 1 d G 9 S Z W 1 v d m V k Q 2 9 s d W 1 u c z E u e 3 Z p c 3 V h b E N v b X B s Z X R l O T k s M T A 4 f S Z x d W 9 0 O y w m c X V v d D t T Z W N 0 a W 9 u M S 9 X Z X J r Y m x h Z C A x I C 0 g U m V z d W x 0 c 1 9 N U E F f T G 9 n a W 5 f L 0 F 1 d G 9 S Z W 1 v d m V k Q 2 9 s d W 1 u c z E u e 3 Z p c 3 V h b E N v b X B s Z X R l L D E w O X 0 m c X V v d D s s J n F 1 b 3 Q 7 U 2 V j d G l v b j E v V 2 V y a 2 J s Y W Q g M S A t I F J l c 3 V s d H N f T V B B X 0 x v Z 2 l u X y 9 B d X R v U m V t b 3 Z l Z E N v b H V t b n M x L n t T c G V l Z E l u Z G V 4 L D E x M H 0 m c X V v d D s s J n F 1 b 3 Q 7 U 2 V j d G l v b j E v V 2 V y a 2 J s Y W Q g M S A t I F J l c 3 V s d H N f T V B B X 0 x v Z 2 l u X y 9 B d X R v U m V t b 3 Z l Z E N v b H V t b n M x L n t M Y X J n Z X N 0 Q 2 9 u d G V u d G Z 1 b F B h a W 5 0 V H l w Z S w x M T F 9 J n F 1 b 3 Q 7 L C Z x d W 9 0 O 1 N l Y 3 R p b 2 4 x L 1 d l c m t i b G F k I D E g L S B S Z X N 1 b H R z X 0 1 Q Q V 9 M b 2 d p b l 8 v Q X V 0 b 1 J l b W 9 2 Z W R D b 2 x 1 b W 5 z M S 5 7 T G F y Z 2 V z d E N v b n R l b n R m d W x Q Y W l u d E 5 v Z G V U e X B l L D E x M n 0 m c X V v d D s s J n F 1 b 3 Q 7 U 2 V j d G l v b j E v V 2 V y a 2 J s Y W Q g M S A t I F J l c 3 V s d H N f T V B B X 0 x v Z 2 l u X y 9 B d X R v U m V t b 3 Z l Z E N v b H V t b n M x L n t j a H J v b W V V c 2 V y V G l t a W 5 n L m 5 h d m l n Y X R p b 2 5 T d G F y d C w x M T N 9 J n F 1 b 3 Q 7 L C Z x d W 9 0 O 1 N l Y 3 R p b 2 4 x L 1 d l c m t i b G F k I D E g L S B S Z X N 1 b H R z X 0 1 Q Q V 9 M b 2 d p b l 8 v Q X V 0 b 1 J l b W 9 2 Z W R D b 2 x 1 b W 5 z M S 5 7 Y 2 h y b 2 1 l V X N l c l R p b W l u Z y 5 m Z X R j a F N 0 Y X J 0 L D E x N H 0 m c X V v d D s s J n F 1 b 3 Q 7 U 2 V j d G l v b j E v V 2 V y a 2 J s Y W Q g M S A t I F J l c 3 V s d H N f T V B B X 0 x v Z 2 l u X y 9 B d X R v U m V t b 3 Z l Z E N v b H V t b n M x L n t j a H J v b W V V c 2 V y V G l t a W 5 n L m R v b U x v Y W R p b m c s M T E 1 f S Z x d W 9 0 O y w m c X V v d D t T Z W N 0 a W 9 u M S 9 X Z X J r Y m x h Z C A x I C 0 g U m V z d W x 0 c 1 9 N U E F f T G 9 n a W 5 f L 0 F 1 d G 9 S Z W 1 v d m V k Q 2 9 s d W 1 u c z E u e 2 N o c m 9 t Z V V z Z X J U a W 1 p b m c u c m V z c G 9 u c 2 V F b m Q s M T E 2 f S Z x d W 9 0 O y w m c X V v d D t T Z W N 0 a W 9 u M S 9 X Z X J r Y m x h Z C A x I C 0 g U m V z d W x 0 c 1 9 N U E F f T G 9 n a W 5 f L 0 F 1 d G 9 S Z W 1 v d m V k Q 2 9 s d W 1 u c z E u e 2 N o c m 9 t Z V V z Z X J U a W 1 p b m c u Z G 9 t S W 5 0 Z X J h Y 3 R p d m U s M T E 3 f S Z x d W 9 0 O y w m c X V v d D t T Z W N 0 a W 9 u M S 9 X Z X J r Y m x h Z C A x I C 0 g U m V z d W x 0 c 1 9 N U E F f T G 9 n a W 5 f L 0 F 1 d G 9 S Z W 1 v d m V k Q 2 9 s d W 1 u c z E u e 2 N o c m 9 t Z V V z Z X J U a W 1 p b m c u Z G 9 t Q 2 9 u d G V u d E x v Y W R l Z E V 2 Z W 5 0 U 3 R h c n Q s M T E 4 f S Z x d W 9 0 O y w m c X V v d D t T Z W N 0 a W 9 u M S 9 X Z X J r Y m x h Z C A x I C 0 g U m V z d W x 0 c 1 9 N U E F f T G 9 n a W 5 f L 0 F 1 d G 9 S Z W 1 v d m V k Q 2 9 s d W 1 u c z E u e 2 N o c m 9 t Z V V z Z X J U a W 1 p b m c u Z G 9 t Q 2 9 u d G V u d E x v Y W R l Z E V 2 Z W 5 0 R W 5 k L D E x O X 0 m c X V v d D s s J n F 1 b 3 Q 7 U 2 V j d G l v b j E v V 2 V y a 2 J s Y W Q g M S A t I F J l c 3 V s d H N f T V B B X 0 x v Z 2 l u X y 9 B d X R v U m V t b 3 Z l Z E N v b H V t b n M x L n t j a H J v b W V V c 2 V y V G l t a W 5 n L m R v b U N v b X B s Z X R l L D E y M H 0 m c X V v d D s s J n F 1 b 3 Q 7 U 2 V j d G l v b j E v V 2 V y a 2 J s Y W Q g M S A t I F J l c 3 V s d H N f T V B B X 0 x v Z 2 l u X y 9 B d X R v U m V t b 3 Z l Z E N v b H V t b n M x L n t j a H J v b W V V c 2 V y V G l t a W 5 n L n V u b G 9 h Z E V 2 Z W 5 0 U 3 R h c n Q s M T I x f S Z x d W 9 0 O y w m c X V v d D t T Z W N 0 a W 9 u M S 9 X Z X J r Y m x h Z C A x I C 0 g U m V z d W x 0 c 1 9 N U E F f T G 9 n a W 5 f L 0 F 1 d G 9 S Z W 1 v d m V k Q 2 9 s d W 1 u c z E u e 2 N o c m 9 t Z V V z Z X J U a W 1 p b m c u d W 5 s b 2 F k R X Z l b n R F b m Q s M T I y f S Z x d W 9 0 O y w m c X V v d D t T Z W N 0 a W 9 u M S 9 X Z X J r Y m x h Z C A x I C 0 g U m V z d W x 0 c 1 9 N U E F f T G 9 n a W 5 f L 0 F 1 d G 9 S Z W 1 v d m V k Q 2 9 s d W 1 u c z E u e 2 N o c m 9 t Z V V z Z X J U a W 1 p b m c u b W F y a 0 F z T W F p b k Z y Y W 1 l L D E y M 3 0 m c X V v d D s s J n F 1 b 3 Q 7 U 2 V j d G l v b j E v V 2 V y a 2 J s Y W Q g M S A t I F J l c 3 V s d H N f T V B B X 0 x v Z 2 l u X y 9 B d X R v U m V t b 3 Z l Z E N v b H V t b n M x L n t j a H J v b W V V c 2 V y V G l t a W 5 n L m N v b W 1 p d E 5 h d m l n Y X R p b 2 5 F b m Q s M T I 0 f S Z x d W 9 0 O y w m c X V v d D t T Z W N 0 a W 9 u M S 9 X Z X J r Y m x h Z C A x I C 0 g U m V z d W x 0 c 1 9 N U E F f T G 9 n a W 5 f L 0 F 1 d G 9 S Z W 1 v d m V k Q 2 9 s d W 1 u c z E u e 2 N o c m 9 t Z V V z Z X J U a W 1 p b m c u b G 9 h Z E V 2 Z W 5 0 U 3 R h c n Q s M T I 1 f S Z x d W 9 0 O y w m c X V v d D t T Z W N 0 a W 9 u M S 9 X Z X J r Y m x h Z C A x I C 0 g U m V z d W x 0 c 1 9 N U E F f T G 9 n a W 5 f L 0 F 1 d G 9 S Z W 1 v d m V k Q 2 9 s d W 1 u c z E u e 2 N o c m 9 t Z V V z Z X J U a W 1 p b m c u b G 9 h Z E V 2 Z W 5 0 R W 5 k L D E y N n 0 m c X V v d D s s J n F 1 b 3 Q 7 U 2 V j d G l v b j E v V 2 V y a 2 J s Y W Q g M S A t I F J l c 3 V s d H N f T V B B X 0 x v Z 2 l u X y 9 B d X R v U m V t b 3 Z l Z E N v b H V t b n M x L n t j a H J v b W V V c 2 V y V G l t a W 5 n L m Z p c n N 0 U G F p b n Q s M T I 3 f S Z x d W 9 0 O y w m c X V v d D t T Z W N 0 a W 9 u M S 9 X Z X J r Y m x h Z C A x I C 0 g U m V z d W x 0 c 1 9 N U E F f T G 9 n a W 5 f L 0 F 1 d G 9 S Z W 1 v d m V k Q 2 9 s d W 1 u c z E u e 2 N o c m 9 t Z V V z Z X J U a W 1 p b m c u Z m l y c 3 R D b 2 5 0 Z W 5 0 Z n V s U G F p b n Q s M T I 4 f S Z x d W 9 0 O y w m c X V v d D t T Z W N 0 a W 9 u M S 9 X Z X J r Y m x h Z C A x I C 0 g U m V z d W x 0 c 1 9 N U E F f T G 9 n a W 5 f L 0 F 1 d G 9 S Z W 1 v d m V k Q 2 9 s d W 1 u c z E u e 2 N o c m 9 t Z V V z Z X J U a W 1 p b m c u Z m l y c 3 R N Z W F u a W 5 n Z n V s U G F p b n R D Y W 5 k a W R h d G U s M T I 5 f S Z x d W 9 0 O y w m c X V v d D t T Z W N 0 a W 9 u M S 9 X Z X J r Y m x h Z C A x I C 0 g U m V z d W x 0 c 1 9 N U E F f T G 9 n a W 5 f L 0 F 1 d G 9 S Z W 1 v d m V k Q 2 9 s d W 1 u c z E u e 2 N o c m 9 t Z V V z Z X J U a W 1 p b m c u Z m l y c 3 R N Z W F u a W 5 n Z n V s U G F p b n Q s M T M w f S Z x d W 9 0 O y w m c X V v d D t T Z W N 0 a W 9 u M S 9 X Z X J r Y m x h Z C A x I C 0 g U m V z d W x 0 c 1 9 N U E F f T G 9 n a W 5 f L 0 F 1 d G 9 S Z W 1 v d m V k Q 2 9 s d W 1 u c z E u e 2 N o c m 9 t Z V V z Z X J U a W 1 p b m c u T G F y Z 2 V z d F R l e H R Q Y W l u d C w x M z F 9 J n F 1 b 3 Q 7 L C Z x d W 9 0 O 1 N l Y 3 R p b 2 4 x L 1 d l c m t i b G F k I D E g L S B S Z X N 1 b H R z X 0 1 Q Q V 9 M b 2 d p b l 8 v Q X V 0 b 1 J l b W 9 2 Z W R D b 2 x 1 b W 5 z M S 5 7 Y 2 h y b 2 1 l V X N l c l R p b W l u Z y 5 M Y X J n Z X N 0 Q 2 9 u d G V u d G Z 1 b F B h a W 5 0 L D E z M n 0 m c X V v d D s s J n F 1 b 3 Q 7 U 2 V j d G l v b j E v V 2 V y a 2 J s Y W Q g M S A t I F J l c 3 V s d H N f T V B B X 0 x v Z 2 l u X y 9 B d X R v U m V t b 3 Z l Z E N v b H V t b n M x L n t j a H J v b W V V c 2 V y V G l t a W 5 n L l R v d G F s T G F 5 b 3 V 0 U 2 h p Z n Q s M T M z f S Z x d W 9 0 O y w m c X V v d D t T Z W N 0 a W 9 u M S 9 X Z X J r Y m x h Z C A x I C 0 g U m V z d W x 0 c 1 9 N U E F f T G 9 n a W 5 f L 0 F 1 d G 9 S Z W 1 v d m V k Q 2 9 s d W 1 u c z E u e 2 N o c m 9 t Z V V z Z X J U a W 1 p b m c u Q 3 V t d W x h d G l 2 Z U x h e W 9 1 d F N o a W Z 0 L D E z N H 0 m c X V v d D s s J n F 1 b 3 Q 7 U 2 V j d G l v b j E v V 2 V y a 2 J s Y W Q g M S A t I F J l c 3 V s d H N f T V B B X 0 x v Z 2 l u X y 9 B d X R v U m V t b 3 Z l Z E N v b H V t b n M x L n t U V E l N Z W F z d X J l b W V u d E V u Z C w x M z V 9 J n F 1 b 3 Q 7 L C Z x d W 9 0 O 1 N l Y 3 R p b 2 4 x L 1 d l c m t i b G F k I D E g L S B S Z X N 1 b H R z X 0 1 Q Q V 9 M b 2 d p b l 8 v Q X V 0 b 1 J l b W 9 2 Z W R D b 2 x 1 b W 5 z M S 5 7 T G F z d E l u d G V y Y W N 0 a X Z l L D E z N n 0 m c X V v d D s s J n F 1 b 3 Q 7 U 2 V j d G l v b j E v V 2 V y a 2 J s Y W Q g M S A t I F J l c 3 V s d H N f T V B B X 0 x v Z 2 l u X y 9 B d X R v U m V t b 3 Z l Z E N v b H V t b n M x L n t 0 Z X N 0 S U Q s M T M 3 f S Z x d W 9 0 O y w m c X V v d D t T Z W N 0 a W 9 u M S 9 X Z X J r Y m x h Z C A x I C 0 g U m V z d W x 0 c 1 9 N U E F f T G 9 n a W 5 f L 0 F 1 d G 9 S Z W 1 v d m V k Q 2 9 s d W 1 u c z E u e 3 J 1 b i w x M z h 9 J n F 1 b 3 Q 7 L C Z x d W 9 0 O 1 N l Y 3 R p b 2 4 x L 1 d l c m t i b G F k I D E g L S B S Z X N 1 b H R z X 0 1 Q Q V 9 M b 2 d p b l 8 v Q X V 0 b 1 J l b W 9 2 Z W R D b 2 x 1 b W 5 z M S 5 7 c 3 R l c C w x M z l 9 J n F 1 b 3 Q 7 L C Z x d W 9 0 O 1 N l Y 3 R p b 2 4 x L 1 d l c m t i b G F k I D E g L S B S Z X N 1 b H R z X 0 1 Q Q V 9 M b 2 d p b l 8 v Q X V 0 b 1 J l b W 9 2 Z W R D b 2 x 1 b W 5 z M S 5 7 Z W Z m Z W N 0 a X Z l Q n B z L D E 0 M H 0 m c X V v d D s s J n F 1 b 3 Q 7 U 2 V j d G l v b j E v V 2 V y a 2 J s Y W Q g M S A t I F J l c 3 V s d H N f T V B B X 0 x v Z 2 l u X y 9 B d X R v U m V t b 3 Z l Z E N v b H V t b n M x L n t k b 2 1 U a W 1 l L D E 0 M X 0 m c X V v d D s s J n F 1 b 3 Q 7 U 2 V j d G l v b j E v V 2 V y a 2 J s Y W Q g M S A t I F J l c 3 V s d H N f T V B B X 0 x v Z 2 l u X y 9 B d X R v U m V t b 3 Z l Z E N v b H V t b n M x L n t h Z n Q s M T Q y f S Z x d W 9 0 O y w m c X V v d D t T Z W N 0 a W 9 u M S 9 X Z X J r Y m x h Z C A x I C 0 g U m V z d W x 0 c 1 9 N U E F f T G 9 n a W 5 f L 0 F 1 d G 9 S Z W 1 v d m V k Q 2 9 s d W 1 u c z E u e 3 R p d G x l V G l t Z S w x N D N 9 J n F 1 b 3 Q 7 L C Z x d W 9 0 O 1 N l Y 3 R p b 2 4 x L 1 d l c m t i b G F k I D E g L S B S Z X N 1 b H R z X 0 1 Q Q V 9 M b 2 d p b l 8 v Q X V 0 b 1 J l b W 9 2 Z W R D b 2 x 1 b W 5 z M S 5 7 Z G 9 t T G 9 h Z G l u Z y w x N D R 9 J n F 1 b 3 Q 7 L C Z x d W 9 0 O 1 N l Y 3 R p b 2 4 x L 1 d l c m t i b G F k I D E g L S B S Z X N 1 b H R z X 0 1 Q Q V 9 M b 2 d p b l 8 v Q X V 0 b 1 J l b W 9 2 Z W R D b 2 x 1 b W 5 z M S 5 7 c 2 V y d m V y X 3 J 0 d C w x N D V 9 J n F 1 b 3 Q 7 L C Z x d W 9 0 O 1 N l Y 3 R p b 2 4 x L 1 d l c m t i b G F k I D E g L S B S Z X N 1 b H R z X 0 1 Q Q V 9 M b 2 d p b l 8 v Q X V 0 b 1 J l b W 9 2 Z W R D b 2 x 1 b W 5 z M S 5 7 Z W R n Z S 1 w c m 9 j Z X N z Z W Q s M T Q 2 f S Z x d W 9 0 O y w m c X V v d D t T Z W N 0 a W 9 u M S 9 X Z X J r Y m x h Z C A x I C 0 g U m V z d W x 0 c 1 9 N U E F f T G 9 n a W 5 f L 0 F 1 d G 9 S Z W 1 v d m V k Q 2 9 s d W 1 u c z E u e 2 1 h e E Z J R C w x N D d 9 J n F 1 b 3 Q 7 L C Z x d W 9 0 O 1 N l Y 3 R p b 2 4 x L 1 d l c m t i b G F k I D E g L S B S Z X N 1 b H R z X 0 1 Q Q V 9 M b 2 d p b l 8 v Q X V 0 b 1 J l b W 9 2 Z W R D b 2 x 1 b W 5 z M S 5 7 V G 9 0 Y W x C b G 9 j a 2 l u Z 1 R p b W U s M T Q 4 f S Z x d W 9 0 O y w m c X V v d D t T Z W N 0 a W 9 u M S 9 X Z X J r Y m x h Z C A x I C 0 g U m V z d W x 0 c 1 9 N U E F f T G 9 n a W 5 f L 0 F 1 d G 9 S Z W 1 v d m V k Q 2 9 s d W 1 u c z E u e 2 V m Z m V j d G l 2 Z U J w c 0 R v Y y w x N D l 9 J n F 1 b 3 Q 7 L C Z x d W 9 0 O 1 N l Y 3 R p b 2 4 x L 1 d l c m t i b G F k I D E g L S B S Z X N 1 b H R z X 0 1 Q Q V 9 M b 2 d p b l 8 v Q X V 0 b 1 J l b W 9 2 Z W R D b 2 x 1 b W 5 z M S 5 7 Y n l 0 Z X M u a H R t b C w x N T B 9 J n F 1 b 3 Q 7 L C Z x d W 9 0 O 1 N l Y 3 R p b 2 4 x L 1 d l c m t i b G F k I D E g L S B S Z X N 1 b H R z X 0 1 Q Q V 9 M b 2 d p b l 8 v Q X V 0 b 1 J l b W 9 2 Z W R D b 2 x 1 b W 5 z M S 5 7 c m V x d W V z d H M u a H R t b C w x N T F 9 J n F 1 b 3 Q 7 L C Z x d W 9 0 O 1 N l Y 3 R p b 2 4 x L 1 d l c m t i b G F k I D E g L S B S Z X N 1 b H R z X 0 1 Q Q V 9 M b 2 d p b l 8 v Q X V 0 b 1 J l b W 9 2 Z W R D b 2 x 1 b W 5 z M S 5 7 Y n l 0 Z X N V b m N v b X B y Z X N z Z W Q u a H R t b C w x N T J 9 J n F 1 b 3 Q 7 L C Z x d W 9 0 O 1 N l Y 3 R p b 2 4 x L 1 d l c m t i b G F k I D E g L S B S Z X N 1 b H R z X 0 1 Q Q V 9 M b 2 d p b l 8 v Q X V 0 b 1 J l b W 9 2 Z W R D b 2 x 1 b W 5 z M S 5 7 Y n l 0 Z X M u a n M s M T U z f S Z x d W 9 0 O y w m c X V v d D t T Z W N 0 a W 9 u M S 9 X Z X J r Y m x h Z C A x I C 0 g U m V z d W x 0 c 1 9 N U E F f T G 9 n a W 5 f L 0 F 1 d G 9 S Z W 1 v d m V k Q 2 9 s d W 1 u c z E u e 3 J l c X V l c 3 R z L m p z L D E 1 N H 0 m c X V v d D s s J n F 1 b 3 Q 7 U 2 V j d G l v b j E v V 2 V y a 2 J s Y W Q g M S A t I F J l c 3 V s d H N f T V B B X 0 x v Z 2 l u X y 9 B d X R v U m V t b 3 Z l Z E N v b H V t b n M x L n t i e X R l c 1 V u Y 2 9 t c H J l c 3 N l Z C 5 q c y w x N T V 9 J n F 1 b 3 Q 7 L C Z x d W 9 0 O 1 N l Y 3 R p b 2 4 x L 1 d l c m t i b G F k I D E g L S B S Z X N 1 b H R z X 0 1 Q Q V 9 M b 2 d p b l 8 v Q X V 0 b 1 J l b W 9 2 Z W R D b 2 x 1 b W 5 z M S 5 7 Y n l 0 Z X M u Y 3 N z L D E 1 N n 0 m c X V v d D s s J n F 1 b 3 Q 7 U 2 V j d G l v b j E v V 2 V y a 2 J s Y W Q g M S A t I F J l c 3 V s d H N f T V B B X 0 x v Z 2 l u X y 9 B d X R v U m V t b 3 Z l Z E N v b H V t b n M x L n t y Z X F 1 Z X N 0 c y 5 j c 3 M s M T U 3 f S Z x d W 9 0 O y w m c X V v d D t T Z W N 0 a W 9 u M S 9 X Z X J r Y m x h Z C A x I C 0 g U m V z d W x 0 c 1 9 N U E F f T G 9 n a W 5 f L 0 F 1 d G 9 S Z W 1 v d m V k Q 2 9 s d W 1 u c z E u e 2 J 5 d G V z V W 5 j b 2 1 w c m V z c 2 V k L m N z c y w x N T h 9 J n F 1 b 3 Q 7 L C Z x d W 9 0 O 1 N l Y 3 R p b 2 4 x L 1 d l c m t i b G F k I D E g L S B S Z X N 1 b H R z X 0 1 Q Q V 9 M b 2 d p b l 8 v Q X V 0 b 1 J l b W 9 2 Z W R D b 2 x 1 b W 5 z M S 5 7 Y n l 0 Z X M u a W 1 h Z 2 U s M T U 5 f S Z x d W 9 0 O y w m c X V v d D t T Z W N 0 a W 9 u M S 9 X Z X J r Y m x h Z C A x I C 0 g U m V z d W x 0 c 1 9 N U E F f T G 9 n a W 5 f L 0 F 1 d G 9 S Z W 1 v d m V k Q 2 9 s d W 1 u c z E u e 3 J l c X V l c 3 R z L m l t Y W d l L D E 2 M H 0 m c X V v d D s s J n F 1 b 3 Q 7 U 2 V j d G l v b j E v V 2 V y a 2 J s Y W Q g M S A t I F J l c 3 V s d H N f T V B B X 0 x v Z 2 l u X y 9 B d X R v U m V t b 3 Z l Z E N v b H V t b n M x L n t i e X R l c 1 V u Y 2 9 t c H J l c 3 N l Z C 5 p b W F n Z S w x N j F 9 J n F 1 b 3 Q 7 L C Z x d W 9 0 O 1 N l Y 3 R p b 2 4 x L 1 d l c m t i b G F k I D E g L S B S Z X N 1 b H R z X 0 1 Q Q V 9 M b 2 d p b l 8 v Q X V 0 b 1 J l b W 9 2 Z W R D b 2 x 1 b W 5 z M S 5 7 Y n l 0 Z X M u Z m x h c 2 g s M T Y y f S Z x d W 9 0 O y w m c X V v d D t T Z W N 0 a W 9 u M S 9 X Z X J r Y m x h Z C A x I C 0 g U m V z d W x 0 c 1 9 N U E F f T G 9 n a W 5 f L 0 F 1 d G 9 S Z W 1 v d m V k Q 2 9 s d W 1 u c z E u e 3 J l c X V l c 3 R z L m Z s Y X N o L D E 2 M 3 0 m c X V v d D s s J n F 1 b 3 Q 7 U 2 V j d G l v b j E v V 2 V y a 2 J s Y W Q g M S A t I F J l c 3 V s d H N f T V B B X 0 x v Z 2 l u X y 9 B d X R v U m V t b 3 Z l Z E N v b H V t b n M x L n t i e X R l c 1 V u Y 2 9 t c H J l c 3 N l Z C 5 m b G F z a C w x N j R 9 J n F 1 b 3 Q 7 L C Z x d W 9 0 O 1 N l Y 3 R p b 2 4 x L 1 d l c m t i b G F k I D E g L S B S Z X N 1 b H R z X 0 1 Q Q V 9 M b 2 d p b l 8 v Q X V 0 b 1 J l b W 9 2 Z W R D b 2 x 1 b W 5 z M S 5 7 Y n l 0 Z X M u Z m 9 u d C w x N j V 9 J n F 1 b 3 Q 7 L C Z x d W 9 0 O 1 N l Y 3 R p b 2 4 x L 1 d l c m t i b G F k I D E g L S B S Z X N 1 b H R z X 0 1 Q Q V 9 M b 2 d p b l 8 v Q X V 0 b 1 J l b W 9 2 Z W R D b 2 x 1 b W 5 z M S 5 7 c m V x d W V z d H M u Z m 9 u d C w x N j Z 9 J n F 1 b 3 Q 7 L C Z x d W 9 0 O 1 N l Y 3 R p b 2 4 x L 1 d l c m t i b G F k I D E g L S B S Z X N 1 b H R z X 0 1 Q Q V 9 M b 2 d p b l 8 v Q X V 0 b 1 J l b W 9 2 Z W R D b 2 x 1 b W 5 z M S 5 7 Y n l 0 Z X N V b m N v b X B y Z X N z Z W Q u Z m 9 u d C w x N j d 9 J n F 1 b 3 Q 7 L C Z x d W 9 0 O 1 N l Y 3 R p b 2 4 x L 1 d l c m t i b G F k I D E g L S B S Z X N 1 b H R z X 0 1 Q Q V 9 M b 2 d p b l 8 v Q X V 0 b 1 J l b W 9 2 Z W R D b 2 x 1 b W 5 z M S 5 7 Y n l 0 Z X M u d m l k Z W 8 s M T Y 4 f S Z x d W 9 0 O y w m c X V v d D t T Z W N 0 a W 9 u M S 9 X Z X J r Y m x h Z C A x I C 0 g U m V z d W x 0 c 1 9 N U E F f T G 9 n a W 5 f L 0 F 1 d G 9 S Z W 1 v d m V k Q 2 9 s d W 1 u c z E u e 3 J l c X V l c 3 R z L n Z p Z G V v L D E 2 O X 0 m c X V v d D s s J n F 1 b 3 Q 7 U 2 V j d G l v b j E v V 2 V y a 2 J s Y W Q g M S A t I F J l c 3 V s d H N f T V B B X 0 x v Z 2 l u X y 9 B d X R v U m V t b 3 Z l Z E N v b H V t b n M x L n t i e X R l c 1 V u Y 2 9 t c H J l c 3 N l Z C 5 2 a W R l b y w x N z B 9 J n F 1 b 3 Q 7 L C Z x d W 9 0 O 1 N l Y 3 R p b 2 4 x L 1 d l c m t i b G F k I D E g L S B S Z X N 1 b H R z X 0 1 Q Q V 9 M b 2 d p b l 8 v Q X V 0 b 1 J l b W 9 2 Z W R D b 2 x 1 b W 5 z M S 5 7 Y n l 0 Z X M u b 3 R o Z X I s M T c x f S Z x d W 9 0 O y w m c X V v d D t T Z W N 0 a W 9 u M S 9 X Z X J r Y m x h Z C A x I C 0 g U m V z d W x 0 c 1 9 N U E F f T G 9 n a W 5 f L 0 F 1 d G 9 S Z W 1 v d m V k Q 2 9 s d W 1 u c z E u e 3 J l c X V l c 3 R z L m 9 0 a G V y L D E 3 M n 0 m c X V v d D s s J n F 1 b 3 Q 7 U 2 V j d G l v b j E v V 2 V y a 2 J s Y W Q g M S A t I F J l c 3 V s d H N f T V B B X 0 x v Z 2 l u X y 9 B d X R v U m V t b 3 Z l Z E N v b H V t b n M x L n t i e X R l c 1 V u Y 2 9 t c H J l c 3 N l Z C 5 v d G h l c i w x N z N 9 J n F 1 b 3 Q 7 L C Z x d W 9 0 O 1 N l Y 3 R p b 2 4 x L 1 d l c m t i b G F k I D E g L S B S Z X N 1 b H R z X 0 1 Q Q V 9 M b 2 d p b l 8 v Q X V 0 b 1 J l b W 9 2 Z W R D b 2 x 1 b W 5 z M S 5 7 a W Q s M T c 0 f S Z x d W 9 0 O y w m c X V v d D t T Z W N 0 a W 9 u M S 9 X Z X J r Y m x h Z C A x I C 0 g U m V z d W x 0 c 1 9 N U E F f T G 9 n a W 5 f L 0 F 1 d G 9 S Z W 1 v d m V k Q 2 9 s d W 1 u c z E u e 2 N w d S 5 I a X R U Z X N 0 L D E 3 N X 0 m c X V v d D s s J n F 1 b 3 Q 7 U 2 V j d G l v b j E v V 2 V y a 2 J s Y W Q g M S A t I F J l c 3 V s d H N f T V B B X 0 x v Z 2 l u X y 9 B d X R v U m V t b 3 Z l Z E N v b H V t b n M x L n t D b 2 x 1 b W 4 x N z c s M T c 2 f S Z x d W 9 0 O 1 0 s J n F 1 b 3 Q 7 Q 2 9 s d W 1 u Q 2 9 1 b n Q m c X V v d D s 6 M T c 3 L C Z x d W 9 0 O 0 t l e U N v b H V t b k 5 h b W V z J n F 1 b 3 Q 7 O l t d L C Z x d W 9 0 O 0 N v b H V t b k l k Z W 5 0 a X R p Z X M m c X V v d D s 6 W y Z x d W 9 0 O 1 N l Y 3 R p b 2 4 x L 1 d l c m t i b G F k I D E g L S B S Z X N 1 b H R z X 0 1 Q Q V 9 M b 2 d p b l 8 v Q X V 0 b 1 J l b W 9 2 Z W R D b 2 x 1 b W 5 z M S 5 7 b G 9 h Z F R p b W U s M H 0 m c X V v d D s s J n F 1 b 3 Q 7 U 2 V j d G l v b j E v V 2 V y a 2 J s Y W Q g M S A t I F J l c 3 V s d H N f T V B B X 0 x v Z 2 l u X y 9 B d X R v U m V t b 3 Z l Z E N v b H V t b n M x L n t k b 2 N U a W 1 l L D F 9 J n F 1 b 3 Q 7 L C Z x d W 9 0 O 1 N l Y 3 R p b 2 4 x L 1 d l c m t i b G F k I D E g L S B S Z X N 1 b H R z X 0 1 Q Q V 9 M b 2 d p b l 8 v Q X V 0 b 1 J l b W 9 2 Z W R D b 2 x 1 b W 5 z M S 5 7 Z n V s b H l M b 2 F k Z W Q s M n 0 m c X V v d D s s J n F 1 b 3 Q 7 U 2 V j d G l v b j E v V 2 V y a 2 J s Y W Q g M S A t I F J l c 3 V s d H N f T V B B X 0 x v Z 2 l u X y 9 B d X R v U m V t b 3 Z l Z E N v b H V t b n M x L n t i e X R l c 0 9 1 d C w z f S Z x d W 9 0 O y w m c X V v d D t T Z W N 0 a W 9 u M S 9 X Z X J r Y m x h Z C A x I C 0 g U m V z d W x 0 c 1 9 N U E F f T G 9 n a W 5 f L 0 F 1 d G 9 S Z W 1 v d m V k Q 2 9 s d W 1 u c z E u e 2 J 5 d G V z T 3 V 0 R G 9 j L D R 9 J n F 1 b 3 Q 7 L C Z x d W 9 0 O 1 N l Y 3 R p b 2 4 x L 1 d l c m t i b G F k I D E g L S B S Z X N 1 b H R z X 0 1 Q Q V 9 M b 2 d p b l 8 v Q X V 0 b 1 J l b W 9 2 Z W R D b 2 x 1 b W 5 z M S 5 7 Y n l 0 Z X N J b i w 1 f S Z x d W 9 0 O y w m c X V v d D t T Z W N 0 a W 9 u M S 9 X Z X J r Y m x h Z C A x I C 0 g U m V z d W x 0 c 1 9 N U E F f T G 9 n a W 5 f L 0 F 1 d G 9 S Z W 1 v d m V k Q 2 9 s d W 1 u c z E u e 2 J 5 d G V z S W 5 E b 2 M s N n 0 m c X V v d D s s J n F 1 b 3 Q 7 U 2 V j d G l v b j E v V 2 V y a 2 J s Y W Q g M S A t I F J l c 3 V s d H N f T V B B X 0 x v Z 2 l u X y 9 B d X R v U m V t b 3 Z l Z E N v b H V t b n M x L n t y Z X F 1 Z X N 0 c y w 3 f S Z x d W 9 0 O y w m c X V v d D t T Z W N 0 a W 9 u M S 9 X Z X J r Y m x h Z C A x I C 0 g U m V z d W x 0 c 1 9 N U E F f T G 9 n a W 5 f L 0 F 1 d G 9 S Z W 1 v d m V k Q 2 9 s d W 1 u c z E u e 3 J l c X V l c 3 R z R n V s b C w 4 f S Z x d W 9 0 O y w m c X V v d D t T Z W N 0 a W 9 u M S 9 X Z X J r Y m x h Z C A x I C 0 g U m V z d W x 0 c 1 9 N U E F f T G 9 n a W 5 f L 0 F 1 d G 9 S Z W 1 v d m V k Q 2 9 s d W 1 u c z E u e 3 J l c X V l c 3 R z R G 9 j L D l 9 J n F 1 b 3 Q 7 L C Z x d W 9 0 O 1 N l Y 3 R p b 2 4 x L 1 d l c m t i b G F k I D E g L S B S Z X N 1 b H R z X 0 1 Q Q V 9 M b 2 d p b l 8 v Q X V 0 b 1 J l b W 9 2 Z W R D b 2 x 1 b W 5 z M S 5 7 c m V z c G 9 u c 2 V z X z I w M C w x M H 0 m c X V v d D s s J n F 1 b 3 Q 7 U 2 V j d G l v b j E v V 2 V y a 2 J s Y W Q g M S A t I F J l c 3 V s d H N f T V B B X 0 x v Z 2 l u X y 9 B d X R v U m V t b 3 Z l Z E N v b H V t b n M x L n t y Z X N w b 2 5 z Z X N f N D A 0 L D E x f S Z x d W 9 0 O y w m c X V v d D t T Z W N 0 a W 9 u M S 9 X Z X J r Y m x h Z C A x I C 0 g U m V z d W x 0 c 1 9 N U E F f T G 9 n a W 5 f L 0 F 1 d G 9 S Z W 1 v d m V k Q 2 9 s d W 1 u c z E u e 3 J l c 3 B v b n N l c 1 9 v d G h l c i w x M n 0 m c X V v d D s s J n F 1 b 3 Q 7 U 2 V j d G l v b j E v V 2 V y a 2 J s Y W Q g M S A t I F J l c 3 V s d H N f T V B B X 0 x v Z 2 l u X y 9 B d X R v U m V t b 3 Z l Z E N v b H V t b n M x L n t y Z X N 1 b H Q s M T N 9 J n F 1 b 3 Q 7 L C Z x d W 9 0 O 1 N l Y 3 R p b 2 4 x L 1 d l c m t i b G F k I D E g L S B S Z X N 1 b H R z X 0 1 Q Q V 9 M b 2 d p b l 8 v Q X V 0 b 1 J l b W 9 2 Z W R D b 2 x 1 b W 5 z M S 5 7 d G V z d F N 0 Y X J 0 T 2 Z m c 2 V 0 L D E 0 f S Z x d W 9 0 O y w m c X V v d D t T Z W N 0 a W 9 u M S 9 X Z X J r Y m x h Z C A x I C 0 g U m V z d W x 0 c 1 9 N U E F f T G 9 n a W 5 f L 0 F 1 d G 9 S Z W 1 v d m V k Q 2 9 s d W 1 u c z E u e 2 N h Y 2 h l Z C w x N X 0 m c X V v d D s s J n F 1 b 3 Q 7 U 2 V j d G l v b j E v V 2 V y a 2 J s Y W Q g M S A t I F J l c 3 V s d H N f T V B B X 0 x v Z 2 l u X y 9 B d X R v U m V t b 3 Z l Z E N v b H V t b n M x L n t v c H R p b W l 6 Y X R p b 2 5 f Y 2 h l Y 2 t l Z C w x N n 0 m c X V v d D s s J n F 1 b 3 Q 7 U 2 V j d G l v b j E v V 2 V y a 2 J s Y W Q g M S A t I F J l c 3 V s d H N f T V B B X 0 x v Z 2 l u X y 9 B d X R v U m V t b 3 Z l Z E N v b H V t b n M x L n t t Y W l u X 2 Z y Y W 1 l L D E 3 f S Z x d W 9 0 O y w m c X V v d D t T Z W N 0 a W 9 u M S 9 X Z X J r Y m x h Z C A x I C 0 g U m V z d W x 0 c 1 9 N U E F f T G 9 n a W 5 f L 0 F 1 d G 9 S Z W 1 v d m V k Q 2 9 s d W 1 u c z E u e 2 x v Y W R F d m V u d F N 0 Y X J 0 L D E 4 f S Z x d W 9 0 O y w m c X V v d D t T Z W N 0 a W 9 u M S 9 X Z X J r Y m x h Z C A x I C 0 g U m V z d W x 0 c 1 9 N U E F f T G 9 n a W 5 f L 0 F 1 d G 9 S Z W 1 v d m V k Q 2 9 s d W 1 u c z E u e 2 x v Y W R F d m V u d E V u Z C w x O X 0 m c X V v d D s s J n F 1 b 3 Q 7 U 2 V j d G l v b j E v V 2 V y a 2 J s Y W Q g M S A t I F J l c 3 V s d H N f T V B B X 0 x v Z 2 l u X y 9 B d X R v U m V t b 3 Z l Z E N v b H V t b n M x L n t k b 2 1 D b 2 5 0 Z W 5 0 T G 9 h Z G V k R X Z l b n R T d G F y d C w y M H 0 m c X V v d D s s J n F 1 b 3 Q 7 U 2 V j d G l v b j E v V 2 V y a 2 J s Y W Q g M S A t I F J l c 3 V s d H N f T V B B X 0 x v Z 2 l u X y 9 B d X R v U m V t b 3 Z l Z E N v b H V t b n M x L n t k b 2 1 D b 2 5 0 Z W 5 0 T G 9 h Z G V k R X Z l b n R F b m Q s M j F 9 J n F 1 b 3 Q 7 L C Z x d W 9 0 O 1 N l Y 3 R p b 2 4 x L 1 d l c m t i b G F k I D E g L S B S Z X N 1 b H R z X 0 1 Q Q V 9 M b 2 d p b l 8 v Q X V 0 b 1 J l b W 9 2 Z W R D b 2 x 1 b W 5 z M S 5 7 V V J M L D I y f S Z x d W 9 0 O y w m c X V v d D t T Z W N 0 a W 9 u M S 9 X Z X J r Y m x h Z C A x I C 0 g U m V z d W x 0 c 1 9 N U E F f T G 9 n a W 5 f L 0 F 1 d G 9 S Z W 1 v d m V k Q 2 9 s d W 1 u c z E u e 2 N v b m 5 l Y 3 R p b 2 5 z L D I z f S Z x d W 9 0 O y w m c X V v d D t T Z W N 0 a W 9 u M S 9 X Z X J r Y m x h Z C A x I C 0 g U m V z d W x 0 c 1 9 N U E F f T G 9 n a W 5 f L 0 F 1 d G 9 S Z W 1 v d m V k Q 2 9 s d W 1 u c z E u e 2 Z p b m F s X 2 J h c 2 V f c G F n Z V 9 y Z X F 1 Z X N 0 L D I 0 f S Z x d W 9 0 O y w m c X V v d D t T Z W N 0 a W 9 u M S 9 X Z X J r Y m x h Z C A x I C 0 g U m V z d W x 0 c 1 9 N U E F f T G 9 n a W 5 f L 0 F 1 d G 9 S Z W 1 v d m V k Q 2 9 s d W 1 u c z E u e 2 Z p b m F s X 2 J h c 2 V f c G F n Z V 9 y Z X F 1 Z X N 0 X 2 l k L D I 1 f S Z x d W 9 0 O y w m c X V v d D t T Z W N 0 a W 9 u M S 9 X Z X J r Y m x h Z C A x I C 0 g U m V z d W x 0 c 1 9 N U E F f T G 9 n a W 5 f L 0 F 1 d G 9 S Z W 1 v d m V k Q 2 9 s d W 1 u c z E u e 2 Z p b m F s X 3 V y b C w y N n 0 m c X V v d D s s J n F 1 b 3 Q 7 U 2 V j d G l v b j E v V 2 V y a 2 J s Y W Q g M S A t I F J l c 3 V s d H N f T V B B X 0 x v Z 2 l u X y 9 B d X R v U m V t b 3 Z l Z E N v b H V t b n M x L n t k b 2 1 J b n R l c m F j d G l 2 Z S w y N 3 0 m c X V v d D s s J n F 1 b 3 Q 7 U 2 V j d G l v b j E v V 2 V y a 2 J s Y W Q g M S A t I F J l c 3 V s d H N f T V B B X 0 x v Z 2 l u X y 9 B d X R v U m V t b 3 Z l Z E N v b H V t b n M x L n t m a X J z d F B h a W 5 0 L D I 4 f S Z x d W 9 0 O y w m c X V v d D t T Z W N 0 a W 9 u M S 9 X Z X J r Y m x h Z C A x I C 0 g U m V z d W x 0 c 1 9 N U E F f T G 9 n a W 5 f L 0 F 1 d G 9 S Z W 1 v d m V k Q 2 9 s d W 1 u c z E u e 2 Z p c n N 0 Q 2 9 u d G V u d G Z 1 b F B h a W 5 0 L D I 5 f S Z x d W 9 0 O y w m c X V v d D t T Z W N 0 a W 9 u M S 9 X Z X J r Y m x h Z C A x I C 0 g U m V z d W x 0 c 1 9 N U E F f T G 9 n a W 5 f L 0 F 1 d G 9 S Z W 1 v d m V k Q 2 9 s d W 1 u c z E u e 2 Z p c n N 0 T W V h b m l u Z 2 Z 1 b F B h a W 5 0 L D M w f S Z x d W 9 0 O y w m c X V v d D t T Z W N 0 a W 9 u M S 9 X Z X J r Y m x h Z C A x I C 0 g U m V z d W x 0 c 1 9 N U E F f T G 9 n a W 5 f L 0 F 1 d G 9 S Z W 1 v d m V k Q 2 9 s d W 1 u c z E u e 3 J l b m R l c k J s b 2 N r a W 5 n Q 1 N T L D M x f S Z x d W 9 0 O y w m c X V v d D t T Z W N 0 a W 9 u M S 9 X Z X J r Y m x h Z C A x I C 0 g U m V z d W x 0 c 1 9 N U E F f T G 9 n a W 5 f L 0 F 1 d G 9 S Z W 1 v d m V k Q 2 9 s d W 1 u c z E u e 3 J l b m R l c k J s b 2 N r a W 5 n S l M s M z J 9 J n F 1 b 3 Q 7 L C Z x d W 9 0 O 1 N l Y 3 R p b 2 4 x L 1 d l c m t i b G F k I D E g L S B S Z X N 1 b H R z X 0 1 Q Q V 9 M b 2 d p b l 8 v Q X V 0 b 1 J l b W 9 2 Z W R D b 2 x 1 b W 5 z M S 5 7 V F R G Q i w z M 3 0 m c X V v d D s s J n F 1 b 3 Q 7 U 2 V j d G l v b j E v V 2 V y a 2 J s Y W Q g M S A t I F J l c 3 V s d H N f T V B B X 0 x v Z 2 l u X y 9 B d X R v U m V t b 3 Z l Z E N v b H V t b n M x L n t i Y X N l U G F n Z V N T T F R p b W U s M z R 9 J n F 1 b 3 Q 7 L C Z x d W 9 0 O 1 N l Y 3 R p b 2 4 x L 1 d l c m t i b G F k I D E g L S B S Z X N 1 b H R z X 0 1 Q Q V 9 M b 2 d p b l 8 v Q X V 0 b 1 J l b W 9 2 Z W R D b 2 x 1 b W 5 z M S 5 7 c 2 N v c m V f Y 2 F j a G U s M z V 9 J n F 1 b 3 Q 7 L C Z x d W 9 0 O 1 N l Y 3 R p b 2 4 x L 1 d l c m t i b G F k I D E g L S B S Z X N 1 b H R z X 0 1 Q Q V 9 M b 2 d p b l 8 v Q X V 0 b 1 J l b W 9 2 Z W R D b 2 x 1 b W 5 z M S 5 7 c 2 N v c m V f Y 2 R u L D M 2 f S Z x d W 9 0 O y w m c X V v d D t T Z W N 0 a W 9 u M S 9 X Z X J r Y m x h Z C A x I C 0 g U m V z d W x 0 c 1 9 N U E F f T G 9 n a W 5 f L 0 F 1 d G 9 S Z W 1 v d m V k Q 2 9 s d W 1 u c z E u e 3 N j b 3 J l X 2 d 6 a X A s M z d 9 J n F 1 b 3 Q 7 L C Z x d W 9 0 O 1 N l Y 3 R p b 2 4 x L 1 d l c m t i b G F k I D E g L S B S Z X N 1 b H R z X 0 1 Q Q V 9 M b 2 d p b l 8 v Q X V 0 b 1 J l b W 9 2 Z W R D b 2 x 1 b W 5 z M S 5 7 c 2 N v c m V f Y 2 9 v a 2 l l c y w z O H 0 m c X V v d D s s J n F 1 b 3 Q 7 U 2 V j d G l v b j E v V 2 V y a 2 J s Y W Q g M S A t I F J l c 3 V s d H N f T V B B X 0 x v Z 2 l u X y 9 B d X R v U m V t b 3 Z l Z E N v b H V t b n M x L n t z Y 2 9 y Z V 9 r Z W V w L W F s a X Z l L D M 5 f S Z x d W 9 0 O y w m c X V v d D t T Z W N 0 a W 9 u M S 9 X Z X J r Y m x h Z C A x I C 0 g U m V z d W x 0 c 1 9 N U E F f T G 9 n a W 5 f L 0 F 1 d G 9 S Z W 1 v d m V k Q 2 9 s d W 1 u c z E u e 3 N j b 3 J l X 2 1 p b m l m e S w 0 M H 0 m c X V v d D s s J n F 1 b 3 Q 7 U 2 V j d G l v b j E v V 2 V y a 2 J s Y W Q g M S A t I F J l c 3 V s d H N f T V B B X 0 x v Z 2 l u X y 9 B d X R v U m V t b 3 Z l Z E N v b H V t b n M x L n t z Y 2 9 y Z V 9 j b 2 1 i a W 5 l L D Q x f S Z x d W 9 0 O y w m c X V v d D t T Z W N 0 a W 9 u M S 9 X Z X J r Y m x h Z C A x I C 0 g U m V z d W x 0 c 1 9 N U E F f T G 9 n a W 5 f L 0 F 1 d G 9 S Z W 1 v d m V k Q 2 9 s d W 1 u c z E u e 3 N j b 3 J l X 2 N v b X B y Z X N z L D Q y f S Z x d W 9 0 O y w m c X V v d D t T Z W N 0 a W 9 u M S 9 X Z X J r Y m x h Z C A x I C 0 g U m V z d W x 0 c 1 9 N U E F f T G 9 n a W 5 f L 0 F 1 d G 9 S Z W 1 v d m V k Q 2 9 s d W 1 u c z E u e 3 N j b 3 J l X 2 V 0 Y W d z L D Q z f S Z x d W 9 0 O y w m c X V v d D t T Z W N 0 a W 9 u M S 9 X Z X J r Y m x h Z C A x I C 0 g U m V z d W x 0 c 1 9 N U E F f T G 9 n a W 5 f L 0 F 1 d G 9 S Z W 1 v d m V k Q 2 9 s d W 1 u c z E u e 3 N j b 3 J l X 3 B y b 2 d y Z X N z a X Z l X 2 p w Z W c s N D R 9 J n F 1 b 3 Q 7 L C Z x d W 9 0 O 1 N l Y 3 R p b 2 4 x L 1 d l c m t i b G F k I D E g L S B S Z X N 1 b H R z X 0 1 Q Q V 9 M b 2 d p b l 8 v Q X V 0 b 1 J l b W 9 2 Z W R D b 2 x 1 b W 5 z M S 5 7 Z 3 p p c F 9 0 b 3 R h b C w 0 N X 0 m c X V v d D s s J n F 1 b 3 Q 7 U 2 V j d G l v b j E v V 2 V y a 2 J s Y W Q g M S A t I F J l c 3 V s d H N f T V B B X 0 x v Z 2 l u X y 9 B d X R v U m V t b 3 Z l Z E N v b H V t b n M x L n t n e m l w X 3 N h d m l u Z 3 M s N D Z 9 J n F 1 b 3 Q 7 L C Z x d W 9 0 O 1 N l Y 3 R p b 2 4 x L 1 d l c m t i b G F k I D E g L S B S Z X N 1 b H R z X 0 1 Q Q V 9 M b 2 d p b l 8 v Q X V 0 b 1 J l b W 9 2 Z W R D b 2 x 1 b W 5 z M S 5 7 b W l u a W Z 5 X 3 R v d G F s L D Q 3 f S Z x d W 9 0 O y w m c X V v d D t T Z W N 0 a W 9 u M S 9 X Z X J r Y m x h Z C A x I C 0 g U m V z d W x 0 c 1 9 N U E F f T G 9 n a W 5 f L 0 F 1 d G 9 S Z W 1 v d m V k Q 2 9 s d W 1 u c z E u e 2 1 p b m l m e V 9 z Y X Z p b m d z L D Q 4 f S Z x d W 9 0 O y w m c X V v d D t T Z W N 0 a W 9 u M S 9 X Z X J r Y m x h Z C A x I C 0 g U m V z d W x 0 c 1 9 N U E F f T G 9 n a W 5 f L 0 F 1 d G 9 S Z W 1 v d m V k Q 2 9 s d W 1 u c z E u e 2 l t Y W d l X 3 R v d G F s L D Q 5 f S Z x d W 9 0 O y w m c X V v d D t T Z W N 0 a W 9 u M S 9 X Z X J r Y m x h Z C A x I C 0 g U m V z d W x 0 c 1 9 N U E F f T G 9 n a W 5 f L 0 F 1 d G 9 S Z W 1 v d m V k Q 2 9 s d W 1 u c z E u e 2 l t Y W d l X 3 N h d m l u Z 3 M s N T B 9 J n F 1 b 3 Q 7 L C Z x d W 9 0 O 1 N l Y 3 R p b 2 4 x L 1 d l c m t i b G F k I D E g L S B S Z X N 1 b H R z X 0 1 Q Q V 9 M b 2 d p b l 8 v Q X V 0 b 1 J l b W 9 2 Z W R D b 2 x 1 b W 5 z M S 5 7 Y m F z Z V 9 w Y W d l X 2 N k b i w 1 M X 0 m c X V v d D s s J n F 1 b 3 Q 7 U 2 V j d G l v b j E v V 2 V y a 2 J s Y W Q g M S A t I F J l c 3 V s d H N f T V B B X 0 x v Z 2 l u X y 9 B d X R v U m V t b 3 Z l Z E N v b H V t b n M x L n t j c H U u U G F y c 2 V I V E 1 M L D U y f S Z x d W 9 0 O y w m c X V v d D t T Z W N 0 a W 9 u M S 9 X Z X J r Y m x h Z C A x I C 0 g U m V z d W x 0 c 1 9 N U E F f T G 9 n a W 5 f L 0 F 1 d G 9 S Z W 1 v d m V k Q 2 9 s d W 1 u c z E u e 2 N w d S 5 I V E 1 M R G 9 j d W 1 l b n R Q Y X J z Z X I 6 O k Z l d G N o U X V l d W V k U H J l b G 9 h Z H M s N T N 9 J n F 1 b 3 Q 7 L C Z x d W 9 0 O 1 N l Y 3 R p b 2 4 x L 1 d l c m t i b G F k I D E g L S B S Z X N 1 b H R z X 0 1 Q Q V 9 M b 2 d p b l 8 v Q X V 0 b 1 J l b W 9 2 Z W R D b 2 x 1 b W 5 z M S 5 7 Y 3 B 1 L k V 2 Z W 5 0 R G l z c G F 0 Y 2 g s N T R 9 J n F 1 b 3 Q 7 L C Z x d W 9 0 O 1 N l Y 3 R p b 2 4 x L 1 d l c m t i b G F k I D E g L S B S Z X N 1 b H R z X 0 1 Q Q V 9 M b 2 d p b l 8 v Q X V 0 b 1 J l b W 9 2 Z W R D b 2 x 1 b W 5 z M S 5 7 Y 3 B 1 L k 1 h c m t E T 0 1 D b 2 5 0 Z W 5 0 L D U 1 f S Z x d W 9 0 O y w m c X V v d D t T Z W N 0 a W 9 u M S 9 X Z X J r Y m x h Z C A x I C 0 g U m V z d W x 0 c 1 9 N U E F f T G 9 n a W 5 f L 0 F 1 d G 9 S Z W 1 v d m V k Q 2 9 s d W 1 u c z E u e 2 N w d S 5 W O C 5 H Q 1 9 U S U 1 F X 1 R P X 1 N B R k V Q T 0 l O V C w 1 N n 0 m c X V v d D s s J n F 1 b 3 Q 7 U 2 V j d G l v b j E v V 2 V y a 2 J s Y W Q g M S A t I F J l c 3 V s d H N f T V B B X 0 x v Z 2 l u X y 9 B d X R v U m V t b 3 Z l Z E N v b H V t b n M x L n t j c H U u Q 2 9 t b W l 0 T G 9 h Z C w 1 N 3 0 m c X V v d D s s J n F 1 b 3 Q 7 U 2 V j d G l v b j E v V 2 V y a 2 J s Y W Q g M S A t I F J l c 3 V s d H N f T V B B X 0 x v Z 2 l u X y 9 B d X R v U m V t b 3 Z l Z E N v b H V t b n M x L n t j c H U u U m V z b 3 V y Y 2 V G Z X R j a G V y O j p y Z X F 1 Z X N 0 U m V z b 3 V y Y 2 U s N T h 9 J n F 1 b 3 Q 7 L C Z x d W 9 0 O 1 N l Y 3 R p b 2 4 x L 1 d l c m t i b G F k I D E g L S B S Z X N 1 b H R z X 0 1 Q Q V 9 M b 2 d p b l 8 v Q X V 0 b 1 J l b W 9 2 Z W R D b 2 x 1 b W 5 z M S 5 7 Y 3 B 1 L k V 2 Y W x 1 Y X R l U 2 N y a X B 0 L D U 5 f S Z x d W 9 0 O y w m c X V v d D t T Z W N 0 a W 9 u M S 9 X Z X J r Y m x h Z C A x I C 0 g U m V z d W x 0 c 1 9 N U E F f T G 9 n a W 5 f L 0 F 1 d G 9 S Z W 1 v d m V k Q 2 9 s d W 1 u c z E u e 2 N w d S 5 2 O C 5 j b 2 1 w a W x l L D Y w f S Z x d W 9 0 O y w m c X V v d D t T Z W N 0 a W 9 u M S 9 X Z X J r Y m x h Z C A x I C 0 g U m V z d W x 0 c 1 9 N U E F f T G 9 n a W 5 f L 0 F 1 d G 9 S Z W 1 v d m V k Q 2 9 s d W 1 u c z E u e 2 N w d S 5 Q Y X J z Z U F 1 d G h v c l N 0 e W x l U 2 h l Z X Q s N j F 9 J n F 1 b 3 Q 7 L C Z x d W 9 0 O 1 N l Y 3 R p b 2 4 x L 1 d l c m t i b G F k I D E g L S B S Z X N 1 b H R z X 0 1 Q Q V 9 M b 2 d p b l 8 v Q X V 0 b 1 J l b W 9 2 Z W R D b 2 x 1 b W 5 z M S 5 7 Y 3 B 1 L l V w Z G F 0 Z U x h e W 9 1 d F R y Z W U s N j J 9 J n F 1 b 3 Q 7 L C Z x d W 9 0 O 1 N l Y 3 R p b 2 4 x L 1 d l c m t i b G F k I D E g L S B S Z X N 1 b H R z X 0 1 Q Q V 9 M b 2 d p b l 8 v Q X V 0 b 1 J l b W 9 2 Z W R D b 2 x 1 b W 5 z M S 5 7 Y 3 B 1 L k x h e W 9 1 d C w 2 M 3 0 m c X V v d D s s J n F 1 b 3 Q 7 U 2 V j d G l v b j E v V 2 V y a 2 J s Y W Q g M S A t I F J l c 3 V s d H N f T V B B X 0 x v Z 2 l u X y 9 B d X R v U m V t b 3 Z l Z E N v b H V t b n M x L n t j c H U u U H J l U G F p b n Q s N j R 9 J n F 1 b 3 Q 7 L C Z x d W 9 0 O 1 N l Y 3 R p b 2 4 x L 1 d l c m t i b G F k I D E g L S B S Z X N 1 b H R z X 0 1 Q Q V 9 M b 2 d p b l 8 v Q X V 0 b 1 J l b W 9 2 Z W R D b 2 x 1 b W 5 z M S 5 7 Y 3 B 1 L l B h a W 5 0 L D Y 1 f S Z x d W 9 0 O y w m c X V v d D t T Z W N 0 a W 9 u M S 9 X Z X J r Y m x h Z C A x I C 0 g U m V z d W x 0 c 1 9 N U E F f T G 9 n a W 5 f L 0 F 1 d G 9 S Z W 1 v d m V k Q 2 9 s d W 1 u c z E u e 2 N w d S 5 M Y X l l c m l 6 Z S w 2 N n 0 m c X V v d D s s J n F 1 b 3 Q 7 U 2 V j d G l v b j E v V 2 V y a 2 J s Y W Q g M S A t I F J l c 3 V s d H N f T V B B X 0 x v Z 2 l u X y 9 B d X R v U m V t b 3 Z l Z E N v b H V t b n M x L n t j c H U u R n V u Y 3 R p b 2 5 D Y W x s L D Y 3 f S Z x d W 9 0 O y w m c X V v d D t T Z W N 0 a W 9 u M S 9 X Z X J r Y m x h Z C A x I C 0 g U m V z d W x 0 c 1 9 N U E F f T G 9 n a W 5 f L 0 F 1 d G 9 S Z W 1 v d m V k Q 2 9 s d W 1 u c z E u e 2 N w d S 5 N Y X J r T G 9 h Z C w 2 O H 0 m c X V v d D s s J n F 1 b 3 Q 7 U 2 V j d G l v b j E v V 2 V y a 2 J s Y W Q g M S A t I F J l c 3 V s d H N f T V B B X 0 x v Z 2 l u X y 9 B d X R v U m V t b 3 Z l Z E N v b H V t b n M x L n t j c H U u b G F y Z 2 V z d E N v b n R l b n R m d W x Q Y W l u d D o 6 Q 2 F u Z G l k Y X R l L D Y 5 f S Z x d W 9 0 O y w m c X V v d D t T Z W N 0 a W 9 u M S 9 X Z X J r Y m x h Z C A x I C 0 g U m V z d W x 0 c 1 9 N U E F f T G 9 n a W 5 f L 0 F 1 d G 9 S Z W 1 v d m V k Q 2 9 s d W 1 u c z E u e 2 N w d S 5 J Z G x l L D c w f S Z x d W 9 0 O y w m c X V v d D t T Z W N 0 a W 9 u M S 9 X Z X J r Y m x h Z C A x I C 0 g U m V z d W x 0 c 1 9 N U E F f T G 9 n a W 5 f L 0 F 1 d G 9 S Z W 1 v d m V k Q 2 9 s d W 1 u c z E u e 3 R l c 3 R l c i w 3 M X 0 m c X V v d D s s J n F 1 b 3 Q 7 U 2 V j d G l v b j E v V 2 V y a 2 J s Y W Q g M S A t I F J l c 3 V s d H N f T V B B X 0 x v Z 2 l u X y 9 B d X R v U m V t b 3 Z l Z E N v b H V t b n M x L n t z d G F y d F 9 l c G 9 j a C w 3 M n 0 m c X V v d D s s J n F 1 b 3 Q 7 U 2 V j d G l v b j E v V 2 V y a 2 J s Y W Q g M S A t I F J l c 3 V s d H N f T V B B X 0 x v Z 2 l u X y 9 B d X R v U m V t b 3 Z l Z E N v b H V t b n M x L n t v c 1 Z l c n N p b 2 4 s N z N 9 J n F 1 b 3 Q 7 L C Z x d W 9 0 O 1 N l Y 3 R p b 2 4 x L 1 d l c m t i b G F k I D E g L S B S Z X N 1 b H R z X 0 1 Q Q V 9 M b 2 d p b l 8 v Q X V 0 b 1 J l b W 9 2 Z W R D b 2 x 1 b W 5 z M S 5 7 b 3 N f d m V y c 2 l v b i w 3 N H 0 m c X V v d D s s J n F 1 b 3 Q 7 U 2 V j d G l v b j E v V 2 V y a 2 J s Y W Q g M S A t I F J l c 3 V s d H N f T V B B X 0 x v Z 2 l u X y 9 B d X R v U m V t b 3 Z l Z E N v b H V t b n M x L n t v c 1 B s Y X R m b 3 J t L D c 1 f S Z x d W 9 0 O y w m c X V v d D t T Z W N 0 a W 9 u M S 9 X Z X J r Y m x h Z C A x I C 0 g U m V z d W x 0 c 1 9 N U E F f T G 9 n a W 5 f L 0 F 1 d G 9 S Z W 1 v d m V k Q 2 9 s d W 1 u c z E u e 2 R h d G U s N z Z 9 J n F 1 b 3 Q 7 L C Z x d W 9 0 O 1 N l Y 3 R p b 2 4 x L 1 d l c m t i b G F k I D E g L S B S Z X N 1 b H R z X 0 1 Q Q V 9 M b 2 d p b l 8 v Q X V 0 b 1 J l b W 9 2 Z W R D b 2 x 1 b W 5 z M S 5 7 Y n J v d 3 N l c l Z l c n N p b 2 4 s N z d 9 J n F 1 b 3 Q 7 L C Z x d W 9 0 O 1 N l Y 3 R p b 2 4 x L 1 d l c m t i b G F k I D E g L S B S Z X N 1 b H R z X 0 1 Q Q V 9 M b 2 d p b l 8 v Q X V 0 b 1 J l b W 9 2 Z W R D b 2 x 1 b W 5 z M S 5 7 Y n J v d 3 N l c l 9 2 Z X J z a W 9 u L D c 4 f S Z x d W 9 0 O y w m c X V v d D t T Z W N 0 a W 9 u M S 9 X Z X J r Y m x h Z C A x I C 0 g U m V z d W x 0 c 1 9 N U E F f T G 9 n a W 5 f L 0 F 1 d G 9 S Z W 1 v d m V k Q 2 9 s d W 1 u c z E u e 2 Z 1 b G x 5 T G 9 h Z G V k Q 1 B V b X M s N z l 9 J n F 1 b 3 Q 7 L C Z x d W 9 0 O 1 N l Y 3 R p b 2 4 x L 1 d l c m t i b G F k I D E g L S B S Z X N 1 b H R z X 0 1 Q Q V 9 M b 2 d p b l 8 v Q X V 0 b 1 J l b W 9 2 Z W R D b 2 x 1 b W 5 z M S 5 7 Z n V s b H l M b 2 F k Z W R D U F V w Y 3 Q s O D B 9 J n F 1 b 3 Q 7 L C Z x d W 9 0 O 1 N l Y 3 R p b 2 4 x L 1 d l c m t i b G F k I D E g L S B S Z X N 1 b H R z X 0 1 Q Q V 9 M b 2 d p b l 8 v Q X V 0 b 1 J l b W 9 2 Z W R D b 2 x 1 b W 5 z M S 5 7 Z G 9 j d W 1 l b n R f V V J M L D g x f S Z x d W 9 0 O y w m c X V v d D t T Z W N 0 a W 9 u M S 9 X Z X J r Y m x h Z C A x I C 0 g U m V z d W x 0 c 1 9 N U E F f T G 9 n a W 5 f L 0 F 1 d G 9 S Z W 1 v d m V k Q 2 9 s d W 1 u c z E u e 2 R v Y 3 V t Z W 5 0 X 2 h v c 3 R u Y W 1 l L D g y f S Z x d W 9 0 O y w m c X V v d D t T Z W N 0 a W 9 u M S 9 X Z X J r Y m x h Z C A x I C 0 g U m V z d W x 0 c 1 9 N U E F f T G 9 n a W 5 f L 0 F 1 d G 9 S Z W 1 v d m V k Q 2 9 s d W 1 u c z E u e 2 R v Y 3 V t Z W 5 0 X 2 9 y a W d p b i w 4 M 3 0 m c X V v d D s s J n F 1 b 3 Q 7 U 2 V j d G l v b j E v V 2 V y a 2 J s Y W Q g M S A t I F J l c 3 V s d H N f T V B B X 0 x v Z 2 l u X y 9 B d X R v U m V t b 3 Z l Z E N v b H V t b n M x L n t k b 2 1 F b G V t Z W 5 0 c y w 4 N H 0 m c X V v d D s s J n F 1 b 3 Q 7 U 2 V j d G l v b j E v V 2 V y a 2 J s Y W Q g M S A t I F J l c 3 V s d H N f T V B B X 0 x v Z 2 l u X y 9 B d X R v U m V t b 3 Z l Z E N v b H V t b n M x L n t k b 2 1 D b 2 1 w b G V 0 Z S w 4 N X 0 m c X V v d D s s J n F 1 b 3 Q 7 U 2 V j d G l v b j E v V 2 V y a 2 J s Y W Q g M S A t I F J l c 3 V s d H N f T V B B X 0 x v Z 2 l u X y 9 B d X R v U m V t b 3 Z l Z E N v b H V t b n M x L n t Q Z X J m b 3 J t Y W 5 j Z V B h a W 5 0 V G l t a W 5 n L m Z p c n N 0 L X B h a W 5 0 L D g 2 f S Z x d W 9 0 O y w m c X V v d D t T Z W N 0 a W 9 u M S 9 X Z X J r Y m x h Z C A x I C 0 g U m V z d W x 0 c 1 9 N U E F f T G 9 n a W 5 f L 0 F 1 d G 9 S Z W 1 v d m V k Q 2 9 s d W 1 u c z E u e 1 B l c m Z v c m 1 h b m N l U G F p b n R U a W 1 p b m c u Z m l y c 3 Q t Y 2 9 u d G V u d G Z 1 b C 1 w Y W l u d C w 4 N 3 0 m c X V v d D s s J n F 1 b 3 Q 7 U 2 V j d G l v b j E v V 2 V y a 2 J s Y W Q g M S A t I F J l c 3 V s d H N f T V B B X 0 x v Z 2 l u X y 9 B d X R v U m V t b 3 Z l Z E N v b H V t b n M x L n t i Y X N l X 3 B h Z 2 V f a X B f c H R y L D g 4 f S Z x d W 9 0 O y w m c X V v d D t T Z W N 0 a W 9 u M S 9 X Z X J r Y m x h Z C A x I C 0 g U m V z d W x 0 c 1 9 N U E F f T G 9 n a W 5 f L 0 F 1 d G 9 S Z W 1 v d m V k Q 2 9 s d W 1 u c z E u e 2 J h c 2 V f c G F n Z V 9 j b m F t Z S w 4 O X 0 m c X V v d D s s J n F 1 b 3 Q 7 U 2 V j d G l v b j E v V 2 V y a 2 J s Y W Q g M S A t I F J l c 3 V s d H N f T V B B X 0 x v Z 2 l u X y 9 B d X R v U m V t b 3 Z l Z E N v b H V t b n M x L n t i Y X N l X 3 B h Z 2 V f Z G 5 z X 3 N l c n Z l c i w 5 M H 0 m c X V v d D s s J n F 1 b 3 Q 7 U 2 V j d G l v b j E v V 2 V y a 2 J s Y W Q g M S A t I F J l c 3 V s d H N f T V B B X 0 x v Z 2 l u X y 9 B d X R v U m V t b 3 Z l Z E N v b H V t b n M x L n t i c m 9 3 c 2 V y X 2 5 h b W U s O T F 9 J n F 1 b 3 Q 7 L C Z x d W 9 0 O 1 N l Y 3 R p b 2 4 x L 1 d l c m t i b G F k I D E g L S B S Z X N 1 b H R z X 0 1 Q Q V 9 M b 2 d p b l 8 v Q X V 0 b 1 J l b W 9 2 Z W R D b 2 x 1 b W 5 z M S 5 7 Z X Z l b n R O Y W 1 l L D k y f S Z x d W 9 0 O y w m c X V v d D t T Z W N 0 a W 9 u M S 9 X Z X J r Y m x h Z C A x I C 0 g U m V z d W x 0 c 1 9 N U E F f T G 9 n a W 5 f L 0 F 1 d G 9 S Z W 1 v d m V k Q 2 9 s d W 1 u c z E u e 3 R l c 3 R f c n V u X 3 R p b W V f b X M s O T N 9 J n F 1 b 3 Q 7 L C Z x d W 9 0 O 1 N l Y 3 R p b 2 4 x L 1 d l c m t i b G F k I D E g L S B S Z X N 1 b H R z X 0 1 Q Q V 9 M b 2 d p b l 8 v Q X V 0 b 1 J l b W 9 2 Z W R D b 2 x 1 b W 5 z M S 5 7 d G V z d F V y b C w 5 N H 0 m c X V v d D s s J n F 1 b 3 Q 7 U 2 V j d G l v b j E v V 2 V y a 2 J s Y W Q g M S A t I F J l c 3 V s d H N f T V B B X 0 x v Z 2 l u X y 9 B d X R v U m V t b 3 Z l Z E N v b H V t b n M x L n t D b 2 x v c m R l c H R o L D k 1 f S Z x d W 9 0 O y w m c X V v d D t T Z W N 0 a W 9 u M S 9 X Z X J r Y m x h Z C A x I C 0 g U m V z d W x 0 c 1 9 N U E F f T G 9 n a W 5 f L 0 F 1 d G 9 S Z W 1 v d m V k Q 2 9 s d W 1 u c z E u e 0 R w a S w 5 N n 0 m c X V v d D s s J n F 1 b 3 Q 7 U 2 V j d G l v b j E v V 2 V y a 2 J s Y W Q g M S A t I F J l c 3 V s d H N f T V B B X 0 x v Z 2 l u X y 9 B d X R v U m V t b 3 Z l Z E N v b H V t b n M x L n t J b W F n Z X M s O T d 9 J n F 1 b 3 Q 7 L C Z x d W 9 0 O 1 N l Y 3 R p b 2 4 x L 1 d l c m t i b G F k I D E g L S B S Z X N 1 b H R z X 0 1 Q Q V 9 M b 2 d p b l 8 v Q X V 0 b 1 J l b W 9 2 Z W R D b 2 x 1 b W 5 z M S 5 7 U m V z b 2 x 1 d G l v b i w 5 O H 0 m c X V v d D s s J n F 1 b 3 Q 7 U 2 V j d G l v b j E v V 2 V y a 2 J s Y W Q g M S A t I F J l c 3 V s d H N f T V B B X 0 x v Z 2 l u X y 9 B d X R v U m V t b 3 Z l Z E N v b H V t b n M x L n t n Z W 5 l c m F 0 Z W Q t Y 2 9 u d G V u d C 1 w Z X J j Z W 5 0 L D k 5 f S Z x d W 9 0 O y w m c X V v d D t T Z W N 0 a W 9 u M S 9 X Z X J r Y m x h Z C A x I C 0 g U m V z d W x 0 c 1 9 N U E F f T G 9 n a W 5 f L 0 F 1 d G 9 S Z W 1 v d m V k Q 2 9 s d W 1 u c z E u e 2 d l b m V y Y X R l Z C 1 j b 2 5 0 Z W 5 0 L X N p e m U s M T A w f S Z x d W 9 0 O y w m c X V v d D t T Z W N 0 a W 9 u M S 9 X Z X J r Y m x h Z C A x I C 0 g U m V z d W x 0 c 1 9 N U E F f T G 9 n a W 5 f L 0 F 1 d G 9 S Z W 1 v d m V k Q 2 9 s d W 1 u c z E u e 2 1 l d G E t d m l l d 3 B v c n Q s M T A x f S Z x d W 9 0 O y w m c X V v d D t T Z W N 0 a W 9 u M S 9 X Z X J r Y m x h Z C A x I C 0 g U m V z d W x 0 c 1 9 N U E F f T G 9 n a W 5 f L 0 F 1 d G 9 S Z W 1 v d m V k Q 2 9 s d W 1 u c z E u e 3 J l b m R l c m V k L W h 0 b W w s M T A y f S Z x d W 9 0 O y w m c X V v d D t T Z W N 0 a W 9 u M S 9 X Z X J r Y m x h Z C A x I C 0 g U m V z d W x 0 c 1 9 N U E F f T G 9 n a W 5 f L 0 F 1 d G 9 S Z W 1 v d m V k Q 2 9 s d W 1 u c z E u e 2 x h c 3 R W a X N 1 Y W x D a G F u Z 2 U s M T A z f S Z x d W 9 0 O y w m c X V v d D t T Z W N 0 a W 9 u M S 9 X Z X J r Y m x h Z C A x I C 0 g U m V z d W x 0 c 1 9 N U E F f T G 9 n a W 5 f L 0 F 1 d G 9 S Z W 1 v d m V k Q 2 9 s d W 1 u c z E u e 3 J l b m R l c i w x M D R 9 J n F 1 b 3 Q 7 L C Z x d W 9 0 O 1 N l Y 3 R p b 2 4 x L 1 d l c m t i b G F k I D E g L S B S Z X N 1 b H R z X 0 1 Q Q V 9 M b 2 d p b l 8 v Q X V 0 b 1 J l b W 9 2 Z W R D b 2 x 1 b W 5 z M S 5 7 d m l z d W F s Q 2 9 t c G x l d G U 4 N S w x M D V 9 J n F 1 b 3 Q 7 L C Z x d W 9 0 O 1 N l Y 3 R p b 2 4 x L 1 d l c m t i b G F k I D E g L S B S Z X N 1 b H R z X 0 1 Q Q V 9 M b 2 d p b l 8 v Q X V 0 b 1 J l b W 9 2 Z W R D b 2 x 1 b W 5 z M S 5 7 d m l z d W F s Q 2 9 t c G x l d G U 5 M C w x M D Z 9 J n F 1 b 3 Q 7 L C Z x d W 9 0 O 1 N l Y 3 R p b 2 4 x L 1 d l c m t i b G F k I D E g L S B S Z X N 1 b H R z X 0 1 Q Q V 9 M b 2 d p b l 8 v Q X V 0 b 1 J l b W 9 2 Z W R D b 2 x 1 b W 5 z M S 5 7 d m l z d W F s Q 2 9 t c G x l d G U 5 N S w x M D d 9 J n F 1 b 3 Q 7 L C Z x d W 9 0 O 1 N l Y 3 R p b 2 4 x L 1 d l c m t i b G F k I D E g L S B S Z X N 1 b H R z X 0 1 Q Q V 9 M b 2 d p b l 8 v Q X V 0 b 1 J l b W 9 2 Z W R D b 2 x 1 b W 5 z M S 5 7 d m l z d W F s Q 2 9 t c G x l d G U 5 O S w x M D h 9 J n F 1 b 3 Q 7 L C Z x d W 9 0 O 1 N l Y 3 R p b 2 4 x L 1 d l c m t i b G F k I D E g L S B S Z X N 1 b H R z X 0 1 Q Q V 9 M b 2 d p b l 8 v Q X V 0 b 1 J l b W 9 2 Z W R D b 2 x 1 b W 5 z M S 5 7 d m l z d W F s Q 2 9 t c G x l d G U s M T A 5 f S Z x d W 9 0 O y w m c X V v d D t T Z W N 0 a W 9 u M S 9 X Z X J r Y m x h Z C A x I C 0 g U m V z d W x 0 c 1 9 N U E F f T G 9 n a W 5 f L 0 F 1 d G 9 S Z W 1 v d m V k Q 2 9 s d W 1 u c z E u e 1 N w Z W V k S W 5 k Z X g s M T E w f S Z x d W 9 0 O y w m c X V v d D t T Z W N 0 a W 9 u M S 9 X Z X J r Y m x h Z C A x I C 0 g U m V z d W x 0 c 1 9 N U E F f T G 9 n a W 5 f L 0 F 1 d G 9 S Z W 1 v d m V k Q 2 9 s d W 1 u c z E u e 0 x h c m d l c 3 R D b 2 5 0 Z W 5 0 Z n V s U G F p b n R U e X B l L D E x M X 0 m c X V v d D s s J n F 1 b 3 Q 7 U 2 V j d G l v b j E v V 2 V y a 2 J s Y W Q g M S A t I F J l c 3 V s d H N f T V B B X 0 x v Z 2 l u X y 9 B d X R v U m V t b 3 Z l Z E N v b H V t b n M x L n t M Y X J n Z X N 0 Q 2 9 u d G V u d G Z 1 b F B h a W 5 0 T m 9 k Z V R 5 c G U s M T E y f S Z x d W 9 0 O y w m c X V v d D t T Z W N 0 a W 9 u M S 9 X Z X J r Y m x h Z C A x I C 0 g U m V z d W x 0 c 1 9 N U E F f T G 9 n a W 5 f L 0 F 1 d G 9 S Z W 1 v d m V k Q 2 9 s d W 1 u c z E u e 2 N o c m 9 t Z V V z Z X J U a W 1 p b m c u b m F 2 a W d h d G l v b l N 0 Y X J 0 L D E x M 3 0 m c X V v d D s s J n F 1 b 3 Q 7 U 2 V j d G l v b j E v V 2 V y a 2 J s Y W Q g M S A t I F J l c 3 V s d H N f T V B B X 0 x v Z 2 l u X y 9 B d X R v U m V t b 3 Z l Z E N v b H V t b n M x L n t j a H J v b W V V c 2 V y V G l t a W 5 n L m Z l d G N o U 3 R h c n Q s M T E 0 f S Z x d W 9 0 O y w m c X V v d D t T Z W N 0 a W 9 u M S 9 X Z X J r Y m x h Z C A x I C 0 g U m V z d W x 0 c 1 9 N U E F f T G 9 n a W 5 f L 0 F 1 d G 9 S Z W 1 v d m V k Q 2 9 s d W 1 u c z E u e 2 N o c m 9 t Z V V z Z X J U a W 1 p b m c u Z G 9 t T G 9 h Z G l u Z y w x M T V 9 J n F 1 b 3 Q 7 L C Z x d W 9 0 O 1 N l Y 3 R p b 2 4 x L 1 d l c m t i b G F k I D E g L S B S Z X N 1 b H R z X 0 1 Q Q V 9 M b 2 d p b l 8 v Q X V 0 b 1 J l b W 9 2 Z W R D b 2 x 1 b W 5 z M S 5 7 Y 2 h y b 2 1 l V X N l c l R p b W l u Z y 5 y Z X N w b 2 5 z Z U V u Z C w x M T Z 9 J n F 1 b 3 Q 7 L C Z x d W 9 0 O 1 N l Y 3 R p b 2 4 x L 1 d l c m t i b G F k I D E g L S B S Z X N 1 b H R z X 0 1 Q Q V 9 M b 2 d p b l 8 v Q X V 0 b 1 J l b W 9 2 Z W R D b 2 x 1 b W 5 z M S 5 7 Y 2 h y b 2 1 l V X N l c l R p b W l u Z y 5 k b 2 1 J b n R l c m F j d G l 2 Z S w x M T d 9 J n F 1 b 3 Q 7 L C Z x d W 9 0 O 1 N l Y 3 R p b 2 4 x L 1 d l c m t i b G F k I D E g L S B S Z X N 1 b H R z X 0 1 Q Q V 9 M b 2 d p b l 8 v Q X V 0 b 1 J l b W 9 2 Z W R D b 2 x 1 b W 5 z M S 5 7 Y 2 h y b 2 1 l V X N l c l R p b W l u Z y 5 k b 2 1 D b 2 5 0 Z W 5 0 T G 9 h Z G V k R X Z l b n R T d G F y d C w x M T h 9 J n F 1 b 3 Q 7 L C Z x d W 9 0 O 1 N l Y 3 R p b 2 4 x L 1 d l c m t i b G F k I D E g L S B S Z X N 1 b H R z X 0 1 Q Q V 9 M b 2 d p b l 8 v Q X V 0 b 1 J l b W 9 2 Z W R D b 2 x 1 b W 5 z M S 5 7 Y 2 h y b 2 1 l V X N l c l R p b W l u Z y 5 k b 2 1 D b 2 5 0 Z W 5 0 T G 9 h Z G V k R X Z l b n R F b m Q s M T E 5 f S Z x d W 9 0 O y w m c X V v d D t T Z W N 0 a W 9 u M S 9 X Z X J r Y m x h Z C A x I C 0 g U m V z d W x 0 c 1 9 N U E F f T G 9 n a W 5 f L 0 F 1 d G 9 S Z W 1 v d m V k Q 2 9 s d W 1 u c z E u e 2 N o c m 9 t Z V V z Z X J U a W 1 p b m c u Z G 9 t Q 2 9 t c G x l d G U s M T I w f S Z x d W 9 0 O y w m c X V v d D t T Z W N 0 a W 9 u M S 9 X Z X J r Y m x h Z C A x I C 0 g U m V z d W x 0 c 1 9 N U E F f T G 9 n a W 5 f L 0 F 1 d G 9 S Z W 1 v d m V k Q 2 9 s d W 1 u c z E u e 2 N o c m 9 t Z V V z Z X J U a W 1 p b m c u d W 5 s b 2 F k R X Z l b n R T d G F y d C w x M j F 9 J n F 1 b 3 Q 7 L C Z x d W 9 0 O 1 N l Y 3 R p b 2 4 x L 1 d l c m t i b G F k I D E g L S B S Z X N 1 b H R z X 0 1 Q Q V 9 M b 2 d p b l 8 v Q X V 0 b 1 J l b W 9 2 Z W R D b 2 x 1 b W 5 z M S 5 7 Y 2 h y b 2 1 l V X N l c l R p b W l u Z y 5 1 b m x v Y W R F d m V u d E V u Z C w x M j J 9 J n F 1 b 3 Q 7 L C Z x d W 9 0 O 1 N l Y 3 R p b 2 4 x L 1 d l c m t i b G F k I D E g L S B S Z X N 1 b H R z X 0 1 Q Q V 9 M b 2 d p b l 8 v Q X V 0 b 1 J l b W 9 2 Z W R D b 2 x 1 b W 5 z M S 5 7 Y 2 h y b 2 1 l V X N l c l R p b W l u Z y 5 t Y X J r Q X N N Y W l u R n J h b W U s M T I z f S Z x d W 9 0 O y w m c X V v d D t T Z W N 0 a W 9 u M S 9 X Z X J r Y m x h Z C A x I C 0 g U m V z d W x 0 c 1 9 N U E F f T G 9 n a W 5 f L 0 F 1 d G 9 S Z W 1 v d m V k Q 2 9 s d W 1 u c z E u e 2 N o c m 9 t Z V V z Z X J U a W 1 p b m c u Y 2 9 t b W l 0 T m F 2 a W d h d G l v b k V u Z C w x M j R 9 J n F 1 b 3 Q 7 L C Z x d W 9 0 O 1 N l Y 3 R p b 2 4 x L 1 d l c m t i b G F k I D E g L S B S Z X N 1 b H R z X 0 1 Q Q V 9 M b 2 d p b l 8 v Q X V 0 b 1 J l b W 9 2 Z W R D b 2 x 1 b W 5 z M S 5 7 Y 2 h y b 2 1 l V X N l c l R p b W l u Z y 5 s b 2 F k R X Z l b n R T d G F y d C w x M j V 9 J n F 1 b 3 Q 7 L C Z x d W 9 0 O 1 N l Y 3 R p b 2 4 x L 1 d l c m t i b G F k I D E g L S B S Z X N 1 b H R z X 0 1 Q Q V 9 M b 2 d p b l 8 v Q X V 0 b 1 J l b W 9 2 Z W R D b 2 x 1 b W 5 z M S 5 7 Y 2 h y b 2 1 l V X N l c l R p b W l u Z y 5 s b 2 F k R X Z l b n R F b m Q s M T I 2 f S Z x d W 9 0 O y w m c X V v d D t T Z W N 0 a W 9 u M S 9 X Z X J r Y m x h Z C A x I C 0 g U m V z d W x 0 c 1 9 N U E F f T G 9 n a W 5 f L 0 F 1 d G 9 S Z W 1 v d m V k Q 2 9 s d W 1 u c z E u e 2 N o c m 9 t Z V V z Z X J U a W 1 p b m c u Z m l y c 3 R Q Y W l u d C w x M j d 9 J n F 1 b 3 Q 7 L C Z x d W 9 0 O 1 N l Y 3 R p b 2 4 x L 1 d l c m t i b G F k I D E g L S B S Z X N 1 b H R z X 0 1 Q Q V 9 M b 2 d p b l 8 v Q X V 0 b 1 J l b W 9 2 Z W R D b 2 x 1 b W 5 z M S 5 7 Y 2 h y b 2 1 l V X N l c l R p b W l u Z y 5 m a X J z d E N v b n R l b n R m d W x Q Y W l u d C w x M j h 9 J n F 1 b 3 Q 7 L C Z x d W 9 0 O 1 N l Y 3 R p b 2 4 x L 1 d l c m t i b G F k I D E g L S B S Z X N 1 b H R z X 0 1 Q Q V 9 M b 2 d p b l 8 v Q X V 0 b 1 J l b W 9 2 Z W R D b 2 x 1 b W 5 z M S 5 7 Y 2 h y b 2 1 l V X N l c l R p b W l u Z y 5 m a X J z d E 1 l Y W 5 p b m d m d W x Q Y W l u d E N h b m R p Z G F 0 Z S w x M j l 9 J n F 1 b 3 Q 7 L C Z x d W 9 0 O 1 N l Y 3 R p b 2 4 x L 1 d l c m t i b G F k I D E g L S B S Z X N 1 b H R z X 0 1 Q Q V 9 M b 2 d p b l 8 v Q X V 0 b 1 J l b W 9 2 Z W R D b 2 x 1 b W 5 z M S 5 7 Y 2 h y b 2 1 l V X N l c l R p b W l u Z y 5 m a X J z d E 1 l Y W 5 p b m d m d W x Q Y W l u d C w x M z B 9 J n F 1 b 3 Q 7 L C Z x d W 9 0 O 1 N l Y 3 R p b 2 4 x L 1 d l c m t i b G F k I D E g L S B S Z X N 1 b H R z X 0 1 Q Q V 9 M b 2 d p b l 8 v Q X V 0 b 1 J l b W 9 2 Z W R D b 2 x 1 b W 5 z M S 5 7 Y 2 h y b 2 1 l V X N l c l R p b W l u Z y 5 M Y X J n Z X N 0 V G V 4 d F B h a W 5 0 L D E z M X 0 m c X V v d D s s J n F 1 b 3 Q 7 U 2 V j d G l v b j E v V 2 V y a 2 J s Y W Q g M S A t I F J l c 3 V s d H N f T V B B X 0 x v Z 2 l u X y 9 B d X R v U m V t b 3 Z l Z E N v b H V t b n M x L n t j a H J v b W V V c 2 V y V G l t a W 5 n L k x h c m d l c 3 R D b 2 5 0 Z W 5 0 Z n V s U G F p b n Q s M T M y f S Z x d W 9 0 O y w m c X V v d D t T Z W N 0 a W 9 u M S 9 X Z X J r Y m x h Z C A x I C 0 g U m V z d W x 0 c 1 9 N U E F f T G 9 n a W 5 f L 0 F 1 d G 9 S Z W 1 v d m V k Q 2 9 s d W 1 u c z E u e 2 N o c m 9 t Z V V z Z X J U a W 1 p b m c u V G 9 0 Y W x M Y X l v d X R T a G l m d C w x M z N 9 J n F 1 b 3 Q 7 L C Z x d W 9 0 O 1 N l Y 3 R p b 2 4 x L 1 d l c m t i b G F k I D E g L S B S Z X N 1 b H R z X 0 1 Q Q V 9 M b 2 d p b l 8 v Q X V 0 b 1 J l b W 9 2 Z W R D b 2 x 1 b W 5 z M S 5 7 Y 2 h y b 2 1 l V X N l c l R p b W l u Z y 5 D d W 1 1 b G F 0 a X Z l T G F 5 b 3 V 0 U 2 h p Z n Q s M T M 0 f S Z x d W 9 0 O y w m c X V v d D t T Z W N 0 a W 9 u M S 9 X Z X J r Y m x h Z C A x I C 0 g U m V z d W x 0 c 1 9 N U E F f T G 9 n a W 5 f L 0 F 1 d G 9 S Z W 1 v d m V k Q 2 9 s d W 1 u c z E u e 1 R U S U 1 l Y X N 1 c m V t Z W 5 0 R W 5 k L D E z N X 0 m c X V v d D s s J n F 1 b 3 Q 7 U 2 V j d G l v b j E v V 2 V y a 2 J s Y W Q g M S A t I F J l c 3 V s d H N f T V B B X 0 x v Z 2 l u X y 9 B d X R v U m V t b 3 Z l Z E N v b H V t b n M x L n t M Y X N 0 S W 5 0 Z X J h Y 3 R p d m U s M T M 2 f S Z x d W 9 0 O y w m c X V v d D t T Z W N 0 a W 9 u M S 9 X Z X J r Y m x h Z C A x I C 0 g U m V z d W x 0 c 1 9 N U E F f T G 9 n a W 5 f L 0 F 1 d G 9 S Z W 1 v d m V k Q 2 9 s d W 1 u c z E u e 3 R l c 3 R J R C w x M z d 9 J n F 1 b 3 Q 7 L C Z x d W 9 0 O 1 N l Y 3 R p b 2 4 x L 1 d l c m t i b G F k I D E g L S B S Z X N 1 b H R z X 0 1 Q Q V 9 M b 2 d p b l 8 v Q X V 0 b 1 J l b W 9 2 Z W R D b 2 x 1 b W 5 z M S 5 7 c n V u L D E z O H 0 m c X V v d D s s J n F 1 b 3 Q 7 U 2 V j d G l v b j E v V 2 V y a 2 J s Y W Q g M S A t I F J l c 3 V s d H N f T V B B X 0 x v Z 2 l u X y 9 B d X R v U m V t b 3 Z l Z E N v b H V t b n M x L n t z d G V w L D E z O X 0 m c X V v d D s s J n F 1 b 3 Q 7 U 2 V j d G l v b j E v V 2 V y a 2 J s Y W Q g M S A t I F J l c 3 V s d H N f T V B B X 0 x v Z 2 l u X y 9 B d X R v U m V t b 3 Z l Z E N v b H V t b n M x L n t l Z m Z l Y 3 R p d m V C c H M s M T Q w f S Z x d W 9 0 O y w m c X V v d D t T Z W N 0 a W 9 u M S 9 X Z X J r Y m x h Z C A x I C 0 g U m V z d W x 0 c 1 9 N U E F f T G 9 n a W 5 f L 0 F 1 d G 9 S Z W 1 v d m V k Q 2 9 s d W 1 u c z E u e 2 R v b V R p b W U s M T Q x f S Z x d W 9 0 O y w m c X V v d D t T Z W N 0 a W 9 u M S 9 X Z X J r Y m x h Z C A x I C 0 g U m V z d W x 0 c 1 9 N U E F f T G 9 n a W 5 f L 0 F 1 d G 9 S Z W 1 v d m V k Q 2 9 s d W 1 u c z E u e 2 F m d C w x N D J 9 J n F 1 b 3 Q 7 L C Z x d W 9 0 O 1 N l Y 3 R p b 2 4 x L 1 d l c m t i b G F k I D E g L S B S Z X N 1 b H R z X 0 1 Q Q V 9 M b 2 d p b l 8 v Q X V 0 b 1 J l b W 9 2 Z W R D b 2 x 1 b W 5 z M S 5 7 d G l 0 b G V U a W 1 l L D E 0 M 3 0 m c X V v d D s s J n F 1 b 3 Q 7 U 2 V j d G l v b j E v V 2 V y a 2 J s Y W Q g M S A t I F J l c 3 V s d H N f T V B B X 0 x v Z 2 l u X y 9 B d X R v U m V t b 3 Z l Z E N v b H V t b n M x L n t k b 2 1 M b 2 F k a W 5 n L D E 0 N H 0 m c X V v d D s s J n F 1 b 3 Q 7 U 2 V j d G l v b j E v V 2 V y a 2 J s Y W Q g M S A t I F J l c 3 V s d H N f T V B B X 0 x v Z 2 l u X y 9 B d X R v U m V t b 3 Z l Z E N v b H V t b n M x L n t z Z X J 2 Z X J f c n R 0 L D E 0 N X 0 m c X V v d D s s J n F 1 b 3 Q 7 U 2 V j d G l v b j E v V 2 V y a 2 J s Y W Q g M S A t I F J l c 3 V s d H N f T V B B X 0 x v Z 2 l u X y 9 B d X R v U m V t b 3 Z l Z E N v b H V t b n M x L n t l Z G d l L X B y b 2 N l c 3 N l Z C w x N D Z 9 J n F 1 b 3 Q 7 L C Z x d W 9 0 O 1 N l Y 3 R p b 2 4 x L 1 d l c m t i b G F k I D E g L S B S Z X N 1 b H R z X 0 1 Q Q V 9 M b 2 d p b l 8 v Q X V 0 b 1 J l b W 9 2 Z W R D b 2 x 1 b W 5 z M S 5 7 b W F 4 R k l E L D E 0 N 3 0 m c X V v d D s s J n F 1 b 3 Q 7 U 2 V j d G l v b j E v V 2 V y a 2 J s Y W Q g M S A t I F J l c 3 V s d H N f T V B B X 0 x v Z 2 l u X y 9 B d X R v U m V t b 3 Z l Z E N v b H V t b n M x L n t U b 3 R h b E J s b 2 N r a W 5 n V G l t Z S w x N D h 9 J n F 1 b 3 Q 7 L C Z x d W 9 0 O 1 N l Y 3 R p b 2 4 x L 1 d l c m t i b G F k I D E g L S B S Z X N 1 b H R z X 0 1 Q Q V 9 M b 2 d p b l 8 v Q X V 0 b 1 J l b W 9 2 Z W R D b 2 x 1 b W 5 z M S 5 7 Z W Z m Z W N 0 a X Z l Q n B z R G 9 j L D E 0 O X 0 m c X V v d D s s J n F 1 b 3 Q 7 U 2 V j d G l v b j E v V 2 V y a 2 J s Y W Q g M S A t I F J l c 3 V s d H N f T V B B X 0 x v Z 2 l u X y 9 B d X R v U m V t b 3 Z l Z E N v b H V t b n M x L n t i e X R l c y 5 o d G 1 s L D E 1 M H 0 m c X V v d D s s J n F 1 b 3 Q 7 U 2 V j d G l v b j E v V 2 V y a 2 J s Y W Q g M S A t I F J l c 3 V s d H N f T V B B X 0 x v Z 2 l u X y 9 B d X R v U m V t b 3 Z l Z E N v b H V t b n M x L n t y Z X F 1 Z X N 0 c y 5 o d G 1 s L D E 1 M X 0 m c X V v d D s s J n F 1 b 3 Q 7 U 2 V j d G l v b j E v V 2 V y a 2 J s Y W Q g M S A t I F J l c 3 V s d H N f T V B B X 0 x v Z 2 l u X y 9 B d X R v U m V t b 3 Z l Z E N v b H V t b n M x L n t i e X R l c 1 V u Y 2 9 t c H J l c 3 N l Z C 5 o d G 1 s L D E 1 M n 0 m c X V v d D s s J n F 1 b 3 Q 7 U 2 V j d G l v b j E v V 2 V y a 2 J s Y W Q g M S A t I F J l c 3 V s d H N f T V B B X 0 x v Z 2 l u X y 9 B d X R v U m V t b 3 Z l Z E N v b H V t b n M x L n t i e X R l c y 5 q c y w x N T N 9 J n F 1 b 3 Q 7 L C Z x d W 9 0 O 1 N l Y 3 R p b 2 4 x L 1 d l c m t i b G F k I D E g L S B S Z X N 1 b H R z X 0 1 Q Q V 9 M b 2 d p b l 8 v Q X V 0 b 1 J l b W 9 2 Z W R D b 2 x 1 b W 5 z M S 5 7 c m V x d W V z d H M u a n M s M T U 0 f S Z x d W 9 0 O y w m c X V v d D t T Z W N 0 a W 9 u M S 9 X Z X J r Y m x h Z C A x I C 0 g U m V z d W x 0 c 1 9 N U E F f T G 9 n a W 5 f L 0 F 1 d G 9 S Z W 1 v d m V k Q 2 9 s d W 1 u c z E u e 2 J 5 d G V z V W 5 j b 2 1 w c m V z c 2 V k L m p z L D E 1 N X 0 m c X V v d D s s J n F 1 b 3 Q 7 U 2 V j d G l v b j E v V 2 V y a 2 J s Y W Q g M S A t I F J l c 3 V s d H N f T V B B X 0 x v Z 2 l u X y 9 B d X R v U m V t b 3 Z l Z E N v b H V t b n M x L n t i e X R l c y 5 j c 3 M s M T U 2 f S Z x d W 9 0 O y w m c X V v d D t T Z W N 0 a W 9 u M S 9 X Z X J r Y m x h Z C A x I C 0 g U m V z d W x 0 c 1 9 N U E F f T G 9 n a W 5 f L 0 F 1 d G 9 S Z W 1 v d m V k Q 2 9 s d W 1 u c z E u e 3 J l c X V l c 3 R z L m N z c y w x N T d 9 J n F 1 b 3 Q 7 L C Z x d W 9 0 O 1 N l Y 3 R p b 2 4 x L 1 d l c m t i b G F k I D E g L S B S Z X N 1 b H R z X 0 1 Q Q V 9 M b 2 d p b l 8 v Q X V 0 b 1 J l b W 9 2 Z W R D b 2 x 1 b W 5 z M S 5 7 Y n l 0 Z X N V b m N v b X B y Z X N z Z W Q u Y 3 N z L D E 1 O H 0 m c X V v d D s s J n F 1 b 3 Q 7 U 2 V j d G l v b j E v V 2 V y a 2 J s Y W Q g M S A t I F J l c 3 V s d H N f T V B B X 0 x v Z 2 l u X y 9 B d X R v U m V t b 3 Z l Z E N v b H V t b n M x L n t i e X R l c y 5 p b W F n Z S w x N T l 9 J n F 1 b 3 Q 7 L C Z x d W 9 0 O 1 N l Y 3 R p b 2 4 x L 1 d l c m t i b G F k I D E g L S B S Z X N 1 b H R z X 0 1 Q Q V 9 M b 2 d p b l 8 v Q X V 0 b 1 J l b W 9 2 Z W R D b 2 x 1 b W 5 z M S 5 7 c m V x d W V z d H M u a W 1 h Z 2 U s M T Y w f S Z x d W 9 0 O y w m c X V v d D t T Z W N 0 a W 9 u M S 9 X Z X J r Y m x h Z C A x I C 0 g U m V z d W x 0 c 1 9 N U E F f T G 9 n a W 5 f L 0 F 1 d G 9 S Z W 1 v d m V k Q 2 9 s d W 1 u c z E u e 2 J 5 d G V z V W 5 j b 2 1 w c m V z c 2 V k L m l t Y W d l L D E 2 M X 0 m c X V v d D s s J n F 1 b 3 Q 7 U 2 V j d G l v b j E v V 2 V y a 2 J s Y W Q g M S A t I F J l c 3 V s d H N f T V B B X 0 x v Z 2 l u X y 9 B d X R v U m V t b 3 Z l Z E N v b H V t b n M x L n t i e X R l c y 5 m b G F z a C w x N j J 9 J n F 1 b 3 Q 7 L C Z x d W 9 0 O 1 N l Y 3 R p b 2 4 x L 1 d l c m t i b G F k I D E g L S B S Z X N 1 b H R z X 0 1 Q Q V 9 M b 2 d p b l 8 v Q X V 0 b 1 J l b W 9 2 Z W R D b 2 x 1 b W 5 z M S 5 7 c m V x d W V z d H M u Z m x h c 2 g s M T Y z f S Z x d W 9 0 O y w m c X V v d D t T Z W N 0 a W 9 u M S 9 X Z X J r Y m x h Z C A x I C 0 g U m V z d W x 0 c 1 9 N U E F f T G 9 n a W 5 f L 0 F 1 d G 9 S Z W 1 v d m V k Q 2 9 s d W 1 u c z E u e 2 J 5 d G V z V W 5 j b 2 1 w c m V z c 2 V k L m Z s Y X N o L D E 2 N H 0 m c X V v d D s s J n F 1 b 3 Q 7 U 2 V j d G l v b j E v V 2 V y a 2 J s Y W Q g M S A t I F J l c 3 V s d H N f T V B B X 0 x v Z 2 l u X y 9 B d X R v U m V t b 3 Z l Z E N v b H V t b n M x L n t i e X R l c y 5 m b 2 5 0 L D E 2 N X 0 m c X V v d D s s J n F 1 b 3 Q 7 U 2 V j d G l v b j E v V 2 V y a 2 J s Y W Q g M S A t I F J l c 3 V s d H N f T V B B X 0 x v Z 2 l u X y 9 B d X R v U m V t b 3 Z l Z E N v b H V t b n M x L n t y Z X F 1 Z X N 0 c y 5 m b 2 5 0 L D E 2 N n 0 m c X V v d D s s J n F 1 b 3 Q 7 U 2 V j d G l v b j E v V 2 V y a 2 J s Y W Q g M S A t I F J l c 3 V s d H N f T V B B X 0 x v Z 2 l u X y 9 B d X R v U m V t b 3 Z l Z E N v b H V t b n M x L n t i e X R l c 1 V u Y 2 9 t c H J l c 3 N l Z C 5 m b 2 5 0 L D E 2 N 3 0 m c X V v d D s s J n F 1 b 3 Q 7 U 2 V j d G l v b j E v V 2 V y a 2 J s Y W Q g M S A t I F J l c 3 V s d H N f T V B B X 0 x v Z 2 l u X y 9 B d X R v U m V t b 3 Z l Z E N v b H V t b n M x L n t i e X R l c y 5 2 a W R l b y w x N j h 9 J n F 1 b 3 Q 7 L C Z x d W 9 0 O 1 N l Y 3 R p b 2 4 x L 1 d l c m t i b G F k I D E g L S B S Z X N 1 b H R z X 0 1 Q Q V 9 M b 2 d p b l 8 v Q X V 0 b 1 J l b W 9 2 Z W R D b 2 x 1 b W 5 z M S 5 7 c m V x d W V z d H M u d m l k Z W 8 s M T Y 5 f S Z x d W 9 0 O y w m c X V v d D t T Z W N 0 a W 9 u M S 9 X Z X J r Y m x h Z C A x I C 0 g U m V z d W x 0 c 1 9 N U E F f T G 9 n a W 5 f L 0 F 1 d G 9 S Z W 1 v d m V k Q 2 9 s d W 1 u c z E u e 2 J 5 d G V z V W 5 j b 2 1 w c m V z c 2 V k L n Z p Z G V v L D E 3 M H 0 m c X V v d D s s J n F 1 b 3 Q 7 U 2 V j d G l v b j E v V 2 V y a 2 J s Y W Q g M S A t I F J l c 3 V s d H N f T V B B X 0 x v Z 2 l u X y 9 B d X R v U m V t b 3 Z l Z E N v b H V t b n M x L n t i e X R l c y 5 v d G h l c i w x N z F 9 J n F 1 b 3 Q 7 L C Z x d W 9 0 O 1 N l Y 3 R p b 2 4 x L 1 d l c m t i b G F k I D E g L S B S Z X N 1 b H R z X 0 1 Q Q V 9 M b 2 d p b l 8 v Q X V 0 b 1 J l b W 9 2 Z W R D b 2 x 1 b W 5 z M S 5 7 c m V x d W V z d H M u b 3 R o Z X I s M T c y f S Z x d W 9 0 O y w m c X V v d D t T Z W N 0 a W 9 u M S 9 X Z X J r Y m x h Z C A x I C 0 g U m V z d W x 0 c 1 9 N U E F f T G 9 n a W 5 f L 0 F 1 d G 9 S Z W 1 v d m V k Q 2 9 s d W 1 u c z E u e 2 J 5 d G V z V W 5 j b 2 1 w c m V z c 2 V k L m 9 0 a G V y L D E 3 M 3 0 m c X V v d D s s J n F 1 b 3 Q 7 U 2 V j d G l v b j E v V 2 V y a 2 J s Y W Q g M S A t I F J l c 3 V s d H N f T V B B X 0 x v Z 2 l u X y 9 B d X R v U m V t b 3 Z l Z E N v b H V t b n M x L n t p Z C w x N z R 9 J n F 1 b 3 Q 7 L C Z x d W 9 0 O 1 N l Y 3 R p b 2 4 x L 1 d l c m t i b G F k I D E g L S B S Z X N 1 b H R z X 0 1 Q Q V 9 M b 2 d p b l 8 v Q X V 0 b 1 J l b W 9 2 Z W R D b 2 x 1 b W 5 z M S 5 7 Y 3 B 1 L k h p d F R l c 3 Q s M T c 1 f S Z x d W 9 0 O y w m c X V v d D t T Z W N 0 a W 9 u M S 9 X Z X J r Y m x h Z C A x I C 0 g U m V z d W x 0 c 1 9 N U E F f T G 9 n a W 5 f L 0 F 1 d G 9 S Z W 1 v d m V k Q 2 9 s d W 1 u c z E u e 0 N v b H V t b j E 3 N y w x N z Z 9 J n F 1 b 3 Q 7 X S w m c X V v d D t S Z W x h d G l v b n N o a X B J b m Z v J n F 1 b 3 Q 7 O l t d f S I g L z 4 8 L 1 N 0 Y W J s Z U V u d H J p Z X M + P C 9 J d G V t P j x J d G V t P j x J d G V t T G 9 j Y X R p b 2 4 + P E l 0 Z W 1 U e X B l P k Z v c m 1 1 b G E 8 L 0 l 0 Z W 1 U e X B l P j x J d G V t U G F 0 a D 5 T Z W N 0 a W 9 u M S 9 X Z X J r Y m x h Z C U y M D E l M j A t J T I w U m V z d W x 0 c 1 9 N U E F f T G 9 n a W 5 f L 0 J y b 2 4 8 L 0 l 0 Z W 1 Q Y X R o P j w v S X R l b U x v Y 2 F 0 a W 9 u P j x T d G F i b G V F b n R y a W V z I C 8 + P C 9 J d G V t P j x J d G V t P j x J d G V t T G 9 j Y X R p b 2 4 + P E l 0 Z W 1 U e X B l P k Z v c m 1 1 b G E 8 L 0 l 0 Z W 1 U e X B l P j x J d G V t U G F 0 a D 5 T Z W N 0 a W 9 u M S 9 X Z X J r Y m x h Z C U y M D E l M j A t J T I w U m V z d W x 0 c 1 9 N U E F f T G 9 n a W 5 f L 0 5 h d m l n Y X R p Z S U y M D E 8 L 0 l 0 Z W 1 Q Y X R o P j w v S X R l b U x v Y 2 F 0 a W 9 u P j x T d G F i b G V F b n R y a W V z I C 8 + P C 9 J d G V t P j x J d G V t P j x J d G V t T G 9 j Y X R p b 2 4 + P E l 0 Z W 1 U e X B l P k Z v c m 1 1 b G E 8 L 0 l 0 Z W 1 U e X B l P j x J d G V t U G F 0 a D 5 T Z W N 0 a W 9 u M S 9 X Z X J r Y m x h Z C U y M D E l M j A t J T I w U m V z d W x 0 c 1 9 N U E F f T G 9 n a W 5 f L 0 h l Y W R l c n M l M j B t Z X Q l M j B 2 Z X J o b 2 9 n Z C U y M G 5 p d m V h d T w v S X R l b V B h d G g + P C 9 J d G V t T G 9 j Y X R p b 2 4 + P F N 0 Y W J s Z U V u d H J p Z X M g L z 4 8 L 0 l 0 Z W 0 + P E l 0 Z W 0 + P E l 0 Z W 1 M b 2 N h d G l v b j 4 8 S X R l b V R 5 c G U + R m 9 y b X V s Y T w v S X R l b V R 5 c G U + P E l 0 Z W 1 Q Y X R o P l N l Y 3 R p b 2 4 x L 1 d l c m t i b G F k J T I w M S U y M C 0 l M j B S Z X N 1 b H R z X 0 1 Q Q V 9 M b 2 d p b l 8 v S G V 0 J T I w a 2 9 s b 2 1 0 e X B l J T I w a X M l M j B n Z X d p a n p p Z 2 Q 8 L 0 l 0 Z W 1 Q Y X R o P j w v S X R l b U x v Y 2 F 0 a W 9 u P j x T d G F i b G V F b n R y a W V z I C 8 + P C 9 J d G V t P j x J d G V t P j x J d G V t T G 9 j Y X R p b 2 4 + P E l 0 Z W 1 U e X B l P k Z v c m 1 1 b G E 8 L 0 l 0 Z W 1 U e X B l P j x J d G V t U G F 0 a D 5 T Z W N 0 a W 9 u M S 9 X Z X J r Y m x h Z C U y M D E l M j A t J T I w U m V z d W x 0 c 1 9 N U E F f T W V u d U N y 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5 h b W V V c G R h d G V k Q W Z 0 Z X J G a W x s I i B W Y W x 1 Z T 0 i b D A i I C 8 + P E V u d H J 5 I F R 5 c G U 9 I l J l c 3 V s d F R 5 c G U i I F Z h b H V l P S J z V G F i b G U i I C 8 + P E V u d H J 5 I F R 5 c G U 9 I k J 1 Z m Z l c k 5 l e H R S Z W Z y Z X N o I i B W Y W x 1 Z T 0 i b D E i I C 8 + P E V u d H J 5 I F R 5 c G U 9 I k Z p b G x U Y X J n Z X Q i I F Z h b H V l P S J z V 2 V y a 2 J s Y W R f M V 9 f X 1 J l c 3 V s d H N f T V B B X 0 1 l b n V D c i I g L z 4 8 R W 5 0 c n k g V H l w Z T 0 i R m l s b G V k Q 2 9 t c G x l d G V S Z X N 1 b H R U b 1 d v c m t z a G V l d C I g V m F s d W U 9 I m w x I i A v P j x F b n R y e S B U e X B l P S J B Z G R l Z F R v R G F 0 Y U 1 v Z G V s I i B W Y W x 1 Z T 0 i b D A i I C 8 + P E V u d H J 5 I F R 5 c G U 9 I k Z p b G x D b 3 V u d C I g V m F s d W U 9 I m w 1 I i A v P j x F b n R y e S B U e X B l P S J G a W x s R X J y b 3 J D b 2 R l I i B W Y W x 1 Z T 0 i c 1 V u a 2 5 v d 2 4 i I C 8 + P E V u d H J 5 I F R 5 c G U 9 I k Z p b G x F c n J v c k N v d W 5 0 I i B W Y W x 1 Z T 0 i b D A i I C 8 + P E V u d H J 5 I F R 5 c G U 9 I k Z p b G x M Y X N 0 V X B k Y X R l Z C I g V m F s d W U 9 I m Q y M D I z L T A 1 L T A 4 V D I w O j M x O j I 4 L j c 3 O D Y z N j B a I i A v P j x F b n R y e S B U e X B l P S J G a W x s Q 2 9 s d W 1 u V H l w Z X M i I F Z h b H V l P S J z Q X d N R E F 3 T U R B d 0 1 E Q X d N R E F 3 T U R B d 0 1 H Q X d N R E F 3 W U R B d 1 l H Q X d N R E F 3 T U R B d 0 1 E Q X d N R E F 3 T U R B d 0 1 E Q X d N R E F 3 T U R B d 1 l E Q X d N R E F 3 T U R B d 0 1 E Q X d N R E F 3 T U R B d 0 1 E Q X d N R 0 F 3 W U d C Z 0 1 E Q X d N R E J n W U d B d 0 1 E Q X d B Q U J n W U d B d 1 l E Q m d Z R 0 F 3 T U d C Z 0 1 E Q X d N R E F 3 T U R C Z 1 l H Q X d N R E F 3 T U R B d 0 1 E Q X d N R E F 3 T U R B d 0 1 E Q X d N R E F 3 T U R B d 0 1 E Q m d N R E F 3 T U R B d 0 1 E Q X d N R E F 3 T U R B d 0 1 E Q X d N R E F 3 T U R B d 0 1 E Q X d N R E F 3 T U R B d 0 1 E Q X d Z R E F 3 T U R B Q T 0 9 I i A v P j x F b n R y e S B U e X B l P S J G a W x s Q 2 9 s d W 1 u T m F t Z X M i I F Z h b H V l P S J z W y Z x d W 9 0 O 2 x v Y W R U a W 1 l J n F 1 b 3 Q 7 L C Z x d W 9 0 O 2 R v Y 1 R p b W U m c X V v d D s s J n F 1 b 3 Q 7 Z n V s b H l M b 2 F k Z W Q m c X V v d D s s J n F 1 b 3 Q 7 Y n l 0 Z X N P d X Q m c X V v d D s s J n F 1 b 3 Q 7 Y n l 0 Z X N P d X R E b 2 M m c X V v d D s s J n F 1 b 3 Q 7 Y n l 0 Z X N J b i Z x d W 9 0 O y w m c X V v d D t i e X R l c 0 l u R G 9 j J n F 1 b 3 Q 7 L C Z x d W 9 0 O 3 J l c X V l c 3 R z J n F 1 b 3 Q 7 L C Z x d W 9 0 O 3 J l c X V l c 3 R z R n V s b C Z x d W 9 0 O y w m c X V v d D t y Z X F 1 Z X N 0 c 0 R v Y y Z x d W 9 0 O y w m c X V v d D t y Z X N w b 2 5 z Z X N f M j A w J n F 1 b 3 Q 7 L C Z x d W 9 0 O 3 J l c 3 B v b n N l c 1 8 0 M D Q m c X V v d D s s J n F 1 b 3 Q 7 c m V z c G 9 u c 2 V z X 2 9 0 a G V y J n F 1 b 3 Q 7 L C Z x d W 9 0 O 3 J l c 3 V s d C Z x d W 9 0 O y w m c X V v d D t 0 Z X N 0 U 3 R h c n R P Z m Z z Z X Q m c X V v d D s s J n F 1 b 3 Q 7 Y 2 F j a G V k J n F 1 b 3 Q 7 L C Z x d W 9 0 O 2 9 w d G l t a X p h d G l v b l 9 j a G V j a 2 V k J n F 1 b 3 Q 7 L C Z x d W 9 0 O 2 1 h a W 5 f Z n J h b W U m c X V v d D s s J n F 1 b 3 Q 7 b G 9 h Z E V 2 Z W 5 0 U 3 R h c n Q m c X V v d D s s J n F 1 b 3 Q 7 b G 9 h Z E V 2 Z W 5 0 R W 5 k J n F 1 b 3 Q 7 L C Z x d W 9 0 O 2 R v b U N v b n R l b n R M b 2 F k Z W R F d m V u d F N 0 Y X J 0 J n F 1 b 3 Q 7 L C Z x d W 9 0 O 2 R v b U N v b n R l b n R M b 2 F k Z W R F d m V u d E V u Z C Z x d W 9 0 O y w m c X V v d D t V U k w m c X V v d D s s J n F 1 b 3 Q 7 Y 2 9 u b m V j d G l v b n M m c X V v d D s s J n F 1 b 3 Q 7 Z m l u Y W x f Y m F z Z V 9 w Y W d l X 3 J l c X V l c 3 Q m c X V v d D s s J n F 1 b 3 Q 7 Z m l u Y W x f Y m F z Z V 9 w Y W d l X 3 J l c X V l c 3 R f a W Q m c X V v d D s s J n F 1 b 3 Q 7 Z m l u Y W x f d X J s J n F 1 b 3 Q 7 L C Z x d W 9 0 O 2 R v b U l u d G V y Y W N 0 a X Z l J n F 1 b 3 Q 7 L C Z x d W 9 0 O 2 Z p c n N 0 U G F p b n Q m c X V v d D s s J n F 1 b 3 Q 7 Z m l y c 3 R D b 2 5 0 Z W 5 0 Z n V s U G F p b n Q m c X V v d D s s J n F 1 b 3 Q 7 Z m l y c 3 R N Z W F u a W 5 n Z n V s U G F p b n Q m c X V v d D s s J n F 1 b 3 Q 7 Z m l y c 3 R J b W F n Z V B h a W 5 0 J n F 1 b 3 Q 7 L C Z x d W 9 0 O 3 J l b m R l c k J s b 2 N r a W 5 n Q 1 N T J n F 1 b 3 Q 7 L C Z x d W 9 0 O 3 J l b m R l c k J s b 2 N r a W 5 n S l M m c X V v d D s s J n F 1 b 3 Q 7 V F R G Q i Z x d W 9 0 O y w m c X V v d D t i Y X N l U G F n Z V N T T F R p b W U m c X V v d D s s J n F 1 b 3 Q 7 c 2 N v c m V f Y 2 F j a G U m c X V v d D s s J n F 1 b 3 Q 7 c 2 N v c m V f Y 2 R u J n F 1 b 3 Q 7 L C Z x d W 9 0 O 3 N j b 3 J l X 2 d 6 a X A m c X V v d D s s J n F 1 b 3 Q 7 c 2 N v c m V f Y 2 9 v a 2 l l c y Z x d W 9 0 O y w m c X V v d D t z Y 2 9 y Z V 9 r Z W V w L W F s a X Z l J n F 1 b 3 Q 7 L C Z x d W 9 0 O 3 N j b 3 J l X 2 1 p b m l m e S Z x d W 9 0 O y w m c X V v d D t z Y 2 9 y Z V 9 j b 2 1 i a W 5 l J n F 1 b 3 Q 7 L C Z x d W 9 0 O 3 N j b 3 J l X 2 N v b X B y Z X N z J n F 1 b 3 Q 7 L C Z x d W 9 0 O 3 N j b 3 J l X 2 V 0 Y W d z J n F 1 b 3 Q 7 L C Z x d W 9 0 O 3 N j b 3 J l X 3 B y b 2 d y Z X N z a X Z l X 2 p w Z W c m c X V v d D s s J n F 1 b 3 Q 7 Z 3 p p c F 9 0 b 3 R h b C Z x d W 9 0 O y w m c X V v d D t n e m l w X 3 N h d m l u Z 3 M m c X V v d D s s J n F 1 b 3 Q 7 b W l u a W Z 5 X 3 R v d G F s J n F 1 b 3 Q 7 L C Z x d W 9 0 O 2 1 p b m l m e V 9 z Y X Z p b m d z J n F 1 b 3 Q 7 L C Z x d W 9 0 O 2 l t Y W d l X 3 R v d G F s J n F 1 b 3 Q 7 L C Z x d W 9 0 O 2 l t Y W d l X 3 N h d m l u Z 3 M m c X V v d D s s J n F 1 b 3 Q 7 Y m F z Z V 9 w Y W d l X 2 N k b i Z x d W 9 0 O y w m c X V v d D t j c H U u U G F y c 2 V I V E 1 M J n F 1 b 3 Q 7 L C Z x d W 9 0 O 2 N w d S 5 I V E 1 M R G 9 j d W 1 l b n R Q Y X J z Z X I 6 O k Z l d G N o U X V l d W V k U H J l b G 9 h Z H M m c X V v d D s s J n F 1 b 3 Q 7 Y 3 B 1 L k V 2 Z W 5 0 R G l z c G F 0 Y 2 g m c X V v d D s s J n F 1 b 3 Q 7 Y 3 B 1 L k 1 h c m t E T 0 1 D b 2 5 0 Z W 5 0 J n F 1 b 3 Q 7 L C Z x d W 9 0 O 2 N w d S 5 W O C 5 H Q 1 9 U S U 1 F X 1 R P X 1 N B R k V Q T 0 l O V C Z x d W 9 0 O y w m c X V v d D t j c H U u Q 2 9 t b W l 0 T G 9 h Z C Z x d W 9 0 O y w m c X V v d D t j c H U u U m V z b 3 V y Y 2 V G Z X R j a G V y O j p y Z X F 1 Z X N 0 U m V z b 3 V y Y 2 U m c X V v d D s s J n F 1 b 3 Q 7 Y 3 B 1 L k V 2 Y W x 1 Y X R l U 2 N y a X B 0 J n F 1 b 3 Q 7 L C Z x d W 9 0 O 2 N w d S 5 2 O C 5 j b 2 1 w a W x l J n F 1 b 3 Q 7 L C Z x d W 9 0 O 2 N w d S 5 Q Y X J z Z U F 1 d G h v c l N 0 e W x l U 2 h l Z X Q m c X V v d D s s J n F 1 b 3 Q 7 Y 3 B 1 L k Z 1 b m N 0 a W 9 u Q 2 F s b C Z x d W 9 0 O y w m c X V v d D t j c H U u T W F y a 0 x v Y W Q m c X V v d D s s J n F 1 b 3 Q 7 Y 3 B 1 L l V w Z G F 0 Z U x h e W 9 1 d F R y Z W U m c X V v d D s s J n F 1 b 3 Q 7 Y 3 B 1 L k x h e W 9 1 d C Z x d W 9 0 O y w m c X V v d D t j c H U u U H J l U G F p b n Q m c X V v d D s s J n F 1 b 3 Q 7 Y 3 B 1 L k h p d F R l c 3 Q m c X V v d D s s J n F 1 b 3 Q 7 Y 3 B 1 L l B h a W 5 0 J n F 1 b 3 Q 7 L C Z x d W 9 0 O 2 N w d S 5 M Y X l l c m l 6 Z S Z x d W 9 0 O y w m c X V v d D t j c H U u b G F y Z 2 V z d E N v b n R l b n R m d W x Q Y W l u d D o 6 Q 2 F u Z G l k Y X R l J n F 1 b 3 Q 7 L C Z x d W 9 0 O 2 N w d S 5 S Z X N v d X J j Z U N o Y W 5 n Z V B y a W 9 y a X R 5 J n F 1 b 3 Q 7 L C Z x d W 9 0 O 2 N w d S 5 J Z G x l J n F 1 b 3 Q 7 L C Z x d W 9 0 O 3 R l c 3 R l c i Z x d W 9 0 O y w m c X V v d D t z d G F y d F 9 l c G 9 j a C Z x d W 9 0 O y w m c X V v d D t v c 1 Z l c n N p b 2 4 m c X V v d D s s J n F 1 b 3 Q 7 b 3 N f d m V y c 2 l v b i Z x d W 9 0 O y w m c X V v d D t v c 1 B s Y X R m b 3 J t J n F 1 b 3 Q 7 L C Z x d W 9 0 O 2 R h d G U m c X V v d D s s J n F 1 b 3 Q 7 Y n J v d 3 N l c l Z l c n N p b 2 4 m c X V v d D s s J n F 1 b 3 Q 7 Y n J v d 3 N l c l 9 2 Z X J z a W 9 u J n F 1 b 3 Q 7 L C Z x d W 9 0 O 2 Z 1 b G x 5 T G 9 h Z G V k Q 1 B V b X M m c X V v d D s s J n F 1 b 3 Q 7 Z n V s b H l M b 2 F k Z W R D U F V w Y 3 Q m c X V v d D s s J n F 1 b 3 Q 7 Z G 9 j d W 1 l b n R f V V J M J n F 1 b 3 Q 7 L C Z x d W 9 0 O 2 R v Y 3 V t Z W 5 0 X 2 h v c 3 R u Y W 1 l J n F 1 b 3 Q 7 L C Z x d W 9 0 O 2 R v Y 3 V t Z W 5 0 X 2 9 y a W d p b i Z x d W 9 0 O y w m c X V v d D t k b 2 1 F b G V t Z W 5 0 c y Z x d W 9 0 O y w m c X V v d D t k b 2 1 D b 2 1 w b G V 0 Z S Z x d W 9 0 O y w m c X V v d D t Q Z X J m b 3 J t Y W 5 j Z V B h a W 5 0 V G l t a W 5 n L m Z p c n N 0 L X B h a W 5 0 J n F 1 b 3 Q 7 L C Z x d W 9 0 O 1 B l c m Z v c m 1 h b m N l U G F p b n R U a W 1 p b m c u Z m l y c 3 Q t Y 2 9 u d G V u d G Z 1 b C 1 w Y W l u d C Z x d W 9 0 O y w m c X V v d D t i Y X N l X 3 B h Z 2 V f a X B f c H R y J n F 1 b 3 Q 7 L C Z x d W 9 0 O 2 J h c 2 V f c G F n Z V 9 j b m F t Z S Z x d W 9 0 O y w m c X V v d D t i Y X N l X 3 B h Z 2 V f Z G 5 z X 3 N l c n Z l c i Z x d W 9 0 O y w m c X V v d D t i c m 9 3 c 2 V y X 2 5 h b W U m c X V v d D s s J n F 1 b 3 Q 7 Z X Z l b n R O Y W 1 l J n F 1 b 3 Q 7 L C Z x d W 9 0 O 3 R l c 3 R f c n V u X 3 R p b W V f b X M m c X V v d D s s J n F 1 b 3 Q 7 d G V z d F V y b C Z x d W 9 0 O y w m c X V v d D t D b 2 x v c m R l c H R o J n F 1 b 3 Q 7 L C Z x d W 9 0 O 0 R w a S Z x d W 9 0 O y w m c X V v d D t J b W F n Z X M m c X V v d D s s J n F 1 b 3 Q 7 U m V z b 2 x 1 d G l v b i Z x d W 9 0 O y w m c X V v d D t n Z W 5 l c m F 0 Z W Q t Y 2 9 u d G V u d C 1 w Z X J j Z W 5 0 J n F 1 b 3 Q 7 L C Z x d W 9 0 O 2 d l b m V y Y X R l Z C 1 j b 2 5 0 Z W 5 0 L X N p e m U m c X V v d D s s J n F 1 b 3 Q 7 b W V 0 Y S 1 2 a W V 3 c G 9 y d C Z x d W 9 0 O y w m c X V v d D t y Z W 5 k Z X J l Z C 1 o d G 1 s J n F 1 b 3 Q 7 L C Z x d W 9 0 O 2 x h c 3 R W a X N 1 Y W x D a G F u Z 2 U m c X V v d D s s J n F 1 b 3 Q 7 c m V u Z G V y J n F 1 b 3 Q 7 L C Z x d W 9 0 O 3 Z p c 3 V h b E N v b X B s Z X R l O D U m c X V v d D s s J n F 1 b 3 Q 7 d m l z d W F s Q 2 9 t c G x l d G U 5 M C Z x d W 9 0 O y w m c X V v d D t 2 a X N 1 Y W x D b 2 1 w b G V 0 Z T k 1 J n F 1 b 3 Q 7 L C Z x d W 9 0 O 3 Z p c 3 V h b E N v b X B s Z X R l O T k m c X V v d D s s J n F 1 b 3 Q 7 d m l z d W F s Q 2 9 t c G x l d G U m c X V v d D s s J n F 1 b 3 Q 7 U 3 B l Z W R J b m R l e C Z x d W 9 0 O y w m c X V v d D t M Y X J n Z X N 0 Q 2 9 u d G V u d G Z 1 b F B h a W 5 0 V H l w Z S Z x d W 9 0 O y w m c X V v d D t M Y X J n Z X N 0 Q 2 9 u d G V u d G Z 1 b F B h a W 5 0 T m 9 k Z V R 5 c G U m c X V v d D s s J n F 1 b 3 Q 7 T G F y Z 2 V z d E N v b n R l b n R m d W x Q Y W l u d E l t Y W d l V V J M J n F 1 b 3 Q 7 L C Z x d W 9 0 O 2 N o c m 9 t Z V V z Z X J U a W 1 p b m c u b m F 2 a W d h d G l v b l N 0 Y X J 0 J n F 1 b 3 Q 7 L C Z x d W 9 0 O 2 N o c m 9 t Z V V z Z X J U a W 1 p b m c u Z m V 0 Y 2 h T d G F y d C Z x d W 9 0 O y w m c X V v d D t j a H J v b W V V c 2 V y V G l t a W 5 n L m R v b U x v Y W R p b m c m c X V v d D s s J n F 1 b 3 Q 7 Y 2 h y b 2 1 l V X N l c l R p b W l u Z y 5 y Z X N w b 2 5 z Z U V u Z C Z x d W 9 0 O y w m c X V v d D t j a H J v b W V V c 2 V y V G l t a W 5 n L m R v b U l u d G V y Y W N 0 a X Z l J n F 1 b 3 Q 7 L C Z x d W 9 0 O 2 N o c m 9 t Z V V z Z X J U a W 1 p b m c u Z G 9 t Q 2 9 u d G V u d E x v Y W R l Z E V 2 Z W 5 0 U 3 R h c n Q m c X V v d D s s J n F 1 b 3 Q 7 Y 2 h y b 2 1 l V X N l c l R p b W l u Z y 5 k b 2 1 D b 2 5 0 Z W 5 0 T G 9 h Z G V k R X Z l b n R F b m Q m c X V v d D s s J n F 1 b 3 Q 7 Y 2 h y b 2 1 l V X N l c l R p b W l u Z y 5 k b 2 1 D b 2 1 w b G V 0 Z S Z x d W 9 0 O y w m c X V v d D t j a H J v b W V V c 2 V y V G l t a W 5 n L n V u b G 9 h Z E V 2 Z W 5 0 U 3 R h c n Q m c X V v d D s s J n F 1 b 3 Q 7 Y 2 h y b 2 1 l V X N l c l R p b W l u Z y 5 1 b m x v Y W R F d m V u d E V u Z C Z x d W 9 0 O y w m c X V v d D t j a H J v b W V V c 2 V y V G l t a W 5 n L m 1 h c m t B c 0 1 h a W 5 G c m F t Z S Z x d W 9 0 O y w m c X V v d D t j a H J v b W V V c 2 V y V G l t a W 5 n L m N v b W 1 p d E 5 h d m l n Y X R p b 2 5 F b m Q m c X V v d D s s J n F 1 b 3 Q 7 Y 2 h y b 2 1 l V X N l c l R p b W l u Z y 5 s b 2 F k R X Z l b n R T d G F y d C Z x d W 9 0 O y w m c X V v d D t j a H J v b W V V c 2 V y V G l t a W 5 n L m x v Y W R F d m V u d E V u Z C Z x d W 9 0 O y w m c X V v d D t j a H J v b W V V c 2 V y V G l t a W 5 n L m Z p c n N 0 U G F p b n Q m c X V v d D s s J n F 1 b 3 Q 7 Y 2 h y b 2 1 l V X N l c l R p b W l u Z y 5 m a X J z d E N v b n R l b n R m d W x Q Y W l u d C Z x d W 9 0 O y w m c X V v d D t j a H J v b W V V c 2 V y V G l t a W 5 n L m Z p c n N 0 T W V h b m l u Z 2 Z 1 b F B h a W 5 0 Q 2 F u Z G l k Y X R l J n F 1 b 3 Q 7 L C Z x d W 9 0 O 2 N o c m 9 t Z V V z Z X J U a W 1 p b m c u T G F 5 b 3 V 0 U 2 h p Z n Q m c X V v d D s s J n F 1 b 3 Q 7 Y 2 h y b 2 1 l V X N l c l R p b W l u Z y 5 m a X J z d E 1 l Y W 5 p b m d m d W x Q Y W l u d C Z x d W 9 0 O y w m c X V v d D t j a H J v b W V V c 2 V y V G l t a W 5 n L m Z p c n N 0 S W 1 h Z 2 V Q Y W l u d C Z x d W 9 0 O y w m c X V v d D t j a H J v b W V V c 2 V y V G l t a W 5 n L k x h c m d l c 3 R U Z X h 0 U G F p b n Q m c X V v d D s s J n F 1 b 3 Q 7 Y 2 h y b 2 1 l V X N l c l R p b W l u Z y 5 M Y X J n Z X N 0 Q 2 9 u d G V u d G Z 1 b F B h a W 5 0 J n F 1 b 3 Q 7 L C Z x d W 9 0 O 2 N o c m 9 t Z V V z Z X J U a W 1 p b m c u T G F y Z 2 V z d E l t Y W d l U G F p b n Q m c X V v d D s s J n F 1 b 3 Q 7 Y 2 h y b 2 1 l V X N l c l R p b W l u Z y 5 U b 3 R h b E x h e W 9 1 d F N o a W Z 0 J n F 1 b 3 Q 7 L C Z x d W 9 0 O 2 N o c m 9 t Z V V z Z X J U a W 1 p b m c u Q 3 V t d W x h d G l 2 Z U x h e W 9 1 d F N o a W Z 0 J n F 1 b 3 Q 7 L C Z x d W 9 0 O 1 R U S U 1 l Y X N 1 c m V t Z W 5 0 R W 5 k J n F 1 b 3 Q 7 L C Z x d W 9 0 O 0 x h c 3 R J b n R l c m F j d G l 2 Z S Z x d W 9 0 O y w m c X V v d D t 0 Z X N 0 S U Q m c X V v d D s s J n F 1 b 3 Q 7 c n V u J n F 1 b 3 Q 7 L C Z x d W 9 0 O 3 N 0 Z X A m c X V v d D s s J n F 1 b 3 Q 7 Z W Z m Z W N 0 a X Z l Q n B z J n F 1 b 3 Q 7 L C Z x d W 9 0 O 2 R v b V R p b W U m c X V v d D s s J n F 1 b 3 Q 7 Y W Z 0 J n F 1 b 3 Q 7 L C Z x d W 9 0 O 3 R p d G x l V G l t Z S Z x d W 9 0 O y w m c X V v d D t k b 2 1 M b 2 F k a W 5 n J n F 1 b 3 Q 7 L C Z x d W 9 0 O 3 N l c n Z l c l 9 y d H Q m c X V v d D s s J n F 1 b 3 Q 7 Z W R n Z S 1 w c m 9 j Z X N z Z W Q m c X V v d D s s J n F 1 b 3 Q 7 b W F 4 R k l E J n F 1 b 3 Q 7 L C Z x d W 9 0 O 1 R v d G F s Q m x v Y 2 t p b m d U a W 1 l J n F 1 b 3 Q 7 L C Z x d W 9 0 O 2 V m Z m V j d G l 2 Z U J w c 0 R v Y y Z x d W 9 0 O y w m c X V v d D t i e X R l c y 5 o d G 1 s J n F 1 b 3 Q 7 L C Z x d W 9 0 O 3 J l c X V l c 3 R z L m h 0 b W w m c X V v d D s s J n F 1 b 3 Q 7 Y n l 0 Z X N V b m N v b X B y Z X N z Z W Q u a H R t b C Z x d W 9 0 O y w m c X V v d D t i e X R l c y 5 q c y Z x d W 9 0 O y w m c X V v d D t y Z X F 1 Z X N 0 c y 5 q c y Z x d W 9 0 O y w m c X V v d D t i e X R l c 1 V u Y 2 9 t c H J l c 3 N l Z C 5 q c y Z x d W 9 0 O y w m c X V v d D t i e X R l c y 5 j c 3 M m c X V v d D s s J n F 1 b 3 Q 7 c m V x d W V z d H M u Y 3 N z J n F 1 b 3 Q 7 L C Z x d W 9 0 O 2 J 5 d G V z V W 5 j b 2 1 w c m V z c 2 V k L m N z c y Z x d W 9 0 O y w m c X V v d D t i e X R l c y 5 p b W F n Z S Z x d W 9 0 O y w m c X V v d D t y Z X F 1 Z X N 0 c y 5 p b W F n Z S Z x d W 9 0 O y w m c X V v d D t i e X R l c 1 V u Y 2 9 t c H J l c 3 N l Z C 5 p b W F n Z S Z x d W 9 0 O y w m c X V v d D t i e X R l c y 5 m b G F z a C Z x d W 9 0 O y w m c X V v d D t y Z X F 1 Z X N 0 c y 5 m b G F z a C Z x d W 9 0 O y w m c X V v d D t i e X R l c 1 V u Y 2 9 t c H J l c 3 N l Z C 5 m b G F z a C Z x d W 9 0 O y w m c X V v d D t i e X R l c y 5 m b 2 5 0 J n F 1 b 3 Q 7 L C Z x d W 9 0 O 3 J l c X V l c 3 R z L m Z v b n Q m c X V v d D s s J n F 1 b 3 Q 7 Y n l 0 Z X N V b m N v b X B y Z X N z Z W Q u Z m 9 u d C Z x d W 9 0 O y w m c X V v d D t i e X R l c y 5 2 a W R l b y Z x d W 9 0 O y w m c X V v d D t y Z X F 1 Z X N 0 c y 5 2 a W R l b y Z x d W 9 0 O y w m c X V v d D t i e X R l c 1 V u Y 2 9 t c H J l c 3 N l Z C 5 2 a W R l b y Z x d W 9 0 O y w m c X V v d D t i e X R l c y 5 v d G h l c i Z x d W 9 0 O y w m c X V v d D t y Z X F 1 Z X N 0 c y 5 v d G h l c i Z x d W 9 0 O y w m c X V v d D t i e X R l c 1 V u Y 2 9 t c H J l c 3 N l Z C 5 v d G h l c i Z x d W 9 0 O y w m c X V v d D t p Z C Z x d W 9 0 O y w m c X V v d D t j a H J v b W V V c 2 V y V G l t a W 5 n L k l u d G V y Y W N 0 a X Z l V G l t Z S Z x d W 9 0 O y w m c X V v d D t G a X J z d E l u d G V y Y W N 0 a X Z l J n F 1 b 3 Q 7 L C Z x d W 9 0 O 1 R p b W V U b 0 l u d G V y Y W N 0 a X Z l J n F 1 b 3 Q 7 L C Z x d W 9 0 O 0 Z p c n N 0 Q 1 B V S W R s Z S Z x d W 9 0 O y w m c X V v d D t D b 2 x 1 b W 4 x O D c m c X V v d D t d I i A v P j x F b n R y e S B U e X B l P S J G a W x s U 3 R h d H V z I i B W Y W x 1 Z T 0 i c 0 N v b X B s Z X R l I i A v P j x F b n R y e S B U e X B l P S J S Z W x h d G l v b n N o a X B J b m Z v Q 2 9 u d G F p b m V y I i B W Y W x 1 Z T 0 i c 3 s m c X V v d D t j b 2 x 1 b W 5 D b 3 V u d C Z x d W 9 0 O z o x O D c s J n F 1 b 3 Q 7 a 2 V 5 Q 2 9 s d W 1 u T m F t Z X M m c X V v d D s 6 W 1 0 s J n F 1 b 3 Q 7 c X V l c n l S Z W x h d G l v b n N o a X B z J n F 1 b 3 Q 7 O l t d L C Z x d W 9 0 O 2 N v b H V t b k l k Z W 5 0 a X R p Z X M m c X V v d D s 6 W y Z x d W 9 0 O 1 N l Y 3 R p b 2 4 x L 1 d l c m t i b G F k I D E g L S B S Z X N 1 b H R z X 0 1 Q Q V 9 N Z W 5 1 Q 3 I v Q X V 0 b 1 J l b W 9 2 Z W R D b 2 x 1 b W 5 z M S 5 7 b G 9 h Z F R p b W U s M H 0 m c X V v d D s s J n F 1 b 3 Q 7 U 2 V j d G l v b j E v V 2 V y a 2 J s Y W Q g M S A t I F J l c 3 V s d H N f T V B B X 0 1 l b n V D c i 9 B d X R v U m V t b 3 Z l Z E N v b H V t b n M x L n t k b 2 N U a W 1 l L D F 9 J n F 1 b 3 Q 7 L C Z x d W 9 0 O 1 N l Y 3 R p b 2 4 x L 1 d l c m t i b G F k I D E g L S B S Z X N 1 b H R z X 0 1 Q Q V 9 N Z W 5 1 Q 3 I v Q X V 0 b 1 J l b W 9 2 Z W R D b 2 x 1 b W 5 z M S 5 7 Z n V s b H l M b 2 F k Z W Q s M n 0 m c X V v d D s s J n F 1 b 3 Q 7 U 2 V j d G l v b j E v V 2 V y a 2 J s Y W Q g M S A t I F J l c 3 V s d H N f T V B B X 0 1 l b n V D c i 9 B d X R v U m V t b 3 Z l Z E N v b H V t b n M x L n t i e X R l c 0 9 1 d C w z f S Z x d W 9 0 O y w m c X V v d D t T Z W N 0 a W 9 u M S 9 X Z X J r Y m x h Z C A x I C 0 g U m V z d W x 0 c 1 9 N U E F f T W V u d U N y L 0 F 1 d G 9 S Z W 1 v d m V k Q 2 9 s d W 1 u c z E u e 2 J 5 d G V z T 3 V 0 R G 9 j L D R 9 J n F 1 b 3 Q 7 L C Z x d W 9 0 O 1 N l Y 3 R p b 2 4 x L 1 d l c m t i b G F k I D E g L S B S Z X N 1 b H R z X 0 1 Q Q V 9 N Z W 5 1 Q 3 I v Q X V 0 b 1 J l b W 9 2 Z W R D b 2 x 1 b W 5 z M S 5 7 Y n l 0 Z X N J b i w 1 f S Z x d W 9 0 O y w m c X V v d D t T Z W N 0 a W 9 u M S 9 X Z X J r Y m x h Z C A x I C 0 g U m V z d W x 0 c 1 9 N U E F f T W V u d U N y L 0 F 1 d G 9 S Z W 1 v d m V k Q 2 9 s d W 1 u c z E u e 2 J 5 d G V z S W 5 E b 2 M s N n 0 m c X V v d D s s J n F 1 b 3 Q 7 U 2 V j d G l v b j E v V 2 V y a 2 J s Y W Q g M S A t I F J l c 3 V s d H N f T V B B X 0 1 l b n V D c i 9 B d X R v U m V t b 3 Z l Z E N v b H V t b n M x L n t y Z X F 1 Z X N 0 c y w 3 f S Z x d W 9 0 O y w m c X V v d D t T Z W N 0 a W 9 u M S 9 X Z X J r Y m x h Z C A x I C 0 g U m V z d W x 0 c 1 9 N U E F f T W V u d U N y L 0 F 1 d G 9 S Z W 1 v d m V k Q 2 9 s d W 1 u c z E u e 3 J l c X V l c 3 R z R n V s b C w 4 f S Z x d W 9 0 O y w m c X V v d D t T Z W N 0 a W 9 u M S 9 X Z X J r Y m x h Z C A x I C 0 g U m V z d W x 0 c 1 9 N U E F f T W V u d U N y L 0 F 1 d G 9 S Z W 1 v d m V k Q 2 9 s d W 1 u c z E u e 3 J l c X V l c 3 R z R G 9 j L D l 9 J n F 1 b 3 Q 7 L C Z x d W 9 0 O 1 N l Y 3 R p b 2 4 x L 1 d l c m t i b G F k I D E g L S B S Z X N 1 b H R z X 0 1 Q Q V 9 N Z W 5 1 Q 3 I v Q X V 0 b 1 J l b W 9 2 Z W R D b 2 x 1 b W 5 z M S 5 7 c m V z c G 9 u c 2 V z X z I w M C w x M H 0 m c X V v d D s s J n F 1 b 3 Q 7 U 2 V j d G l v b j E v V 2 V y a 2 J s Y W Q g M S A t I F J l c 3 V s d H N f T V B B X 0 1 l b n V D c i 9 B d X R v U m V t b 3 Z l Z E N v b H V t b n M x L n t y Z X N w b 2 5 z Z X N f N D A 0 L D E x f S Z x d W 9 0 O y w m c X V v d D t T Z W N 0 a W 9 u M S 9 X Z X J r Y m x h Z C A x I C 0 g U m V z d W x 0 c 1 9 N U E F f T W V u d U N y L 0 F 1 d G 9 S Z W 1 v d m V k Q 2 9 s d W 1 u c z E u e 3 J l c 3 B v b n N l c 1 9 v d G h l c i w x M n 0 m c X V v d D s s J n F 1 b 3 Q 7 U 2 V j d G l v b j E v V 2 V y a 2 J s Y W Q g M S A t I F J l c 3 V s d H N f T V B B X 0 1 l b n V D c i 9 B d X R v U m V t b 3 Z l Z E N v b H V t b n M x L n t y Z X N 1 b H Q s M T N 9 J n F 1 b 3 Q 7 L C Z x d W 9 0 O 1 N l Y 3 R p b 2 4 x L 1 d l c m t i b G F k I D E g L S B S Z X N 1 b H R z X 0 1 Q Q V 9 N Z W 5 1 Q 3 I v Q X V 0 b 1 J l b W 9 2 Z W R D b 2 x 1 b W 5 z M S 5 7 d G V z d F N 0 Y X J 0 T 2 Z m c 2 V 0 L D E 0 f S Z x d W 9 0 O y w m c X V v d D t T Z W N 0 a W 9 u M S 9 X Z X J r Y m x h Z C A x I C 0 g U m V z d W x 0 c 1 9 N U E F f T W V u d U N y L 0 F 1 d G 9 S Z W 1 v d m V k Q 2 9 s d W 1 u c z E u e 2 N h Y 2 h l Z C w x N X 0 m c X V v d D s s J n F 1 b 3 Q 7 U 2 V j d G l v b j E v V 2 V y a 2 J s Y W Q g M S A t I F J l c 3 V s d H N f T V B B X 0 1 l b n V D c i 9 B d X R v U m V t b 3 Z l Z E N v b H V t b n M x L n t v c H R p b W l 6 Y X R p b 2 5 f Y 2 h l Y 2 t l Z C w x N n 0 m c X V v d D s s J n F 1 b 3 Q 7 U 2 V j d G l v b j E v V 2 V y a 2 J s Y W Q g M S A t I F J l c 3 V s d H N f T V B B X 0 1 l b n V D c i 9 B d X R v U m V t b 3 Z l Z E N v b H V t b n M x L n t t Y W l u X 2 Z y Y W 1 l L D E 3 f S Z x d W 9 0 O y w m c X V v d D t T Z W N 0 a W 9 u M S 9 X Z X J r Y m x h Z C A x I C 0 g U m V z d W x 0 c 1 9 N U E F f T W V u d U N y L 0 F 1 d G 9 S Z W 1 v d m V k Q 2 9 s d W 1 u c z E u e 2 x v Y W R F d m V u d F N 0 Y X J 0 L D E 4 f S Z x d W 9 0 O y w m c X V v d D t T Z W N 0 a W 9 u M S 9 X Z X J r Y m x h Z C A x I C 0 g U m V z d W x 0 c 1 9 N U E F f T W V u d U N y L 0 F 1 d G 9 S Z W 1 v d m V k Q 2 9 s d W 1 u c z E u e 2 x v Y W R F d m V u d E V u Z C w x O X 0 m c X V v d D s s J n F 1 b 3 Q 7 U 2 V j d G l v b j E v V 2 V y a 2 J s Y W Q g M S A t I F J l c 3 V s d H N f T V B B X 0 1 l b n V D c i 9 B d X R v U m V t b 3 Z l Z E N v b H V t b n M x L n t k b 2 1 D b 2 5 0 Z W 5 0 T G 9 h Z G V k R X Z l b n R T d G F y d C w y M H 0 m c X V v d D s s J n F 1 b 3 Q 7 U 2 V j d G l v b j E v V 2 V y a 2 J s Y W Q g M S A t I F J l c 3 V s d H N f T V B B X 0 1 l b n V D c i 9 B d X R v U m V t b 3 Z l Z E N v b H V t b n M x L n t k b 2 1 D b 2 5 0 Z W 5 0 T G 9 h Z G V k R X Z l b n R F b m Q s M j F 9 J n F 1 b 3 Q 7 L C Z x d W 9 0 O 1 N l Y 3 R p b 2 4 x L 1 d l c m t i b G F k I D E g L S B S Z X N 1 b H R z X 0 1 Q Q V 9 N Z W 5 1 Q 3 I v Q X V 0 b 1 J l b W 9 2 Z W R D b 2 x 1 b W 5 z M S 5 7 V V J M L D I y f S Z x d W 9 0 O y w m c X V v d D t T Z W N 0 a W 9 u M S 9 X Z X J r Y m x h Z C A x I C 0 g U m V z d W x 0 c 1 9 N U E F f T W V u d U N y L 0 F 1 d G 9 S Z W 1 v d m V k Q 2 9 s d W 1 u c z E u e 2 N v b m 5 l Y 3 R p b 2 5 z L D I z f S Z x d W 9 0 O y w m c X V v d D t T Z W N 0 a W 9 u M S 9 X Z X J r Y m x h Z C A x I C 0 g U m V z d W x 0 c 1 9 N U E F f T W V u d U N y L 0 F 1 d G 9 S Z W 1 v d m V k Q 2 9 s d W 1 u c z E u e 2 Z p b m F s X 2 J h c 2 V f c G F n Z V 9 y Z X F 1 Z X N 0 L D I 0 f S Z x d W 9 0 O y w m c X V v d D t T Z W N 0 a W 9 u M S 9 X Z X J r Y m x h Z C A x I C 0 g U m V z d W x 0 c 1 9 N U E F f T W V u d U N y L 0 F 1 d G 9 S Z W 1 v d m V k Q 2 9 s d W 1 u c z E u e 2 Z p b m F s X 2 J h c 2 V f c G F n Z V 9 y Z X F 1 Z X N 0 X 2 l k L D I 1 f S Z x d W 9 0 O y w m c X V v d D t T Z W N 0 a W 9 u M S 9 X Z X J r Y m x h Z C A x I C 0 g U m V z d W x 0 c 1 9 N U E F f T W V u d U N y L 0 F 1 d G 9 S Z W 1 v d m V k Q 2 9 s d W 1 u c z E u e 2 Z p b m F s X 3 V y b C w y N n 0 m c X V v d D s s J n F 1 b 3 Q 7 U 2 V j d G l v b j E v V 2 V y a 2 J s Y W Q g M S A t I F J l c 3 V s d H N f T V B B X 0 1 l b n V D c i 9 B d X R v U m V t b 3 Z l Z E N v b H V t b n M x L n t k b 2 1 J b n R l c m F j d G l 2 Z S w y N 3 0 m c X V v d D s s J n F 1 b 3 Q 7 U 2 V j d G l v b j E v V 2 V y a 2 J s Y W Q g M S A t I F J l c 3 V s d H N f T V B B X 0 1 l b n V D c i 9 B d X R v U m V t b 3 Z l Z E N v b H V t b n M x L n t m a X J z d F B h a W 5 0 L D I 4 f S Z x d W 9 0 O y w m c X V v d D t T Z W N 0 a W 9 u M S 9 X Z X J r Y m x h Z C A x I C 0 g U m V z d W x 0 c 1 9 N U E F f T W V u d U N y L 0 F 1 d G 9 S Z W 1 v d m V k Q 2 9 s d W 1 u c z E u e 2 Z p c n N 0 Q 2 9 u d G V u d G Z 1 b F B h a W 5 0 L D I 5 f S Z x d W 9 0 O y w m c X V v d D t T Z W N 0 a W 9 u M S 9 X Z X J r Y m x h Z C A x I C 0 g U m V z d W x 0 c 1 9 N U E F f T W V u d U N y L 0 F 1 d G 9 S Z W 1 v d m V k Q 2 9 s d W 1 u c z E u e 2 Z p c n N 0 T W V h b m l u Z 2 Z 1 b F B h a W 5 0 L D M w f S Z x d W 9 0 O y w m c X V v d D t T Z W N 0 a W 9 u M S 9 X Z X J r Y m x h Z C A x I C 0 g U m V z d W x 0 c 1 9 N U E F f T W V u d U N y L 0 F 1 d G 9 S Z W 1 v d m V k Q 2 9 s d W 1 u c z E u e 2 Z p c n N 0 S W 1 h Z 2 V Q Y W l u d C w z M X 0 m c X V v d D s s J n F 1 b 3 Q 7 U 2 V j d G l v b j E v V 2 V y a 2 J s Y W Q g M S A t I F J l c 3 V s d H N f T V B B X 0 1 l b n V D c i 9 B d X R v U m V t b 3 Z l Z E N v b H V t b n M x L n t y Z W 5 k Z X J C b G 9 j a 2 l u Z 0 N T U y w z M n 0 m c X V v d D s s J n F 1 b 3 Q 7 U 2 V j d G l v b j E v V 2 V y a 2 J s Y W Q g M S A t I F J l c 3 V s d H N f T V B B X 0 1 l b n V D c i 9 B d X R v U m V t b 3 Z l Z E N v b H V t b n M x L n t y Z W 5 k Z X J C b G 9 j a 2 l u Z 0 p T L D M z f S Z x d W 9 0 O y w m c X V v d D t T Z W N 0 a W 9 u M S 9 X Z X J r Y m x h Z C A x I C 0 g U m V z d W x 0 c 1 9 N U E F f T W V u d U N y L 0 F 1 d G 9 S Z W 1 v d m V k Q 2 9 s d W 1 u c z E u e 1 R U R k I s M z R 9 J n F 1 b 3 Q 7 L C Z x d W 9 0 O 1 N l Y 3 R p b 2 4 x L 1 d l c m t i b G F k I D E g L S B S Z X N 1 b H R z X 0 1 Q Q V 9 N Z W 5 1 Q 3 I v Q X V 0 b 1 J l b W 9 2 Z W R D b 2 x 1 b W 5 z M S 5 7 Y m F z Z V B h Z 2 V T U 0 x U a W 1 l L D M 1 f S Z x d W 9 0 O y w m c X V v d D t T Z W N 0 a W 9 u M S 9 X Z X J r Y m x h Z C A x I C 0 g U m V z d W x 0 c 1 9 N U E F f T W V u d U N y L 0 F 1 d G 9 S Z W 1 v d m V k Q 2 9 s d W 1 u c z E u e 3 N j b 3 J l X 2 N h Y 2 h l L D M 2 f S Z x d W 9 0 O y w m c X V v d D t T Z W N 0 a W 9 u M S 9 X Z X J r Y m x h Z C A x I C 0 g U m V z d W x 0 c 1 9 N U E F f T W V u d U N y L 0 F 1 d G 9 S Z W 1 v d m V k Q 2 9 s d W 1 u c z E u e 3 N j b 3 J l X 2 N k b i w z N 3 0 m c X V v d D s s J n F 1 b 3 Q 7 U 2 V j d G l v b j E v V 2 V y a 2 J s Y W Q g M S A t I F J l c 3 V s d H N f T V B B X 0 1 l b n V D c i 9 B d X R v U m V t b 3 Z l Z E N v b H V t b n M x L n t z Y 2 9 y Z V 9 n e m l w L D M 4 f S Z x d W 9 0 O y w m c X V v d D t T Z W N 0 a W 9 u M S 9 X Z X J r Y m x h Z C A x I C 0 g U m V z d W x 0 c 1 9 N U E F f T W V u d U N y L 0 F 1 d G 9 S Z W 1 v d m V k Q 2 9 s d W 1 u c z E u e 3 N j b 3 J l X 2 N v b 2 t p Z X M s M z l 9 J n F 1 b 3 Q 7 L C Z x d W 9 0 O 1 N l Y 3 R p b 2 4 x L 1 d l c m t i b G F k I D E g L S B S Z X N 1 b H R z X 0 1 Q Q V 9 N Z W 5 1 Q 3 I v Q X V 0 b 1 J l b W 9 2 Z W R D b 2 x 1 b W 5 z M S 5 7 c 2 N v c m V f a 2 V l c C 1 h b G l 2 Z S w 0 M H 0 m c X V v d D s s J n F 1 b 3 Q 7 U 2 V j d G l v b j E v V 2 V y a 2 J s Y W Q g M S A t I F J l c 3 V s d H N f T V B B X 0 1 l b n V D c i 9 B d X R v U m V t b 3 Z l Z E N v b H V t b n M x L n t z Y 2 9 y Z V 9 t a W 5 p Z n k s N D F 9 J n F 1 b 3 Q 7 L C Z x d W 9 0 O 1 N l Y 3 R p b 2 4 x L 1 d l c m t i b G F k I D E g L S B S Z X N 1 b H R z X 0 1 Q Q V 9 N Z W 5 1 Q 3 I v Q X V 0 b 1 J l b W 9 2 Z W R D b 2 x 1 b W 5 z M S 5 7 c 2 N v c m V f Y 2 9 t Y m l u Z S w 0 M n 0 m c X V v d D s s J n F 1 b 3 Q 7 U 2 V j d G l v b j E v V 2 V y a 2 J s Y W Q g M S A t I F J l c 3 V s d H N f T V B B X 0 1 l b n V D c i 9 B d X R v U m V t b 3 Z l Z E N v b H V t b n M x L n t z Y 2 9 y Z V 9 j b 2 1 w c m V z c y w 0 M 3 0 m c X V v d D s s J n F 1 b 3 Q 7 U 2 V j d G l v b j E v V 2 V y a 2 J s Y W Q g M S A t I F J l c 3 V s d H N f T V B B X 0 1 l b n V D c i 9 B d X R v U m V t b 3 Z l Z E N v b H V t b n M x L n t z Y 2 9 y Z V 9 l d G F n c y w 0 N H 0 m c X V v d D s s J n F 1 b 3 Q 7 U 2 V j d G l v b j E v V 2 V y a 2 J s Y W Q g M S A t I F J l c 3 V s d H N f T V B B X 0 1 l b n V D c i 9 B d X R v U m V t b 3 Z l Z E N v b H V t b n M x L n t z Y 2 9 y Z V 9 w c m 9 n c m V z c 2 l 2 Z V 9 q c G V n L D Q 1 f S Z x d W 9 0 O y w m c X V v d D t T Z W N 0 a W 9 u M S 9 X Z X J r Y m x h Z C A x I C 0 g U m V z d W x 0 c 1 9 N U E F f T W V u d U N y L 0 F 1 d G 9 S Z W 1 v d m V k Q 2 9 s d W 1 u c z E u e 2 d 6 a X B f d G 9 0 Y W w s N D Z 9 J n F 1 b 3 Q 7 L C Z x d W 9 0 O 1 N l Y 3 R p b 2 4 x L 1 d l c m t i b G F k I D E g L S B S Z X N 1 b H R z X 0 1 Q Q V 9 N Z W 5 1 Q 3 I v Q X V 0 b 1 J l b W 9 2 Z W R D b 2 x 1 b W 5 z M S 5 7 Z 3 p p c F 9 z Y X Z p b m d z L D Q 3 f S Z x d W 9 0 O y w m c X V v d D t T Z W N 0 a W 9 u M S 9 X Z X J r Y m x h Z C A x I C 0 g U m V z d W x 0 c 1 9 N U E F f T W V u d U N y L 0 F 1 d G 9 S Z W 1 v d m V k Q 2 9 s d W 1 u c z E u e 2 1 p b m l m e V 9 0 b 3 R h b C w 0 O H 0 m c X V v d D s s J n F 1 b 3 Q 7 U 2 V j d G l v b j E v V 2 V y a 2 J s Y W Q g M S A t I F J l c 3 V s d H N f T V B B X 0 1 l b n V D c i 9 B d X R v U m V t b 3 Z l Z E N v b H V t b n M x L n t t a W 5 p Z n l f c 2 F 2 a W 5 n c y w 0 O X 0 m c X V v d D s s J n F 1 b 3 Q 7 U 2 V j d G l v b j E v V 2 V y a 2 J s Y W Q g M S A t I F J l c 3 V s d H N f T V B B X 0 1 l b n V D c i 9 B d X R v U m V t b 3 Z l Z E N v b H V t b n M x L n t p b W F n Z V 9 0 b 3 R h b C w 1 M H 0 m c X V v d D s s J n F 1 b 3 Q 7 U 2 V j d G l v b j E v V 2 V y a 2 J s Y W Q g M S A t I F J l c 3 V s d H N f T V B B X 0 1 l b n V D c i 9 B d X R v U m V t b 3 Z l Z E N v b H V t b n M x L n t p b W F n Z V 9 z Y X Z p b m d z L D U x f S Z x d W 9 0 O y w m c X V v d D t T Z W N 0 a W 9 u M S 9 X Z X J r Y m x h Z C A x I C 0 g U m V z d W x 0 c 1 9 N U E F f T W V u d U N y L 0 F 1 d G 9 S Z W 1 v d m V k Q 2 9 s d W 1 u c z E u e 2 J h c 2 V f c G F n Z V 9 j Z G 4 s N T J 9 J n F 1 b 3 Q 7 L C Z x d W 9 0 O 1 N l Y 3 R p b 2 4 x L 1 d l c m t i b G F k I D E g L S B S Z X N 1 b H R z X 0 1 Q Q V 9 N Z W 5 1 Q 3 I v Q X V 0 b 1 J l b W 9 2 Z W R D b 2 x 1 b W 5 z M S 5 7 Y 3 B 1 L l B h c n N l S F R N T C w 1 M 3 0 m c X V v d D s s J n F 1 b 3 Q 7 U 2 V j d G l v b j E v V 2 V y a 2 J s Y W Q g M S A t I F J l c 3 V s d H N f T V B B X 0 1 l b n V D c i 9 B d X R v U m V t b 3 Z l Z E N v b H V t b n M x L n t j c H U u S F R N T E R v Y 3 V t Z W 5 0 U G F y c 2 V y O j p G Z X R j a F F 1 Z X V l Z F B y Z W x v Y W R z L D U 0 f S Z x d W 9 0 O y w m c X V v d D t T Z W N 0 a W 9 u M S 9 X Z X J r Y m x h Z C A x I C 0 g U m V z d W x 0 c 1 9 N U E F f T W V u d U N y L 0 F 1 d G 9 S Z W 1 v d m V k Q 2 9 s d W 1 u c z E u e 2 N w d S 5 F d m V u d E R p c 3 B h d G N o L D U 1 f S Z x d W 9 0 O y w m c X V v d D t T Z W N 0 a W 9 u M S 9 X Z X J r Y m x h Z C A x I C 0 g U m V z d W x 0 c 1 9 N U E F f T W V u d U N y L 0 F 1 d G 9 S Z W 1 v d m V k Q 2 9 s d W 1 u c z E u e 2 N w d S 5 N Y X J r R E 9 N Q 2 9 u d G V u d C w 1 N n 0 m c X V v d D s s J n F 1 b 3 Q 7 U 2 V j d G l v b j E v V 2 V y a 2 J s Y W Q g M S A t I F J l c 3 V s d H N f T V B B X 0 1 l b n V D c i 9 B d X R v U m V t b 3 Z l Z E N v b H V t b n M x L n t j c H U u V j g u R 0 N f V E l N R V 9 U T 1 9 T Q U Z F U E 9 J T l Q s N T d 9 J n F 1 b 3 Q 7 L C Z x d W 9 0 O 1 N l Y 3 R p b 2 4 x L 1 d l c m t i b G F k I D E g L S B S Z X N 1 b H R z X 0 1 Q Q V 9 N Z W 5 1 Q 3 I v Q X V 0 b 1 J l b W 9 2 Z W R D b 2 x 1 b W 5 z M S 5 7 Y 3 B 1 L k N v b W 1 p d E x v Y W Q s N T h 9 J n F 1 b 3 Q 7 L C Z x d W 9 0 O 1 N l Y 3 R p b 2 4 x L 1 d l c m t i b G F k I D E g L S B S Z X N 1 b H R z X 0 1 Q Q V 9 N Z W 5 1 Q 3 I v Q X V 0 b 1 J l b W 9 2 Z W R D b 2 x 1 b W 5 z M S 5 7 Y 3 B 1 L l J l c 2 9 1 c m N l R m V 0 Y 2 h l c j o 6 c m V x d W V z d F J l c 2 9 1 c m N l L D U 5 f S Z x d W 9 0 O y w m c X V v d D t T Z W N 0 a W 9 u M S 9 X Z X J r Y m x h Z C A x I C 0 g U m V z d W x 0 c 1 9 N U E F f T W V u d U N y L 0 F 1 d G 9 S Z W 1 v d m V k Q 2 9 s d W 1 u c z E u e 2 N w d S 5 F d m F s d W F 0 Z V N j c m l w d C w 2 M H 0 m c X V v d D s s J n F 1 b 3 Q 7 U 2 V j d G l v b j E v V 2 V y a 2 J s Y W Q g M S A t I F J l c 3 V s d H N f T V B B X 0 1 l b n V D c i 9 B d X R v U m V t b 3 Z l Z E N v b H V t b n M x L n t j c H U u d j g u Y 2 9 t c G l s Z S w 2 M X 0 m c X V v d D s s J n F 1 b 3 Q 7 U 2 V j d G l v b j E v V 2 V y a 2 J s Y W Q g M S A t I F J l c 3 V s d H N f T V B B X 0 1 l b n V D c i 9 B d X R v U m V t b 3 Z l Z E N v b H V t b n M x L n t j c H U u U G F y c 2 V B d X R o b 3 J T d H l s Z V N o Z W V 0 L D Y y f S Z x d W 9 0 O y w m c X V v d D t T Z W N 0 a W 9 u M S 9 X Z X J r Y m x h Z C A x I C 0 g U m V z d W x 0 c 1 9 N U E F f T W V u d U N y L 0 F 1 d G 9 S Z W 1 v d m V k Q 2 9 s d W 1 u c z E u e 2 N w d S 5 G d W 5 j d G l v b k N h b G w s N j N 9 J n F 1 b 3 Q 7 L C Z x d W 9 0 O 1 N l Y 3 R p b 2 4 x L 1 d l c m t i b G F k I D E g L S B S Z X N 1 b H R z X 0 1 Q Q V 9 N Z W 5 1 Q 3 I v Q X V 0 b 1 J l b W 9 2 Z W R D b 2 x 1 b W 5 z M S 5 7 Y 3 B 1 L k 1 h c m t M b 2 F k L D Y 0 f S Z x d W 9 0 O y w m c X V v d D t T Z W N 0 a W 9 u M S 9 X Z X J r Y m x h Z C A x I C 0 g U m V z d W x 0 c 1 9 N U E F f T W V u d U N y L 0 F 1 d G 9 S Z W 1 v d m V k Q 2 9 s d W 1 u c z E u e 2 N w d S 5 V c G R h d G V M Y X l v d X R U c m V l L D Y 1 f S Z x d W 9 0 O y w m c X V v d D t T Z W N 0 a W 9 u M S 9 X Z X J r Y m x h Z C A x I C 0 g U m V z d W x 0 c 1 9 N U E F f T W V u d U N y L 0 F 1 d G 9 S Z W 1 v d m V k Q 2 9 s d W 1 u c z E u e 2 N w d S 5 M Y X l v d X Q s N j Z 9 J n F 1 b 3 Q 7 L C Z x d W 9 0 O 1 N l Y 3 R p b 2 4 x L 1 d l c m t i b G F k I D E g L S B S Z X N 1 b H R z X 0 1 Q Q V 9 N Z W 5 1 Q 3 I v Q X V 0 b 1 J l b W 9 2 Z W R D b 2 x 1 b W 5 z M S 5 7 Y 3 B 1 L l B y Z V B h a W 5 0 L D Y 3 f S Z x d W 9 0 O y w m c X V v d D t T Z W N 0 a W 9 u M S 9 X Z X J r Y m x h Z C A x I C 0 g U m V z d W x 0 c 1 9 N U E F f T W V u d U N y L 0 F 1 d G 9 S Z W 1 v d m V k Q 2 9 s d W 1 u c z E u e 2 N w d S 5 I a X R U Z X N 0 L D Y 4 f S Z x d W 9 0 O y w m c X V v d D t T Z W N 0 a W 9 u M S 9 X Z X J r Y m x h Z C A x I C 0 g U m V z d W x 0 c 1 9 N U E F f T W V u d U N y L 0 F 1 d G 9 S Z W 1 v d m V k Q 2 9 s d W 1 u c z E u e 2 N w d S 5 Q Y W l u d C w 2 O X 0 m c X V v d D s s J n F 1 b 3 Q 7 U 2 V j d G l v b j E v V 2 V y a 2 J s Y W Q g M S A t I F J l c 3 V s d H N f T V B B X 0 1 l b n V D c i 9 B d X R v U m V t b 3 Z l Z E N v b H V t b n M x L n t j c H U u T G F 5 Z X J p e m U s N z B 9 J n F 1 b 3 Q 7 L C Z x d W 9 0 O 1 N l Y 3 R p b 2 4 x L 1 d l c m t i b G F k I D E g L S B S Z X N 1 b H R z X 0 1 Q Q V 9 N Z W 5 1 Q 3 I v Q X V 0 b 1 J l b W 9 2 Z W R D b 2 x 1 b W 5 z M S 5 7 Y 3 B 1 L m x h c m d l c 3 R D b 2 5 0 Z W 5 0 Z n V s U G F p b n Q 6 O k N h b m R p Z G F 0 Z S w 3 M X 0 m c X V v d D s s J n F 1 b 3 Q 7 U 2 V j d G l v b j E v V 2 V y a 2 J s Y W Q g M S A t I F J l c 3 V s d H N f T V B B X 0 1 l b n V D c i 9 B d X R v U m V t b 3 Z l Z E N v b H V t b n M x L n t j c H U u U m V z b 3 V y Y 2 V D a G F u Z 2 V Q c m l v c m l 0 e S w 3 M n 0 m c X V v d D s s J n F 1 b 3 Q 7 U 2 V j d G l v b j E v V 2 V y a 2 J s Y W Q g M S A t I F J l c 3 V s d H N f T V B B X 0 1 l b n V D c i 9 B d X R v U m V t b 3 Z l Z E N v b H V t b n M x L n t j c H U u S W R s Z S w 3 M 3 0 m c X V v d D s s J n F 1 b 3 Q 7 U 2 V j d G l v b j E v V 2 V y a 2 J s Y W Q g M S A t I F J l c 3 V s d H N f T V B B X 0 1 l b n V D c i 9 B d X R v U m V t b 3 Z l Z E N v b H V t b n M x L n t 0 Z X N 0 Z X I s N z R 9 J n F 1 b 3 Q 7 L C Z x d W 9 0 O 1 N l Y 3 R p b 2 4 x L 1 d l c m t i b G F k I D E g L S B S Z X N 1 b H R z X 0 1 Q Q V 9 N Z W 5 1 Q 3 I v Q X V 0 b 1 J l b W 9 2 Z W R D b 2 x 1 b W 5 z M S 5 7 c 3 R h c n R f Z X B v Y 2 g s N z V 9 J n F 1 b 3 Q 7 L C Z x d W 9 0 O 1 N l Y 3 R p b 2 4 x L 1 d l c m t i b G F k I D E g L S B S Z X N 1 b H R z X 0 1 Q Q V 9 N Z W 5 1 Q 3 I v Q X V 0 b 1 J l b W 9 2 Z W R D b 2 x 1 b W 5 z M S 5 7 b 3 N W Z X J z a W 9 u L D c 2 f S Z x d W 9 0 O y w m c X V v d D t T Z W N 0 a W 9 u M S 9 X Z X J r Y m x h Z C A x I C 0 g U m V z d W x 0 c 1 9 N U E F f T W V u d U N y L 0 F 1 d G 9 S Z W 1 v d m V k Q 2 9 s d W 1 u c z E u e 2 9 z X 3 Z l c n N p b 2 4 s N z d 9 J n F 1 b 3 Q 7 L C Z x d W 9 0 O 1 N l Y 3 R p b 2 4 x L 1 d l c m t i b G F k I D E g L S B S Z X N 1 b H R z X 0 1 Q Q V 9 N Z W 5 1 Q 3 I v Q X V 0 b 1 J l b W 9 2 Z W R D b 2 x 1 b W 5 z M S 5 7 b 3 N Q b G F 0 Z m 9 y b S w 3 O H 0 m c X V v d D s s J n F 1 b 3 Q 7 U 2 V j d G l v b j E v V 2 V y a 2 J s Y W Q g M S A t I F J l c 3 V s d H N f T V B B X 0 1 l b n V D c i 9 B d X R v U m V t b 3 Z l Z E N v b H V t b n M x L n t k Y X R l L D c 5 f S Z x d W 9 0 O y w m c X V v d D t T Z W N 0 a W 9 u M S 9 X Z X J r Y m x h Z C A x I C 0 g U m V z d W x 0 c 1 9 N U E F f T W V u d U N y L 0 F 1 d G 9 S Z W 1 v d m V k Q 2 9 s d W 1 u c z E u e 2 J y b 3 d z Z X J W Z X J z a W 9 u L D g w f S Z x d W 9 0 O y w m c X V v d D t T Z W N 0 a W 9 u M S 9 X Z X J r Y m x h Z C A x I C 0 g U m V z d W x 0 c 1 9 N U E F f T W V u d U N y L 0 F 1 d G 9 S Z W 1 v d m V k Q 2 9 s d W 1 u c z E u e 2 J y b 3 d z Z X J f d m V y c 2 l v b i w 4 M X 0 m c X V v d D s s J n F 1 b 3 Q 7 U 2 V j d G l v b j E v V 2 V y a 2 J s Y W Q g M S A t I F J l c 3 V s d H N f T V B B X 0 1 l b n V D c i 9 B d X R v U m V t b 3 Z l Z E N v b H V t b n M x L n t m d W x s e U x v Y W R l Z E N Q V W 1 z L D g y f S Z x d W 9 0 O y w m c X V v d D t T Z W N 0 a W 9 u M S 9 X Z X J r Y m x h Z C A x I C 0 g U m V z d W x 0 c 1 9 N U E F f T W V u d U N y L 0 F 1 d G 9 S Z W 1 v d m V k Q 2 9 s d W 1 u c z E u e 2 Z 1 b G x 5 T G 9 h Z G V k Q 1 B V c G N 0 L D g z f S Z x d W 9 0 O y w m c X V v d D t T Z W N 0 a W 9 u M S 9 X Z X J r Y m x h Z C A x I C 0 g U m V z d W x 0 c 1 9 N U E F f T W V u d U N y L 0 F 1 d G 9 S Z W 1 v d m V k Q 2 9 s d W 1 u c z E u e 2 R v Y 3 V t Z W 5 0 X 1 V S T C w 4 N H 0 m c X V v d D s s J n F 1 b 3 Q 7 U 2 V j d G l v b j E v V 2 V y a 2 J s Y W Q g M S A t I F J l c 3 V s d H N f T V B B X 0 1 l b n V D c i 9 B d X R v U m V t b 3 Z l Z E N v b H V t b n M x L n t k b 2 N 1 b W V u d F 9 o b 3 N 0 b m F t Z S w 4 N X 0 m c X V v d D s s J n F 1 b 3 Q 7 U 2 V j d G l v b j E v V 2 V y a 2 J s Y W Q g M S A t I F J l c 3 V s d H N f T V B B X 0 1 l b n V D c i 9 B d X R v U m V t b 3 Z l Z E N v b H V t b n M x L n t k b 2 N 1 b W V u d F 9 v c m l n a W 4 s O D Z 9 J n F 1 b 3 Q 7 L C Z x d W 9 0 O 1 N l Y 3 R p b 2 4 x L 1 d l c m t i b G F k I D E g L S B S Z X N 1 b H R z X 0 1 Q Q V 9 N Z W 5 1 Q 3 I v Q X V 0 b 1 J l b W 9 2 Z W R D b 2 x 1 b W 5 z M S 5 7 Z G 9 t R W x l b W V u d H M s O D d 9 J n F 1 b 3 Q 7 L C Z x d W 9 0 O 1 N l Y 3 R p b 2 4 x L 1 d l c m t i b G F k I D E g L S B S Z X N 1 b H R z X 0 1 Q Q V 9 N Z W 5 1 Q 3 I v Q X V 0 b 1 J l b W 9 2 Z W R D b 2 x 1 b W 5 z M S 5 7 Z G 9 t Q 2 9 t c G x l d G U s O D h 9 J n F 1 b 3 Q 7 L C Z x d W 9 0 O 1 N l Y 3 R p b 2 4 x L 1 d l c m t i b G F k I D E g L S B S Z X N 1 b H R z X 0 1 Q Q V 9 N Z W 5 1 Q 3 I v Q X V 0 b 1 J l b W 9 2 Z W R D b 2 x 1 b W 5 z M S 5 7 U G V y Z m 9 y b W F u Y 2 V Q Y W l u d F R p b W l u Z y 5 m a X J z d C 1 w Y W l u d C w 4 O X 0 m c X V v d D s s J n F 1 b 3 Q 7 U 2 V j d G l v b j E v V 2 V y a 2 J s Y W Q g M S A t I F J l c 3 V s d H N f T V B B X 0 1 l b n V D c i 9 B d X R v U m V t b 3 Z l Z E N v b H V t b n M x L n t Q Z X J m b 3 J t Y W 5 j Z V B h a W 5 0 V G l t a W 5 n L m Z p c n N 0 L W N v b n R l b n R m d W w t c G F p b n Q s O T B 9 J n F 1 b 3 Q 7 L C Z x d W 9 0 O 1 N l Y 3 R p b 2 4 x L 1 d l c m t i b G F k I D E g L S B S Z X N 1 b H R z X 0 1 Q Q V 9 N Z W 5 1 Q 3 I v Q X V 0 b 1 J l b W 9 2 Z W R D b 2 x 1 b W 5 z M S 5 7 Y m F z Z V 9 w Y W d l X 2 l w X 3 B 0 c i w 5 M X 0 m c X V v d D s s J n F 1 b 3 Q 7 U 2 V j d G l v b j E v V 2 V y a 2 J s Y W Q g M S A t I F J l c 3 V s d H N f T V B B X 0 1 l b n V D c i 9 B d X R v U m V t b 3 Z l Z E N v b H V t b n M x L n t i Y X N l X 3 B h Z 2 V f Y 2 5 h b W U s O T J 9 J n F 1 b 3 Q 7 L C Z x d W 9 0 O 1 N l Y 3 R p b 2 4 x L 1 d l c m t i b G F k I D E g L S B S Z X N 1 b H R z X 0 1 Q Q V 9 N Z W 5 1 Q 3 I v Q X V 0 b 1 J l b W 9 2 Z W R D b 2 x 1 b W 5 z M S 5 7 Y m F z Z V 9 w Y W d l X 2 R u c 1 9 z Z X J 2 Z X I s O T N 9 J n F 1 b 3 Q 7 L C Z x d W 9 0 O 1 N l Y 3 R p b 2 4 x L 1 d l c m t i b G F k I D E g L S B S Z X N 1 b H R z X 0 1 Q Q V 9 N Z W 5 1 Q 3 I v Q X V 0 b 1 J l b W 9 2 Z W R D b 2 x 1 b W 5 z M S 5 7 Y n J v d 3 N l c l 9 u Y W 1 l L D k 0 f S Z x d W 9 0 O y w m c X V v d D t T Z W N 0 a W 9 u M S 9 X Z X J r Y m x h Z C A x I C 0 g U m V z d W x 0 c 1 9 N U E F f T W V u d U N y L 0 F 1 d G 9 S Z W 1 v d m V k Q 2 9 s d W 1 u c z E u e 2 V 2 Z W 5 0 T m F t Z S w 5 N X 0 m c X V v d D s s J n F 1 b 3 Q 7 U 2 V j d G l v b j E v V 2 V y a 2 J s Y W Q g M S A t I F J l c 3 V s d H N f T V B B X 0 1 l b n V D c i 9 B d X R v U m V t b 3 Z l Z E N v b H V t b n M x L n t 0 Z X N 0 X 3 J 1 b l 9 0 a W 1 l X 2 1 z L D k 2 f S Z x d W 9 0 O y w m c X V v d D t T Z W N 0 a W 9 u M S 9 X Z X J r Y m x h Z C A x I C 0 g U m V z d W x 0 c 1 9 N U E F f T W V u d U N y L 0 F 1 d G 9 S Z W 1 v d m V k Q 2 9 s d W 1 u c z E u e 3 R l c 3 R V c m w s O T d 9 J n F 1 b 3 Q 7 L C Z x d W 9 0 O 1 N l Y 3 R p b 2 4 x L 1 d l c m t i b G F k I D E g L S B S Z X N 1 b H R z X 0 1 Q Q V 9 N Z W 5 1 Q 3 I v Q X V 0 b 1 J l b W 9 2 Z W R D b 2 x 1 b W 5 z M S 5 7 Q 2 9 s b 3 J k Z X B 0 a C w 5 O H 0 m c X V v d D s s J n F 1 b 3 Q 7 U 2 V j d G l v b j E v V 2 V y a 2 J s Y W Q g M S A t I F J l c 3 V s d H N f T V B B X 0 1 l b n V D c i 9 B d X R v U m V t b 3 Z l Z E N v b H V t b n M x L n t E c G k s O T l 9 J n F 1 b 3 Q 7 L C Z x d W 9 0 O 1 N l Y 3 R p b 2 4 x L 1 d l c m t i b G F k I D E g L S B S Z X N 1 b H R z X 0 1 Q Q V 9 N Z W 5 1 Q 3 I v Q X V 0 b 1 J l b W 9 2 Z W R D b 2 x 1 b W 5 z M S 5 7 S W 1 h Z 2 V z L D E w M H 0 m c X V v d D s s J n F 1 b 3 Q 7 U 2 V j d G l v b j E v V 2 V y a 2 J s Y W Q g M S A t I F J l c 3 V s d H N f T V B B X 0 1 l b n V D c i 9 B d X R v U m V t b 3 Z l Z E N v b H V t b n M x L n t S Z X N v b H V 0 a W 9 u L D E w M X 0 m c X V v d D s s J n F 1 b 3 Q 7 U 2 V j d G l v b j E v V 2 V y a 2 J s Y W Q g M S A t I F J l c 3 V s d H N f T V B B X 0 1 l b n V D c i 9 B d X R v U m V t b 3 Z l Z E N v b H V t b n M x L n t n Z W 5 l c m F 0 Z W Q t Y 2 9 u d G V u d C 1 w Z X J j Z W 5 0 L D E w M n 0 m c X V v d D s s J n F 1 b 3 Q 7 U 2 V j d G l v b j E v V 2 V y a 2 J s Y W Q g M S A t I F J l c 3 V s d H N f T V B B X 0 1 l b n V D c i 9 B d X R v U m V t b 3 Z l Z E N v b H V t b n M x L n t n Z W 5 l c m F 0 Z W Q t Y 2 9 u d G V u d C 1 z a X p l L D E w M 3 0 m c X V v d D s s J n F 1 b 3 Q 7 U 2 V j d G l v b j E v V 2 V y a 2 J s Y W Q g M S A t I F J l c 3 V s d H N f T V B B X 0 1 l b n V D c i 9 B d X R v U m V t b 3 Z l Z E N v b H V t b n M x L n t t Z X R h L X Z p Z X d w b 3 J 0 L D E w N H 0 m c X V v d D s s J n F 1 b 3 Q 7 U 2 V j d G l v b j E v V 2 V y a 2 J s Y W Q g M S A t I F J l c 3 V s d H N f T V B B X 0 1 l b n V D c i 9 B d X R v U m V t b 3 Z l Z E N v b H V t b n M x L n t y Z W 5 k Z X J l Z C 1 o d G 1 s L D E w N X 0 m c X V v d D s s J n F 1 b 3 Q 7 U 2 V j d G l v b j E v V 2 V y a 2 J s Y W Q g M S A t I F J l c 3 V s d H N f T V B B X 0 1 l b n V D c i 9 B d X R v U m V t b 3 Z l Z E N v b H V t b n M x L n t s Y X N 0 V m l z d W F s Q 2 h h b m d l L D E w N n 0 m c X V v d D s s J n F 1 b 3 Q 7 U 2 V j d G l v b j E v V 2 V y a 2 J s Y W Q g M S A t I F J l c 3 V s d H N f T V B B X 0 1 l b n V D c i 9 B d X R v U m V t b 3 Z l Z E N v b H V t b n M x L n t y Z W 5 k Z X I s M T A 3 f S Z x d W 9 0 O y w m c X V v d D t T Z W N 0 a W 9 u M S 9 X Z X J r Y m x h Z C A x I C 0 g U m V z d W x 0 c 1 9 N U E F f T W V u d U N y L 0 F 1 d G 9 S Z W 1 v d m V k Q 2 9 s d W 1 u c z E u e 3 Z p c 3 V h b E N v b X B s Z X R l O D U s M T A 4 f S Z x d W 9 0 O y w m c X V v d D t T Z W N 0 a W 9 u M S 9 X Z X J r Y m x h Z C A x I C 0 g U m V z d W x 0 c 1 9 N U E F f T W V u d U N y L 0 F 1 d G 9 S Z W 1 v d m V k Q 2 9 s d W 1 u c z E u e 3 Z p c 3 V h b E N v b X B s Z X R l O T A s M T A 5 f S Z x d W 9 0 O y w m c X V v d D t T Z W N 0 a W 9 u M S 9 X Z X J r Y m x h Z C A x I C 0 g U m V z d W x 0 c 1 9 N U E F f T W V u d U N y L 0 F 1 d G 9 S Z W 1 v d m V k Q 2 9 s d W 1 u c z E u e 3 Z p c 3 V h b E N v b X B s Z X R l O T U s M T E w f S Z x d W 9 0 O y w m c X V v d D t T Z W N 0 a W 9 u M S 9 X Z X J r Y m x h Z C A x I C 0 g U m V z d W x 0 c 1 9 N U E F f T W V u d U N y L 0 F 1 d G 9 S Z W 1 v d m V k Q 2 9 s d W 1 u c z E u e 3 Z p c 3 V h b E N v b X B s Z X R l O T k s M T E x f S Z x d W 9 0 O y w m c X V v d D t T Z W N 0 a W 9 u M S 9 X Z X J r Y m x h Z C A x I C 0 g U m V z d W x 0 c 1 9 N U E F f T W V u d U N y L 0 F 1 d G 9 S Z W 1 v d m V k Q 2 9 s d W 1 u c z E u e 3 Z p c 3 V h b E N v b X B s Z X R l L D E x M n 0 m c X V v d D s s J n F 1 b 3 Q 7 U 2 V j d G l v b j E v V 2 V y a 2 J s Y W Q g M S A t I F J l c 3 V s d H N f T V B B X 0 1 l b n V D c i 9 B d X R v U m V t b 3 Z l Z E N v b H V t b n M x L n t T c G V l Z E l u Z G V 4 L D E x M 3 0 m c X V v d D s s J n F 1 b 3 Q 7 U 2 V j d G l v b j E v V 2 V y a 2 J s Y W Q g M S A t I F J l c 3 V s d H N f T V B B X 0 1 l b n V D c i 9 B d X R v U m V t b 3 Z l Z E N v b H V t b n M x L n t M Y X J n Z X N 0 Q 2 9 u d G V u d G Z 1 b F B h a W 5 0 V H l w Z S w x M T R 9 J n F 1 b 3 Q 7 L C Z x d W 9 0 O 1 N l Y 3 R p b 2 4 x L 1 d l c m t i b G F k I D E g L S B S Z X N 1 b H R z X 0 1 Q Q V 9 N Z W 5 1 Q 3 I v Q X V 0 b 1 J l b W 9 2 Z W R D b 2 x 1 b W 5 z M S 5 7 T G F y Z 2 V z d E N v b n R l b n R m d W x Q Y W l u d E 5 v Z G V U e X B l L D E x N X 0 m c X V v d D s s J n F 1 b 3 Q 7 U 2 V j d G l v b j E v V 2 V y a 2 J s Y W Q g M S A t I F J l c 3 V s d H N f T V B B X 0 1 l b n V D c i 9 B d X R v U m V t b 3 Z l Z E N v b H V t b n M x L n t M Y X J n Z X N 0 Q 2 9 u d G V u d G Z 1 b F B h a W 5 0 S W 1 h Z 2 V V U k w s M T E 2 f S Z x d W 9 0 O y w m c X V v d D t T Z W N 0 a W 9 u M S 9 X Z X J r Y m x h Z C A x I C 0 g U m V z d W x 0 c 1 9 N U E F f T W V u d U N y L 0 F 1 d G 9 S Z W 1 v d m V k Q 2 9 s d W 1 u c z E u e 2 N o c m 9 t Z V V z Z X J U a W 1 p b m c u b m F 2 a W d h d G l v b l N 0 Y X J 0 L D E x N 3 0 m c X V v d D s s J n F 1 b 3 Q 7 U 2 V j d G l v b j E v V 2 V y a 2 J s Y W Q g M S A t I F J l c 3 V s d H N f T V B B X 0 1 l b n V D c i 9 B d X R v U m V t b 3 Z l Z E N v b H V t b n M x L n t j a H J v b W V V c 2 V y V G l t a W 5 n L m Z l d G N o U 3 R h c n Q s M T E 4 f S Z x d W 9 0 O y w m c X V v d D t T Z W N 0 a W 9 u M S 9 X Z X J r Y m x h Z C A x I C 0 g U m V z d W x 0 c 1 9 N U E F f T W V u d U N y L 0 F 1 d G 9 S Z W 1 v d m V k Q 2 9 s d W 1 u c z E u e 2 N o c m 9 t Z V V z Z X J U a W 1 p b m c u Z G 9 t T G 9 h Z G l u Z y w x M T l 9 J n F 1 b 3 Q 7 L C Z x d W 9 0 O 1 N l Y 3 R p b 2 4 x L 1 d l c m t i b G F k I D E g L S B S Z X N 1 b H R z X 0 1 Q Q V 9 N Z W 5 1 Q 3 I v Q X V 0 b 1 J l b W 9 2 Z W R D b 2 x 1 b W 5 z M S 5 7 Y 2 h y b 2 1 l V X N l c l R p b W l u Z y 5 y Z X N w b 2 5 z Z U V u Z C w x M j B 9 J n F 1 b 3 Q 7 L C Z x d W 9 0 O 1 N l Y 3 R p b 2 4 x L 1 d l c m t i b G F k I D E g L S B S Z X N 1 b H R z X 0 1 Q Q V 9 N Z W 5 1 Q 3 I v Q X V 0 b 1 J l b W 9 2 Z W R D b 2 x 1 b W 5 z M S 5 7 Y 2 h y b 2 1 l V X N l c l R p b W l u Z y 5 k b 2 1 J b n R l c m F j d G l 2 Z S w x M j F 9 J n F 1 b 3 Q 7 L C Z x d W 9 0 O 1 N l Y 3 R p b 2 4 x L 1 d l c m t i b G F k I D E g L S B S Z X N 1 b H R z X 0 1 Q Q V 9 N Z W 5 1 Q 3 I v Q X V 0 b 1 J l b W 9 2 Z W R D b 2 x 1 b W 5 z M S 5 7 Y 2 h y b 2 1 l V X N l c l R p b W l u Z y 5 k b 2 1 D b 2 5 0 Z W 5 0 T G 9 h Z G V k R X Z l b n R T d G F y d C w x M j J 9 J n F 1 b 3 Q 7 L C Z x d W 9 0 O 1 N l Y 3 R p b 2 4 x L 1 d l c m t i b G F k I D E g L S B S Z X N 1 b H R z X 0 1 Q Q V 9 N Z W 5 1 Q 3 I v Q X V 0 b 1 J l b W 9 2 Z W R D b 2 x 1 b W 5 z M S 5 7 Y 2 h y b 2 1 l V X N l c l R p b W l u Z y 5 k b 2 1 D b 2 5 0 Z W 5 0 T G 9 h Z G V k R X Z l b n R F b m Q s M T I z f S Z x d W 9 0 O y w m c X V v d D t T Z W N 0 a W 9 u M S 9 X Z X J r Y m x h Z C A x I C 0 g U m V z d W x 0 c 1 9 N U E F f T W V u d U N y L 0 F 1 d G 9 S Z W 1 v d m V k Q 2 9 s d W 1 u c z E u e 2 N o c m 9 t Z V V z Z X J U a W 1 p b m c u Z G 9 t Q 2 9 t c G x l d G U s M T I 0 f S Z x d W 9 0 O y w m c X V v d D t T Z W N 0 a W 9 u M S 9 X Z X J r Y m x h Z C A x I C 0 g U m V z d W x 0 c 1 9 N U E F f T W V u d U N y L 0 F 1 d G 9 S Z W 1 v d m V k Q 2 9 s d W 1 u c z E u e 2 N o c m 9 t Z V V z Z X J U a W 1 p b m c u d W 5 s b 2 F k R X Z l b n R T d G F y d C w x M j V 9 J n F 1 b 3 Q 7 L C Z x d W 9 0 O 1 N l Y 3 R p b 2 4 x L 1 d l c m t i b G F k I D E g L S B S Z X N 1 b H R z X 0 1 Q Q V 9 N Z W 5 1 Q 3 I v Q X V 0 b 1 J l b W 9 2 Z W R D b 2 x 1 b W 5 z M S 5 7 Y 2 h y b 2 1 l V X N l c l R p b W l u Z y 5 1 b m x v Y W R F d m V u d E V u Z C w x M j Z 9 J n F 1 b 3 Q 7 L C Z x d W 9 0 O 1 N l Y 3 R p b 2 4 x L 1 d l c m t i b G F k I D E g L S B S Z X N 1 b H R z X 0 1 Q Q V 9 N Z W 5 1 Q 3 I v Q X V 0 b 1 J l b W 9 2 Z W R D b 2 x 1 b W 5 z M S 5 7 Y 2 h y b 2 1 l V X N l c l R p b W l u Z y 5 t Y X J r Q X N N Y W l u R n J h b W U s M T I 3 f S Z x d W 9 0 O y w m c X V v d D t T Z W N 0 a W 9 u M S 9 X Z X J r Y m x h Z C A x I C 0 g U m V z d W x 0 c 1 9 N U E F f T W V u d U N y L 0 F 1 d G 9 S Z W 1 v d m V k Q 2 9 s d W 1 u c z E u e 2 N o c m 9 t Z V V z Z X J U a W 1 p b m c u Y 2 9 t b W l 0 T m F 2 a W d h d G l v b k V u Z C w x M j h 9 J n F 1 b 3 Q 7 L C Z x d W 9 0 O 1 N l Y 3 R p b 2 4 x L 1 d l c m t i b G F k I D E g L S B S Z X N 1 b H R z X 0 1 Q Q V 9 N Z W 5 1 Q 3 I v Q X V 0 b 1 J l b W 9 2 Z W R D b 2 x 1 b W 5 z M S 5 7 Y 2 h y b 2 1 l V X N l c l R p b W l u Z y 5 s b 2 F k R X Z l b n R T d G F y d C w x M j l 9 J n F 1 b 3 Q 7 L C Z x d W 9 0 O 1 N l Y 3 R p b 2 4 x L 1 d l c m t i b G F k I D E g L S B S Z X N 1 b H R z X 0 1 Q Q V 9 N Z W 5 1 Q 3 I v Q X V 0 b 1 J l b W 9 2 Z W R D b 2 x 1 b W 5 z M S 5 7 Y 2 h y b 2 1 l V X N l c l R p b W l u Z y 5 s b 2 F k R X Z l b n R F b m Q s M T M w f S Z x d W 9 0 O y w m c X V v d D t T Z W N 0 a W 9 u M S 9 X Z X J r Y m x h Z C A x I C 0 g U m V z d W x 0 c 1 9 N U E F f T W V u d U N y L 0 F 1 d G 9 S Z W 1 v d m V k Q 2 9 s d W 1 u c z E u e 2 N o c m 9 t Z V V z Z X J U a W 1 p b m c u Z m l y c 3 R Q Y W l u d C w x M z F 9 J n F 1 b 3 Q 7 L C Z x d W 9 0 O 1 N l Y 3 R p b 2 4 x L 1 d l c m t i b G F k I D E g L S B S Z X N 1 b H R z X 0 1 Q Q V 9 N Z W 5 1 Q 3 I v Q X V 0 b 1 J l b W 9 2 Z W R D b 2 x 1 b W 5 z M S 5 7 Y 2 h y b 2 1 l V X N l c l R p b W l u Z y 5 m a X J z d E N v b n R l b n R m d W x Q Y W l u d C w x M z J 9 J n F 1 b 3 Q 7 L C Z x d W 9 0 O 1 N l Y 3 R p b 2 4 x L 1 d l c m t i b G F k I D E g L S B S Z X N 1 b H R z X 0 1 Q Q V 9 N Z W 5 1 Q 3 I v Q X V 0 b 1 J l b W 9 2 Z W R D b 2 x 1 b W 5 z M S 5 7 Y 2 h y b 2 1 l V X N l c l R p b W l u Z y 5 m a X J z d E 1 l Y W 5 p b m d m d W x Q Y W l u d E N h b m R p Z G F 0 Z S w x M z N 9 J n F 1 b 3 Q 7 L C Z x d W 9 0 O 1 N l Y 3 R p b 2 4 x L 1 d l c m t i b G F k I D E g L S B S Z X N 1 b H R z X 0 1 Q Q V 9 N Z W 5 1 Q 3 I v Q X V 0 b 1 J l b W 9 2 Z W R D b 2 x 1 b W 5 z M S 5 7 Y 2 h y b 2 1 l V X N l c l R p b W l u Z y 5 M Y X l v d X R T a G l m d C w x M z R 9 J n F 1 b 3 Q 7 L C Z x d W 9 0 O 1 N l Y 3 R p b 2 4 x L 1 d l c m t i b G F k I D E g L S B S Z X N 1 b H R z X 0 1 Q Q V 9 N Z W 5 1 Q 3 I v Q X V 0 b 1 J l b W 9 2 Z W R D b 2 x 1 b W 5 z M S 5 7 Y 2 h y b 2 1 l V X N l c l R p b W l u Z y 5 m a X J z d E 1 l Y W 5 p b m d m d W x Q Y W l u d C w x M z V 9 J n F 1 b 3 Q 7 L C Z x d W 9 0 O 1 N l Y 3 R p b 2 4 x L 1 d l c m t i b G F k I D E g L S B S Z X N 1 b H R z X 0 1 Q Q V 9 N Z W 5 1 Q 3 I v Q X V 0 b 1 J l b W 9 2 Z W R D b 2 x 1 b W 5 z M S 5 7 Y 2 h y b 2 1 l V X N l c l R p b W l u Z y 5 m a X J z d E l t Y W d l U G F p b n Q s M T M 2 f S Z x d W 9 0 O y w m c X V v d D t T Z W N 0 a W 9 u M S 9 X Z X J r Y m x h Z C A x I C 0 g U m V z d W x 0 c 1 9 N U E F f T W V u d U N y L 0 F 1 d G 9 S Z W 1 v d m V k Q 2 9 s d W 1 u c z E u e 2 N o c m 9 t Z V V z Z X J U a W 1 p b m c u T G F y Z 2 V z d F R l e H R Q Y W l u d C w x M z d 9 J n F 1 b 3 Q 7 L C Z x d W 9 0 O 1 N l Y 3 R p b 2 4 x L 1 d l c m t i b G F k I D E g L S B S Z X N 1 b H R z X 0 1 Q Q V 9 N Z W 5 1 Q 3 I v Q X V 0 b 1 J l b W 9 2 Z W R D b 2 x 1 b W 5 z M S 5 7 Y 2 h y b 2 1 l V X N l c l R p b W l u Z y 5 M Y X J n Z X N 0 Q 2 9 u d G V u d G Z 1 b F B h a W 5 0 L D E z O H 0 m c X V v d D s s J n F 1 b 3 Q 7 U 2 V j d G l v b j E v V 2 V y a 2 J s Y W Q g M S A t I F J l c 3 V s d H N f T V B B X 0 1 l b n V D c i 9 B d X R v U m V t b 3 Z l Z E N v b H V t b n M x L n t j a H J v b W V V c 2 V y V G l t a W 5 n L k x h c m d l c 3 R J b W F n Z V B h a W 5 0 L D E z O X 0 m c X V v d D s s J n F 1 b 3 Q 7 U 2 V j d G l v b j E v V 2 V y a 2 J s Y W Q g M S A t I F J l c 3 V s d H N f T V B B X 0 1 l b n V D c i 9 B d X R v U m V t b 3 Z l Z E N v b H V t b n M x L n t j a H J v b W V V c 2 V y V G l t a W 5 n L l R v d G F s T G F 5 b 3 V 0 U 2 h p Z n Q s M T Q w f S Z x d W 9 0 O y w m c X V v d D t T Z W N 0 a W 9 u M S 9 X Z X J r Y m x h Z C A x I C 0 g U m V z d W x 0 c 1 9 N U E F f T W V u d U N y L 0 F 1 d G 9 S Z W 1 v d m V k Q 2 9 s d W 1 u c z E u e 2 N o c m 9 t Z V V z Z X J U a W 1 p b m c u Q 3 V t d W x h d G l 2 Z U x h e W 9 1 d F N o a W Z 0 L D E 0 M X 0 m c X V v d D s s J n F 1 b 3 Q 7 U 2 V j d G l v b j E v V 2 V y a 2 J s Y W Q g M S A t I F J l c 3 V s d H N f T V B B X 0 1 l b n V D c i 9 B d X R v U m V t b 3 Z l Z E N v b H V t b n M x L n t U V E l N Z W F z d X J l b W V u d E V u Z C w x N D J 9 J n F 1 b 3 Q 7 L C Z x d W 9 0 O 1 N l Y 3 R p b 2 4 x L 1 d l c m t i b G F k I D E g L S B S Z X N 1 b H R z X 0 1 Q Q V 9 N Z W 5 1 Q 3 I v Q X V 0 b 1 J l b W 9 2 Z W R D b 2 x 1 b W 5 z M S 5 7 T G F z d E l u d G V y Y W N 0 a X Z l L D E 0 M 3 0 m c X V v d D s s J n F 1 b 3 Q 7 U 2 V j d G l v b j E v V 2 V y a 2 J s Y W Q g M S A t I F J l c 3 V s d H N f T V B B X 0 1 l b n V D c i 9 B d X R v U m V t b 3 Z l Z E N v b H V t b n M x L n t 0 Z X N 0 S U Q s M T Q 0 f S Z x d W 9 0 O y w m c X V v d D t T Z W N 0 a W 9 u M S 9 X Z X J r Y m x h Z C A x I C 0 g U m V z d W x 0 c 1 9 N U E F f T W V u d U N y L 0 F 1 d G 9 S Z W 1 v d m V k Q 2 9 s d W 1 u c z E u e 3 J 1 b i w x N D V 9 J n F 1 b 3 Q 7 L C Z x d W 9 0 O 1 N l Y 3 R p b 2 4 x L 1 d l c m t i b G F k I D E g L S B S Z X N 1 b H R z X 0 1 Q Q V 9 N Z W 5 1 Q 3 I v Q X V 0 b 1 J l b W 9 2 Z W R D b 2 x 1 b W 5 z M S 5 7 c 3 R l c C w x N D Z 9 J n F 1 b 3 Q 7 L C Z x d W 9 0 O 1 N l Y 3 R p b 2 4 x L 1 d l c m t i b G F k I D E g L S B S Z X N 1 b H R z X 0 1 Q Q V 9 N Z W 5 1 Q 3 I v Q X V 0 b 1 J l b W 9 2 Z W R D b 2 x 1 b W 5 z M S 5 7 Z W Z m Z W N 0 a X Z l Q n B z L D E 0 N 3 0 m c X V v d D s s J n F 1 b 3 Q 7 U 2 V j d G l v b j E v V 2 V y a 2 J s Y W Q g M S A t I F J l c 3 V s d H N f T V B B X 0 1 l b n V D c i 9 B d X R v U m V t b 3 Z l Z E N v b H V t b n M x L n t k b 2 1 U a W 1 l L D E 0 O H 0 m c X V v d D s s J n F 1 b 3 Q 7 U 2 V j d G l v b j E v V 2 V y a 2 J s Y W Q g M S A t I F J l c 3 V s d H N f T V B B X 0 1 l b n V D c i 9 B d X R v U m V t b 3 Z l Z E N v b H V t b n M x L n t h Z n Q s M T Q 5 f S Z x d W 9 0 O y w m c X V v d D t T Z W N 0 a W 9 u M S 9 X Z X J r Y m x h Z C A x I C 0 g U m V z d W x 0 c 1 9 N U E F f T W V u d U N y L 0 F 1 d G 9 S Z W 1 v d m V k Q 2 9 s d W 1 u c z E u e 3 R p d G x l V G l t Z S w x N T B 9 J n F 1 b 3 Q 7 L C Z x d W 9 0 O 1 N l Y 3 R p b 2 4 x L 1 d l c m t i b G F k I D E g L S B S Z X N 1 b H R z X 0 1 Q Q V 9 N Z W 5 1 Q 3 I v Q X V 0 b 1 J l b W 9 2 Z W R D b 2 x 1 b W 5 z M S 5 7 Z G 9 t T G 9 h Z G l u Z y w x N T F 9 J n F 1 b 3 Q 7 L C Z x d W 9 0 O 1 N l Y 3 R p b 2 4 x L 1 d l c m t i b G F k I D E g L S B S Z X N 1 b H R z X 0 1 Q Q V 9 N Z W 5 1 Q 3 I v Q X V 0 b 1 J l b W 9 2 Z W R D b 2 x 1 b W 5 z M S 5 7 c 2 V y d m V y X 3 J 0 d C w x N T J 9 J n F 1 b 3 Q 7 L C Z x d W 9 0 O 1 N l Y 3 R p b 2 4 x L 1 d l c m t i b G F k I D E g L S B S Z X N 1 b H R z X 0 1 Q Q V 9 N Z W 5 1 Q 3 I v Q X V 0 b 1 J l b W 9 2 Z W R D b 2 x 1 b W 5 z M S 5 7 Z W R n Z S 1 w c m 9 j Z X N z Z W Q s M T U z f S Z x d W 9 0 O y w m c X V v d D t T Z W N 0 a W 9 u M S 9 X Z X J r Y m x h Z C A x I C 0 g U m V z d W x 0 c 1 9 N U E F f T W V u d U N y L 0 F 1 d G 9 S Z W 1 v d m V k Q 2 9 s d W 1 u c z E u e 2 1 h e E Z J R C w x N T R 9 J n F 1 b 3 Q 7 L C Z x d W 9 0 O 1 N l Y 3 R p b 2 4 x L 1 d l c m t i b G F k I D E g L S B S Z X N 1 b H R z X 0 1 Q Q V 9 N Z W 5 1 Q 3 I v Q X V 0 b 1 J l b W 9 2 Z W R D b 2 x 1 b W 5 z M S 5 7 V G 9 0 Y W x C b G 9 j a 2 l u Z 1 R p b W U s M T U 1 f S Z x d W 9 0 O y w m c X V v d D t T Z W N 0 a W 9 u M S 9 X Z X J r Y m x h Z C A x I C 0 g U m V z d W x 0 c 1 9 N U E F f T W V u d U N y L 0 F 1 d G 9 S Z W 1 v d m V k Q 2 9 s d W 1 u c z E u e 2 V m Z m V j d G l 2 Z U J w c 0 R v Y y w x N T Z 9 J n F 1 b 3 Q 7 L C Z x d W 9 0 O 1 N l Y 3 R p b 2 4 x L 1 d l c m t i b G F k I D E g L S B S Z X N 1 b H R z X 0 1 Q Q V 9 N Z W 5 1 Q 3 I v Q X V 0 b 1 J l b W 9 2 Z W R D b 2 x 1 b W 5 z M S 5 7 Y n l 0 Z X M u a H R t b C w x N T d 9 J n F 1 b 3 Q 7 L C Z x d W 9 0 O 1 N l Y 3 R p b 2 4 x L 1 d l c m t i b G F k I D E g L S B S Z X N 1 b H R z X 0 1 Q Q V 9 N Z W 5 1 Q 3 I v Q X V 0 b 1 J l b W 9 2 Z W R D b 2 x 1 b W 5 z M S 5 7 c m V x d W V z d H M u a H R t b C w x N T h 9 J n F 1 b 3 Q 7 L C Z x d W 9 0 O 1 N l Y 3 R p b 2 4 x L 1 d l c m t i b G F k I D E g L S B S Z X N 1 b H R z X 0 1 Q Q V 9 N Z W 5 1 Q 3 I v Q X V 0 b 1 J l b W 9 2 Z W R D b 2 x 1 b W 5 z M S 5 7 Y n l 0 Z X N V b m N v b X B y Z X N z Z W Q u a H R t b C w x N T l 9 J n F 1 b 3 Q 7 L C Z x d W 9 0 O 1 N l Y 3 R p b 2 4 x L 1 d l c m t i b G F k I D E g L S B S Z X N 1 b H R z X 0 1 Q Q V 9 N Z W 5 1 Q 3 I v Q X V 0 b 1 J l b W 9 2 Z W R D b 2 x 1 b W 5 z M S 5 7 Y n l 0 Z X M u a n M s M T Y w f S Z x d W 9 0 O y w m c X V v d D t T Z W N 0 a W 9 u M S 9 X Z X J r Y m x h Z C A x I C 0 g U m V z d W x 0 c 1 9 N U E F f T W V u d U N y L 0 F 1 d G 9 S Z W 1 v d m V k Q 2 9 s d W 1 u c z E u e 3 J l c X V l c 3 R z L m p z L D E 2 M X 0 m c X V v d D s s J n F 1 b 3 Q 7 U 2 V j d G l v b j E v V 2 V y a 2 J s Y W Q g M S A t I F J l c 3 V s d H N f T V B B X 0 1 l b n V D c i 9 B d X R v U m V t b 3 Z l Z E N v b H V t b n M x L n t i e X R l c 1 V u Y 2 9 t c H J l c 3 N l Z C 5 q c y w x N j J 9 J n F 1 b 3 Q 7 L C Z x d W 9 0 O 1 N l Y 3 R p b 2 4 x L 1 d l c m t i b G F k I D E g L S B S Z X N 1 b H R z X 0 1 Q Q V 9 N Z W 5 1 Q 3 I v Q X V 0 b 1 J l b W 9 2 Z W R D b 2 x 1 b W 5 z M S 5 7 Y n l 0 Z X M u Y 3 N z L D E 2 M 3 0 m c X V v d D s s J n F 1 b 3 Q 7 U 2 V j d G l v b j E v V 2 V y a 2 J s Y W Q g M S A t I F J l c 3 V s d H N f T V B B X 0 1 l b n V D c i 9 B d X R v U m V t b 3 Z l Z E N v b H V t b n M x L n t y Z X F 1 Z X N 0 c y 5 j c 3 M s M T Y 0 f S Z x d W 9 0 O y w m c X V v d D t T Z W N 0 a W 9 u M S 9 X Z X J r Y m x h Z C A x I C 0 g U m V z d W x 0 c 1 9 N U E F f T W V u d U N y L 0 F 1 d G 9 S Z W 1 v d m V k Q 2 9 s d W 1 u c z E u e 2 J 5 d G V z V W 5 j b 2 1 w c m V z c 2 V k L m N z c y w x N j V 9 J n F 1 b 3 Q 7 L C Z x d W 9 0 O 1 N l Y 3 R p b 2 4 x L 1 d l c m t i b G F k I D E g L S B S Z X N 1 b H R z X 0 1 Q Q V 9 N Z W 5 1 Q 3 I v Q X V 0 b 1 J l b W 9 2 Z W R D b 2 x 1 b W 5 z M S 5 7 Y n l 0 Z X M u a W 1 h Z 2 U s M T Y 2 f S Z x d W 9 0 O y w m c X V v d D t T Z W N 0 a W 9 u M S 9 X Z X J r Y m x h Z C A x I C 0 g U m V z d W x 0 c 1 9 N U E F f T W V u d U N y L 0 F 1 d G 9 S Z W 1 v d m V k Q 2 9 s d W 1 u c z E u e 3 J l c X V l c 3 R z L m l t Y W d l L D E 2 N 3 0 m c X V v d D s s J n F 1 b 3 Q 7 U 2 V j d G l v b j E v V 2 V y a 2 J s Y W Q g M S A t I F J l c 3 V s d H N f T V B B X 0 1 l b n V D c i 9 B d X R v U m V t b 3 Z l Z E N v b H V t b n M x L n t i e X R l c 1 V u Y 2 9 t c H J l c 3 N l Z C 5 p b W F n Z S w x N j h 9 J n F 1 b 3 Q 7 L C Z x d W 9 0 O 1 N l Y 3 R p b 2 4 x L 1 d l c m t i b G F k I D E g L S B S Z X N 1 b H R z X 0 1 Q Q V 9 N Z W 5 1 Q 3 I v Q X V 0 b 1 J l b W 9 2 Z W R D b 2 x 1 b W 5 z M S 5 7 Y n l 0 Z X M u Z m x h c 2 g s M T Y 5 f S Z x d W 9 0 O y w m c X V v d D t T Z W N 0 a W 9 u M S 9 X Z X J r Y m x h Z C A x I C 0 g U m V z d W x 0 c 1 9 N U E F f T W V u d U N y L 0 F 1 d G 9 S Z W 1 v d m V k Q 2 9 s d W 1 u c z E u e 3 J l c X V l c 3 R z L m Z s Y X N o L D E 3 M H 0 m c X V v d D s s J n F 1 b 3 Q 7 U 2 V j d G l v b j E v V 2 V y a 2 J s Y W Q g M S A t I F J l c 3 V s d H N f T V B B X 0 1 l b n V D c i 9 B d X R v U m V t b 3 Z l Z E N v b H V t b n M x L n t i e X R l c 1 V u Y 2 9 t c H J l c 3 N l Z C 5 m b G F z a C w x N z F 9 J n F 1 b 3 Q 7 L C Z x d W 9 0 O 1 N l Y 3 R p b 2 4 x L 1 d l c m t i b G F k I D E g L S B S Z X N 1 b H R z X 0 1 Q Q V 9 N Z W 5 1 Q 3 I v Q X V 0 b 1 J l b W 9 2 Z W R D b 2 x 1 b W 5 z M S 5 7 Y n l 0 Z X M u Z m 9 u d C w x N z J 9 J n F 1 b 3 Q 7 L C Z x d W 9 0 O 1 N l Y 3 R p b 2 4 x L 1 d l c m t i b G F k I D E g L S B S Z X N 1 b H R z X 0 1 Q Q V 9 N Z W 5 1 Q 3 I v Q X V 0 b 1 J l b W 9 2 Z W R D b 2 x 1 b W 5 z M S 5 7 c m V x d W V z d H M u Z m 9 u d C w x N z N 9 J n F 1 b 3 Q 7 L C Z x d W 9 0 O 1 N l Y 3 R p b 2 4 x L 1 d l c m t i b G F k I D E g L S B S Z X N 1 b H R z X 0 1 Q Q V 9 N Z W 5 1 Q 3 I v Q X V 0 b 1 J l b W 9 2 Z W R D b 2 x 1 b W 5 z M S 5 7 Y n l 0 Z X N V b m N v b X B y Z X N z Z W Q u Z m 9 u d C w x N z R 9 J n F 1 b 3 Q 7 L C Z x d W 9 0 O 1 N l Y 3 R p b 2 4 x L 1 d l c m t i b G F k I D E g L S B S Z X N 1 b H R z X 0 1 Q Q V 9 N Z W 5 1 Q 3 I v Q X V 0 b 1 J l b W 9 2 Z W R D b 2 x 1 b W 5 z M S 5 7 Y n l 0 Z X M u d m l k Z W 8 s M T c 1 f S Z x d W 9 0 O y w m c X V v d D t T Z W N 0 a W 9 u M S 9 X Z X J r Y m x h Z C A x I C 0 g U m V z d W x 0 c 1 9 N U E F f T W V u d U N y L 0 F 1 d G 9 S Z W 1 v d m V k Q 2 9 s d W 1 u c z E u e 3 J l c X V l c 3 R z L n Z p Z G V v L D E 3 N n 0 m c X V v d D s s J n F 1 b 3 Q 7 U 2 V j d G l v b j E v V 2 V y a 2 J s Y W Q g M S A t I F J l c 3 V s d H N f T V B B X 0 1 l b n V D c i 9 B d X R v U m V t b 3 Z l Z E N v b H V t b n M x L n t i e X R l c 1 V u Y 2 9 t c H J l c 3 N l Z C 5 2 a W R l b y w x N z d 9 J n F 1 b 3 Q 7 L C Z x d W 9 0 O 1 N l Y 3 R p b 2 4 x L 1 d l c m t i b G F k I D E g L S B S Z X N 1 b H R z X 0 1 Q Q V 9 N Z W 5 1 Q 3 I v Q X V 0 b 1 J l b W 9 2 Z W R D b 2 x 1 b W 5 z M S 5 7 Y n l 0 Z X M u b 3 R o Z X I s M T c 4 f S Z x d W 9 0 O y w m c X V v d D t T Z W N 0 a W 9 u M S 9 X Z X J r Y m x h Z C A x I C 0 g U m V z d W x 0 c 1 9 N U E F f T W V u d U N y L 0 F 1 d G 9 S Z W 1 v d m V k Q 2 9 s d W 1 u c z E u e 3 J l c X V l c 3 R z L m 9 0 a G V y L D E 3 O X 0 m c X V v d D s s J n F 1 b 3 Q 7 U 2 V j d G l v b j E v V 2 V y a 2 J s Y W Q g M S A t I F J l c 3 V s d H N f T V B B X 0 1 l b n V D c i 9 B d X R v U m V t b 3 Z l Z E N v b H V t b n M x L n t i e X R l c 1 V u Y 2 9 t c H J l c 3 N l Z C 5 v d G h l c i w x O D B 9 J n F 1 b 3 Q 7 L C Z x d W 9 0 O 1 N l Y 3 R p b 2 4 x L 1 d l c m t i b G F k I D E g L S B S Z X N 1 b H R z X 0 1 Q Q V 9 N Z W 5 1 Q 3 I v Q X V 0 b 1 J l b W 9 2 Z W R D b 2 x 1 b W 5 z M S 5 7 a W Q s M T g x f S Z x d W 9 0 O y w m c X V v d D t T Z W N 0 a W 9 u M S 9 X Z X J r Y m x h Z C A x I C 0 g U m V z d W x 0 c 1 9 N U E F f T W V u d U N y L 0 F 1 d G 9 S Z W 1 v d m V k Q 2 9 s d W 1 u c z E u e 2 N o c m 9 t Z V V z Z X J U a W 1 p b m c u S W 5 0 Z X J h Y 3 R p d m V U a W 1 l L D E 4 M n 0 m c X V v d D s s J n F 1 b 3 Q 7 U 2 V j d G l v b j E v V 2 V y a 2 J s Y W Q g M S A t I F J l c 3 V s d H N f T V B B X 0 1 l b n V D c i 9 B d X R v U m V t b 3 Z l Z E N v b H V t b n M x L n t G a X J z d E l u d G V y Y W N 0 a X Z l L D E 4 M 3 0 m c X V v d D s s J n F 1 b 3 Q 7 U 2 V j d G l v b j E v V 2 V y a 2 J s Y W Q g M S A t I F J l c 3 V s d H N f T V B B X 0 1 l b n V D c i 9 B d X R v U m V t b 3 Z l Z E N v b H V t b n M x L n t U a W 1 l V G 9 J b n R l c m F j d G l 2 Z S w x O D R 9 J n F 1 b 3 Q 7 L C Z x d W 9 0 O 1 N l Y 3 R p b 2 4 x L 1 d l c m t i b G F k I D E g L S B S Z X N 1 b H R z X 0 1 Q Q V 9 N Z W 5 1 Q 3 I v Q X V 0 b 1 J l b W 9 2 Z W R D b 2 x 1 b W 5 z M S 5 7 R m l y c 3 R D U F V J Z G x l L D E 4 N X 0 m c X V v d D s s J n F 1 b 3 Q 7 U 2 V j d G l v b j E v V 2 V y a 2 J s Y W Q g M S A t I F J l c 3 V s d H N f T V B B X 0 1 l b n V D c i 9 B d X R v U m V t b 3 Z l Z E N v b H V t b n M x L n t D b 2 x 1 b W 4 x O D c s M T g 2 f S Z x d W 9 0 O 1 0 s J n F 1 b 3 Q 7 Q 2 9 s d W 1 u Q 2 9 1 b n Q m c X V v d D s 6 M T g 3 L C Z x d W 9 0 O 0 t l e U N v b H V t b k 5 h b W V z J n F 1 b 3 Q 7 O l t d L C Z x d W 9 0 O 0 N v b H V t b k l k Z W 5 0 a X R p Z X M m c X V v d D s 6 W y Z x d W 9 0 O 1 N l Y 3 R p b 2 4 x L 1 d l c m t i b G F k I D E g L S B S Z X N 1 b H R z X 0 1 Q Q V 9 N Z W 5 1 Q 3 I v Q X V 0 b 1 J l b W 9 2 Z W R D b 2 x 1 b W 5 z M S 5 7 b G 9 h Z F R p b W U s M H 0 m c X V v d D s s J n F 1 b 3 Q 7 U 2 V j d G l v b j E v V 2 V y a 2 J s Y W Q g M S A t I F J l c 3 V s d H N f T V B B X 0 1 l b n V D c i 9 B d X R v U m V t b 3 Z l Z E N v b H V t b n M x L n t k b 2 N U a W 1 l L D F 9 J n F 1 b 3 Q 7 L C Z x d W 9 0 O 1 N l Y 3 R p b 2 4 x L 1 d l c m t i b G F k I D E g L S B S Z X N 1 b H R z X 0 1 Q Q V 9 N Z W 5 1 Q 3 I v Q X V 0 b 1 J l b W 9 2 Z W R D b 2 x 1 b W 5 z M S 5 7 Z n V s b H l M b 2 F k Z W Q s M n 0 m c X V v d D s s J n F 1 b 3 Q 7 U 2 V j d G l v b j E v V 2 V y a 2 J s Y W Q g M S A t I F J l c 3 V s d H N f T V B B X 0 1 l b n V D c i 9 B d X R v U m V t b 3 Z l Z E N v b H V t b n M x L n t i e X R l c 0 9 1 d C w z f S Z x d W 9 0 O y w m c X V v d D t T Z W N 0 a W 9 u M S 9 X Z X J r Y m x h Z C A x I C 0 g U m V z d W x 0 c 1 9 N U E F f T W V u d U N y L 0 F 1 d G 9 S Z W 1 v d m V k Q 2 9 s d W 1 u c z E u e 2 J 5 d G V z T 3 V 0 R G 9 j L D R 9 J n F 1 b 3 Q 7 L C Z x d W 9 0 O 1 N l Y 3 R p b 2 4 x L 1 d l c m t i b G F k I D E g L S B S Z X N 1 b H R z X 0 1 Q Q V 9 N Z W 5 1 Q 3 I v Q X V 0 b 1 J l b W 9 2 Z W R D b 2 x 1 b W 5 z M S 5 7 Y n l 0 Z X N J b i w 1 f S Z x d W 9 0 O y w m c X V v d D t T Z W N 0 a W 9 u M S 9 X Z X J r Y m x h Z C A x I C 0 g U m V z d W x 0 c 1 9 N U E F f T W V u d U N y L 0 F 1 d G 9 S Z W 1 v d m V k Q 2 9 s d W 1 u c z E u e 2 J 5 d G V z S W 5 E b 2 M s N n 0 m c X V v d D s s J n F 1 b 3 Q 7 U 2 V j d G l v b j E v V 2 V y a 2 J s Y W Q g M S A t I F J l c 3 V s d H N f T V B B X 0 1 l b n V D c i 9 B d X R v U m V t b 3 Z l Z E N v b H V t b n M x L n t y Z X F 1 Z X N 0 c y w 3 f S Z x d W 9 0 O y w m c X V v d D t T Z W N 0 a W 9 u M S 9 X Z X J r Y m x h Z C A x I C 0 g U m V z d W x 0 c 1 9 N U E F f T W V u d U N y L 0 F 1 d G 9 S Z W 1 v d m V k Q 2 9 s d W 1 u c z E u e 3 J l c X V l c 3 R z R n V s b C w 4 f S Z x d W 9 0 O y w m c X V v d D t T Z W N 0 a W 9 u M S 9 X Z X J r Y m x h Z C A x I C 0 g U m V z d W x 0 c 1 9 N U E F f T W V u d U N y L 0 F 1 d G 9 S Z W 1 v d m V k Q 2 9 s d W 1 u c z E u e 3 J l c X V l c 3 R z R G 9 j L D l 9 J n F 1 b 3 Q 7 L C Z x d W 9 0 O 1 N l Y 3 R p b 2 4 x L 1 d l c m t i b G F k I D E g L S B S Z X N 1 b H R z X 0 1 Q Q V 9 N Z W 5 1 Q 3 I v Q X V 0 b 1 J l b W 9 2 Z W R D b 2 x 1 b W 5 z M S 5 7 c m V z c G 9 u c 2 V z X z I w M C w x M H 0 m c X V v d D s s J n F 1 b 3 Q 7 U 2 V j d G l v b j E v V 2 V y a 2 J s Y W Q g M S A t I F J l c 3 V s d H N f T V B B X 0 1 l b n V D c i 9 B d X R v U m V t b 3 Z l Z E N v b H V t b n M x L n t y Z X N w b 2 5 z Z X N f N D A 0 L D E x f S Z x d W 9 0 O y w m c X V v d D t T Z W N 0 a W 9 u M S 9 X Z X J r Y m x h Z C A x I C 0 g U m V z d W x 0 c 1 9 N U E F f T W V u d U N y L 0 F 1 d G 9 S Z W 1 v d m V k Q 2 9 s d W 1 u c z E u e 3 J l c 3 B v b n N l c 1 9 v d G h l c i w x M n 0 m c X V v d D s s J n F 1 b 3 Q 7 U 2 V j d G l v b j E v V 2 V y a 2 J s Y W Q g M S A t I F J l c 3 V s d H N f T V B B X 0 1 l b n V D c i 9 B d X R v U m V t b 3 Z l Z E N v b H V t b n M x L n t y Z X N 1 b H Q s M T N 9 J n F 1 b 3 Q 7 L C Z x d W 9 0 O 1 N l Y 3 R p b 2 4 x L 1 d l c m t i b G F k I D E g L S B S Z X N 1 b H R z X 0 1 Q Q V 9 N Z W 5 1 Q 3 I v Q X V 0 b 1 J l b W 9 2 Z W R D b 2 x 1 b W 5 z M S 5 7 d G V z d F N 0 Y X J 0 T 2 Z m c 2 V 0 L D E 0 f S Z x d W 9 0 O y w m c X V v d D t T Z W N 0 a W 9 u M S 9 X Z X J r Y m x h Z C A x I C 0 g U m V z d W x 0 c 1 9 N U E F f T W V u d U N y L 0 F 1 d G 9 S Z W 1 v d m V k Q 2 9 s d W 1 u c z E u e 2 N h Y 2 h l Z C w x N X 0 m c X V v d D s s J n F 1 b 3 Q 7 U 2 V j d G l v b j E v V 2 V y a 2 J s Y W Q g M S A t I F J l c 3 V s d H N f T V B B X 0 1 l b n V D c i 9 B d X R v U m V t b 3 Z l Z E N v b H V t b n M x L n t v c H R p b W l 6 Y X R p b 2 5 f Y 2 h l Y 2 t l Z C w x N n 0 m c X V v d D s s J n F 1 b 3 Q 7 U 2 V j d G l v b j E v V 2 V y a 2 J s Y W Q g M S A t I F J l c 3 V s d H N f T V B B X 0 1 l b n V D c i 9 B d X R v U m V t b 3 Z l Z E N v b H V t b n M x L n t t Y W l u X 2 Z y Y W 1 l L D E 3 f S Z x d W 9 0 O y w m c X V v d D t T Z W N 0 a W 9 u M S 9 X Z X J r Y m x h Z C A x I C 0 g U m V z d W x 0 c 1 9 N U E F f T W V u d U N y L 0 F 1 d G 9 S Z W 1 v d m V k Q 2 9 s d W 1 u c z E u e 2 x v Y W R F d m V u d F N 0 Y X J 0 L D E 4 f S Z x d W 9 0 O y w m c X V v d D t T Z W N 0 a W 9 u M S 9 X Z X J r Y m x h Z C A x I C 0 g U m V z d W x 0 c 1 9 N U E F f T W V u d U N y L 0 F 1 d G 9 S Z W 1 v d m V k Q 2 9 s d W 1 u c z E u e 2 x v Y W R F d m V u d E V u Z C w x O X 0 m c X V v d D s s J n F 1 b 3 Q 7 U 2 V j d G l v b j E v V 2 V y a 2 J s Y W Q g M S A t I F J l c 3 V s d H N f T V B B X 0 1 l b n V D c i 9 B d X R v U m V t b 3 Z l Z E N v b H V t b n M x L n t k b 2 1 D b 2 5 0 Z W 5 0 T G 9 h Z G V k R X Z l b n R T d G F y d C w y M H 0 m c X V v d D s s J n F 1 b 3 Q 7 U 2 V j d G l v b j E v V 2 V y a 2 J s Y W Q g M S A t I F J l c 3 V s d H N f T V B B X 0 1 l b n V D c i 9 B d X R v U m V t b 3 Z l Z E N v b H V t b n M x L n t k b 2 1 D b 2 5 0 Z W 5 0 T G 9 h Z G V k R X Z l b n R F b m Q s M j F 9 J n F 1 b 3 Q 7 L C Z x d W 9 0 O 1 N l Y 3 R p b 2 4 x L 1 d l c m t i b G F k I D E g L S B S Z X N 1 b H R z X 0 1 Q Q V 9 N Z W 5 1 Q 3 I v Q X V 0 b 1 J l b W 9 2 Z W R D b 2 x 1 b W 5 z M S 5 7 V V J M L D I y f S Z x d W 9 0 O y w m c X V v d D t T Z W N 0 a W 9 u M S 9 X Z X J r Y m x h Z C A x I C 0 g U m V z d W x 0 c 1 9 N U E F f T W V u d U N y L 0 F 1 d G 9 S Z W 1 v d m V k Q 2 9 s d W 1 u c z E u e 2 N v b m 5 l Y 3 R p b 2 5 z L D I z f S Z x d W 9 0 O y w m c X V v d D t T Z W N 0 a W 9 u M S 9 X Z X J r Y m x h Z C A x I C 0 g U m V z d W x 0 c 1 9 N U E F f T W V u d U N y L 0 F 1 d G 9 S Z W 1 v d m V k Q 2 9 s d W 1 u c z E u e 2 Z p b m F s X 2 J h c 2 V f c G F n Z V 9 y Z X F 1 Z X N 0 L D I 0 f S Z x d W 9 0 O y w m c X V v d D t T Z W N 0 a W 9 u M S 9 X Z X J r Y m x h Z C A x I C 0 g U m V z d W x 0 c 1 9 N U E F f T W V u d U N y L 0 F 1 d G 9 S Z W 1 v d m V k Q 2 9 s d W 1 u c z E u e 2 Z p b m F s X 2 J h c 2 V f c G F n Z V 9 y Z X F 1 Z X N 0 X 2 l k L D I 1 f S Z x d W 9 0 O y w m c X V v d D t T Z W N 0 a W 9 u M S 9 X Z X J r Y m x h Z C A x I C 0 g U m V z d W x 0 c 1 9 N U E F f T W V u d U N y L 0 F 1 d G 9 S Z W 1 v d m V k Q 2 9 s d W 1 u c z E u e 2 Z p b m F s X 3 V y b C w y N n 0 m c X V v d D s s J n F 1 b 3 Q 7 U 2 V j d G l v b j E v V 2 V y a 2 J s Y W Q g M S A t I F J l c 3 V s d H N f T V B B X 0 1 l b n V D c i 9 B d X R v U m V t b 3 Z l Z E N v b H V t b n M x L n t k b 2 1 J b n R l c m F j d G l 2 Z S w y N 3 0 m c X V v d D s s J n F 1 b 3 Q 7 U 2 V j d G l v b j E v V 2 V y a 2 J s Y W Q g M S A t I F J l c 3 V s d H N f T V B B X 0 1 l b n V D c i 9 B d X R v U m V t b 3 Z l Z E N v b H V t b n M x L n t m a X J z d F B h a W 5 0 L D I 4 f S Z x d W 9 0 O y w m c X V v d D t T Z W N 0 a W 9 u M S 9 X Z X J r Y m x h Z C A x I C 0 g U m V z d W x 0 c 1 9 N U E F f T W V u d U N y L 0 F 1 d G 9 S Z W 1 v d m V k Q 2 9 s d W 1 u c z E u e 2 Z p c n N 0 Q 2 9 u d G V u d G Z 1 b F B h a W 5 0 L D I 5 f S Z x d W 9 0 O y w m c X V v d D t T Z W N 0 a W 9 u M S 9 X Z X J r Y m x h Z C A x I C 0 g U m V z d W x 0 c 1 9 N U E F f T W V u d U N y L 0 F 1 d G 9 S Z W 1 v d m V k Q 2 9 s d W 1 u c z E u e 2 Z p c n N 0 T W V h b m l u Z 2 Z 1 b F B h a W 5 0 L D M w f S Z x d W 9 0 O y w m c X V v d D t T Z W N 0 a W 9 u M S 9 X Z X J r Y m x h Z C A x I C 0 g U m V z d W x 0 c 1 9 N U E F f T W V u d U N y L 0 F 1 d G 9 S Z W 1 v d m V k Q 2 9 s d W 1 u c z E u e 2 Z p c n N 0 S W 1 h Z 2 V Q Y W l u d C w z M X 0 m c X V v d D s s J n F 1 b 3 Q 7 U 2 V j d G l v b j E v V 2 V y a 2 J s Y W Q g M S A t I F J l c 3 V s d H N f T V B B X 0 1 l b n V D c i 9 B d X R v U m V t b 3 Z l Z E N v b H V t b n M x L n t y Z W 5 k Z X J C b G 9 j a 2 l u Z 0 N T U y w z M n 0 m c X V v d D s s J n F 1 b 3 Q 7 U 2 V j d G l v b j E v V 2 V y a 2 J s Y W Q g M S A t I F J l c 3 V s d H N f T V B B X 0 1 l b n V D c i 9 B d X R v U m V t b 3 Z l Z E N v b H V t b n M x L n t y Z W 5 k Z X J C b G 9 j a 2 l u Z 0 p T L D M z f S Z x d W 9 0 O y w m c X V v d D t T Z W N 0 a W 9 u M S 9 X Z X J r Y m x h Z C A x I C 0 g U m V z d W x 0 c 1 9 N U E F f T W V u d U N y L 0 F 1 d G 9 S Z W 1 v d m V k Q 2 9 s d W 1 u c z E u e 1 R U R k I s M z R 9 J n F 1 b 3 Q 7 L C Z x d W 9 0 O 1 N l Y 3 R p b 2 4 x L 1 d l c m t i b G F k I D E g L S B S Z X N 1 b H R z X 0 1 Q Q V 9 N Z W 5 1 Q 3 I v Q X V 0 b 1 J l b W 9 2 Z W R D b 2 x 1 b W 5 z M S 5 7 Y m F z Z V B h Z 2 V T U 0 x U a W 1 l L D M 1 f S Z x d W 9 0 O y w m c X V v d D t T Z W N 0 a W 9 u M S 9 X Z X J r Y m x h Z C A x I C 0 g U m V z d W x 0 c 1 9 N U E F f T W V u d U N y L 0 F 1 d G 9 S Z W 1 v d m V k Q 2 9 s d W 1 u c z E u e 3 N j b 3 J l X 2 N h Y 2 h l L D M 2 f S Z x d W 9 0 O y w m c X V v d D t T Z W N 0 a W 9 u M S 9 X Z X J r Y m x h Z C A x I C 0 g U m V z d W x 0 c 1 9 N U E F f T W V u d U N y L 0 F 1 d G 9 S Z W 1 v d m V k Q 2 9 s d W 1 u c z E u e 3 N j b 3 J l X 2 N k b i w z N 3 0 m c X V v d D s s J n F 1 b 3 Q 7 U 2 V j d G l v b j E v V 2 V y a 2 J s Y W Q g M S A t I F J l c 3 V s d H N f T V B B X 0 1 l b n V D c i 9 B d X R v U m V t b 3 Z l Z E N v b H V t b n M x L n t z Y 2 9 y Z V 9 n e m l w L D M 4 f S Z x d W 9 0 O y w m c X V v d D t T Z W N 0 a W 9 u M S 9 X Z X J r Y m x h Z C A x I C 0 g U m V z d W x 0 c 1 9 N U E F f T W V u d U N y L 0 F 1 d G 9 S Z W 1 v d m V k Q 2 9 s d W 1 u c z E u e 3 N j b 3 J l X 2 N v b 2 t p Z X M s M z l 9 J n F 1 b 3 Q 7 L C Z x d W 9 0 O 1 N l Y 3 R p b 2 4 x L 1 d l c m t i b G F k I D E g L S B S Z X N 1 b H R z X 0 1 Q Q V 9 N Z W 5 1 Q 3 I v Q X V 0 b 1 J l b W 9 2 Z W R D b 2 x 1 b W 5 z M S 5 7 c 2 N v c m V f a 2 V l c C 1 h b G l 2 Z S w 0 M H 0 m c X V v d D s s J n F 1 b 3 Q 7 U 2 V j d G l v b j E v V 2 V y a 2 J s Y W Q g M S A t I F J l c 3 V s d H N f T V B B X 0 1 l b n V D c i 9 B d X R v U m V t b 3 Z l Z E N v b H V t b n M x L n t z Y 2 9 y Z V 9 t a W 5 p Z n k s N D F 9 J n F 1 b 3 Q 7 L C Z x d W 9 0 O 1 N l Y 3 R p b 2 4 x L 1 d l c m t i b G F k I D E g L S B S Z X N 1 b H R z X 0 1 Q Q V 9 N Z W 5 1 Q 3 I v Q X V 0 b 1 J l b W 9 2 Z W R D b 2 x 1 b W 5 z M S 5 7 c 2 N v c m V f Y 2 9 t Y m l u Z S w 0 M n 0 m c X V v d D s s J n F 1 b 3 Q 7 U 2 V j d G l v b j E v V 2 V y a 2 J s Y W Q g M S A t I F J l c 3 V s d H N f T V B B X 0 1 l b n V D c i 9 B d X R v U m V t b 3 Z l Z E N v b H V t b n M x L n t z Y 2 9 y Z V 9 j b 2 1 w c m V z c y w 0 M 3 0 m c X V v d D s s J n F 1 b 3 Q 7 U 2 V j d G l v b j E v V 2 V y a 2 J s Y W Q g M S A t I F J l c 3 V s d H N f T V B B X 0 1 l b n V D c i 9 B d X R v U m V t b 3 Z l Z E N v b H V t b n M x L n t z Y 2 9 y Z V 9 l d G F n c y w 0 N H 0 m c X V v d D s s J n F 1 b 3 Q 7 U 2 V j d G l v b j E v V 2 V y a 2 J s Y W Q g M S A t I F J l c 3 V s d H N f T V B B X 0 1 l b n V D c i 9 B d X R v U m V t b 3 Z l Z E N v b H V t b n M x L n t z Y 2 9 y Z V 9 w c m 9 n c m V z c 2 l 2 Z V 9 q c G V n L D Q 1 f S Z x d W 9 0 O y w m c X V v d D t T Z W N 0 a W 9 u M S 9 X Z X J r Y m x h Z C A x I C 0 g U m V z d W x 0 c 1 9 N U E F f T W V u d U N y L 0 F 1 d G 9 S Z W 1 v d m V k Q 2 9 s d W 1 u c z E u e 2 d 6 a X B f d G 9 0 Y W w s N D Z 9 J n F 1 b 3 Q 7 L C Z x d W 9 0 O 1 N l Y 3 R p b 2 4 x L 1 d l c m t i b G F k I D E g L S B S Z X N 1 b H R z X 0 1 Q Q V 9 N Z W 5 1 Q 3 I v Q X V 0 b 1 J l b W 9 2 Z W R D b 2 x 1 b W 5 z M S 5 7 Z 3 p p c F 9 z Y X Z p b m d z L D Q 3 f S Z x d W 9 0 O y w m c X V v d D t T Z W N 0 a W 9 u M S 9 X Z X J r Y m x h Z C A x I C 0 g U m V z d W x 0 c 1 9 N U E F f T W V u d U N y L 0 F 1 d G 9 S Z W 1 v d m V k Q 2 9 s d W 1 u c z E u e 2 1 p b m l m e V 9 0 b 3 R h b C w 0 O H 0 m c X V v d D s s J n F 1 b 3 Q 7 U 2 V j d G l v b j E v V 2 V y a 2 J s Y W Q g M S A t I F J l c 3 V s d H N f T V B B X 0 1 l b n V D c i 9 B d X R v U m V t b 3 Z l Z E N v b H V t b n M x L n t t a W 5 p Z n l f c 2 F 2 a W 5 n c y w 0 O X 0 m c X V v d D s s J n F 1 b 3 Q 7 U 2 V j d G l v b j E v V 2 V y a 2 J s Y W Q g M S A t I F J l c 3 V s d H N f T V B B X 0 1 l b n V D c i 9 B d X R v U m V t b 3 Z l Z E N v b H V t b n M x L n t p b W F n Z V 9 0 b 3 R h b C w 1 M H 0 m c X V v d D s s J n F 1 b 3 Q 7 U 2 V j d G l v b j E v V 2 V y a 2 J s Y W Q g M S A t I F J l c 3 V s d H N f T V B B X 0 1 l b n V D c i 9 B d X R v U m V t b 3 Z l Z E N v b H V t b n M x L n t p b W F n Z V 9 z Y X Z p b m d z L D U x f S Z x d W 9 0 O y w m c X V v d D t T Z W N 0 a W 9 u M S 9 X Z X J r Y m x h Z C A x I C 0 g U m V z d W x 0 c 1 9 N U E F f T W V u d U N y L 0 F 1 d G 9 S Z W 1 v d m V k Q 2 9 s d W 1 u c z E u e 2 J h c 2 V f c G F n Z V 9 j Z G 4 s N T J 9 J n F 1 b 3 Q 7 L C Z x d W 9 0 O 1 N l Y 3 R p b 2 4 x L 1 d l c m t i b G F k I D E g L S B S Z X N 1 b H R z X 0 1 Q Q V 9 N Z W 5 1 Q 3 I v Q X V 0 b 1 J l b W 9 2 Z W R D b 2 x 1 b W 5 z M S 5 7 Y 3 B 1 L l B h c n N l S F R N T C w 1 M 3 0 m c X V v d D s s J n F 1 b 3 Q 7 U 2 V j d G l v b j E v V 2 V y a 2 J s Y W Q g M S A t I F J l c 3 V s d H N f T V B B X 0 1 l b n V D c i 9 B d X R v U m V t b 3 Z l Z E N v b H V t b n M x L n t j c H U u S F R N T E R v Y 3 V t Z W 5 0 U G F y c 2 V y O j p G Z X R j a F F 1 Z X V l Z F B y Z W x v Y W R z L D U 0 f S Z x d W 9 0 O y w m c X V v d D t T Z W N 0 a W 9 u M S 9 X Z X J r Y m x h Z C A x I C 0 g U m V z d W x 0 c 1 9 N U E F f T W V u d U N y L 0 F 1 d G 9 S Z W 1 v d m V k Q 2 9 s d W 1 u c z E u e 2 N w d S 5 F d m V u d E R p c 3 B h d G N o L D U 1 f S Z x d W 9 0 O y w m c X V v d D t T Z W N 0 a W 9 u M S 9 X Z X J r Y m x h Z C A x I C 0 g U m V z d W x 0 c 1 9 N U E F f T W V u d U N y L 0 F 1 d G 9 S Z W 1 v d m V k Q 2 9 s d W 1 u c z E u e 2 N w d S 5 N Y X J r R E 9 N Q 2 9 u d G V u d C w 1 N n 0 m c X V v d D s s J n F 1 b 3 Q 7 U 2 V j d G l v b j E v V 2 V y a 2 J s Y W Q g M S A t I F J l c 3 V s d H N f T V B B X 0 1 l b n V D c i 9 B d X R v U m V t b 3 Z l Z E N v b H V t b n M x L n t j c H U u V j g u R 0 N f V E l N R V 9 U T 1 9 T Q U Z F U E 9 J T l Q s N T d 9 J n F 1 b 3 Q 7 L C Z x d W 9 0 O 1 N l Y 3 R p b 2 4 x L 1 d l c m t i b G F k I D E g L S B S Z X N 1 b H R z X 0 1 Q Q V 9 N Z W 5 1 Q 3 I v Q X V 0 b 1 J l b W 9 2 Z W R D b 2 x 1 b W 5 z M S 5 7 Y 3 B 1 L k N v b W 1 p d E x v Y W Q s N T h 9 J n F 1 b 3 Q 7 L C Z x d W 9 0 O 1 N l Y 3 R p b 2 4 x L 1 d l c m t i b G F k I D E g L S B S Z X N 1 b H R z X 0 1 Q Q V 9 N Z W 5 1 Q 3 I v Q X V 0 b 1 J l b W 9 2 Z W R D b 2 x 1 b W 5 z M S 5 7 Y 3 B 1 L l J l c 2 9 1 c m N l R m V 0 Y 2 h l c j o 6 c m V x d W V z d F J l c 2 9 1 c m N l L D U 5 f S Z x d W 9 0 O y w m c X V v d D t T Z W N 0 a W 9 u M S 9 X Z X J r Y m x h Z C A x I C 0 g U m V z d W x 0 c 1 9 N U E F f T W V u d U N y L 0 F 1 d G 9 S Z W 1 v d m V k Q 2 9 s d W 1 u c z E u e 2 N w d S 5 F d m F s d W F 0 Z V N j c m l w d C w 2 M H 0 m c X V v d D s s J n F 1 b 3 Q 7 U 2 V j d G l v b j E v V 2 V y a 2 J s Y W Q g M S A t I F J l c 3 V s d H N f T V B B X 0 1 l b n V D c i 9 B d X R v U m V t b 3 Z l Z E N v b H V t b n M x L n t j c H U u d j g u Y 2 9 t c G l s Z S w 2 M X 0 m c X V v d D s s J n F 1 b 3 Q 7 U 2 V j d G l v b j E v V 2 V y a 2 J s Y W Q g M S A t I F J l c 3 V s d H N f T V B B X 0 1 l b n V D c i 9 B d X R v U m V t b 3 Z l Z E N v b H V t b n M x L n t j c H U u U G F y c 2 V B d X R o b 3 J T d H l s Z V N o Z W V 0 L D Y y f S Z x d W 9 0 O y w m c X V v d D t T Z W N 0 a W 9 u M S 9 X Z X J r Y m x h Z C A x I C 0 g U m V z d W x 0 c 1 9 N U E F f T W V u d U N y L 0 F 1 d G 9 S Z W 1 v d m V k Q 2 9 s d W 1 u c z E u e 2 N w d S 5 G d W 5 j d G l v b k N h b G w s N j N 9 J n F 1 b 3 Q 7 L C Z x d W 9 0 O 1 N l Y 3 R p b 2 4 x L 1 d l c m t i b G F k I D E g L S B S Z X N 1 b H R z X 0 1 Q Q V 9 N Z W 5 1 Q 3 I v Q X V 0 b 1 J l b W 9 2 Z W R D b 2 x 1 b W 5 z M S 5 7 Y 3 B 1 L k 1 h c m t M b 2 F k L D Y 0 f S Z x d W 9 0 O y w m c X V v d D t T Z W N 0 a W 9 u M S 9 X Z X J r Y m x h Z C A x I C 0 g U m V z d W x 0 c 1 9 N U E F f T W V u d U N y L 0 F 1 d G 9 S Z W 1 v d m V k Q 2 9 s d W 1 u c z E u e 2 N w d S 5 V c G R h d G V M Y X l v d X R U c m V l L D Y 1 f S Z x d W 9 0 O y w m c X V v d D t T Z W N 0 a W 9 u M S 9 X Z X J r Y m x h Z C A x I C 0 g U m V z d W x 0 c 1 9 N U E F f T W V u d U N y L 0 F 1 d G 9 S Z W 1 v d m V k Q 2 9 s d W 1 u c z E u e 2 N w d S 5 M Y X l v d X Q s N j Z 9 J n F 1 b 3 Q 7 L C Z x d W 9 0 O 1 N l Y 3 R p b 2 4 x L 1 d l c m t i b G F k I D E g L S B S Z X N 1 b H R z X 0 1 Q Q V 9 N Z W 5 1 Q 3 I v Q X V 0 b 1 J l b W 9 2 Z W R D b 2 x 1 b W 5 z M S 5 7 Y 3 B 1 L l B y Z V B h a W 5 0 L D Y 3 f S Z x d W 9 0 O y w m c X V v d D t T Z W N 0 a W 9 u M S 9 X Z X J r Y m x h Z C A x I C 0 g U m V z d W x 0 c 1 9 N U E F f T W V u d U N y L 0 F 1 d G 9 S Z W 1 v d m V k Q 2 9 s d W 1 u c z E u e 2 N w d S 5 I a X R U Z X N 0 L D Y 4 f S Z x d W 9 0 O y w m c X V v d D t T Z W N 0 a W 9 u M S 9 X Z X J r Y m x h Z C A x I C 0 g U m V z d W x 0 c 1 9 N U E F f T W V u d U N y L 0 F 1 d G 9 S Z W 1 v d m V k Q 2 9 s d W 1 u c z E u e 2 N w d S 5 Q Y W l u d C w 2 O X 0 m c X V v d D s s J n F 1 b 3 Q 7 U 2 V j d G l v b j E v V 2 V y a 2 J s Y W Q g M S A t I F J l c 3 V s d H N f T V B B X 0 1 l b n V D c i 9 B d X R v U m V t b 3 Z l Z E N v b H V t b n M x L n t j c H U u T G F 5 Z X J p e m U s N z B 9 J n F 1 b 3 Q 7 L C Z x d W 9 0 O 1 N l Y 3 R p b 2 4 x L 1 d l c m t i b G F k I D E g L S B S Z X N 1 b H R z X 0 1 Q Q V 9 N Z W 5 1 Q 3 I v Q X V 0 b 1 J l b W 9 2 Z W R D b 2 x 1 b W 5 z M S 5 7 Y 3 B 1 L m x h c m d l c 3 R D b 2 5 0 Z W 5 0 Z n V s U G F p b n Q 6 O k N h b m R p Z G F 0 Z S w 3 M X 0 m c X V v d D s s J n F 1 b 3 Q 7 U 2 V j d G l v b j E v V 2 V y a 2 J s Y W Q g M S A t I F J l c 3 V s d H N f T V B B X 0 1 l b n V D c i 9 B d X R v U m V t b 3 Z l Z E N v b H V t b n M x L n t j c H U u U m V z b 3 V y Y 2 V D a G F u Z 2 V Q c m l v c m l 0 e S w 3 M n 0 m c X V v d D s s J n F 1 b 3 Q 7 U 2 V j d G l v b j E v V 2 V y a 2 J s Y W Q g M S A t I F J l c 3 V s d H N f T V B B X 0 1 l b n V D c i 9 B d X R v U m V t b 3 Z l Z E N v b H V t b n M x L n t j c H U u S W R s Z S w 3 M 3 0 m c X V v d D s s J n F 1 b 3 Q 7 U 2 V j d G l v b j E v V 2 V y a 2 J s Y W Q g M S A t I F J l c 3 V s d H N f T V B B X 0 1 l b n V D c i 9 B d X R v U m V t b 3 Z l Z E N v b H V t b n M x L n t 0 Z X N 0 Z X I s N z R 9 J n F 1 b 3 Q 7 L C Z x d W 9 0 O 1 N l Y 3 R p b 2 4 x L 1 d l c m t i b G F k I D E g L S B S Z X N 1 b H R z X 0 1 Q Q V 9 N Z W 5 1 Q 3 I v Q X V 0 b 1 J l b W 9 2 Z W R D b 2 x 1 b W 5 z M S 5 7 c 3 R h c n R f Z X B v Y 2 g s N z V 9 J n F 1 b 3 Q 7 L C Z x d W 9 0 O 1 N l Y 3 R p b 2 4 x L 1 d l c m t i b G F k I D E g L S B S Z X N 1 b H R z X 0 1 Q Q V 9 N Z W 5 1 Q 3 I v Q X V 0 b 1 J l b W 9 2 Z W R D b 2 x 1 b W 5 z M S 5 7 b 3 N W Z X J z a W 9 u L D c 2 f S Z x d W 9 0 O y w m c X V v d D t T Z W N 0 a W 9 u M S 9 X Z X J r Y m x h Z C A x I C 0 g U m V z d W x 0 c 1 9 N U E F f T W V u d U N y L 0 F 1 d G 9 S Z W 1 v d m V k Q 2 9 s d W 1 u c z E u e 2 9 z X 3 Z l c n N p b 2 4 s N z d 9 J n F 1 b 3 Q 7 L C Z x d W 9 0 O 1 N l Y 3 R p b 2 4 x L 1 d l c m t i b G F k I D E g L S B S Z X N 1 b H R z X 0 1 Q Q V 9 N Z W 5 1 Q 3 I v Q X V 0 b 1 J l b W 9 2 Z W R D b 2 x 1 b W 5 z M S 5 7 b 3 N Q b G F 0 Z m 9 y b S w 3 O H 0 m c X V v d D s s J n F 1 b 3 Q 7 U 2 V j d G l v b j E v V 2 V y a 2 J s Y W Q g M S A t I F J l c 3 V s d H N f T V B B X 0 1 l b n V D c i 9 B d X R v U m V t b 3 Z l Z E N v b H V t b n M x L n t k Y X R l L D c 5 f S Z x d W 9 0 O y w m c X V v d D t T Z W N 0 a W 9 u M S 9 X Z X J r Y m x h Z C A x I C 0 g U m V z d W x 0 c 1 9 N U E F f T W V u d U N y L 0 F 1 d G 9 S Z W 1 v d m V k Q 2 9 s d W 1 u c z E u e 2 J y b 3 d z Z X J W Z X J z a W 9 u L D g w f S Z x d W 9 0 O y w m c X V v d D t T Z W N 0 a W 9 u M S 9 X Z X J r Y m x h Z C A x I C 0 g U m V z d W x 0 c 1 9 N U E F f T W V u d U N y L 0 F 1 d G 9 S Z W 1 v d m V k Q 2 9 s d W 1 u c z E u e 2 J y b 3 d z Z X J f d m V y c 2 l v b i w 4 M X 0 m c X V v d D s s J n F 1 b 3 Q 7 U 2 V j d G l v b j E v V 2 V y a 2 J s Y W Q g M S A t I F J l c 3 V s d H N f T V B B X 0 1 l b n V D c i 9 B d X R v U m V t b 3 Z l Z E N v b H V t b n M x L n t m d W x s e U x v Y W R l Z E N Q V W 1 z L D g y f S Z x d W 9 0 O y w m c X V v d D t T Z W N 0 a W 9 u M S 9 X Z X J r Y m x h Z C A x I C 0 g U m V z d W x 0 c 1 9 N U E F f T W V u d U N y L 0 F 1 d G 9 S Z W 1 v d m V k Q 2 9 s d W 1 u c z E u e 2 Z 1 b G x 5 T G 9 h Z G V k Q 1 B V c G N 0 L D g z f S Z x d W 9 0 O y w m c X V v d D t T Z W N 0 a W 9 u M S 9 X Z X J r Y m x h Z C A x I C 0 g U m V z d W x 0 c 1 9 N U E F f T W V u d U N y L 0 F 1 d G 9 S Z W 1 v d m V k Q 2 9 s d W 1 u c z E u e 2 R v Y 3 V t Z W 5 0 X 1 V S T C w 4 N H 0 m c X V v d D s s J n F 1 b 3 Q 7 U 2 V j d G l v b j E v V 2 V y a 2 J s Y W Q g M S A t I F J l c 3 V s d H N f T V B B X 0 1 l b n V D c i 9 B d X R v U m V t b 3 Z l Z E N v b H V t b n M x L n t k b 2 N 1 b W V u d F 9 o b 3 N 0 b m F t Z S w 4 N X 0 m c X V v d D s s J n F 1 b 3 Q 7 U 2 V j d G l v b j E v V 2 V y a 2 J s Y W Q g M S A t I F J l c 3 V s d H N f T V B B X 0 1 l b n V D c i 9 B d X R v U m V t b 3 Z l Z E N v b H V t b n M x L n t k b 2 N 1 b W V u d F 9 v c m l n a W 4 s O D Z 9 J n F 1 b 3 Q 7 L C Z x d W 9 0 O 1 N l Y 3 R p b 2 4 x L 1 d l c m t i b G F k I D E g L S B S Z X N 1 b H R z X 0 1 Q Q V 9 N Z W 5 1 Q 3 I v Q X V 0 b 1 J l b W 9 2 Z W R D b 2 x 1 b W 5 z M S 5 7 Z G 9 t R W x l b W V u d H M s O D d 9 J n F 1 b 3 Q 7 L C Z x d W 9 0 O 1 N l Y 3 R p b 2 4 x L 1 d l c m t i b G F k I D E g L S B S Z X N 1 b H R z X 0 1 Q Q V 9 N Z W 5 1 Q 3 I v Q X V 0 b 1 J l b W 9 2 Z W R D b 2 x 1 b W 5 z M S 5 7 Z G 9 t Q 2 9 t c G x l d G U s O D h 9 J n F 1 b 3 Q 7 L C Z x d W 9 0 O 1 N l Y 3 R p b 2 4 x L 1 d l c m t i b G F k I D E g L S B S Z X N 1 b H R z X 0 1 Q Q V 9 N Z W 5 1 Q 3 I v Q X V 0 b 1 J l b W 9 2 Z W R D b 2 x 1 b W 5 z M S 5 7 U G V y Z m 9 y b W F u Y 2 V Q Y W l u d F R p b W l u Z y 5 m a X J z d C 1 w Y W l u d C w 4 O X 0 m c X V v d D s s J n F 1 b 3 Q 7 U 2 V j d G l v b j E v V 2 V y a 2 J s Y W Q g M S A t I F J l c 3 V s d H N f T V B B X 0 1 l b n V D c i 9 B d X R v U m V t b 3 Z l Z E N v b H V t b n M x L n t Q Z X J m b 3 J t Y W 5 j Z V B h a W 5 0 V G l t a W 5 n L m Z p c n N 0 L W N v b n R l b n R m d W w t c G F p b n Q s O T B 9 J n F 1 b 3 Q 7 L C Z x d W 9 0 O 1 N l Y 3 R p b 2 4 x L 1 d l c m t i b G F k I D E g L S B S Z X N 1 b H R z X 0 1 Q Q V 9 N Z W 5 1 Q 3 I v Q X V 0 b 1 J l b W 9 2 Z W R D b 2 x 1 b W 5 z M S 5 7 Y m F z Z V 9 w Y W d l X 2 l w X 3 B 0 c i w 5 M X 0 m c X V v d D s s J n F 1 b 3 Q 7 U 2 V j d G l v b j E v V 2 V y a 2 J s Y W Q g M S A t I F J l c 3 V s d H N f T V B B X 0 1 l b n V D c i 9 B d X R v U m V t b 3 Z l Z E N v b H V t b n M x L n t i Y X N l X 3 B h Z 2 V f Y 2 5 h b W U s O T J 9 J n F 1 b 3 Q 7 L C Z x d W 9 0 O 1 N l Y 3 R p b 2 4 x L 1 d l c m t i b G F k I D E g L S B S Z X N 1 b H R z X 0 1 Q Q V 9 N Z W 5 1 Q 3 I v Q X V 0 b 1 J l b W 9 2 Z W R D b 2 x 1 b W 5 z M S 5 7 Y m F z Z V 9 w Y W d l X 2 R u c 1 9 z Z X J 2 Z X I s O T N 9 J n F 1 b 3 Q 7 L C Z x d W 9 0 O 1 N l Y 3 R p b 2 4 x L 1 d l c m t i b G F k I D E g L S B S Z X N 1 b H R z X 0 1 Q Q V 9 N Z W 5 1 Q 3 I v Q X V 0 b 1 J l b W 9 2 Z W R D b 2 x 1 b W 5 z M S 5 7 Y n J v d 3 N l c l 9 u Y W 1 l L D k 0 f S Z x d W 9 0 O y w m c X V v d D t T Z W N 0 a W 9 u M S 9 X Z X J r Y m x h Z C A x I C 0 g U m V z d W x 0 c 1 9 N U E F f T W V u d U N y L 0 F 1 d G 9 S Z W 1 v d m V k Q 2 9 s d W 1 u c z E u e 2 V 2 Z W 5 0 T m F t Z S w 5 N X 0 m c X V v d D s s J n F 1 b 3 Q 7 U 2 V j d G l v b j E v V 2 V y a 2 J s Y W Q g M S A t I F J l c 3 V s d H N f T V B B X 0 1 l b n V D c i 9 B d X R v U m V t b 3 Z l Z E N v b H V t b n M x L n t 0 Z X N 0 X 3 J 1 b l 9 0 a W 1 l X 2 1 z L D k 2 f S Z x d W 9 0 O y w m c X V v d D t T Z W N 0 a W 9 u M S 9 X Z X J r Y m x h Z C A x I C 0 g U m V z d W x 0 c 1 9 N U E F f T W V u d U N y L 0 F 1 d G 9 S Z W 1 v d m V k Q 2 9 s d W 1 u c z E u e 3 R l c 3 R V c m w s O T d 9 J n F 1 b 3 Q 7 L C Z x d W 9 0 O 1 N l Y 3 R p b 2 4 x L 1 d l c m t i b G F k I D E g L S B S Z X N 1 b H R z X 0 1 Q Q V 9 N Z W 5 1 Q 3 I v Q X V 0 b 1 J l b W 9 2 Z W R D b 2 x 1 b W 5 z M S 5 7 Q 2 9 s b 3 J k Z X B 0 a C w 5 O H 0 m c X V v d D s s J n F 1 b 3 Q 7 U 2 V j d G l v b j E v V 2 V y a 2 J s Y W Q g M S A t I F J l c 3 V s d H N f T V B B X 0 1 l b n V D c i 9 B d X R v U m V t b 3 Z l Z E N v b H V t b n M x L n t E c G k s O T l 9 J n F 1 b 3 Q 7 L C Z x d W 9 0 O 1 N l Y 3 R p b 2 4 x L 1 d l c m t i b G F k I D E g L S B S Z X N 1 b H R z X 0 1 Q Q V 9 N Z W 5 1 Q 3 I v Q X V 0 b 1 J l b W 9 2 Z W R D b 2 x 1 b W 5 z M S 5 7 S W 1 h Z 2 V z L D E w M H 0 m c X V v d D s s J n F 1 b 3 Q 7 U 2 V j d G l v b j E v V 2 V y a 2 J s Y W Q g M S A t I F J l c 3 V s d H N f T V B B X 0 1 l b n V D c i 9 B d X R v U m V t b 3 Z l Z E N v b H V t b n M x L n t S Z X N v b H V 0 a W 9 u L D E w M X 0 m c X V v d D s s J n F 1 b 3 Q 7 U 2 V j d G l v b j E v V 2 V y a 2 J s Y W Q g M S A t I F J l c 3 V s d H N f T V B B X 0 1 l b n V D c i 9 B d X R v U m V t b 3 Z l Z E N v b H V t b n M x L n t n Z W 5 l c m F 0 Z W Q t Y 2 9 u d G V u d C 1 w Z X J j Z W 5 0 L D E w M n 0 m c X V v d D s s J n F 1 b 3 Q 7 U 2 V j d G l v b j E v V 2 V y a 2 J s Y W Q g M S A t I F J l c 3 V s d H N f T V B B X 0 1 l b n V D c i 9 B d X R v U m V t b 3 Z l Z E N v b H V t b n M x L n t n Z W 5 l c m F 0 Z W Q t Y 2 9 u d G V u d C 1 z a X p l L D E w M 3 0 m c X V v d D s s J n F 1 b 3 Q 7 U 2 V j d G l v b j E v V 2 V y a 2 J s Y W Q g M S A t I F J l c 3 V s d H N f T V B B X 0 1 l b n V D c i 9 B d X R v U m V t b 3 Z l Z E N v b H V t b n M x L n t t Z X R h L X Z p Z X d w b 3 J 0 L D E w N H 0 m c X V v d D s s J n F 1 b 3 Q 7 U 2 V j d G l v b j E v V 2 V y a 2 J s Y W Q g M S A t I F J l c 3 V s d H N f T V B B X 0 1 l b n V D c i 9 B d X R v U m V t b 3 Z l Z E N v b H V t b n M x L n t y Z W 5 k Z X J l Z C 1 o d G 1 s L D E w N X 0 m c X V v d D s s J n F 1 b 3 Q 7 U 2 V j d G l v b j E v V 2 V y a 2 J s Y W Q g M S A t I F J l c 3 V s d H N f T V B B X 0 1 l b n V D c i 9 B d X R v U m V t b 3 Z l Z E N v b H V t b n M x L n t s Y X N 0 V m l z d W F s Q 2 h h b m d l L D E w N n 0 m c X V v d D s s J n F 1 b 3 Q 7 U 2 V j d G l v b j E v V 2 V y a 2 J s Y W Q g M S A t I F J l c 3 V s d H N f T V B B X 0 1 l b n V D c i 9 B d X R v U m V t b 3 Z l Z E N v b H V t b n M x L n t y Z W 5 k Z X I s M T A 3 f S Z x d W 9 0 O y w m c X V v d D t T Z W N 0 a W 9 u M S 9 X Z X J r Y m x h Z C A x I C 0 g U m V z d W x 0 c 1 9 N U E F f T W V u d U N y L 0 F 1 d G 9 S Z W 1 v d m V k Q 2 9 s d W 1 u c z E u e 3 Z p c 3 V h b E N v b X B s Z X R l O D U s M T A 4 f S Z x d W 9 0 O y w m c X V v d D t T Z W N 0 a W 9 u M S 9 X Z X J r Y m x h Z C A x I C 0 g U m V z d W x 0 c 1 9 N U E F f T W V u d U N y L 0 F 1 d G 9 S Z W 1 v d m V k Q 2 9 s d W 1 u c z E u e 3 Z p c 3 V h b E N v b X B s Z X R l O T A s M T A 5 f S Z x d W 9 0 O y w m c X V v d D t T Z W N 0 a W 9 u M S 9 X Z X J r Y m x h Z C A x I C 0 g U m V z d W x 0 c 1 9 N U E F f T W V u d U N y L 0 F 1 d G 9 S Z W 1 v d m V k Q 2 9 s d W 1 u c z E u e 3 Z p c 3 V h b E N v b X B s Z X R l O T U s M T E w f S Z x d W 9 0 O y w m c X V v d D t T Z W N 0 a W 9 u M S 9 X Z X J r Y m x h Z C A x I C 0 g U m V z d W x 0 c 1 9 N U E F f T W V u d U N y L 0 F 1 d G 9 S Z W 1 v d m V k Q 2 9 s d W 1 u c z E u e 3 Z p c 3 V h b E N v b X B s Z X R l O T k s M T E x f S Z x d W 9 0 O y w m c X V v d D t T Z W N 0 a W 9 u M S 9 X Z X J r Y m x h Z C A x I C 0 g U m V z d W x 0 c 1 9 N U E F f T W V u d U N y L 0 F 1 d G 9 S Z W 1 v d m V k Q 2 9 s d W 1 u c z E u e 3 Z p c 3 V h b E N v b X B s Z X R l L D E x M n 0 m c X V v d D s s J n F 1 b 3 Q 7 U 2 V j d G l v b j E v V 2 V y a 2 J s Y W Q g M S A t I F J l c 3 V s d H N f T V B B X 0 1 l b n V D c i 9 B d X R v U m V t b 3 Z l Z E N v b H V t b n M x L n t T c G V l Z E l u Z G V 4 L D E x M 3 0 m c X V v d D s s J n F 1 b 3 Q 7 U 2 V j d G l v b j E v V 2 V y a 2 J s Y W Q g M S A t I F J l c 3 V s d H N f T V B B X 0 1 l b n V D c i 9 B d X R v U m V t b 3 Z l Z E N v b H V t b n M x L n t M Y X J n Z X N 0 Q 2 9 u d G V u d G Z 1 b F B h a W 5 0 V H l w Z S w x M T R 9 J n F 1 b 3 Q 7 L C Z x d W 9 0 O 1 N l Y 3 R p b 2 4 x L 1 d l c m t i b G F k I D E g L S B S Z X N 1 b H R z X 0 1 Q Q V 9 N Z W 5 1 Q 3 I v Q X V 0 b 1 J l b W 9 2 Z W R D b 2 x 1 b W 5 z M S 5 7 T G F y Z 2 V z d E N v b n R l b n R m d W x Q Y W l u d E 5 v Z G V U e X B l L D E x N X 0 m c X V v d D s s J n F 1 b 3 Q 7 U 2 V j d G l v b j E v V 2 V y a 2 J s Y W Q g M S A t I F J l c 3 V s d H N f T V B B X 0 1 l b n V D c i 9 B d X R v U m V t b 3 Z l Z E N v b H V t b n M x L n t M Y X J n Z X N 0 Q 2 9 u d G V u d G Z 1 b F B h a W 5 0 S W 1 h Z 2 V V U k w s M T E 2 f S Z x d W 9 0 O y w m c X V v d D t T Z W N 0 a W 9 u M S 9 X Z X J r Y m x h Z C A x I C 0 g U m V z d W x 0 c 1 9 N U E F f T W V u d U N y L 0 F 1 d G 9 S Z W 1 v d m V k Q 2 9 s d W 1 u c z E u e 2 N o c m 9 t Z V V z Z X J U a W 1 p b m c u b m F 2 a W d h d G l v b l N 0 Y X J 0 L D E x N 3 0 m c X V v d D s s J n F 1 b 3 Q 7 U 2 V j d G l v b j E v V 2 V y a 2 J s Y W Q g M S A t I F J l c 3 V s d H N f T V B B X 0 1 l b n V D c i 9 B d X R v U m V t b 3 Z l Z E N v b H V t b n M x L n t j a H J v b W V V c 2 V y V G l t a W 5 n L m Z l d G N o U 3 R h c n Q s M T E 4 f S Z x d W 9 0 O y w m c X V v d D t T Z W N 0 a W 9 u M S 9 X Z X J r Y m x h Z C A x I C 0 g U m V z d W x 0 c 1 9 N U E F f T W V u d U N y L 0 F 1 d G 9 S Z W 1 v d m V k Q 2 9 s d W 1 u c z E u e 2 N o c m 9 t Z V V z Z X J U a W 1 p b m c u Z G 9 t T G 9 h Z G l u Z y w x M T l 9 J n F 1 b 3 Q 7 L C Z x d W 9 0 O 1 N l Y 3 R p b 2 4 x L 1 d l c m t i b G F k I D E g L S B S Z X N 1 b H R z X 0 1 Q Q V 9 N Z W 5 1 Q 3 I v Q X V 0 b 1 J l b W 9 2 Z W R D b 2 x 1 b W 5 z M S 5 7 Y 2 h y b 2 1 l V X N l c l R p b W l u Z y 5 y Z X N w b 2 5 z Z U V u Z C w x M j B 9 J n F 1 b 3 Q 7 L C Z x d W 9 0 O 1 N l Y 3 R p b 2 4 x L 1 d l c m t i b G F k I D E g L S B S Z X N 1 b H R z X 0 1 Q Q V 9 N Z W 5 1 Q 3 I v Q X V 0 b 1 J l b W 9 2 Z W R D b 2 x 1 b W 5 z M S 5 7 Y 2 h y b 2 1 l V X N l c l R p b W l u Z y 5 k b 2 1 J b n R l c m F j d G l 2 Z S w x M j F 9 J n F 1 b 3 Q 7 L C Z x d W 9 0 O 1 N l Y 3 R p b 2 4 x L 1 d l c m t i b G F k I D E g L S B S Z X N 1 b H R z X 0 1 Q Q V 9 N Z W 5 1 Q 3 I v Q X V 0 b 1 J l b W 9 2 Z W R D b 2 x 1 b W 5 z M S 5 7 Y 2 h y b 2 1 l V X N l c l R p b W l u Z y 5 k b 2 1 D b 2 5 0 Z W 5 0 T G 9 h Z G V k R X Z l b n R T d G F y d C w x M j J 9 J n F 1 b 3 Q 7 L C Z x d W 9 0 O 1 N l Y 3 R p b 2 4 x L 1 d l c m t i b G F k I D E g L S B S Z X N 1 b H R z X 0 1 Q Q V 9 N Z W 5 1 Q 3 I v Q X V 0 b 1 J l b W 9 2 Z W R D b 2 x 1 b W 5 z M S 5 7 Y 2 h y b 2 1 l V X N l c l R p b W l u Z y 5 k b 2 1 D b 2 5 0 Z W 5 0 T G 9 h Z G V k R X Z l b n R F b m Q s M T I z f S Z x d W 9 0 O y w m c X V v d D t T Z W N 0 a W 9 u M S 9 X Z X J r Y m x h Z C A x I C 0 g U m V z d W x 0 c 1 9 N U E F f T W V u d U N y L 0 F 1 d G 9 S Z W 1 v d m V k Q 2 9 s d W 1 u c z E u e 2 N o c m 9 t Z V V z Z X J U a W 1 p b m c u Z G 9 t Q 2 9 t c G x l d G U s M T I 0 f S Z x d W 9 0 O y w m c X V v d D t T Z W N 0 a W 9 u M S 9 X Z X J r Y m x h Z C A x I C 0 g U m V z d W x 0 c 1 9 N U E F f T W V u d U N y L 0 F 1 d G 9 S Z W 1 v d m V k Q 2 9 s d W 1 u c z E u e 2 N o c m 9 t Z V V z Z X J U a W 1 p b m c u d W 5 s b 2 F k R X Z l b n R T d G F y d C w x M j V 9 J n F 1 b 3 Q 7 L C Z x d W 9 0 O 1 N l Y 3 R p b 2 4 x L 1 d l c m t i b G F k I D E g L S B S Z X N 1 b H R z X 0 1 Q Q V 9 N Z W 5 1 Q 3 I v Q X V 0 b 1 J l b W 9 2 Z W R D b 2 x 1 b W 5 z M S 5 7 Y 2 h y b 2 1 l V X N l c l R p b W l u Z y 5 1 b m x v Y W R F d m V u d E V u Z C w x M j Z 9 J n F 1 b 3 Q 7 L C Z x d W 9 0 O 1 N l Y 3 R p b 2 4 x L 1 d l c m t i b G F k I D E g L S B S Z X N 1 b H R z X 0 1 Q Q V 9 N Z W 5 1 Q 3 I v Q X V 0 b 1 J l b W 9 2 Z W R D b 2 x 1 b W 5 z M S 5 7 Y 2 h y b 2 1 l V X N l c l R p b W l u Z y 5 t Y X J r Q X N N Y W l u R n J h b W U s M T I 3 f S Z x d W 9 0 O y w m c X V v d D t T Z W N 0 a W 9 u M S 9 X Z X J r Y m x h Z C A x I C 0 g U m V z d W x 0 c 1 9 N U E F f T W V u d U N y L 0 F 1 d G 9 S Z W 1 v d m V k Q 2 9 s d W 1 u c z E u e 2 N o c m 9 t Z V V z Z X J U a W 1 p b m c u Y 2 9 t b W l 0 T m F 2 a W d h d G l v b k V u Z C w x M j h 9 J n F 1 b 3 Q 7 L C Z x d W 9 0 O 1 N l Y 3 R p b 2 4 x L 1 d l c m t i b G F k I D E g L S B S Z X N 1 b H R z X 0 1 Q Q V 9 N Z W 5 1 Q 3 I v Q X V 0 b 1 J l b W 9 2 Z W R D b 2 x 1 b W 5 z M S 5 7 Y 2 h y b 2 1 l V X N l c l R p b W l u Z y 5 s b 2 F k R X Z l b n R T d G F y d C w x M j l 9 J n F 1 b 3 Q 7 L C Z x d W 9 0 O 1 N l Y 3 R p b 2 4 x L 1 d l c m t i b G F k I D E g L S B S Z X N 1 b H R z X 0 1 Q Q V 9 N Z W 5 1 Q 3 I v Q X V 0 b 1 J l b W 9 2 Z W R D b 2 x 1 b W 5 z M S 5 7 Y 2 h y b 2 1 l V X N l c l R p b W l u Z y 5 s b 2 F k R X Z l b n R F b m Q s M T M w f S Z x d W 9 0 O y w m c X V v d D t T Z W N 0 a W 9 u M S 9 X Z X J r Y m x h Z C A x I C 0 g U m V z d W x 0 c 1 9 N U E F f T W V u d U N y L 0 F 1 d G 9 S Z W 1 v d m V k Q 2 9 s d W 1 u c z E u e 2 N o c m 9 t Z V V z Z X J U a W 1 p b m c u Z m l y c 3 R Q Y W l u d C w x M z F 9 J n F 1 b 3 Q 7 L C Z x d W 9 0 O 1 N l Y 3 R p b 2 4 x L 1 d l c m t i b G F k I D E g L S B S Z X N 1 b H R z X 0 1 Q Q V 9 N Z W 5 1 Q 3 I v Q X V 0 b 1 J l b W 9 2 Z W R D b 2 x 1 b W 5 z M S 5 7 Y 2 h y b 2 1 l V X N l c l R p b W l u Z y 5 m a X J z d E N v b n R l b n R m d W x Q Y W l u d C w x M z J 9 J n F 1 b 3 Q 7 L C Z x d W 9 0 O 1 N l Y 3 R p b 2 4 x L 1 d l c m t i b G F k I D E g L S B S Z X N 1 b H R z X 0 1 Q Q V 9 N Z W 5 1 Q 3 I v Q X V 0 b 1 J l b W 9 2 Z W R D b 2 x 1 b W 5 z M S 5 7 Y 2 h y b 2 1 l V X N l c l R p b W l u Z y 5 m a X J z d E 1 l Y W 5 p b m d m d W x Q Y W l u d E N h b m R p Z G F 0 Z S w x M z N 9 J n F 1 b 3 Q 7 L C Z x d W 9 0 O 1 N l Y 3 R p b 2 4 x L 1 d l c m t i b G F k I D E g L S B S Z X N 1 b H R z X 0 1 Q Q V 9 N Z W 5 1 Q 3 I v Q X V 0 b 1 J l b W 9 2 Z W R D b 2 x 1 b W 5 z M S 5 7 Y 2 h y b 2 1 l V X N l c l R p b W l u Z y 5 M Y X l v d X R T a G l m d C w x M z R 9 J n F 1 b 3 Q 7 L C Z x d W 9 0 O 1 N l Y 3 R p b 2 4 x L 1 d l c m t i b G F k I D E g L S B S Z X N 1 b H R z X 0 1 Q Q V 9 N Z W 5 1 Q 3 I v Q X V 0 b 1 J l b W 9 2 Z W R D b 2 x 1 b W 5 z M S 5 7 Y 2 h y b 2 1 l V X N l c l R p b W l u Z y 5 m a X J z d E 1 l Y W 5 p b m d m d W x Q Y W l u d C w x M z V 9 J n F 1 b 3 Q 7 L C Z x d W 9 0 O 1 N l Y 3 R p b 2 4 x L 1 d l c m t i b G F k I D E g L S B S Z X N 1 b H R z X 0 1 Q Q V 9 N Z W 5 1 Q 3 I v Q X V 0 b 1 J l b W 9 2 Z W R D b 2 x 1 b W 5 z M S 5 7 Y 2 h y b 2 1 l V X N l c l R p b W l u Z y 5 m a X J z d E l t Y W d l U G F p b n Q s M T M 2 f S Z x d W 9 0 O y w m c X V v d D t T Z W N 0 a W 9 u M S 9 X Z X J r Y m x h Z C A x I C 0 g U m V z d W x 0 c 1 9 N U E F f T W V u d U N y L 0 F 1 d G 9 S Z W 1 v d m V k Q 2 9 s d W 1 u c z E u e 2 N o c m 9 t Z V V z Z X J U a W 1 p b m c u T G F y Z 2 V z d F R l e H R Q Y W l u d C w x M z d 9 J n F 1 b 3 Q 7 L C Z x d W 9 0 O 1 N l Y 3 R p b 2 4 x L 1 d l c m t i b G F k I D E g L S B S Z X N 1 b H R z X 0 1 Q Q V 9 N Z W 5 1 Q 3 I v Q X V 0 b 1 J l b W 9 2 Z W R D b 2 x 1 b W 5 z M S 5 7 Y 2 h y b 2 1 l V X N l c l R p b W l u Z y 5 M Y X J n Z X N 0 Q 2 9 u d G V u d G Z 1 b F B h a W 5 0 L D E z O H 0 m c X V v d D s s J n F 1 b 3 Q 7 U 2 V j d G l v b j E v V 2 V y a 2 J s Y W Q g M S A t I F J l c 3 V s d H N f T V B B X 0 1 l b n V D c i 9 B d X R v U m V t b 3 Z l Z E N v b H V t b n M x L n t j a H J v b W V V c 2 V y V G l t a W 5 n L k x h c m d l c 3 R J b W F n Z V B h a W 5 0 L D E z O X 0 m c X V v d D s s J n F 1 b 3 Q 7 U 2 V j d G l v b j E v V 2 V y a 2 J s Y W Q g M S A t I F J l c 3 V s d H N f T V B B X 0 1 l b n V D c i 9 B d X R v U m V t b 3 Z l Z E N v b H V t b n M x L n t j a H J v b W V V c 2 V y V G l t a W 5 n L l R v d G F s T G F 5 b 3 V 0 U 2 h p Z n Q s M T Q w f S Z x d W 9 0 O y w m c X V v d D t T Z W N 0 a W 9 u M S 9 X Z X J r Y m x h Z C A x I C 0 g U m V z d W x 0 c 1 9 N U E F f T W V u d U N y L 0 F 1 d G 9 S Z W 1 v d m V k Q 2 9 s d W 1 u c z E u e 2 N o c m 9 t Z V V z Z X J U a W 1 p b m c u Q 3 V t d W x h d G l 2 Z U x h e W 9 1 d F N o a W Z 0 L D E 0 M X 0 m c X V v d D s s J n F 1 b 3 Q 7 U 2 V j d G l v b j E v V 2 V y a 2 J s Y W Q g M S A t I F J l c 3 V s d H N f T V B B X 0 1 l b n V D c i 9 B d X R v U m V t b 3 Z l Z E N v b H V t b n M x L n t U V E l N Z W F z d X J l b W V u d E V u Z C w x N D J 9 J n F 1 b 3 Q 7 L C Z x d W 9 0 O 1 N l Y 3 R p b 2 4 x L 1 d l c m t i b G F k I D E g L S B S Z X N 1 b H R z X 0 1 Q Q V 9 N Z W 5 1 Q 3 I v Q X V 0 b 1 J l b W 9 2 Z W R D b 2 x 1 b W 5 z M S 5 7 T G F z d E l u d G V y Y W N 0 a X Z l L D E 0 M 3 0 m c X V v d D s s J n F 1 b 3 Q 7 U 2 V j d G l v b j E v V 2 V y a 2 J s Y W Q g M S A t I F J l c 3 V s d H N f T V B B X 0 1 l b n V D c i 9 B d X R v U m V t b 3 Z l Z E N v b H V t b n M x L n t 0 Z X N 0 S U Q s M T Q 0 f S Z x d W 9 0 O y w m c X V v d D t T Z W N 0 a W 9 u M S 9 X Z X J r Y m x h Z C A x I C 0 g U m V z d W x 0 c 1 9 N U E F f T W V u d U N y L 0 F 1 d G 9 S Z W 1 v d m V k Q 2 9 s d W 1 u c z E u e 3 J 1 b i w x N D V 9 J n F 1 b 3 Q 7 L C Z x d W 9 0 O 1 N l Y 3 R p b 2 4 x L 1 d l c m t i b G F k I D E g L S B S Z X N 1 b H R z X 0 1 Q Q V 9 N Z W 5 1 Q 3 I v Q X V 0 b 1 J l b W 9 2 Z W R D b 2 x 1 b W 5 z M S 5 7 c 3 R l c C w x N D Z 9 J n F 1 b 3 Q 7 L C Z x d W 9 0 O 1 N l Y 3 R p b 2 4 x L 1 d l c m t i b G F k I D E g L S B S Z X N 1 b H R z X 0 1 Q Q V 9 N Z W 5 1 Q 3 I v Q X V 0 b 1 J l b W 9 2 Z W R D b 2 x 1 b W 5 z M S 5 7 Z W Z m Z W N 0 a X Z l Q n B z L D E 0 N 3 0 m c X V v d D s s J n F 1 b 3 Q 7 U 2 V j d G l v b j E v V 2 V y a 2 J s Y W Q g M S A t I F J l c 3 V s d H N f T V B B X 0 1 l b n V D c i 9 B d X R v U m V t b 3 Z l Z E N v b H V t b n M x L n t k b 2 1 U a W 1 l L D E 0 O H 0 m c X V v d D s s J n F 1 b 3 Q 7 U 2 V j d G l v b j E v V 2 V y a 2 J s Y W Q g M S A t I F J l c 3 V s d H N f T V B B X 0 1 l b n V D c i 9 B d X R v U m V t b 3 Z l Z E N v b H V t b n M x L n t h Z n Q s M T Q 5 f S Z x d W 9 0 O y w m c X V v d D t T Z W N 0 a W 9 u M S 9 X Z X J r Y m x h Z C A x I C 0 g U m V z d W x 0 c 1 9 N U E F f T W V u d U N y L 0 F 1 d G 9 S Z W 1 v d m V k Q 2 9 s d W 1 u c z E u e 3 R p d G x l V G l t Z S w x N T B 9 J n F 1 b 3 Q 7 L C Z x d W 9 0 O 1 N l Y 3 R p b 2 4 x L 1 d l c m t i b G F k I D E g L S B S Z X N 1 b H R z X 0 1 Q Q V 9 N Z W 5 1 Q 3 I v Q X V 0 b 1 J l b W 9 2 Z W R D b 2 x 1 b W 5 z M S 5 7 Z G 9 t T G 9 h Z G l u Z y w x N T F 9 J n F 1 b 3 Q 7 L C Z x d W 9 0 O 1 N l Y 3 R p b 2 4 x L 1 d l c m t i b G F k I D E g L S B S Z X N 1 b H R z X 0 1 Q Q V 9 N Z W 5 1 Q 3 I v Q X V 0 b 1 J l b W 9 2 Z W R D b 2 x 1 b W 5 z M S 5 7 c 2 V y d m V y X 3 J 0 d C w x N T J 9 J n F 1 b 3 Q 7 L C Z x d W 9 0 O 1 N l Y 3 R p b 2 4 x L 1 d l c m t i b G F k I D E g L S B S Z X N 1 b H R z X 0 1 Q Q V 9 N Z W 5 1 Q 3 I v Q X V 0 b 1 J l b W 9 2 Z W R D b 2 x 1 b W 5 z M S 5 7 Z W R n Z S 1 w c m 9 j Z X N z Z W Q s M T U z f S Z x d W 9 0 O y w m c X V v d D t T Z W N 0 a W 9 u M S 9 X Z X J r Y m x h Z C A x I C 0 g U m V z d W x 0 c 1 9 N U E F f T W V u d U N y L 0 F 1 d G 9 S Z W 1 v d m V k Q 2 9 s d W 1 u c z E u e 2 1 h e E Z J R C w x N T R 9 J n F 1 b 3 Q 7 L C Z x d W 9 0 O 1 N l Y 3 R p b 2 4 x L 1 d l c m t i b G F k I D E g L S B S Z X N 1 b H R z X 0 1 Q Q V 9 N Z W 5 1 Q 3 I v Q X V 0 b 1 J l b W 9 2 Z W R D b 2 x 1 b W 5 z M S 5 7 V G 9 0 Y W x C b G 9 j a 2 l u Z 1 R p b W U s M T U 1 f S Z x d W 9 0 O y w m c X V v d D t T Z W N 0 a W 9 u M S 9 X Z X J r Y m x h Z C A x I C 0 g U m V z d W x 0 c 1 9 N U E F f T W V u d U N y L 0 F 1 d G 9 S Z W 1 v d m V k Q 2 9 s d W 1 u c z E u e 2 V m Z m V j d G l 2 Z U J w c 0 R v Y y w x N T Z 9 J n F 1 b 3 Q 7 L C Z x d W 9 0 O 1 N l Y 3 R p b 2 4 x L 1 d l c m t i b G F k I D E g L S B S Z X N 1 b H R z X 0 1 Q Q V 9 N Z W 5 1 Q 3 I v Q X V 0 b 1 J l b W 9 2 Z W R D b 2 x 1 b W 5 z M S 5 7 Y n l 0 Z X M u a H R t b C w x N T d 9 J n F 1 b 3 Q 7 L C Z x d W 9 0 O 1 N l Y 3 R p b 2 4 x L 1 d l c m t i b G F k I D E g L S B S Z X N 1 b H R z X 0 1 Q Q V 9 N Z W 5 1 Q 3 I v Q X V 0 b 1 J l b W 9 2 Z W R D b 2 x 1 b W 5 z M S 5 7 c m V x d W V z d H M u a H R t b C w x N T h 9 J n F 1 b 3 Q 7 L C Z x d W 9 0 O 1 N l Y 3 R p b 2 4 x L 1 d l c m t i b G F k I D E g L S B S Z X N 1 b H R z X 0 1 Q Q V 9 N Z W 5 1 Q 3 I v Q X V 0 b 1 J l b W 9 2 Z W R D b 2 x 1 b W 5 z M S 5 7 Y n l 0 Z X N V b m N v b X B y Z X N z Z W Q u a H R t b C w x N T l 9 J n F 1 b 3 Q 7 L C Z x d W 9 0 O 1 N l Y 3 R p b 2 4 x L 1 d l c m t i b G F k I D E g L S B S Z X N 1 b H R z X 0 1 Q Q V 9 N Z W 5 1 Q 3 I v Q X V 0 b 1 J l b W 9 2 Z W R D b 2 x 1 b W 5 z M S 5 7 Y n l 0 Z X M u a n M s M T Y w f S Z x d W 9 0 O y w m c X V v d D t T Z W N 0 a W 9 u M S 9 X Z X J r Y m x h Z C A x I C 0 g U m V z d W x 0 c 1 9 N U E F f T W V u d U N y L 0 F 1 d G 9 S Z W 1 v d m V k Q 2 9 s d W 1 u c z E u e 3 J l c X V l c 3 R z L m p z L D E 2 M X 0 m c X V v d D s s J n F 1 b 3 Q 7 U 2 V j d G l v b j E v V 2 V y a 2 J s Y W Q g M S A t I F J l c 3 V s d H N f T V B B X 0 1 l b n V D c i 9 B d X R v U m V t b 3 Z l Z E N v b H V t b n M x L n t i e X R l c 1 V u Y 2 9 t c H J l c 3 N l Z C 5 q c y w x N j J 9 J n F 1 b 3 Q 7 L C Z x d W 9 0 O 1 N l Y 3 R p b 2 4 x L 1 d l c m t i b G F k I D E g L S B S Z X N 1 b H R z X 0 1 Q Q V 9 N Z W 5 1 Q 3 I v Q X V 0 b 1 J l b W 9 2 Z W R D b 2 x 1 b W 5 z M S 5 7 Y n l 0 Z X M u Y 3 N z L D E 2 M 3 0 m c X V v d D s s J n F 1 b 3 Q 7 U 2 V j d G l v b j E v V 2 V y a 2 J s Y W Q g M S A t I F J l c 3 V s d H N f T V B B X 0 1 l b n V D c i 9 B d X R v U m V t b 3 Z l Z E N v b H V t b n M x L n t y Z X F 1 Z X N 0 c y 5 j c 3 M s M T Y 0 f S Z x d W 9 0 O y w m c X V v d D t T Z W N 0 a W 9 u M S 9 X Z X J r Y m x h Z C A x I C 0 g U m V z d W x 0 c 1 9 N U E F f T W V u d U N y L 0 F 1 d G 9 S Z W 1 v d m V k Q 2 9 s d W 1 u c z E u e 2 J 5 d G V z V W 5 j b 2 1 w c m V z c 2 V k L m N z c y w x N j V 9 J n F 1 b 3 Q 7 L C Z x d W 9 0 O 1 N l Y 3 R p b 2 4 x L 1 d l c m t i b G F k I D E g L S B S Z X N 1 b H R z X 0 1 Q Q V 9 N Z W 5 1 Q 3 I v Q X V 0 b 1 J l b W 9 2 Z W R D b 2 x 1 b W 5 z M S 5 7 Y n l 0 Z X M u a W 1 h Z 2 U s M T Y 2 f S Z x d W 9 0 O y w m c X V v d D t T Z W N 0 a W 9 u M S 9 X Z X J r Y m x h Z C A x I C 0 g U m V z d W x 0 c 1 9 N U E F f T W V u d U N y L 0 F 1 d G 9 S Z W 1 v d m V k Q 2 9 s d W 1 u c z E u e 3 J l c X V l c 3 R z L m l t Y W d l L D E 2 N 3 0 m c X V v d D s s J n F 1 b 3 Q 7 U 2 V j d G l v b j E v V 2 V y a 2 J s Y W Q g M S A t I F J l c 3 V s d H N f T V B B X 0 1 l b n V D c i 9 B d X R v U m V t b 3 Z l Z E N v b H V t b n M x L n t i e X R l c 1 V u Y 2 9 t c H J l c 3 N l Z C 5 p b W F n Z S w x N j h 9 J n F 1 b 3 Q 7 L C Z x d W 9 0 O 1 N l Y 3 R p b 2 4 x L 1 d l c m t i b G F k I D E g L S B S Z X N 1 b H R z X 0 1 Q Q V 9 N Z W 5 1 Q 3 I v Q X V 0 b 1 J l b W 9 2 Z W R D b 2 x 1 b W 5 z M S 5 7 Y n l 0 Z X M u Z m x h c 2 g s M T Y 5 f S Z x d W 9 0 O y w m c X V v d D t T Z W N 0 a W 9 u M S 9 X Z X J r Y m x h Z C A x I C 0 g U m V z d W x 0 c 1 9 N U E F f T W V u d U N y L 0 F 1 d G 9 S Z W 1 v d m V k Q 2 9 s d W 1 u c z E u e 3 J l c X V l c 3 R z L m Z s Y X N o L D E 3 M H 0 m c X V v d D s s J n F 1 b 3 Q 7 U 2 V j d G l v b j E v V 2 V y a 2 J s Y W Q g M S A t I F J l c 3 V s d H N f T V B B X 0 1 l b n V D c i 9 B d X R v U m V t b 3 Z l Z E N v b H V t b n M x L n t i e X R l c 1 V u Y 2 9 t c H J l c 3 N l Z C 5 m b G F z a C w x N z F 9 J n F 1 b 3 Q 7 L C Z x d W 9 0 O 1 N l Y 3 R p b 2 4 x L 1 d l c m t i b G F k I D E g L S B S Z X N 1 b H R z X 0 1 Q Q V 9 N Z W 5 1 Q 3 I v Q X V 0 b 1 J l b W 9 2 Z W R D b 2 x 1 b W 5 z M S 5 7 Y n l 0 Z X M u Z m 9 u d C w x N z J 9 J n F 1 b 3 Q 7 L C Z x d W 9 0 O 1 N l Y 3 R p b 2 4 x L 1 d l c m t i b G F k I D E g L S B S Z X N 1 b H R z X 0 1 Q Q V 9 N Z W 5 1 Q 3 I v Q X V 0 b 1 J l b W 9 2 Z W R D b 2 x 1 b W 5 z M S 5 7 c m V x d W V z d H M u Z m 9 u d C w x N z N 9 J n F 1 b 3 Q 7 L C Z x d W 9 0 O 1 N l Y 3 R p b 2 4 x L 1 d l c m t i b G F k I D E g L S B S Z X N 1 b H R z X 0 1 Q Q V 9 N Z W 5 1 Q 3 I v Q X V 0 b 1 J l b W 9 2 Z W R D b 2 x 1 b W 5 z M S 5 7 Y n l 0 Z X N V b m N v b X B y Z X N z Z W Q u Z m 9 u d C w x N z R 9 J n F 1 b 3 Q 7 L C Z x d W 9 0 O 1 N l Y 3 R p b 2 4 x L 1 d l c m t i b G F k I D E g L S B S Z X N 1 b H R z X 0 1 Q Q V 9 N Z W 5 1 Q 3 I v Q X V 0 b 1 J l b W 9 2 Z W R D b 2 x 1 b W 5 z M S 5 7 Y n l 0 Z X M u d m l k Z W 8 s M T c 1 f S Z x d W 9 0 O y w m c X V v d D t T Z W N 0 a W 9 u M S 9 X Z X J r Y m x h Z C A x I C 0 g U m V z d W x 0 c 1 9 N U E F f T W V u d U N y L 0 F 1 d G 9 S Z W 1 v d m V k Q 2 9 s d W 1 u c z E u e 3 J l c X V l c 3 R z L n Z p Z G V v L D E 3 N n 0 m c X V v d D s s J n F 1 b 3 Q 7 U 2 V j d G l v b j E v V 2 V y a 2 J s Y W Q g M S A t I F J l c 3 V s d H N f T V B B X 0 1 l b n V D c i 9 B d X R v U m V t b 3 Z l Z E N v b H V t b n M x L n t i e X R l c 1 V u Y 2 9 t c H J l c 3 N l Z C 5 2 a W R l b y w x N z d 9 J n F 1 b 3 Q 7 L C Z x d W 9 0 O 1 N l Y 3 R p b 2 4 x L 1 d l c m t i b G F k I D E g L S B S Z X N 1 b H R z X 0 1 Q Q V 9 N Z W 5 1 Q 3 I v Q X V 0 b 1 J l b W 9 2 Z W R D b 2 x 1 b W 5 z M S 5 7 Y n l 0 Z X M u b 3 R o Z X I s M T c 4 f S Z x d W 9 0 O y w m c X V v d D t T Z W N 0 a W 9 u M S 9 X Z X J r Y m x h Z C A x I C 0 g U m V z d W x 0 c 1 9 N U E F f T W V u d U N y L 0 F 1 d G 9 S Z W 1 v d m V k Q 2 9 s d W 1 u c z E u e 3 J l c X V l c 3 R z L m 9 0 a G V y L D E 3 O X 0 m c X V v d D s s J n F 1 b 3 Q 7 U 2 V j d G l v b j E v V 2 V y a 2 J s Y W Q g M S A t I F J l c 3 V s d H N f T V B B X 0 1 l b n V D c i 9 B d X R v U m V t b 3 Z l Z E N v b H V t b n M x L n t i e X R l c 1 V u Y 2 9 t c H J l c 3 N l Z C 5 v d G h l c i w x O D B 9 J n F 1 b 3 Q 7 L C Z x d W 9 0 O 1 N l Y 3 R p b 2 4 x L 1 d l c m t i b G F k I D E g L S B S Z X N 1 b H R z X 0 1 Q Q V 9 N Z W 5 1 Q 3 I v Q X V 0 b 1 J l b W 9 2 Z W R D b 2 x 1 b W 5 z M S 5 7 a W Q s M T g x f S Z x d W 9 0 O y w m c X V v d D t T Z W N 0 a W 9 u M S 9 X Z X J r Y m x h Z C A x I C 0 g U m V z d W x 0 c 1 9 N U E F f T W V u d U N y L 0 F 1 d G 9 S Z W 1 v d m V k Q 2 9 s d W 1 u c z E u e 2 N o c m 9 t Z V V z Z X J U a W 1 p b m c u S W 5 0 Z X J h Y 3 R p d m V U a W 1 l L D E 4 M n 0 m c X V v d D s s J n F 1 b 3 Q 7 U 2 V j d G l v b j E v V 2 V y a 2 J s Y W Q g M S A t I F J l c 3 V s d H N f T V B B X 0 1 l b n V D c i 9 B d X R v U m V t b 3 Z l Z E N v b H V t b n M x L n t G a X J z d E l u d G V y Y W N 0 a X Z l L D E 4 M 3 0 m c X V v d D s s J n F 1 b 3 Q 7 U 2 V j d G l v b j E v V 2 V y a 2 J s Y W Q g M S A t I F J l c 3 V s d H N f T V B B X 0 1 l b n V D c i 9 B d X R v U m V t b 3 Z l Z E N v b H V t b n M x L n t U a W 1 l V G 9 J b n R l c m F j d G l 2 Z S w x O D R 9 J n F 1 b 3 Q 7 L C Z x d W 9 0 O 1 N l Y 3 R p b 2 4 x L 1 d l c m t i b G F k I D E g L S B S Z X N 1 b H R z X 0 1 Q Q V 9 N Z W 5 1 Q 3 I v Q X V 0 b 1 J l b W 9 2 Z W R D b 2 x 1 b W 5 z M S 5 7 R m l y c 3 R D U F V J Z G x l L D E 4 N X 0 m c X V v d D s s J n F 1 b 3 Q 7 U 2 V j d G l v b j E v V 2 V y a 2 J s Y W Q g M S A t I F J l c 3 V s d H N f T V B B X 0 1 l b n V D c i 9 B d X R v U m V t b 3 Z l Z E N v b H V t b n M x L n t D b 2 x 1 b W 4 x O D c s M T g 2 f S Z x d W 9 0 O 1 0 s J n F 1 b 3 Q 7 U m V s Y X R p b 2 5 z a G l w S W 5 m b y Z x d W 9 0 O z p b X X 0 i I C 8 + P C 9 T d G F i b G V F b n R y a W V z P j w v S X R l b T 4 8 S X R l b T 4 8 S X R l b U x v Y 2 F 0 a W 9 u P j x J d G V t V H l w Z T 5 G b 3 J t d W x h P C 9 J d G V t V H l w Z T 4 8 S X R l b V B h d G g + U 2 V j d G l v b j E v V 2 V y a 2 J s Y W Q l M j A x J T I w L S U y M F J l c 3 V s d H N f T V B B X 0 1 l b n V D c i 9 C c m 9 u P C 9 J d G V t U G F 0 a D 4 8 L 0 l 0 Z W 1 M b 2 N h d G l v b j 4 8 U 3 R h Y m x l R W 5 0 c m l l c y A v P j w v S X R l b T 4 8 S X R l b T 4 8 S X R l b U x v Y 2 F 0 a W 9 u P j x J d G V t V H l w Z T 5 G b 3 J t d W x h P C 9 J d G V t V H l w Z T 4 8 S X R l b V B h d G g + U 2 V j d G l v b j E v V 2 V y a 2 J s Y W Q l M j A x J T I w L S U y M F J l c 3 V s d H N f T V B B X 0 1 l b n V D c i 9 O Y X Z p Z 2 F 0 a W U l M j A x P C 9 J d G V t U G F 0 a D 4 8 L 0 l 0 Z W 1 M b 2 N h d G l v b j 4 8 U 3 R h Y m x l R W 5 0 c m l l c y A v P j w v S X R l b T 4 8 S X R l b T 4 8 S X R l b U x v Y 2 F 0 a W 9 u P j x J d G V t V H l w Z T 5 G b 3 J t d W x h P C 9 J d G V t V H l w Z T 4 8 S X R l b V B h d G g + U 2 V j d G l v b j E v V 2 V y a 2 J s Y W Q l M j A x J T I w L S U y M F J l c 3 V s d H N f T V B B X 0 1 l b n V D c i 9 I Z W F k Z X J z J T I w b W V 0 J T I w d m V y a G 9 v Z 2 Q l M j B u a X Z l Y X U 8 L 0 l 0 Z W 1 Q Y X R o P j w v S X R l b U x v Y 2 F 0 a W 9 u P j x T d G F i b G V F b n R y a W V z I C 8 + P C 9 J d G V t P j x J d G V t P j x J d G V t T G 9 j Y X R p b 2 4 + P E l 0 Z W 1 U e X B l P k Z v c m 1 1 b G E 8 L 0 l 0 Z W 1 U e X B l P j x J d G V t U G F 0 a D 5 T Z W N 0 a W 9 u M S 9 X Z X J r Y m x h Z C U y M D E l M j A t J T I w U m V z d W x 0 c 1 9 N U E F f T W V u d U N y L 0 h l d C U y M G t v b G 9 t d H l w Z S U y M G l z J T I w Z 2 V 3 a W p 6 a W d k P C 9 J d G V t U G F 0 a D 4 8 L 0 l 0 Z W 1 M b 2 N h d G l v b j 4 8 U 3 R h Y m x l R W 5 0 c m l l c y A v P j w v S X R l b T 4 8 S X R l b T 4 8 S X R l b U x v Y 2 F 0 a W 9 u P j x J d G V t V H l w Z T 5 G b 3 J t d W x h P C 9 J d G V t V H l w Z T 4 8 S X R l b V B h d G g + U 2 V j d G l v b j E v V 2 V y a 2 J s Y W Q l M j A x J T I w L S U y M F J l c 3 V s d H N f T V B B X 0 9 w Z W 5 N Z 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W 1 l V X B k Y X R l Z E F m d G V y R m l s b C I g V m F s d W U 9 I m w w I i A v P j x F b n R y e S B U e X B l P S J S Z X N 1 b H R U e X B l I i B W Y W x 1 Z T 0 i c 1 R h Y m x l I i A v P j x F b n R y e S B U e X B l P S J C d W Z m Z X J O Z X h 0 U m V m c m V z a C I g V m F s d W U 9 I m w x I i A v P j x F b n R y e S B U e X B l P S J G a W x s V G F y Z 2 V 0 I i B W Y W x 1 Z T 0 i c 1 d l c m t i b G F k X z F f X 1 9 S Z X N 1 b H R z X 0 1 Q Q V 9 P c G V u T W U i I C 8 + P E V u d H J 5 I F R 5 c G U 9 I k Z p b G x l Z E N v b X B s Z X R l U m V z d W x 0 V G 9 X b 3 J r c 2 h l Z X Q i I F Z h b H V l P S J s M S I g L z 4 8 R W 5 0 c n k g V H l w Z T 0 i Q W R k Z W R U b 0 R h d G F N b 2 R l b C I g V m F s d W U 9 I m w w I i A v P j x F b n R y e S B U e X B l P S J G a W x s Q 2 9 1 b n Q i I F Z h b H V l P S J s N S I g L z 4 8 R W 5 0 c n k g V H l w Z T 0 i R m l s b E V y c m 9 y Q 2 9 k Z S I g V m F s d W U 9 I n N V b m t u b 3 d u I i A v P j x F b n R y e S B U e X B l P S J G a W x s R X J y b 3 J D b 3 V u d C I g V m F s d W U 9 I m w w I i A v P j x F b n R y e S B U e X B l P S J G a W x s T G F z d F V w Z G F 0 Z W Q i I F Z h b H V l P S J k M j A y M y 0 w N S 0 w O F Q y M D o z M j o w N y 4 z O D Q y M D Y w W i I g L z 4 8 R W 5 0 c n k g V H l w Z T 0 i R m l s b E N v b H V t b l R 5 c G V z I i B W Y W x 1 Z T 0 i c 0 F 3 T U R B d 0 1 E Q X d N R E F 3 T U R B d 0 1 E Q X d N R 0 F 3 T U R B d 1 l E Q X d Z R 0 F 3 T U R B d 0 1 E Q X d N R E F 3 T U R B d 0 1 E Q X d N R E F 3 T U R B d 0 1 E Q X d Z R E F 3 T U R B d 0 1 E Q X d N R E F 3 T U R B d 0 1 E Q X d N R E F 3 T U d B d 1 l H Q m d N R E F 3 T U R C Z 1 l H Q X d N R E F 3 Q U F C Z 1 l H Q X d Z R E J n W U d B d 0 1 H Q m d N R E F 3 T U R B d 0 1 E Q m d Z R E F 3 T U R B d 0 1 E Q X d N R E F 3 T U R B d 0 1 E Q X d N R E F 3 T U R B d 0 1 E Q X d N R 0 F 3 T U R B d 0 1 E Q X d N R E F 3 T U R B d 0 1 E Q X d N R E F 3 T U R B d 0 1 E Q X d N R E F 3 T U R B d 0 1 E Q X d N R E J n Q T 0 i I C 8 + P E V u d H J 5 I F R 5 c G U 9 I k Z p b G x D b 2 x 1 b W 5 O Y W 1 l c y I g V m F s d W U 9 I n N b J n F 1 b 3 Q 7 b G 9 h Z F R p b W U m c X V v d D s s J n F 1 b 3 Q 7 Z G 9 j V G l t Z S Z x d W 9 0 O y w m c X V v d D t m d W x s e U x v Y W R l Z C Z x d W 9 0 O y w m c X V v d D t i e X R l c 0 9 1 d C Z x d W 9 0 O y w m c X V v d D t i e X R l c 0 9 1 d E R v Y y Z x d W 9 0 O y w m c X V v d D t i e X R l c 0 l u J n F 1 b 3 Q 7 L C Z x d W 9 0 O 2 J 5 d G V z S W 5 E b 2 M m c X V v d D s s J n F 1 b 3 Q 7 c m V x d W V z d H M m c X V v d D s s J n F 1 b 3 Q 7 c m V x d W V z d H N G d W x s J n F 1 b 3 Q 7 L C Z x d W 9 0 O 3 J l c X V l c 3 R z R G 9 j J n F 1 b 3 Q 7 L C Z x d W 9 0 O 3 J l c 3 B v b n N l c 1 8 y M D A m c X V v d D s s J n F 1 b 3 Q 7 c m V z c G 9 u c 2 V z X z Q w N C Z x d W 9 0 O y w m c X V v d D t y Z X N w b 2 5 z Z X N f b 3 R o Z X I m c X V v d D s s J n F 1 b 3 Q 7 c m V z d W x 0 J n F 1 b 3 Q 7 L C Z x d W 9 0 O 3 R l c 3 R T d G F y d E 9 m Z n N l d C Z x d W 9 0 O y w m c X V v d D t j Y W N o Z W Q m c X V v d D s s J n F 1 b 3 Q 7 b 3 B 0 a W 1 p e m F 0 a W 9 u X 2 N o Z W N r Z W Q m c X V v d D s s J n F 1 b 3 Q 7 b W F p b l 9 m c m F t Z S Z x d W 9 0 O y w m c X V v d D t s b 2 F k R X Z l b n R T d G F y d C Z x d W 9 0 O y w m c X V v d D t s b 2 F k R X Z l b n R F b m Q m c X V v d D s s J n F 1 b 3 Q 7 Z G 9 t Q 2 9 u d G V u d E x v Y W R l Z E V 2 Z W 5 0 U 3 R h c n Q m c X V v d D s s J n F 1 b 3 Q 7 Z G 9 t Q 2 9 u d G V u d E x v Y W R l Z E V 2 Z W 5 0 R W 5 k J n F 1 b 3 Q 7 L C Z x d W 9 0 O 1 V S T C Z x d W 9 0 O y w m c X V v d D t j b 2 5 u Z W N 0 a W 9 u c y Z x d W 9 0 O y w m c X V v d D t m a W 5 h b F 9 i Y X N l X 3 B h Z 2 V f c m V x d W V z d C Z x d W 9 0 O y w m c X V v d D t m a W 5 h b F 9 i Y X N l X 3 B h Z 2 V f c m V x d W V z d F 9 p Z C Z x d W 9 0 O y w m c X V v d D t m a W 5 h b F 9 1 c m w m c X V v d D s s J n F 1 b 3 Q 7 Z G 9 t S W 5 0 Z X J h Y 3 R p d m U m c X V v d D s s J n F 1 b 3 Q 7 Z m l y c 3 R Q Y W l u d C Z x d W 9 0 O y w m c X V v d D t m a X J z d E N v b n R l b n R m d W x Q Y W l u d C Z x d W 9 0 O y w m c X V v d D t m a X J z d E 1 l Y W 5 p b m d m d W x Q Y W l u d C Z x d W 9 0 O y w m c X V v d D t m a X J z d E l t Y W d l U G F p b n Q m c X V v d D s s J n F 1 b 3 Q 7 c m V u Z G V y Q m x v Y 2 t p b m d D U 1 M m c X V v d D s s J n F 1 b 3 Q 7 c m V u Z G V y Q m x v Y 2 t p b m d K U y Z x d W 9 0 O y w m c X V v d D t U V E Z C J n F 1 b 3 Q 7 L C Z x d W 9 0 O 2 J h c 2 V Q Y W d l U 1 N M V G l t Z S Z x d W 9 0 O y w m c X V v d D t z Y 2 9 y Z V 9 j Y W N o Z S Z x d W 9 0 O y w m c X V v d D t z Y 2 9 y Z V 9 j Z G 4 m c X V v d D s s J n F 1 b 3 Q 7 c 2 N v c m V f Z 3 p p c C Z x d W 9 0 O y w m c X V v d D t z Y 2 9 y Z V 9 j b 2 9 r a W V z J n F 1 b 3 Q 7 L C Z x d W 9 0 O 3 N j b 3 J l X 2 t l Z X A t Y W x p d m U m c X V v d D s s J n F 1 b 3 Q 7 c 2 N v c m V f b W l u a W Z 5 J n F 1 b 3 Q 7 L C Z x d W 9 0 O 3 N j b 3 J l X 2 N v b W J p b m U m c X V v d D s s J n F 1 b 3 Q 7 c 2 N v c m V f Y 2 9 t c H J l c 3 M m c X V v d D s s J n F 1 b 3 Q 7 c 2 N v c m V f Z X R h Z 3 M m c X V v d D s s J n F 1 b 3 Q 7 c 2 N v c m V f c H J v Z 3 J l c 3 N p d m V f a n B l Z y Z x d W 9 0 O y w m c X V v d D t n e m l w X 3 R v d G F s J n F 1 b 3 Q 7 L C Z x d W 9 0 O 2 d 6 a X B f c 2 F 2 a W 5 n c y Z x d W 9 0 O y w m c X V v d D t t a W 5 p Z n l f d G 9 0 Y W w m c X V v d D s s J n F 1 b 3 Q 7 b W l u a W Z 5 X 3 N h d m l u Z 3 M m c X V v d D s s J n F 1 b 3 Q 7 a W 1 h Z 2 V f d G 9 0 Y W w m c X V v d D s s J n F 1 b 3 Q 7 a W 1 h Z 2 V f c 2 F 2 a W 5 n c y Z x d W 9 0 O y w m c X V v d D t i Y X N l X 3 B h Z 2 V f Y 2 R u J n F 1 b 3 Q 7 L C Z x d W 9 0 O 2 N w d S 5 Q Y X J z Z U h U T U w m c X V v d D s s J n F 1 b 3 Q 7 Y 3 B 1 L k h U T U x E b 2 N 1 b W V u d F B h c n N l c j o 6 R m V 0 Y 2 h R d W V 1 Z W R Q c m V s b 2 F k c y Z x d W 9 0 O y w m c X V v d D t j c H U u R X Z l b n R E a X N w Y X R j a C Z x d W 9 0 O y w m c X V v d D t j c H U u T W F y a 0 R P T U N v b n R l b n Q m c X V v d D s s J n F 1 b 3 Q 7 Y 3 B 1 L l Y 4 L k d D X 1 R J T U V f V E 9 f U 0 F G R V B P S U 5 U J n F 1 b 3 Q 7 L C Z x d W 9 0 O 2 N w d S 5 D b 2 1 t a X R M b 2 F k J n F 1 b 3 Q 7 L C Z x d W 9 0 O 2 N w d S 5 S Z X N v d X J j Z U Z l d G N o Z X I 6 O n J l c X V l c 3 R S Z X N v d X J j Z S Z x d W 9 0 O y w m c X V v d D t j c H U u R X Z h b H V h d G V T Y 3 J p c H Q m c X V v d D s s J n F 1 b 3 Q 7 Y 3 B 1 L n Y 4 L m N v b X B p b G U m c X V v d D s s J n F 1 b 3 Q 7 Y 3 B 1 L l B h c n N l Q X V 0 a G 9 y U 3 R 5 b G V T a G V l d C Z x d W 9 0 O y w m c X V v d D t j c H U u R n V u Y 3 R p b 2 5 D Y W x s J n F 1 b 3 Q 7 L C Z x d W 9 0 O 2 N w d S 5 N Y X J r T G 9 h Z C Z x d W 9 0 O y w m c X V v d D t j c H U u V X B k Y X R l T G F 5 b 3 V 0 V H J l Z S Z x d W 9 0 O y w m c X V v d D t j c H U u T G F 5 b 3 V 0 J n F 1 b 3 Q 7 L C Z x d W 9 0 O 2 N w d S 5 Q c m V Q Y W l u d C Z x d W 9 0 O y w m c X V v d D t j c H U u S G l 0 V G V z d C Z x d W 9 0 O y w m c X V v d D t j c H U u U G F p b n Q m c X V v d D s s J n F 1 b 3 Q 7 Y 3 B 1 L k x h e W V y a X p l J n F 1 b 3 Q 7 L C Z x d W 9 0 O 2 N w d S 5 s Y X J n Z X N 0 Q 2 9 u d G V u d G Z 1 b F B h a W 5 0 O j p D Y W 5 k a W R h d G U m c X V v d D s s J n F 1 b 3 Q 7 Y 3 B 1 L l J l c 2 9 1 c m N l Q 2 h h b m d l U H J p b 3 J p d H k m c X V v d D s s J n F 1 b 3 Q 7 Y 3 B 1 L k l k b G U m c X V v d D s s J n F 1 b 3 Q 7 d G V z d G V y J n F 1 b 3 Q 7 L C Z x d W 9 0 O 3 N 0 Y X J 0 X 2 V w b 2 N o J n F 1 b 3 Q 7 L C Z x d W 9 0 O 2 9 z V m V y c 2 l v b i Z x d W 9 0 O y w m c X V v d D t v c 1 9 2 Z X J z a W 9 u J n F 1 b 3 Q 7 L C Z x d W 9 0 O 2 9 z U G x h d G Z v c m 0 m c X V v d D s s J n F 1 b 3 Q 7 Z G F 0 Z S Z x d W 9 0 O y w m c X V v d D t i c m 9 3 c 2 V y V m V y c 2 l v b i Z x d W 9 0 O y w m c X V v d D t i c m 9 3 c 2 V y X 3 Z l c n N p b 2 4 m c X V v d D s s J n F 1 b 3 Q 7 Z n V s b H l M b 2 F k Z W R D U F V t c y Z x d W 9 0 O y w m c X V v d D t m d W x s e U x v Y W R l Z E N Q V X B j d C Z x d W 9 0 O y w m c X V v d D t k b 2 N 1 b W V u d F 9 V U k w m c X V v d D s s J n F 1 b 3 Q 7 Z G 9 j d W 1 l b n R f a G 9 z d G 5 h b W U m c X V v d D s s J n F 1 b 3 Q 7 Z G 9 j d W 1 l b n R f b 3 J p Z 2 l u J n F 1 b 3 Q 7 L C Z x d W 9 0 O 2 R v b U V s Z W 1 l b n R z J n F 1 b 3 Q 7 L C Z x d W 9 0 O 2 R v b U N v b X B s Z X R l J n F 1 b 3 Q 7 L C Z x d W 9 0 O 1 B l c m Z v c m 1 h b m N l U G F p b n R U a W 1 p b m c u Z m l y c 3 Q t c G F p b n Q m c X V v d D s s J n F 1 b 3 Q 7 U G V y Z m 9 y b W F u Y 2 V Q Y W l u d F R p b W l u Z y 5 m a X J z d C 1 j b 2 5 0 Z W 5 0 Z n V s L X B h a W 5 0 J n F 1 b 3 Q 7 L C Z x d W 9 0 O 2 J h c 2 V f c G F n Z V 9 p c F 9 w d H I m c X V v d D s s J n F 1 b 3 Q 7 Y m F z Z V 9 w Y W d l X 2 N u Y W 1 l J n F 1 b 3 Q 7 L C Z x d W 9 0 O 2 J h c 2 V f c G F n Z V 9 k b n N f c 2 V y d m V y J n F 1 b 3 Q 7 L C Z x d W 9 0 O 2 J y b 3 d z Z X J f b m F t Z S Z x d W 9 0 O y w m c X V v d D t l d m V u d E 5 h b W U m c X V v d D s s J n F 1 b 3 Q 7 d G V z d F 9 y d W 5 f d G l t Z V 9 t c y Z x d W 9 0 O y w m c X V v d D t 0 Z X N 0 V X J s J n F 1 b 3 Q 7 L C Z x d W 9 0 O 0 N v b G 9 y Z G V w d G g m c X V v d D s s J n F 1 b 3 Q 7 R H B p J n F 1 b 3 Q 7 L C Z x d W 9 0 O 0 l t Y W d l c y Z x d W 9 0 O y w m c X V v d D t S Z X N v b H V 0 a W 9 u J n F 1 b 3 Q 7 L C Z x d W 9 0 O 2 d l b m V y Y X R l Z C 1 j b 2 5 0 Z W 5 0 L X B l c m N l b n Q m c X V v d D s s J n F 1 b 3 Q 7 Z 2 V u Z X J h d G V k L W N v b n R l b n Q t c 2 l 6 Z S Z x d W 9 0 O y w m c X V v d D t t Z X R h L X Z p Z X d w b 3 J 0 J n F 1 b 3 Q 7 L C Z x d W 9 0 O 3 J l b m R l c m V k L W h 0 b W w m c X V v d D s s J n F 1 b 3 Q 7 b G F z d F Z p c 3 V h b E N o Y W 5 n Z S Z x d W 9 0 O y w m c X V v d D t y Z W 5 k Z X I m c X V v d D s s J n F 1 b 3 Q 7 d m l z d W F s Q 2 9 t c G x l d G U 4 N S Z x d W 9 0 O y w m c X V v d D t 2 a X N 1 Y W x D b 2 1 w b G V 0 Z T k w J n F 1 b 3 Q 7 L C Z x d W 9 0 O 3 Z p c 3 V h b E N v b X B s Z X R l O T U m c X V v d D s s J n F 1 b 3 Q 7 d m l z d W F s Q 2 9 t c G x l d G U 5 O S Z x d W 9 0 O y w m c X V v d D t 2 a X N 1 Y W x D b 2 1 w b G V 0 Z S Z x d W 9 0 O y w m c X V v d D t T c G V l Z E l u Z G V 4 J n F 1 b 3 Q 7 L C Z x d W 9 0 O 0 x h c m d l c 3 R D b 2 5 0 Z W 5 0 Z n V s U G F p b n R U e X B l J n F 1 b 3 Q 7 L C Z x d W 9 0 O 0 x h c m d l c 3 R D b 2 5 0 Z W 5 0 Z n V s U G F p b n R O b 2 R l V H l w Z S Z x d W 9 0 O y w m c X V v d D t j a H J v b W V V c 2 V y V G l t a W 5 n L m 5 h d m l n Y X R p b 2 5 T d G F y d C Z x d W 9 0 O y w m c X V v d D t j a H J v b W V V c 2 V y V G l t a W 5 n L m Z l d G N o U 3 R h c n Q m c X V v d D s s J n F 1 b 3 Q 7 Y 2 h y b 2 1 l V X N l c l R p b W l u Z y 5 k b 2 1 M b 2 F k a W 5 n J n F 1 b 3 Q 7 L C Z x d W 9 0 O 2 N o c m 9 t Z V V z Z X J U a W 1 p b m c u c m V z c G 9 u c 2 V F b m Q m c X V v d D s s J n F 1 b 3 Q 7 Y 2 h y b 2 1 l V X N l c l R p b W l u Z y 5 k b 2 1 J b n R l c m F j d G l 2 Z S Z x d W 9 0 O y w m c X V v d D t j a H J v b W V V c 2 V y V G l t a W 5 n L m R v b U N v b n R l b n R M b 2 F k Z W R F d m V u d F N 0 Y X J 0 J n F 1 b 3 Q 7 L C Z x d W 9 0 O 2 N o c m 9 t Z V V z Z X J U a W 1 p b m c u Z G 9 t Q 2 9 u d G V u d E x v Y W R l Z E V 2 Z W 5 0 R W 5 k J n F 1 b 3 Q 7 L C Z x d W 9 0 O 2 N o c m 9 t Z V V z Z X J U a W 1 p b m c u Z G 9 t Q 2 9 t c G x l d G U m c X V v d D s s J n F 1 b 3 Q 7 Y 2 h y b 2 1 l V X N l c l R p b W l u Z y 5 1 b m x v Y W R F d m V u d F N 0 Y X J 0 J n F 1 b 3 Q 7 L C Z x d W 9 0 O 2 N o c m 9 t Z V V z Z X J U a W 1 p b m c u d W 5 s b 2 F k R X Z l b n R F b m Q m c X V v d D s s J n F 1 b 3 Q 7 Y 2 h y b 2 1 l V X N l c l R p b W l u Z y 5 t Y X J r Q X N N Y W l u R n J h b W U m c X V v d D s s J n F 1 b 3 Q 7 Y 2 h y b 2 1 l V X N l c l R p b W l u Z y 5 j b 2 1 t a X R O Y X Z p Z 2 F 0 a W 9 u R W 5 k J n F 1 b 3 Q 7 L C Z x d W 9 0 O 2 N o c m 9 t Z V V z Z X J U a W 1 p b m c u b G 9 h Z E V 2 Z W 5 0 U 3 R h c n Q m c X V v d D s s J n F 1 b 3 Q 7 Y 2 h y b 2 1 l V X N l c l R p b W l u Z y 5 s b 2 F k R X Z l b n R F b m Q m c X V v d D s s J n F 1 b 3 Q 7 Y 2 h y b 2 1 l V X N l c l R p b W l u Z y 5 m a X J z d F B h a W 5 0 J n F 1 b 3 Q 7 L C Z x d W 9 0 O 2 N o c m 9 t Z V V z Z X J U a W 1 p b m c u Z m l y c 3 R D b 2 5 0 Z W 5 0 Z n V s U G F p b n Q m c X V v d D s s J n F 1 b 3 Q 7 Y 2 h y b 2 1 l V X N l c l R p b W l u Z y 5 m a X J z d E 1 l Y W 5 p b m d m d W x Q Y W l u d E N h b m R p Z G F 0 Z S Z x d W 9 0 O y w m c X V v d D t j a H J v b W V V c 2 V y V G l t a W 5 n L k x h e W 9 1 d F N o a W Z 0 J n F 1 b 3 Q 7 L C Z x d W 9 0 O 2 N o c m 9 t Z V V z Z X J U a W 1 p b m c u Z m l y c 3 R N Z W F u a W 5 n Z n V s U G F p b n Q m c X V v d D s s J n F 1 b 3 Q 7 Y 2 h y b 2 1 l V X N l c l R p b W l u Z y 5 m a X J z d E l t Y W d l U G F p b n Q m c X V v d D s s J n F 1 b 3 Q 7 Y 2 h y b 2 1 l V X N l c l R p b W l u Z y 5 M Y X J n Z X N 0 V G V 4 d F B h a W 5 0 J n F 1 b 3 Q 7 L C Z x d W 9 0 O 2 N o c m 9 t Z V V z Z X J U a W 1 p b m c u T G F y Z 2 V z d E N v b n R l b n R m d W x Q Y W l u d C Z x d W 9 0 O y w m c X V v d D t j a H J v b W V V c 2 V y V G l t a W 5 n L k x h c m d l c 3 R J b W F n Z V B h a W 5 0 J n F 1 b 3 Q 7 L C Z x d W 9 0 O 2 N o c m 9 t Z V V z Z X J U a W 1 p b m c u V G 9 0 Y W x M Y X l v d X R T a G l m d C Z x d W 9 0 O y w m c X V v d D t j a H J v b W V V c 2 V y V G l t a W 5 n L k N 1 b X V s Y X R p d m V M Y X l v d X R T a G l m d C Z x d W 9 0 O y w m c X V v d D t U V E l N Z W F z d X J l b W V u d E V u Z C Z x d W 9 0 O y w m c X V v d D t M Y X N 0 S W 5 0 Z X J h Y 3 R p d m U m c X V v d D s s J n F 1 b 3 Q 7 d G V z d E l E J n F 1 b 3 Q 7 L C Z x d W 9 0 O 3 J 1 b i Z x d W 9 0 O y w m c X V v d D t z d G V w J n F 1 b 3 Q 7 L C Z x d W 9 0 O 2 V m Z m V j d G l 2 Z U J w c y Z x d W 9 0 O y w m c X V v d D t k b 2 1 U a W 1 l J n F 1 b 3 Q 7 L C Z x d W 9 0 O 2 F m d C Z x d W 9 0 O y w m c X V v d D t 0 a X R s Z V R p b W U m c X V v d D s s J n F 1 b 3 Q 7 Z G 9 t T G 9 h Z G l u Z y Z x d W 9 0 O y w m c X V v d D t z Z X J 2 Z X J f c n R 0 J n F 1 b 3 Q 7 L C Z x d W 9 0 O 2 V k Z 2 U t c H J v Y 2 V z c 2 V k J n F 1 b 3 Q 7 L C Z x d W 9 0 O 2 1 h e E Z J R C Z x d W 9 0 O y w m c X V v d D t U b 3 R h b E J s b 2 N r a W 5 n V G l t Z S Z x d W 9 0 O y w m c X V v d D t l Z m Z l Y 3 R p d m V C c H N E b 2 M m c X V v d D s s J n F 1 b 3 Q 7 Y n l 0 Z X M u a H R t b C Z x d W 9 0 O y w m c X V v d D t y Z X F 1 Z X N 0 c y 5 o d G 1 s J n F 1 b 3 Q 7 L C Z x d W 9 0 O 2 J 5 d G V z V W 5 j b 2 1 w c m V z c 2 V k L m h 0 b W w m c X V v d D s s J n F 1 b 3 Q 7 Y n l 0 Z X M u a n M m c X V v d D s s J n F 1 b 3 Q 7 c m V x d W V z d H M u a n M m c X V v d D s s J n F 1 b 3 Q 7 Y n l 0 Z X N V b m N v b X B y Z X N z Z W Q u a n M m c X V v d D s s J n F 1 b 3 Q 7 Y n l 0 Z X M u Y 3 N z J n F 1 b 3 Q 7 L C Z x d W 9 0 O 3 J l c X V l c 3 R z L m N z c y Z x d W 9 0 O y w m c X V v d D t i e X R l c 1 V u Y 2 9 t c H J l c 3 N l Z C 5 j c 3 M m c X V v d D s s J n F 1 b 3 Q 7 Y n l 0 Z X M u a W 1 h Z 2 U m c X V v d D s s J n F 1 b 3 Q 7 c m V x d W V z d H M u a W 1 h Z 2 U m c X V v d D s s J n F 1 b 3 Q 7 Y n l 0 Z X N V b m N v b X B y Z X N z Z W Q u a W 1 h Z 2 U m c X V v d D s s J n F 1 b 3 Q 7 Y n l 0 Z X M u Z m x h c 2 g m c X V v d D s s J n F 1 b 3 Q 7 c m V x d W V z d H M u Z m x h c 2 g m c X V v d D s s J n F 1 b 3 Q 7 Y n l 0 Z X N V b m N v b X B y Z X N z Z W Q u Z m x h c 2 g m c X V v d D s s J n F 1 b 3 Q 7 Y n l 0 Z X M u Z m 9 u d C Z x d W 9 0 O y w m c X V v d D t y Z X F 1 Z X N 0 c y 5 m b 2 5 0 J n F 1 b 3 Q 7 L C Z x d W 9 0 O 2 J 5 d G V z V W 5 j b 2 1 w c m V z c 2 V k L m Z v b n Q m c X V v d D s s J n F 1 b 3 Q 7 Y n l 0 Z X M u d m l k Z W 8 m c X V v d D s s J n F 1 b 3 Q 7 c m V x d W V z d H M u d m l k Z W 8 m c X V v d D s s J n F 1 b 3 Q 7 Y n l 0 Z X N V b m N v b X B y Z X N z Z W Q u d m l k Z W 8 m c X V v d D s s J n F 1 b 3 Q 7 Y n l 0 Z X M u b 3 R o Z X I m c X V v d D s s J n F 1 b 3 Q 7 c m V x d W V z d H M u b 3 R o Z X I m c X V v d D s s J n F 1 b 3 Q 7 Y n l 0 Z X N V b m N v b X B y Z X N z Z W Q u b 3 R o Z X I m c X V v d D s s J n F 1 b 3 Q 7 a W Q m c X V v d D s s J n F 1 b 3 Q 7 Q 2 9 s d W 1 u M T g y J n F 1 b 3 Q 7 X S I g L z 4 8 R W 5 0 c n k g V H l w Z T 0 i R m l s b F N 0 Y X R 1 c y I g V m F s d W U 9 I n N D b 2 1 w b G V 0 Z S I g L z 4 8 R W 5 0 c n k g V H l w Z T 0 i U m V s Y X R p b 2 5 z a G l w S W 5 m b 0 N v b n R h a W 5 l c i I g V m F s d W U 9 I n N 7 J n F 1 b 3 Q 7 Y 2 9 s d W 1 u Q 2 9 1 b n Q m c X V v d D s 6 M T g y L C Z x d W 9 0 O 2 t l e U N v b H V t b k 5 h b W V z J n F 1 b 3 Q 7 O l t d L C Z x d W 9 0 O 3 F 1 Z X J 5 U m V s Y X R p b 2 5 z a G l w c y Z x d W 9 0 O z p b X S w m c X V v d D t j b 2 x 1 b W 5 J Z G V u d G l 0 a W V z J n F 1 b 3 Q 7 O l s m c X V v d D t T Z W N 0 a W 9 u M S 9 X Z X J r Y m x h Z C A x I C 0 g U m V z d W x 0 c 1 9 N U E F f T 3 B l b k 1 l L 0 F 1 d G 9 S Z W 1 v d m V k Q 2 9 s d W 1 u c z E u e 2 x v Y W R U a W 1 l L D B 9 J n F 1 b 3 Q 7 L C Z x d W 9 0 O 1 N l Y 3 R p b 2 4 x L 1 d l c m t i b G F k I D E g L S B S Z X N 1 b H R z X 0 1 Q Q V 9 P c G V u T W U v Q X V 0 b 1 J l b W 9 2 Z W R D b 2 x 1 b W 5 z M S 5 7 Z G 9 j V G l t Z S w x f S Z x d W 9 0 O y w m c X V v d D t T Z W N 0 a W 9 u M S 9 X Z X J r Y m x h Z C A x I C 0 g U m V z d W x 0 c 1 9 N U E F f T 3 B l b k 1 l L 0 F 1 d G 9 S Z W 1 v d m V k Q 2 9 s d W 1 u c z E u e 2 Z 1 b G x 5 T G 9 h Z G V k L D J 9 J n F 1 b 3 Q 7 L C Z x d W 9 0 O 1 N l Y 3 R p b 2 4 x L 1 d l c m t i b G F k I D E g L S B S Z X N 1 b H R z X 0 1 Q Q V 9 P c G V u T W U v Q X V 0 b 1 J l b W 9 2 Z W R D b 2 x 1 b W 5 z M S 5 7 Y n l 0 Z X N P d X Q s M 3 0 m c X V v d D s s J n F 1 b 3 Q 7 U 2 V j d G l v b j E v V 2 V y a 2 J s Y W Q g M S A t I F J l c 3 V s d H N f T V B B X 0 9 w Z W 5 N Z S 9 B d X R v U m V t b 3 Z l Z E N v b H V t b n M x L n t i e X R l c 0 9 1 d E R v Y y w 0 f S Z x d W 9 0 O y w m c X V v d D t T Z W N 0 a W 9 u M S 9 X Z X J r Y m x h Z C A x I C 0 g U m V z d W x 0 c 1 9 N U E F f T 3 B l b k 1 l L 0 F 1 d G 9 S Z W 1 v d m V k Q 2 9 s d W 1 u c z E u e 2 J 5 d G V z S W 4 s N X 0 m c X V v d D s s J n F 1 b 3 Q 7 U 2 V j d G l v b j E v V 2 V y a 2 J s Y W Q g M S A t I F J l c 3 V s d H N f T V B B X 0 9 w Z W 5 N Z S 9 B d X R v U m V t b 3 Z l Z E N v b H V t b n M x L n t i e X R l c 0 l u R G 9 j L D Z 9 J n F 1 b 3 Q 7 L C Z x d W 9 0 O 1 N l Y 3 R p b 2 4 x L 1 d l c m t i b G F k I D E g L S B S Z X N 1 b H R z X 0 1 Q Q V 9 P c G V u T W U v Q X V 0 b 1 J l b W 9 2 Z W R D b 2 x 1 b W 5 z M S 5 7 c m V x d W V z d H M s N 3 0 m c X V v d D s s J n F 1 b 3 Q 7 U 2 V j d G l v b j E v V 2 V y a 2 J s Y W Q g M S A t I F J l c 3 V s d H N f T V B B X 0 9 w Z W 5 N Z S 9 B d X R v U m V t b 3 Z l Z E N v b H V t b n M x L n t y Z X F 1 Z X N 0 c 0 Z 1 b G w s O H 0 m c X V v d D s s J n F 1 b 3 Q 7 U 2 V j d G l v b j E v V 2 V y a 2 J s Y W Q g M S A t I F J l c 3 V s d H N f T V B B X 0 9 w Z W 5 N Z S 9 B d X R v U m V t b 3 Z l Z E N v b H V t b n M x L n t y Z X F 1 Z X N 0 c 0 R v Y y w 5 f S Z x d W 9 0 O y w m c X V v d D t T Z W N 0 a W 9 u M S 9 X Z X J r Y m x h Z C A x I C 0 g U m V z d W x 0 c 1 9 N U E F f T 3 B l b k 1 l L 0 F 1 d G 9 S Z W 1 v d m V k Q 2 9 s d W 1 u c z E u e 3 J l c 3 B v b n N l c 1 8 y M D A s M T B 9 J n F 1 b 3 Q 7 L C Z x d W 9 0 O 1 N l Y 3 R p b 2 4 x L 1 d l c m t i b G F k I D E g L S B S Z X N 1 b H R z X 0 1 Q Q V 9 P c G V u T W U v Q X V 0 b 1 J l b W 9 2 Z W R D b 2 x 1 b W 5 z M S 5 7 c m V z c G 9 u c 2 V z X z Q w N C w x M X 0 m c X V v d D s s J n F 1 b 3 Q 7 U 2 V j d G l v b j E v V 2 V y a 2 J s Y W Q g M S A t I F J l c 3 V s d H N f T V B B X 0 9 w Z W 5 N Z S 9 B d X R v U m V t b 3 Z l Z E N v b H V t b n M x L n t y Z X N w b 2 5 z Z X N f b 3 R o Z X I s M T J 9 J n F 1 b 3 Q 7 L C Z x d W 9 0 O 1 N l Y 3 R p b 2 4 x L 1 d l c m t i b G F k I D E g L S B S Z X N 1 b H R z X 0 1 Q Q V 9 P c G V u T W U v Q X V 0 b 1 J l b W 9 2 Z W R D b 2 x 1 b W 5 z M S 5 7 c m V z d W x 0 L D E z f S Z x d W 9 0 O y w m c X V v d D t T Z W N 0 a W 9 u M S 9 X Z X J r Y m x h Z C A x I C 0 g U m V z d W x 0 c 1 9 N U E F f T 3 B l b k 1 l L 0 F 1 d G 9 S Z W 1 v d m V k Q 2 9 s d W 1 u c z E u e 3 R l c 3 R T d G F y d E 9 m Z n N l d C w x N H 0 m c X V v d D s s J n F 1 b 3 Q 7 U 2 V j d G l v b j E v V 2 V y a 2 J s Y W Q g M S A t I F J l c 3 V s d H N f T V B B X 0 9 w Z W 5 N Z S 9 B d X R v U m V t b 3 Z l Z E N v b H V t b n M x L n t j Y W N o Z W Q s M T V 9 J n F 1 b 3 Q 7 L C Z x d W 9 0 O 1 N l Y 3 R p b 2 4 x L 1 d l c m t i b G F k I D E g L S B S Z X N 1 b H R z X 0 1 Q Q V 9 P c G V u T W U v Q X V 0 b 1 J l b W 9 2 Z W R D b 2 x 1 b W 5 z M S 5 7 b 3 B 0 a W 1 p e m F 0 a W 9 u X 2 N o Z W N r Z W Q s M T Z 9 J n F 1 b 3 Q 7 L C Z x d W 9 0 O 1 N l Y 3 R p b 2 4 x L 1 d l c m t i b G F k I D E g L S B S Z X N 1 b H R z X 0 1 Q Q V 9 P c G V u T W U v Q X V 0 b 1 J l b W 9 2 Z W R D b 2 x 1 b W 5 z M S 5 7 b W F p b l 9 m c m F t Z S w x N 3 0 m c X V v d D s s J n F 1 b 3 Q 7 U 2 V j d G l v b j E v V 2 V y a 2 J s Y W Q g M S A t I F J l c 3 V s d H N f T V B B X 0 9 w Z W 5 N Z S 9 B d X R v U m V t b 3 Z l Z E N v b H V t b n M x L n t s b 2 F k R X Z l b n R T d G F y d C w x O H 0 m c X V v d D s s J n F 1 b 3 Q 7 U 2 V j d G l v b j E v V 2 V y a 2 J s Y W Q g M S A t I F J l c 3 V s d H N f T V B B X 0 9 w Z W 5 N Z S 9 B d X R v U m V t b 3 Z l Z E N v b H V t b n M x L n t s b 2 F k R X Z l b n R F b m Q s M T l 9 J n F 1 b 3 Q 7 L C Z x d W 9 0 O 1 N l Y 3 R p b 2 4 x L 1 d l c m t i b G F k I D E g L S B S Z X N 1 b H R z X 0 1 Q Q V 9 P c G V u T W U v Q X V 0 b 1 J l b W 9 2 Z W R D b 2 x 1 b W 5 z M S 5 7 Z G 9 t Q 2 9 u d G V u d E x v Y W R l Z E V 2 Z W 5 0 U 3 R h c n Q s M j B 9 J n F 1 b 3 Q 7 L C Z x d W 9 0 O 1 N l Y 3 R p b 2 4 x L 1 d l c m t i b G F k I D E g L S B S Z X N 1 b H R z X 0 1 Q Q V 9 P c G V u T W U v Q X V 0 b 1 J l b W 9 2 Z W R D b 2 x 1 b W 5 z M S 5 7 Z G 9 t Q 2 9 u d G V u d E x v Y W R l Z E V 2 Z W 5 0 R W 5 k L D I x f S Z x d W 9 0 O y w m c X V v d D t T Z W N 0 a W 9 u M S 9 X Z X J r Y m x h Z C A x I C 0 g U m V z d W x 0 c 1 9 N U E F f T 3 B l b k 1 l L 0 F 1 d G 9 S Z W 1 v d m V k Q 2 9 s d W 1 u c z E u e 1 V S T C w y M n 0 m c X V v d D s s J n F 1 b 3 Q 7 U 2 V j d G l v b j E v V 2 V y a 2 J s Y W Q g M S A t I F J l c 3 V s d H N f T V B B X 0 9 w Z W 5 N Z S 9 B d X R v U m V t b 3 Z l Z E N v b H V t b n M x L n t j b 2 5 u Z W N 0 a W 9 u c y w y M 3 0 m c X V v d D s s J n F 1 b 3 Q 7 U 2 V j d G l v b j E v V 2 V y a 2 J s Y W Q g M S A t I F J l c 3 V s d H N f T V B B X 0 9 w Z W 5 N Z S 9 B d X R v U m V t b 3 Z l Z E N v b H V t b n M x L n t m a W 5 h b F 9 i Y X N l X 3 B h Z 2 V f c m V x d W V z d C w y N H 0 m c X V v d D s s J n F 1 b 3 Q 7 U 2 V j d G l v b j E v V 2 V y a 2 J s Y W Q g M S A t I F J l c 3 V s d H N f T V B B X 0 9 w Z W 5 N Z S 9 B d X R v U m V t b 3 Z l Z E N v b H V t b n M x L n t m a W 5 h b F 9 i Y X N l X 3 B h Z 2 V f c m V x d W V z d F 9 p Z C w y N X 0 m c X V v d D s s J n F 1 b 3 Q 7 U 2 V j d G l v b j E v V 2 V y a 2 J s Y W Q g M S A t I F J l c 3 V s d H N f T V B B X 0 9 w Z W 5 N Z S 9 B d X R v U m V t b 3 Z l Z E N v b H V t b n M x L n t m a W 5 h b F 9 1 c m w s M j Z 9 J n F 1 b 3 Q 7 L C Z x d W 9 0 O 1 N l Y 3 R p b 2 4 x L 1 d l c m t i b G F k I D E g L S B S Z X N 1 b H R z X 0 1 Q Q V 9 P c G V u T W U v Q X V 0 b 1 J l b W 9 2 Z W R D b 2 x 1 b W 5 z M S 5 7 Z G 9 t S W 5 0 Z X J h Y 3 R p d m U s M j d 9 J n F 1 b 3 Q 7 L C Z x d W 9 0 O 1 N l Y 3 R p b 2 4 x L 1 d l c m t i b G F k I D E g L S B S Z X N 1 b H R z X 0 1 Q Q V 9 P c G V u T W U v Q X V 0 b 1 J l b W 9 2 Z W R D b 2 x 1 b W 5 z M S 5 7 Z m l y c 3 R Q Y W l u d C w y O H 0 m c X V v d D s s J n F 1 b 3 Q 7 U 2 V j d G l v b j E v V 2 V y a 2 J s Y W Q g M S A t I F J l c 3 V s d H N f T V B B X 0 9 w Z W 5 N Z S 9 B d X R v U m V t b 3 Z l Z E N v b H V t b n M x L n t m a X J z d E N v b n R l b n R m d W x Q Y W l u d C w y O X 0 m c X V v d D s s J n F 1 b 3 Q 7 U 2 V j d G l v b j E v V 2 V y a 2 J s Y W Q g M S A t I F J l c 3 V s d H N f T V B B X 0 9 w Z W 5 N Z S 9 B d X R v U m V t b 3 Z l Z E N v b H V t b n M x L n t m a X J z d E 1 l Y W 5 p b m d m d W x Q Y W l u d C w z M H 0 m c X V v d D s s J n F 1 b 3 Q 7 U 2 V j d G l v b j E v V 2 V y a 2 J s Y W Q g M S A t I F J l c 3 V s d H N f T V B B X 0 9 w Z W 5 N Z S 9 B d X R v U m V t b 3 Z l Z E N v b H V t b n M x L n t m a X J z d E l t Y W d l U G F p b n Q s M z F 9 J n F 1 b 3 Q 7 L C Z x d W 9 0 O 1 N l Y 3 R p b 2 4 x L 1 d l c m t i b G F k I D E g L S B S Z X N 1 b H R z X 0 1 Q Q V 9 P c G V u T W U v Q X V 0 b 1 J l b W 9 2 Z W R D b 2 x 1 b W 5 z M S 5 7 c m V u Z G V y Q m x v Y 2 t p b m d D U 1 M s M z J 9 J n F 1 b 3 Q 7 L C Z x d W 9 0 O 1 N l Y 3 R p b 2 4 x L 1 d l c m t i b G F k I D E g L S B S Z X N 1 b H R z X 0 1 Q Q V 9 P c G V u T W U v Q X V 0 b 1 J l b W 9 2 Z W R D b 2 x 1 b W 5 z M S 5 7 c m V u Z G V y Q m x v Y 2 t p b m d K U y w z M 3 0 m c X V v d D s s J n F 1 b 3 Q 7 U 2 V j d G l v b j E v V 2 V y a 2 J s Y W Q g M S A t I F J l c 3 V s d H N f T V B B X 0 9 w Z W 5 N Z S 9 B d X R v U m V t b 3 Z l Z E N v b H V t b n M x L n t U V E Z C L D M 0 f S Z x d W 9 0 O y w m c X V v d D t T Z W N 0 a W 9 u M S 9 X Z X J r Y m x h Z C A x I C 0 g U m V z d W x 0 c 1 9 N U E F f T 3 B l b k 1 l L 0 F 1 d G 9 S Z W 1 v d m V k Q 2 9 s d W 1 u c z E u e 2 J h c 2 V Q Y W d l U 1 N M V G l t Z S w z N X 0 m c X V v d D s s J n F 1 b 3 Q 7 U 2 V j d G l v b j E v V 2 V y a 2 J s Y W Q g M S A t I F J l c 3 V s d H N f T V B B X 0 9 w Z W 5 N Z S 9 B d X R v U m V t b 3 Z l Z E N v b H V t b n M x L n t z Y 2 9 y Z V 9 j Y W N o Z S w z N n 0 m c X V v d D s s J n F 1 b 3 Q 7 U 2 V j d G l v b j E v V 2 V y a 2 J s Y W Q g M S A t I F J l c 3 V s d H N f T V B B X 0 9 w Z W 5 N Z S 9 B d X R v U m V t b 3 Z l Z E N v b H V t b n M x L n t z Y 2 9 y Z V 9 j Z G 4 s M z d 9 J n F 1 b 3 Q 7 L C Z x d W 9 0 O 1 N l Y 3 R p b 2 4 x L 1 d l c m t i b G F k I D E g L S B S Z X N 1 b H R z X 0 1 Q Q V 9 P c G V u T W U v Q X V 0 b 1 J l b W 9 2 Z W R D b 2 x 1 b W 5 z M S 5 7 c 2 N v c m V f Z 3 p p c C w z O H 0 m c X V v d D s s J n F 1 b 3 Q 7 U 2 V j d G l v b j E v V 2 V y a 2 J s Y W Q g M S A t I F J l c 3 V s d H N f T V B B X 0 9 w Z W 5 N Z S 9 B d X R v U m V t b 3 Z l Z E N v b H V t b n M x L n t z Y 2 9 y Z V 9 j b 2 9 r a W V z L D M 5 f S Z x d W 9 0 O y w m c X V v d D t T Z W N 0 a W 9 u M S 9 X Z X J r Y m x h Z C A x I C 0 g U m V z d W x 0 c 1 9 N U E F f T 3 B l b k 1 l L 0 F 1 d G 9 S Z W 1 v d m V k Q 2 9 s d W 1 u c z E u e 3 N j b 3 J l X 2 t l Z X A t Y W x p d m U s N D B 9 J n F 1 b 3 Q 7 L C Z x d W 9 0 O 1 N l Y 3 R p b 2 4 x L 1 d l c m t i b G F k I D E g L S B S Z X N 1 b H R z X 0 1 Q Q V 9 P c G V u T W U v Q X V 0 b 1 J l b W 9 2 Z W R D b 2 x 1 b W 5 z M S 5 7 c 2 N v c m V f b W l u a W Z 5 L D Q x f S Z x d W 9 0 O y w m c X V v d D t T Z W N 0 a W 9 u M S 9 X Z X J r Y m x h Z C A x I C 0 g U m V z d W x 0 c 1 9 N U E F f T 3 B l b k 1 l L 0 F 1 d G 9 S Z W 1 v d m V k Q 2 9 s d W 1 u c z E u e 3 N j b 3 J l X 2 N v b W J p b m U s N D J 9 J n F 1 b 3 Q 7 L C Z x d W 9 0 O 1 N l Y 3 R p b 2 4 x L 1 d l c m t i b G F k I D E g L S B S Z X N 1 b H R z X 0 1 Q Q V 9 P c G V u T W U v Q X V 0 b 1 J l b W 9 2 Z W R D b 2 x 1 b W 5 z M S 5 7 c 2 N v c m V f Y 2 9 t c H J l c 3 M s N D N 9 J n F 1 b 3 Q 7 L C Z x d W 9 0 O 1 N l Y 3 R p b 2 4 x L 1 d l c m t i b G F k I D E g L S B S Z X N 1 b H R z X 0 1 Q Q V 9 P c G V u T W U v Q X V 0 b 1 J l b W 9 2 Z W R D b 2 x 1 b W 5 z M S 5 7 c 2 N v c m V f Z X R h Z 3 M s N D R 9 J n F 1 b 3 Q 7 L C Z x d W 9 0 O 1 N l Y 3 R p b 2 4 x L 1 d l c m t i b G F k I D E g L S B S Z X N 1 b H R z X 0 1 Q Q V 9 P c G V u T W U v Q X V 0 b 1 J l b W 9 2 Z W R D b 2 x 1 b W 5 z M S 5 7 c 2 N v c m V f c H J v Z 3 J l c 3 N p d m V f a n B l Z y w 0 N X 0 m c X V v d D s s J n F 1 b 3 Q 7 U 2 V j d G l v b j E v V 2 V y a 2 J s Y W Q g M S A t I F J l c 3 V s d H N f T V B B X 0 9 w Z W 5 N Z S 9 B d X R v U m V t b 3 Z l Z E N v b H V t b n M x L n t n e m l w X 3 R v d G F s L D Q 2 f S Z x d W 9 0 O y w m c X V v d D t T Z W N 0 a W 9 u M S 9 X Z X J r Y m x h Z C A x I C 0 g U m V z d W x 0 c 1 9 N U E F f T 3 B l b k 1 l L 0 F 1 d G 9 S Z W 1 v d m V k Q 2 9 s d W 1 u c z E u e 2 d 6 a X B f c 2 F 2 a W 5 n c y w 0 N 3 0 m c X V v d D s s J n F 1 b 3 Q 7 U 2 V j d G l v b j E v V 2 V y a 2 J s Y W Q g M S A t I F J l c 3 V s d H N f T V B B X 0 9 w Z W 5 N Z S 9 B d X R v U m V t b 3 Z l Z E N v b H V t b n M x L n t t a W 5 p Z n l f d G 9 0 Y W w s N D h 9 J n F 1 b 3 Q 7 L C Z x d W 9 0 O 1 N l Y 3 R p b 2 4 x L 1 d l c m t i b G F k I D E g L S B S Z X N 1 b H R z X 0 1 Q Q V 9 P c G V u T W U v Q X V 0 b 1 J l b W 9 2 Z W R D b 2 x 1 b W 5 z M S 5 7 b W l u a W Z 5 X 3 N h d m l u Z 3 M s N D l 9 J n F 1 b 3 Q 7 L C Z x d W 9 0 O 1 N l Y 3 R p b 2 4 x L 1 d l c m t i b G F k I D E g L S B S Z X N 1 b H R z X 0 1 Q Q V 9 P c G V u T W U v Q X V 0 b 1 J l b W 9 2 Z W R D b 2 x 1 b W 5 z M S 5 7 a W 1 h Z 2 V f d G 9 0 Y W w s N T B 9 J n F 1 b 3 Q 7 L C Z x d W 9 0 O 1 N l Y 3 R p b 2 4 x L 1 d l c m t i b G F k I D E g L S B S Z X N 1 b H R z X 0 1 Q Q V 9 P c G V u T W U v Q X V 0 b 1 J l b W 9 2 Z W R D b 2 x 1 b W 5 z M S 5 7 a W 1 h Z 2 V f c 2 F 2 a W 5 n c y w 1 M X 0 m c X V v d D s s J n F 1 b 3 Q 7 U 2 V j d G l v b j E v V 2 V y a 2 J s Y W Q g M S A t I F J l c 3 V s d H N f T V B B X 0 9 w Z W 5 N Z S 9 B d X R v U m V t b 3 Z l Z E N v b H V t b n M x L n t i Y X N l X 3 B h Z 2 V f Y 2 R u L D U y f S Z x d W 9 0 O y w m c X V v d D t T Z W N 0 a W 9 u M S 9 X Z X J r Y m x h Z C A x I C 0 g U m V z d W x 0 c 1 9 N U E F f T 3 B l b k 1 l L 0 F 1 d G 9 S Z W 1 v d m V k Q 2 9 s d W 1 u c z E u e 2 N w d S 5 Q Y X J z Z U h U T U w s N T N 9 J n F 1 b 3 Q 7 L C Z x d W 9 0 O 1 N l Y 3 R p b 2 4 x L 1 d l c m t i b G F k I D E g L S B S Z X N 1 b H R z X 0 1 Q Q V 9 P c G V u T W U v Q X V 0 b 1 J l b W 9 2 Z W R D b 2 x 1 b W 5 z M S 5 7 Y 3 B 1 L k h U T U x E b 2 N 1 b W V u d F B h c n N l c j o 6 R m V 0 Y 2 h R d W V 1 Z W R Q c m V s b 2 F k c y w 1 N H 0 m c X V v d D s s J n F 1 b 3 Q 7 U 2 V j d G l v b j E v V 2 V y a 2 J s Y W Q g M S A t I F J l c 3 V s d H N f T V B B X 0 9 w Z W 5 N Z S 9 B d X R v U m V t b 3 Z l Z E N v b H V t b n M x L n t j c H U u R X Z l b n R E a X N w Y X R j a C w 1 N X 0 m c X V v d D s s J n F 1 b 3 Q 7 U 2 V j d G l v b j E v V 2 V y a 2 J s Y W Q g M S A t I F J l c 3 V s d H N f T V B B X 0 9 w Z W 5 N Z S 9 B d X R v U m V t b 3 Z l Z E N v b H V t b n M x L n t j c H U u T W F y a 0 R P T U N v b n R l b n Q s N T Z 9 J n F 1 b 3 Q 7 L C Z x d W 9 0 O 1 N l Y 3 R p b 2 4 x L 1 d l c m t i b G F k I D E g L S B S Z X N 1 b H R z X 0 1 Q Q V 9 P c G V u T W U v Q X V 0 b 1 J l b W 9 2 Z W R D b 2 x 1 b W 5 z M S 5 7 Y 3 B 1 L l Y 4 L k d D X 1 R J T U V f V E 9 f U 0 F G R V B P S U 5 U L D U 3 f S Z x d W 9 0 O y w m c X V v d D t T Z W N 0 a W 9 u M S 9 X Z X J r Y m x h Z C A x I C 0 g U m V z d W x 0 c 1 9 N U E F f T 3 B l b k 1 l L 0 F 1 d G 9 S Z W 1 v d m V k Q 2 9 s d W 1 u c z E u e 2 N w d S 5 D b 2 1 t a X R M b 2 F k L D U 4 f S Z x d W 9 0 O y w m c X V v d D t T Z W N 0 a W 9 u M S 9 X Z X J r Y m x h Z C A x I C 0 g U m V z d W x 0 c 1 9 N U E F f T 3 B l b k 1 l L 0 F 1 d G 9 S Z W 1 v d m V k Q 2 9 s d W 1 u c z E u e 2 N w d S 5 S Z X N v d X J j Z U Z l d G N o Z X I 6 O n J l c X V l c 3 R S Z X N v d X J j Z S w 1 O X 0 m c X V v d D s s J n F 1 b 3 Q 7 U 2 V j d G l v b j E v V 2 V y a 2 J s Y W Q g M S A t I F J l c 3 V s d H N f T V B B X 0 9 w Z W 5 N Z S 9 B d X R v U m V t b 3 Z l Z E N v b H V t b n M x L n t j c H U u R X Z h b H V h d G V T Y 3 J p c H Q s N j B 9 J n F 1 b 3 Q 7 L C Z x d W 9 0 O 1 N l Y 3 R p b 2 4 x L 1 d l c m t i b G F k I D E g L S B S Z X N 1 b H R z X 0 1 Q Q V 9 P c G V u T W U v Q X V 0 b 1 J l b W 9 2 Z W R D b 2 x 1 b W 5 z M S 5 7 Y 3 B 1 L n Y 4 L m N v b X B p b G U s N j F 9 J n F 1 b 3 Q 7 L C Z x d W 9 0 O 1 N l Y 3 R p b 2 4 x L 1 d l c m t i b G F k I D E g L S B S Z X N 1 b H R z X 0 1 Q Q V 9 P c G V u T W U v Q X V 0 b 1 J l b W 9 2 Z W R D b 2 x 1 b W 5 z M S 5 7 Y 3 B 1 L l B h c n N l Q X V 0 a G 9 y U 3 R 5 b G V T a G V l d C w 2 M n 0 m c X V v d D s s J n F 1 b 3 Q 7 U 2 V j d G l v b j E v V 2 V y a 2 J s Y W Q g M S A t I F J l c 3 V s d H N f T V B B X 0 9 w Z W 5 N Z S 9 B d X R v U m V t b 3 Z l Z E N v b H V t b n M x L n t j c H U u R n V u Y 3 R p b 2 5 D Y W x s L D Y z f S Z x d W 9 0 O y w m c X V v d D t T Z W N 0 a W 9 u M S 9 X Z X J r Y m x h Z C A x I C 0 g U m V z d W x 0 c 1 9 N U E F f T 3 B l b k 1 l L 0 F 1 d G 9 S Z W 1 v d m V k Q 2 9 s d W 1 u c z E u e 2 N w d S 5 N Y X J r T G 9 h Z C w 2 N H 0 m c X V v d D s s J n F 1 b 3 Q 7 U 2 V j d G l v b j E v V 2 V y a 2 J s Y W Q g M S A t I F J l c 3 V s d H N f T V B B X 0 9 w Z W 5 N Z S 9 B d X R v U m V t b 3 Z l Z E N v b H V t b n M x L n t j c H U u V X B k Y X R l T G F 5 b 3 V 0 V H J l Z S w 2 N X 0 m c X V v d D s s J n F 1 b 3 Q 7 U 2 V j d G l v b j E v V 2 V y a 2 J s Y W Q g M S A t I F J l c 3 V s d H N f T V B B X 0 9 w Z W 5 N Z S 9 B d X R v U m V t b 3 Z l Z E N v b H V t b n M x L n t j c H U u T G F 5 b 3 V 0 L D Y 2 f S Z x d W 9 0 O y w m c X V v d D t T Z W N 0 a W 9 u M S 9 X Z X J r Y m x h Z C A x I C 0 g U m V z d W x 0 c 1 9 N U E F f T 3 B l b k 1 l L 0 F 1 d G 9 S Z W 1 v d m V k Q 2 9 s d W 1 u c z E u e 2 N w d S 5 Q c m V Q Y W l u d C w 2 N 3 0 m c X V v d D s s J n F 1 b 3 Q 7 U 2 V j d G l v b j E v V 2 V y a 2 J s Y W Q g M S A t I F J l c 3 V s d H N f T V B B X 0 9 w Z W 5 N Z S 9 B d X R v U m V t b 3 Z l Z E N v b H V t b n M x L n t j c H U u S G l 0 V G V z d C w 2 O H 0 m c X V v d D s s J n F 1 b 3 Q 7 U 2 V j d G l v b j E v V 2 V y a 2 J s Y W Q g M S A t I F J l c 3 V s d H N f T V B B X 0 9 w Z W 5 N Z S 9 B d X R v U m V t b 3 Z l Z E N v b H V t b n M x L n t j c H U u U G F p b n Q s N j l 9 J n F 1 b 3 Q 7 L C Z x d W 9 0 O 1 N l Y 3 R p b 2 4 x L 1 d l c m t i b G F k I D E g L S B S Z X N 1 b H R z X 0 1 Q Q V 9 P c G V u T W U v Q X V 0 b 1 J l b W 9 2 Z W R D b 2 x 1 b W 5 z M S 5 7 Y 3 B 1 L k x h e W V y a X p l L D c w f S Z x d W 9 0 O y w m c X V v d D t T Z W N 0 a W 9 u M S 9 X Z X J r Y m x h Z C A x I C 0 g U m V z d W x 0 c 1 9 N U E F f T 3 B l b k 1 l L 0 F 1 d G 9 S Z W 1 v d m V k Q 2 9 s d W 1 u c z E u e 2 N w d S 5 s Y X J n Z X N 0 Q 2 9 u d G V u d G Z 1 b F B h a W 5 0 O j p D Y W 5 k a W R h d G U s N z F 9 J n F 1 b 3 Q 7 L C Z x d W 9 0 O 1 N l Y 3 R p b 2 4 x L 1 d l c m t i b G F k I D E g L S B S Z X N 1 b H R z X 0 1 Q Q V 9 P c G V u T W U v Q X V 0 b 1 J l b W 9 2 Z W R D b 2 x 1 b W 5 z M S 5 7 Y 3 B 1 L l J l c 2 9 1 c m N l Q 2 h h b m d l U H J p b 3 J p d H k s N z J 9 J n F 1 b 3 Q 7 L C Z x d W 9 0 O 1 N l Y 3 R p b 2 4 x L 1 d l c m t i b G F k I D E g L S B S Z X N 1 b H R z X 0 1 Q Q V 9 P c G V u T W U v Q X V 0 b 1 J l b W 9 2 Z W R D b 2 x 1 b W 5 z M S 5 7 Y 3 B 1 L k l k b G U s N z N 9 J n F 1 b 3 Q 7 L C Z x d W 9 0 O 1 N l Y 3 R p b 2 4 x L 1 d l c m t i b G F k I D E g L S B S Z X N 1 b H R z X 0 1 Q Q V 9 P c G V u T W U v Q X V 0 b 1 J l b W 9 2 Z W R D b 2 x 1 b W 5 z M S 5 7 d G V z d G V y L D c 0 f S Z x d W 9 0 O y w m c X V v d D t T Z W N 0 a W 9 u M S 9 X Z X J r Y m x h Z C A x I C 0 g U m V z d W x 0 c 1 9 N U E F f T 3 B l b k 1 l L 0 F 1 d G 9 S Z W 1 v d m V k Q 2 9 s d W 1 u c z E u e 3 N 0 Y X J 0 X 2 V w b 2 N o L D c 1 f S Z x d W 9 0 O y w m c X V v d D t T Z W N 0 a W 9 u M S 9 X Z X J r Y m x h Z C A x I C 0 g U m V z d W x 0 c 1 9 N U E F f T 3 B l b k 1 l L 0 F 1 d G 9 S Z W 1 v d m V k Q 2 9 s d W 1 u c z E u e 2 9 z V m V y c 2 l v b i w 3 N n 0 m c X V v d D s s J n F 1 b 3 Q 7 U 2 V j d G l v b j E v V 2 V y a 2 J s Y W Q g M S A t I F J l c 3 V s d H N f T V B B X 0 9 w Z W 5 N Z S 9 B d X R v U m V t b 3 Z l Z E N v b H V t b n M x L n t v c 1 9 2 Z X J z a W 9 u L D c 3 f S Z x d W 9 0 O y w m c X V v d D t T Z W N 0 a W 9 u M S 9 X Z X J r Y m x h Z C A x I C 0 g U m V z d W x 0 c 1 9 N U E F f T 3 B l b k 1 l L 0 F 1 d G 9 S Z W 1 v d m V k Q 2 9 s d W 1 u c z E u e 2 9 z U G x h d G Z v c m 0 s N z h 9 J n F 1 b 3 Q 7 L C Z x d W 9 0 O 1 N l Y 3 R p b 2 4 x L 1 d l c m t i b G F k I D E g L S B S Z X N 1 b H R z X 0 1 Q Q V 9 P c G V u T W U v Q X V 0 b 1 J l b W 9 2 Z W R D b 2 x 1 b W 5 z M S 5 7 Z G F 0 Z S w 3 O X 0 m c X V v d D s s J n F 1 b 3 Q 7 U 2 V j d G l v b j E v V 2 V y a 2 J s Y W Q g M S A t I F J l c 3 V s d H N f T V B B X 0 9 w Z W 5 N Z S 9 B d X R v U m V t b 3 Z l Z E N v b H V t b n M x L n t i c m 9 3 c 2 V y V m V y c 2 l v b i w 4 M H 0 m c X V v d D s s J n F 1 b 3 Q 7 U 2 V j d G l v b j E v V 2 V y a 2 J s Y W Q g M S A t I F J l c 3 V s d H N f T V B B X 0 9 w Z W 5 N Z S 9 B d X R v U m V t b 3 Z l Z E N v b H V t b n M x L n t i c m 9 3 c 2 V y X 3 Z l c n N p b 2 4 s O D F 9 J n F 1 b 3 Q 7 L C Z x d W 9 0 O 1 N l Y 3 R p b 2 4 x L 1 d l c m t i b G F k I D E g L S B S Z X N 1 b H R z X 0 1 Q Q V 9 P c G V u T W U v Q X V 0 b 1 J l b W 9 2 Z W R D b 2 x 1 b W 5 z M S 5 7 Z n V s b H l M b 2 F k Z W R D U F V t c y w 4 M n 0 m c X V v d D s s J n F 1 b 3 Q 7 U 2 V j d G l v b j E v V 2 V y a 2 J s Y W Q g M S A t I F J l c 3 V s d H N f T V B B X 0 9 w Z W 5 N Z S 9 B d X R v U m V t b 3 Z l Z E N v b H V t b n M x L n t m d W x s e U x v Y W R l Z E N Q V X B j d C w 4 M 3 0 m c X V v d D s s J n F 1 b 3 Q 7 U 2 V j d G l v b j E v V 2 V y a 2 J s Y W Q g M S A t I F J l c 3 V s d H N f T V B B X 0 9 w Z W 5 N Z S 9 B d X R v U m V t b 3 Z l Z E N v b H V t b n M x L n t k b 2 N 1 b W V u d F 9 V U k w s O D R 9 J n F 1 b 3 Q 7 L C Z x d W 9 0 O 1 N l Y 3 R p b 2 4 x L 1 d l c m t i b G F k I D E g L S B S Z X N 1 b H R z X 0 1 Q Q V 9 P c G V u T W U v Q X V 0 b 1 J l b W 9 2 Z W R D b 2 x 1 b W 5 z M S 5 7 Z G 9 j d W 1 l b n R f a G 9 z d G 5 h b W U s O D V 9 J n F 1 b 3 Q 7 L C Z x d W 9 0 O 1 N l Y 3 R p b 2 4 x L 1 d l c m t i b G F k I D E g L S B S Z X N 1 b H R z X 0 1 Q Q V 9 P c G V u T W U v Q X V 0 b 1 J l b W 9 2 Z W R D b 2 x 1 b W 5 z M S 5 7 Z G 9 j d W 1 l b n R f b 3 J p Z 2 l u L D g 2 f S Z x d W 9 0 O y w m c X V v d D t T Z W N 0 a W 9 u M S 9 X Z X J r Y m x h Z C A x I C 0 g U m V z d W x 0 c 1 9 N U E F f T 3 B l b k 1 l L 0 F 1 d G 9 S Z W 1 v d m V k Q 2 9 s d W 1 u c z E u e 2 R v b U V s Z W 1 l b n R z L D g 3 f S Z x d W 9 0 O y w m c X V v d D t T Z W N 0 a W 9 u M S 9 X Z X J r Y m x h Z C A x I C 0 g U m V z d W x 0 c 1 9 N U E F f T 3 B l b k 1 l L 0 F 1 d G 9 S Z W 1 v d m V k Q 2 9 s d W 1 u c z E u e 2 R v b U N v b X B s Z X R l L D g 4 f S Z x d W 9 0 O y w m c X V v d D t T Z W N 0 a W 9 u M S 9 X Z X J r Y m x h Z C A x I C 0 g U m V z d W x 0 c 1 9 N U E F f T 3 B l b k 1 l L 0 F 1 d G 9 S Z W 1 v d m V k Q 2 9 s d W 1 u c z E u e 1 B l c m Z v c m 1 h b m N l U G F p b n R U a W 1 p b m c u Z m l y c 3 Q t c G F p b n Q s O D l 9 J n F 1 b 3 Q 7 L C Z x d W 9 0 O 1 N l Y 3 R p b 2 4 x L 1 d l c m t i b G F k I D E g L S B S Z X N 1 b H R z X 0 1 Q Q V 9 P c G V u T W U v Q X V 0 b 1 J l b W 9 2 Z W R D b 2 x 1 b W 5 z M S 5 7 U G V y Z m 9 y b W F u Y 2 V Q Y W l u d F R p b W l u Z y 5 m a X J z d C 1 j b 2 5 0 Z W 5 0 Z n V s L X B h a W 5 0 L D k w f S Z x d W 9 0 O y w m c X V v d D t T Z W N 0 a W 9 u M S 9 X Z X J r Y m x h Z C A x I C 0 g U m V z d W x 0 c 1 9 N U E F f T 3 B l b k 1 l L 0 F 1 d G 9 S Z W 1 v d m V k Q 2 9 s d W 1 u c z E u e 2 J h c 2 V f c G F n Z V 9 p c F 9 w d H I s O T F 9 J n F 1 b 3 Q 7 L C Z x d W 9 0 O 1 N l Y 3 R p b 2 4 x L 1 d l c m t i b G F k I D E g L S B S Z X N 1 b H R z X 0 1 Q Q V 9 P c G V u T W U v Q X V 0 b 1 J l b W 9 2 Z W R D b 2 x 1 b W 5 z M S 5 7 Y m F z Z V 9 w Y W d l X 2 N u Y W 1 l L D k y f S Z x d W 9 0 O y w m c X V v d D t T Z W N 0 a W 9 u M S 9 X Z X J r Y m x h Z C A x I C 0 g U m V z d W x 0 c 1 9 N U E F f T 3 B l b k 1 l L 0 F 1 d G 9 S Z W 1 v d m V k Q 2 9 s d W 1 u c z E u e 2 J h c 2 V f c G F n Z V 9 k b n N f c 2 V y d m V y L D k z f S Z x d W 9 0 O y w m c X V v d D t T Z W N 0 a W 9 u M S 9 X Z X J r Y m x h Z C A x I C 0 g U m V z d W x 0 c 1 9 N U E F f T 3 B l b k 1 l L 0 F 1 d G 9 S Z W 1 v d m V k Q 2 9 s d W 1 u c z E u e 2 J y b 3 d z Z X J f b m F t Z S w 5 N H 0 m c X V v d D s s J n F 1 b 3 Q 7 U 2 V j d G l v b j E v V 2 V y a 2 J s Y W Q g M S A t I F J l c 3 V s d H N f T V B B X 0 9 w Z W 5 N Z S 9 B d X R v U m V t b 3 Z l Z E N v b H V t b n M x L n t l d m V u d E 5 h b W U s O T V 9 J n F 1 b 3 Q 7 L C Z x d W 9 0 O 1 N l Y 3 R p b 2 4 x L 1 d l c m t i b G F k I D E g L S B S Z X N 1 b H R z X 0 1 Q Q V 9 P c G V u T W U v Q X V 0 b 1 J l b W 9 2 Z W R D b 2 x 1 b W 5 z M S 5 7 d G V z d F 9 y d W 5 f d G l t Z V 9 t c y w 5 N n 0 m c X V v d D s s J n F 1 b 3 Q 7 U 2 V j d G l v b j E v V 2 V y a 2 J s Y W Q g M S A t I F J l c 3 V s d H N f T V B B X 0 9 w Z W 5 N Z S 9 B d X R v U m V t b 3 Z l Z E N v b H V t b n M x L n t 0 Z X N 0 V X J s L D k 3 f S Z x d W 9 0 O y w m c X V v d D t T Z W N 0 a W 9 u M S 9 X Z X J r Y m x h Z C A x I C 0 g U m V z d W x 0 c 1 9 N U E F f T 3 B l b k 1 l L 0 F 1 d G 9 S Z W 1 v d m V k Q 2 9 s d W 1 u c z E u e 0 N v b G 9 y Z G V w d G g s O T h 9 J n F 1 b 3 Q 7 L C Z x d W 9 0 O 1 N l Y 3 R p b 2 4 x L 1 d l c m t i b G F k I D E g L S B S Z X N 1 b H R z X 0 1 Q Q V 9 P c G V u T W U v Q X V 0 b 1 J l b W 9 2 Z W R D b 2 x 1 b W 5 z M S 5 7 R H B p L D k 5 f S Z x d W 9 0 O y w m c X V v d D t T Z W N 0 a W 9 u M S 9 X Z X J r Y m x h Z C A x I C 0 g U m V z d W x 0 c 1 9 N U E F f T 3 B l b k 1 l L 0 F 1 d G 9 S Z W 1 v d m V k Q 2 9 s d W 1 u c z E u e 0 l t Y W d l c y w x M D B 9 J n F 1 b 3 Q 7 L C Z x d W 9 0 O 1 N l Y 3 R p b 2 4 x L 1 d l c m t i b G F k I D E g L S B S Z X N 1 b H R z X 0 1 Q Q V 9 P c G V u T W U v Q X V 0 b 1 J l b W 9 2 Z W R D b 2 x 1 b W 5 z M S 5 7 U m V z b 2 x 1 d G l v b i w x M D F 9 J n F 1 b 3 Q 7 L C Z x d W 9 0 O 1 N l Y 3 R p b 2 4 x L 1 d l c m t i b G F k I D E g L S B S Z X N 1 b H R z X 0 1 Q Q V 9 P c G V u T W U v Q X V 0 b 1 J l b W 9 2 Z W R D b 2 x 1 b W 5 z M S 5 7 Z 2 V u Z X J h d G V k L W N v b n R l b n Q t c G V y Y 2 V u d C w x M D J 9 J n F 1 b 3 Q 7 L C Z x d W 9 0 O 1 N l Y 3 R p b 2 4 x L 1 d l c m t i b G F k I D E g L S B S Z X N 1 b H R z X 0 1 Q Q V 9 P c G V u T W U v Q X V 0 b 1 J l b W 9 2 Z W R D b 2 x 1 b W 5 z M S 5 7 Z 2 V u Z X J h d G V k L W N v b n R l b n Q t c 2 l 6 Z S w x M D N 9 J n F 1 b 3 Q 7 L C Z x d W 9 0 O 1 N l Y 3 R p b 2 4 x L 1 d l c m t i b G F k I D E g L S B S Z X N 1 b H R z X 0 1 Q Q V 9 P c G V u T W U v Q X V 0 b 1 J l b W 9 2 Z W R D b 2 x 1 b W 5 z M S 5 7 b W V 0 Y S 1 2 a W V 3 c G 9 y d C w x M D R 9 J n F 1 b 3 Q 7 L C Z x d W 9 0 O 1 N l Y 3 R p b 2 4 x L 1 d l c m t i b G F k I D E g L S B S Z X N 1 b H R z X 0 1 Q Q V 9 P c G V u T W U v Q X V 0 b 1 J l b W 9 2 Z W R D b 2 x 1 b W 5 z M S 5 7 c m V u Z G V y Z W Q t a H R t b C w x M D V 9 J n F 1 b 3 Q 7 L C Z x d W 9 0 O 1 N l Y 3 R p b 2 4 x L 1 d l c m t i b G F k I D E g L S B S Z X N 1 b H R z X 0 1 Q Q V 9 P c G V u T W U v Q X V 0 b 1 J l b W 9 2 Z W R D b 2 x 1 b W 5 z M S 5 7 b G F z d F Z p c 3 V h b E N o Y W 5 n Z S w x M D Z 9 J n F 1 b 3 Q 7 L C Z x d W 9 0 O 1 N l Y 3 R p b 2 4 x L 1 d l c m t i b G F k I D E g L S B S Z X N 1 b H R z X 0 1 Q Q V 9 P c G V u T W U v Q X V 0 b 1 J l b W 9 2 Z W R D b 2 x 1 b W 5 z M S 5 7 c m V u Z G V y L D E w N 3 0 m c X V v d D s s J n F 1 b 3 Q 7 U 2 V j d G l v b j E v V 2 V y a 2 J s Y W Q g M S A t I F J l c 3 V s d H N f T V B B X 0 9 w Z W 5 N Z S 9 B d X R v U m V t b 3 Z l Z E N v b H V t b n M x L n t 2 a X N 1 Y W x D b 2 1 w b G V 0 Z T g 1 L D E w O H 0 m c X V v d D s s J n F 1 b 3 Q 7 U 2 V j d G l v b j E v V 2 V y a 2 J s Y W Q g M S A t I F J l c 3 V s d H N f T V B B X 0 9 w Z W 5 N Z S 9 B d X R v U m V t b 3 Z l Z E N v b H V t b n M x L n t 2 a X N 1 Y W x D b 2 1 w b G V 0 Z T k w L D E w O X 0 m c X V v d D s s J n F 1 b 3 Q 7 U 2 V j d G l v b j E v V 2 V y a 2 J s Y W Q g M S A t I F J l c 3 V s d H N f T V B B X 0 9 w Z W 5 N Z S 9 B d X R v U m V t b 3 Z l Z E N v b H V t b n M x L n t 2 a X N 1 Y W x D b 2 1 w b G V 0 Z T k 1 L D E x M H 0 m c X V v d D s s J n F 1 b 3 Q 7 U 2 V j d G l v b j E v V 2 V y a 2 J s Y W Q g M S A t I F J l c 3 V s d H N f T V B B X 0 9 w Z W 5 N Z S 9 B d X R v U m V t b 3 Z l Z E N v b H V t b n M x L n t 2 a X N 1 Y W x D b 2 1 w b G V 0 Z T k 5 L D E x M X 0 m c X V v d D s s J n F 1 b 3 Q 7 U 2 V j d G l v b j E v V 2 V y a 2 J s Y W Q g M S A t I F J l c 3 V s d H N f T V B B X 0 9 w Z W 5 N Z S 9 B d X R v U m V t b 3 Z l Z E N v b H V t b n M x L n t 2 a X N 1 Y W x D b 2 1 w b G V 0 Z S w x M T J 9 J n F 1 b 3 Q 7 L C Z x d W 9 0 O 1 N l Y 3 R p b 2 4 x L 1 d l c m t i b G F k I D E g L S B S Z X N 1 b H R z X 0 1 Q Q V 9 P c G V u T W U v Q X V 0 b 1 J l b W 9 2 Z W R D b 2 x 1 b W 5 z M S 5 7 U 3 B l Z W R J b m R l e C w x M T N 9 J n F 1 b 3 Q 7 L C Z x d W 9 0 O 1 N l Y 3 R p b 2 4 x L 1 d l c m t i b G F k I D E g L S B S Z X N 1 b H R z X 0 1 Q Q V 9 P c G V u T W U v Q X V 0 b 1 J l b W 9 2 Z W R D b 2 x 1 b W 5 z M S 5 7 T G F y Z 2 V z d E N v b n R l b n R m d W x Q Y W l u d F R 5 c G U s M T E 0 f S Z x d W 9 0 O y w m c X V v d D t T Z W N 0 a W 9 u M S 9 X Z X J r Y m x h Z C A x I C 0 g U m V z d W x 0 c 1 9 N U E F f T 3 B l b k 1 l L 0 F 1 d G 9 S Z W 1 v d m V k Q 2 9 s d W 1 u c z E u e 0 x h c m d l c 3 R D b 2 5 0 Z W 5 0 Z n V s U G F p b n R O b 2 R l V H l w Z S w x M T V 9 J n F 1 b 3 Q 7 L C Z x d W 9 0 O 1 N l Y 3 R p b 2 4 x L 1 d l c m t i b G F k I D E g L S B S Z X N 1 b H R z X 0 1 Q Q V 9 P c G V u T W U v Q X V 0 b 1 J l b W 9 2 Z W R D b 2 x 1 b W 5 z M S 5 7 Y 2 h y b 2 1 l V X N l c l R p b W l u Z y 5 u Y X Z p Z 2 F 0 a W 9 u U 3 R h c n Q s M T E 2 f S Z x d W 9 0 O y w m c X V v d D t T Z W N 0 a W 9 u M S 9 X Z X J r Y m x h Z C A x I C 0 g U m V z d W x 0 c 1 9 N U E F f T 3 B l b k 1 l L 0 F 1 d G 9 S Z W 1 v d m V k Q 2 9 s d W 1 u c z E u e 2 N o c m 9 t Z V V z Z X J U a W 1 p b m c u Z m V 0 Y 2 h T d G F y d C w x M T d 9 J n F 1 b 3 Q 7 L C Z x d W 9 0 O 1 N l Y 3 R p b 2 4 x L 1 d l c m t i b G F k I D E g L S B S Z X N 1 b H R z X 0 1 Q Q V 9 P c G V u T W U v Q X V 0 b 1 J l b W 9 2 Z W R D b 2 x 1 b W 5 z M S 5 7 Y 2 h y b 2 1 l V X N l c l R p b W l u Z y 5 k b 2 1 M b 2 F k a W 5 n L D E x O H 0 m c X V v d D s s J n F 1 b 3 Q 7 U 2 V j d G l v b j E v V 2 V y a 2 J s Y W Q g M S A t I F J l c 3 V s d H N f T V B B X 0 9 w Z W 5 N Z S 9 B d X R v U m V t b 3 Z l Z E N v b H V t b n M x L n t j a H J v b W V V c 2 V y V G l t a W 5 n L n J l c 3 B v b n N l R W 5 k L D E x O X 0 m c X V v d D s s J n F 1 b 3 Q 7 U 2 V j d G l v b j E v V 2 V y a 2 J s Y W Q g M S A t I F J l c 3 V s d H N f T V B B X 0 9 w Z W 5 N Z S 9 B d X R v U m V t b 3 Z l Z E N v b H V t b n M x L n t j a H J v b W V V c 2 V y V G l t a W 5 n L m R v b U l u d G V y Y W N 0 a X Z l L D E y M H 0 m c X V v d D s s J n F 1 b 3 Q 7 U 2 V j d G l v b j E v V 2 V y a 2 J s Y W Q g M S A t I F J l c 3 V s d H N f T V B B X 0 9 w Z W 5 N Z S 9 B d X R v U m V t b 3 Z l Z E N v b H V t b n M x L n t j a H J v b W V V c 2 V y V G l t a W 5 n L m R v b U N v b n R l b n R M b 2 F k Z W R F d m V u d F N 0 Y X J 0 L D E y M X 0 m c X V v d D s s J n F 1 b 3 Q 7 U 2 V j d G l v b j E v V 2 V y a 2 J s Y W Q g M S A t I F J l c 3 V s d H N f T V B B X 0 9 w Z W 5 N Z S 9 B d X R v U m V t b 3 Z l Z E N v b H V t b n M x L n t j a H J v b W V V c 2 V y V G l t a W 5 n L m R v b U N v b n R l b n R M b 2 F k Z W R F d m V u d E V u Z C w x M j J 9 J n F 1 b 3 Q 7 L C Z x d W 9 0 O 1 N l Y 3 R p b 2 4 x L 1 d l c m t i b G F k I D E g L S B S Z X N 1 b H R z X 0 1 Q Q V 9 P c G V u T W U v Q X V 0 b 1 J l b W 9 2 Z W R D b 2 x 1 b W 5 z M S 5 7 Y 2 h y b 2 1 l V X N l c l R p b W l u Z y 5 k b 2 1 D b 2 1 w b G V 0 Z S w x M j N 9 J n F 1 b 3 Q 7 L C Z x d W 9 0 O 1 N l Y 3 R p b 2 4 x L 1 d l c m t i b G F k I D E g L S B S Z X N 1 b H R z X 0 1 Q Q V 9 P c G V u T W U v Q X V 0 b 1 J l b W 9 2 Z W R D b 2 x 1 b W 5 z M S 5 7 Y 2 h y b 2 1 l V X N l c l R p b W l u Z y 5 1 b m x v Y W R F d m V u d F N 0 Y X J 0 L D E y N H 0 m c X V v d D s s J n F 1 b 3 Q 7 U 2 V j d G l v b j E v V 2 V y a 2 J s Y W Q g M S A t I F J l c 3 V s d H N f T V B B X 0 9 w Z W 5 N Z S 9 B d X R v U m V t b 3 Z l Z E N v b H V t b n M x L n t j a H J v b W V V c 2 V y V G l t a W 5 n L n V u b G 9 h Z E V 2 Z W 5 0 R W 5 k L D E y N X 0 m c X V v d D s s J n F 1 b 3 Q 7 U 2 V j d G l v b j E v V 2 V y a 2 J s Y W Q g M S A t I F J l c 3 V s d H N f T V B B X 0 9 w Z W 5 N Z S 9 B d X R v U m V t b 3 Z l Z E N v b H V t b n M x L n t j a H J v b W V V c 2 V y V G l t a W 5 n L m 1 h c m t B c 0 1 h a W 5 G c m F t Z S w x M j Z 9 J n F 1 b 3 Q 7 L C Z x d W 9 0 O 1 N l Y 3 R p b 2 4 x L 1 d l c m t i b G F k I D E g L S B S Z X N 1 b H R z X 0 1 Q Q V 9 P c G V u T W U v Q X V 0 b 1 J l b W 9 2 Z W R D b 2 x 1 b W 5 z M S 5 7 Y 2 h y b 2 1 l V X N l c l R p b W l u Z y 5 j b 2 1 t a X R O Y X Z p Z 2 F 0 a W 9 u R W 5 k L D E y N 3 0 m c X V v d D s s J n F 1 b 3 Q 7 U 2 V j d G l v b j E v V 2 V y a 2 J s Y W Q g M S A t I F J l c 3 V s d H N f T V B B X 0 9 w Z W 5 N Z S 9 B d X R v U m V t b 3 Z l Z E N v b H V t b n M x L n t j a H J v b W V V c 2 V y V G l t a W 5 n L m x v Y W R F d m V u d F N 0 Y X J 0 L D E y O H 0 m c X V v d D s s J n F 1 b 3 Q 7 U 2 V j d G l v b j E v V 2 V y a 2 J s Y W Q g M S A t I F J l c 3 V s d H N f T V B B X 0 9 w Z W 5 N Z S 9 B d X R v U m V t b 3 Z l Z E N v b H V t b n M x L n t j a H J v b W V V c 2 V y V G l t a W 5 n L m x v Y W R F d m V u d E V u Z C w x M j l 9 J n F 1 b 3 Q 7 L C Z x d W 9 0 O 1 N l Y 3 R p b 2 4 x L 1 d l c m t i b G F k I D E g L S B S Z X N 1 b H R z X 0 1 Q Q V 9 P c G V u T W U v Q X V 0 b 1 J l b W 9 2 Z W R D b 2 x 1 b W 5 z M S 5 7 Y 2 h y b 2 1 l V X N l c l R p b W l u Z y 5 m a X J z d F B h a W 5 0 L D E z M H 0 m c X V v d D s s J n F 1 b 3 Q 7 U 2 V j d G l v b j E v V 2 V y a 2 J s Y W Q g M S A t I F J l c 3 V s d H N f T V B B X 0 9 w Z W 5 N Z S 9 B d X R v U m V t b 3 Z l Z E N v b H V t b n M x L n t j a H J v b W V V c 2 V y V G l t a W 5 n L m Z p c n N 0 Q 2 9 u d G V u d G Z 1 b F B h a W 5 0 L D E z M X 0 m c X V v d D s s J n F 1 b 3 Q 7 U 2 V j d G l v b j E v V 2 V y a 2 J s Y W Q g M S A t I F J l c 3 V s d H N f T V B B X 0 9 w Z W 5 N Z S 9 B d X R v U m V t b 3 Z l Z E N v b H V t b n M x L n t j a H J v b W V V c 2 V y V G l t a W 5 n L m Z p c n N 0 T W V h b m l u Z 2 Z 1 b F B h a W 5 0 Q 2 F u Z G l k Y X R l L D E z M n 0 m c X V v d D s s J n F 1 b 3 Q 7 U 2 V j d G l v b j E v V 2 V y a 2 J s Y W Q g M S A t I F J l c 3 V s d H N f T V B B X 0 9 w Z W 5 N Z S 9 B d X R v U m V t b 3 Z l Z E N v b H V t b n M x L n t j a H J v b W V V c 2 V y V G l t a W 5 n L k x h e W 9 1 d F N o a W Z 0 L D E z M 3 0 m c X V v d D s s J n F 1 b 3 Q 7 U 2 V j d G l v b j E v V 2 V y a 2 J s Y W Q g M S A t I F J l c 3 V s d H N f T V B B X 0 9 w Z W 5 N Z S 9 B d X R v U m V t b 3 Z l Z E N v b H V t b n M x L n t j a H J v b W V V c 2 V y V G l t a W 5 n L m Z p c n N 0 T W V h b m l u Z 2 Z 1 b F B h a W 5 0 L D E z N H 0 m c X V v d D s s J n F 1 b 3 Q 7 U 2 V j d G l v b j E v V 2 V y a 2 J s Y W Q g M S A t I F J l c 3 V s d H N f T V B B X 0 9 w Z W 5 N Z S 9 B d X R v U m V t b 3 Z l Z E N v b H V t b n M x L n t j a H J v b W V V c 2 V y V G l t a W 5 n L m Z p c n N 0 S W 1 h Z 2 V Q Y W l u d C w x M z V 9 J n F 1 b 3 Q 7 L C Z x d W 9 0 O 1 N l Y 3 R p b 2 4 x L 1 d l c m t i b G F k I D E g L S B S Z X N 1 b H R z X 0 1 Q Q V 9 P c G V u T W U v Q X V 0 b 1 J l b W 9 2 Z W R D b 2 x 1 b W 5 z M S 5 7 Y 2 h y b 2 1 l V X N l c l R p b W l u Z y 5 M Y X J n Z X N 0 V G V 4 d F B h a W 5 0 L D E z N n 0 m c X V v d D s s J n F 1 b 3 Q 7 U 2 V j d G l v b j E v V 2 V y a 2 J s Y W Q g M S A t I F J l c 3 V s d H N f T V B B X 0 9 w Z W 5 N Z S 9 B d X R v U m V t b 3 Z l Z E N v b H V t b n M x L n t j a H J v b W V V c 2 V y V G l t a W 5 n L k x h c m d l c 3 R D b 2 5 0 Z W 5 0 Z n V s U G F p b n Q s M T M 3 f S Z x d W 9 0 O y w m c X V v d D t T Z W N 0 a W 9 u M S 9 X Z X J r Y m x h Z C A x I C 0 g U m V z d W x 0 c 1 9 N U E F f T 3 B l b k 1 l L 0 F 1 d G 9 S Z W 1 v d m V k Q 2 9 s d W 1 u c z E u e 2 N o c m 9 t Z V V z Z X J U a W 1 p b m c u T G F y Z 2 V z d E l t Y W d l U G F p b n Q s M T M 4 f S Z x d W 9 0 O y w m c X V v d D t T Z W N 0 a W 9 u M S 9 X Z X J r Y m x h Z C A x I C 0 g U m V z d W x 0 c 1 9 N U E F f T 3 B l b k 1 l L 0 F 1 d G 9 S Z W 1 v d m V k Q 2 9 s d W 1 u c z E u e 2 N o c m 9 t Z V V z Z X J U a W 1 p b m c u V G 9 0 Y W x M Y X l v d X R T a G l m d C w x M z l 9 J n F 1 b 3 Q 7 L C Z x d W 9 0 O 1 N l Y 3 R p b 2 4 x L 1 d l c m t i b G F k I D E g L S B S Z X N 1 b H R z X 0 1 Q Q V 9 P c G V u T W U v Q X V 0 b 1 J l b W 9 2 Z W R D b 2 x 1 b W 5 z M S 5 7 Y 2 h y b 2 1 l V X N l c l R p b W l u Z y 5 D d W 1 1 b G F 0 a X Z l T G F 5 b 3 V 0 U 2 h p Z n Q s M T Q w f S Z x d W 9 0 O y w m c X V v d D t T Z W N 0 a W 9 u M S 9 X Z X J r Y m x h Z C A x I C 0 g U m V z d W x 0 c 1 9 N U E F f T 3 B l b k 1 l L 0 F 1 d G 9 S Z W 1 v d m V k Q 2 9 s d W 1 u c z E u e 1 R U S U 1 l Y X N 1 c m V t Z W 5 0 R W 5 k L D E 0 M X 0 m c X V v d D s s J n F 1 b 3 Q 7 U 2 V j d G l v b j E v V 2 V y a 2 J s Y W Q g M S A t I F J l c 3 V s d H N f T V B B X 0 9 w Z W 5 N Z S 9 B d X R v U m V t b 3 Z l Z E N v b H V t b n M x L n t M Y X N 0 S W 5 0 Z X J h Y 3 R p d m U s M T Q y f S Z x d W 9 0 O y w m c X V v d D t T Z W N 0 a W 9 u M S 9 X Z X J r Y m x h Z C A x I C 0 g U m V z d W x 0 c 1 9 N U E F f T 3 B l b k 1 l L 0 F 1 d G 9 S Z W 1 v d m V k Q 2 9 s d W 1 u c z E u e 3 R l c 3 R J R C w x N D N 9 J n F 1 b 3 Q 7 L C Z x d W 9 0 O 1 N l Y 3 R p b 2 4 x L 1 d l c m t i b G F k I D E g L S B S Z X N 1 b H R z X 0 1 Q Q V 9 P c G V u T W U v Q X V 0 b 1 J l b W 9 2 Z W R D b 2 x 1 b W 5 z M S 5 7 c n V u L D E 0 N H 0 m c X V v d D s s J n F 1 b 3 Q 7 U 2 V j d G l v b j E v V 2 V y a 2 J s Y W Q g M S A t I F J l c 3 V s d H N f T V B B X 0 9 w Z W 5 N Z S 9 B d X R v U m V t b 3 Z l Z E N v b H V t b n M x L n t z d G V w L D E 0 N X 0 m c X V v d D s s J n F 1 b 3 Q 7 U 2 V j d G l v b j E v V 2 V y a 2 J s Y W Q g M S A t I F J l c 3 V s d H N f T V B B X 0 9 w Z W 5 N Z S 9 B d X R v U m V t b 3 Z l Z E N v b H V t b n M x L n t l Z m Z l Y 3 R p d m V C c H M s M T Q 2 f S Z x d W 9 0 O y w m c X V v d D t T Z W N 0 a W 9 u M S 9 X Z X J r Y m x h Z C A x I C 0 g U m V z d W x 0 c 1 9 N U E F f T 3 B l b k 1 l L 0 F 1 d G 9 S Z W 1 v d m V k Q 2 9 s d W 1 u c z E u e 2 R v b V R p b W U s M T Q 3 f S Z x d W 9 0 O y w m c X V v d D t T Z W N 0 a W 9 u M S 9 X Z X J r Y m x h Z C A x I C 0 g U m V z d W x 0 c 1 9 N U E F f T 3 B l b k 1 l L 0 F 1 d G 9 S Z W 1 v d m V k Q 2 9 s d W 1 u c z E u e 2 F m d C w x N D h 9 J n F 1 b 3 Q 7 L C Z x d W 9 0 O 1 N l Y 3 R p b 2 4 x L 1 d l c m t i b G F k I D E g L S B S Z X N 1 b H R z X 0 1 Q Q V 9 P c G V u T W U v Q X V 0 b 1 J l b W 9 2 Z W R D b 2 x 1 b W 5 z M S 5 7 d G l 0 b G V U a W 1 l L D E 0 O X 0 m c X V v d D s s J n F 1 b 3 Q 7 U 2 V j d G l v b j E v V 2 V y a 2 J s Y W Q g M S A t I F J l c 3 V s d H N f T V B B X 0 9 w Z W 5 N Z S 9 B d X R v U m V t b 3 Z l Z E N v b H V t b n M x L n t k b 2 1 M b 2 F k a W 5 n L D E 1 M H 0 m c X V v d D s s J n F 1 b 3 Q 7 U 2 V j d G l v b j E v V 2 V y a 2 J s Y W Q g M S A t I F J l c 3 V s d H N f T V B B X 0 9 w Z W 5 N Z S 9 B d X R v U m V t b 3 Z l Z E N v b H V t b n M x L n t z Z X J 2 Z X J f c n R 0 L D E 1 M X 0 m c X V v d D s s J n F 1 b 3 Q 7 U 2 V j d G l v b j E v V 2 V y a 2 J s Y W Q g M S A t I F J l c 3 V s d H N f T V B B X 0 9 w Z W 5 N Z S 9 B d X R v U m V t b 3 Z l Z E N v b H V t b n M x L n t l Z G d l L X B y b 2 N l c 3 N l Z C w x N T J 9 J n F 1 b 3 Q 7 L C Z x d W 9 0 O 1 N l Y 3 R p b 2 4 x L 1 d l c m t i b G F k I D E g L S B S Z X N 1 b H R z X 0 1 Q Q V 9 P c G V u T W U v Q X V 0 b 1 J l b W 9 2 Z W R D b 2 x 1 b W 5 z M S 5 7 b W F 4 R k l E L D E 1 M 3 0 m c X V v d D s s J n F 1 b 3 Q 7 U 2 V j d G l v b j E v V 2 V y a 2 J s Y W Q g M S A t I F J l c 3 V s d H N f T V B B X 0 9 w Z W 5 N Z S 9 B d X R v U m V t b 3 Z l Z E N v b H V t b n M x L n t U b 3 R h b E J s b 2 N r a W 5 n V G l t Z S w x N T R 9 J n F 1 b 3 Q 7 L C Z x d W 9 0 O 1 N l Y 3 R p b 2 4 x L 1 d l c m t i b G F k I D E g L S B S Z X N 1 b H R z X 0 1 Q Q V 9 P c G V u T W U v Q X V 0 b 1 J l b W 9 2 Z W R D b 2 x 1 b W 5 z M S 5 7 Z W Z m Z W N 0 a X Z l Q n B z R G 9 j L D E 1 N X 0 m c X V v d D s s J n F 1 b 3 Q 7 U 2 V j d G l v b j E v V 2 V y a 2 J s Y W Q g M S A t I F J l c 3 V s d H N f T V B B X 0 9 w Z W 5 N Z S 9 B d X R v U m V t b 3 Z l Z E N v b H V t b n M x L n t i e X R l c y 5 o d G 1 s L D E 1 N n 0 m c X V v d D s s J n F 1 b 3 Q 7 U 2 V j d G l v b j E v V 2 V y a 2 J s Y W Q g M S A t I F J l c 3 V s d H N f T V B B X 0 9 w Z W 5 N Z S 9 B d X R v U m V t b 3 Z l Z E N v b H V t b n M x L n t y Z X F 1 Z X N 0 c y 5 o d G 1 s L D E 1 N 3 0 m c X V v d D s s J n F 1 b 3 Q 7 U 2 V j d G l v b j E v V 2 V y a 2 J s Y W Q g M S A t I F J l c 3 V s d H N f T V B B X 0 9 w Z W 5 N Z S 9 B d X R v U m V t b 3 Z l Z E N v b H V t b n M x L n t i e X R l c 1 V u Y 2 9 t c H J l c 3 N l Z C 5 o d G 1 s L D E 1 O H 0 m c X V v d D s s J n F 1 b 3 Q 7 U 2 V j d G l v b j E v V 2 V y a 2 J s Y W Q g M S A t I F J l c 3 V s d H N f T V B B X 0 9 w Z W 5 N Z S 9 B d X R v U m V t b 3 Z l Z E N v b H V t b n M x L n t i e X R l c y 5 q c y w x N T l 9 J n F 1 b 3 Q 7 L C Z x d W 9 0 O 1 N l Y 3 R p b 2 4 x L 1 d l c m t i b G F k I D E g L S B S Z X N 1 b H R z X 0 1 Q Q V 9 P c G V u T W U v Q X V 0 b 1 J l b W 9 2 Z W R D b 2 x 1 b W 5 z M S 5 7 c m V x d W V z d H M u a n M s M T Y w f S Z x d W 9 0 O y w m c X V v d D t T Z W N 0 a W 9 u M S 9 X Z X J r Y m x h Z C A x I C 0 g U m V z d W x 0 c 1 9 N U E F f T 3 B l b k 1 l L 0 F 1 d G 9 S Z W 1 v d m V k Q 2 9 s d W 1 u c z E u e 2 J 5 d G V z V W 5 j b 2 1 w c m V z c 2 V k L m p z L D E 2 M X 0 m c X V v d D s s J n F 1 b 3 Q 7 U 2 V j d G l v b j E v V 2 V y a 2 J s Y W Q g M S A t I F J l c 3 V s d H N f T V B B X 0 9 w Z W 5 N Z S 9 B d X R v U m V t b 3 Z l Z E N v b H V t b n M x L n t i e X R l c y 5 j c 3 M s M T Y y f S Z x d W 9 0 O y w m c X V v d D t T Z W N 0 a W 9 u M S 9 X Z X J r Y m x h Z C A x I C 0 g U m V z d W x 0 c 1 9 N U E F f T 3 B l b k 1 l L 0 F 1 d G 9 S Z W 1 v d m V k Q 2 9 s d W 1 u c z E u e 3 J l c X V l c 3 R z L m N z c y w x N j N 9 J n F 1 b 3 Q 7 L C Z x d W 9 0 O 1 N l Y 3 R p b 2 4 x L 1 d l c m t i b G F k I D E g L S B S Z X N 1 b H R z X 0 1 Q Q V 9 P c G V u T W U v Q X V 0 b 1 J l b W 9 2 Z W R D b 2 x 1 b W 5 z M S 5 7 Y n l 0 Z X N V b m N v b X B y Z X N z Z W Q u Y 3 N z L D E 2 N H 0 m c X V v d D s s J n F 1 b 3 Q 7 U 2 V j d G l v b j E v V 2 V y a 2 J s Y W Q g M S A t I F J l c 3 V s d H N f T V B B X 0 9 w Z W 5 N Z S 9 B d X R v U m V t b 3 Z l Z E N v b H V t b n M x L n t i e X R l c y 5 p b W F n Z S w x N j V 9 J n F 1 b 3 Q 7 L C Z x d W 9 0 O 1 N l Y 3 R p b 2 4 x L 1 d l c m t i b G F k I D E g L S B S Z X N 1 b H R z X 0 1 Q Q V 9 P c G V u T W U v Q X V 0 b 1 J l b W 9 2 Z W R D b 2 x 1 b W 5 z M S 5 7 c m V x d W V z d H M u a W 1 h Z 2 U s M T Y 2 f S Z x d W 9 0 O y w m c X V v d D t T Z W N 0 a W 9 u M S 9 X Z X J r Y m x h Z C A x I C 0 g U m V z d W x 0 c 1 9 N U E F f T 3 B l b k 1 l L 0 F 1 d G 9 S Z W 1 v d m V k Q 2 9 s d W 1 u c z E u e 2 J 5 d G V z V W 5 j b 2 1 w c m V z c 2 V k L m l t Y W d l L D E 2 N 3 0 m c X V v d D s s J n F 1 b 3 Q 7 U 2 V j d G l v b j E v V 2 V y a 2 J s Y W Q g M S A t I F J l c 3 V s d H N f T V B B X 0 9 w Z W 5 N Z S 9 B d X R v U m V t b 3 Z l Z E N v b H V t b n M x L n t i e X R l c y 5 m b G F z a C w x N j h 9 J n F 1 b 3 Q 7 L C Z x d W 9 0 O 1 N l Y 3 R p b 2 4 x L 1 d l c m t i b G F k I D E g L S B S Z X N 1 b H R z X 0 1 Q Q V 9 P c G V u T W U v Q X V 0 b 1 J l b W 9 2 Z W R D b 2 x 1 b W 5 z M S 5 7 c m V x d W V z d H M u Z m x h c 2 g s M T Y 5 f S Z x d W 9 0 O y w m c X V v d D t T Z W N 0 a W 9 u M S 9 X Z X J r Y m x h Z C A x I C 0 g U m V z d W x 0 c 1 9 N U E F f T 3 B l b k 1 l L 0 F 1 d G 9 S Z W 1 v d m V k Q 2 9 s d W 1 u c z E u e 2 J 5 d G V z V W 5 j b 2 1 w c m V z c 2 V k L m Z s Y X N o L D E 3 M H 0 m c X V v d D s s J n F 1 b 3 Q 7 U 2 V j d G l v b j E v V 2 V y a 2 J s Y W Q g M S A t I F J l c 3 V s d H N f T V B B X 0 9 w Z W 5 N Z S 9 B d X R v U m V t b 3 Z l Z E N v b H V t b n M x L n t i e X R l c y 5 m b 2 5 0 L D E 3 M X 0 m c X V v d D s s J n F 1 b 3 Q 7 U 2 V j d G l v b j E v V 2 V y a 2 J s Y W Q g M S A t I F J l c 3 V s d H N f T V B B X 0 9 w Z W 5 N Z S 9 B d X R v U m V t b 3 Z l Z E N v b H V t b n M x L n t y Z X F 1 Z X N 0 c y 5 m b 2 5 0 L D E 3 M n 0 m c X V v d D s s J n F 1 b 3 Q 7 U 2 V j d G l v b j E v V 2 V y a 2 J s Y W Q g M S A t I F J l c 3 V s d H N f T V B B X 0 9 w Z W 5 N Z S 9 B d X R v U m V t b 3 Z l Z E N v b H V t b n M x L n t i e X R l c 1 V u Y 2 9 t c H J l c 3 N l Z C 5 m b 2 5 0 L D E 3 M 3 0 m c X V v d D s s J n F 1 b 3 Q 7 U 2 V j d G l v b j E v V 2 V y a 2 J s Y W Q g M S A t I F J l c 3 V s d H N f T V B B X 0 9 w Z W 5 N Z S 9 B d X R v U m V t b 3 Z l Z E N v b H V t b n M x L n t i e X R l c y 5 2 a W R l b y w x N z R 9 J n F 1 b 3 Q 7 L C Z x d W 9 0 O 1 N l Y 3 R p b 2 4 x L 1 d l c m t i b G F k I D E g L S B S Z X N 1 b H R z X 0 1 Q Q V 9 P c G V u T W U v Q X V 0 b 1 J l b W 9 2 Z W R D b 2 x 1 b W 5 z M S 5 7 c m V x d W V z d H M u d m l k Z W 8 s M T c 1 f S Z x d W 9 0 O y w m c X V v d D t T Z W N 0 a W 9 u M S 9 X Z X J r Y m x h Z C A x I C 0 g U m V z d W x 0 c 1 9 N U E F f T 3 B l b k 1 l L 0 F 1 d G 9 S Z W 1 v d m V k Q 2 9 s d W 1 u c z E u e 2 J 5 d G V z V W 5 j b 2 1 w c m V z c 2 V k L n Z p Z G V v L D E 3 N n 0 m c X V v d D s s J n F 1 b 3 Q 7 U 2 V j d G l v b j E v V 2 V y a 2 J s Y W Q g M S A t I F J l c 3 V s d H N f T V B B X 0 9 w Z W 5 N Z S 9 B d X R v U m V t b 3 Z l Z E N v b H V t b n M x L n t i e X R l c y 5 v d G h l c i w x N z d 9 J n F 1 b 3 Q 7 L C Z x d W 9 0 O 1 N l Y 3 R p b 2 4 x L 1 d l c m t i b G F k I D E g L S B S Z X N 1 b H R z X 0 1 Q Q V 9 P c G V u T W U v Q X V 0 b 1 J l b W 9 2 Z W R D b 2 x 1 b W 5 z M S 5 7 c m V x d W V z d H M u b 3 R o Z X I s M T c 4 f S Z x d W 9 0 O y w m c X V v d D t T Z W N 0 a W 9 u M S 9 X Z X J r Y m x h Z C A x I C 0 g U m V z d W x 0 c 1 9 N U E F f T 3 B l b k 1 l L 0 F 1 d G 9 S Z W 1 v d m V k Q 2 9 s d W 1 u c z E u e 2 J 5 d G V z V W 5 j b 2 1 w c m V z c 2 V k L m 9 0 a G V y L D E 3 O X 0 m c X V v d D s s J n F 1 b 3 Q 7 U 2 V j d G l v b j E v V 2 V y a 2 J s Y W Q g M S A t I F J l c 3 V s d H N f T V B B X 0 9 w Z W 5 N Z S 9 B d X R v U m V t b 3 Z l Z E N v b H V t b n M x L n t p Z C w x O D B 9 J n F 1 b 3 Q 7 L C Z x d W 9 0 O 1 N l Y 3 R p b 2 4 x L 1 d l c m t i b G F k I D E g L S B S Z X N 1 b H R z X 0 1 Q Q V 9 P c G V u T W U v Q X V 0 b 1 J l b W 9 2 Z W R D b 2 x 1 b W 5 z M S 5 7 Q 2 9 s d W 1 u M T g y L D E 4 M X 0 m c X V v d D t d L C Z x d W 9 0 O 0 N v b H V t b k N v d W 5 0 J n F 1 b 3 Q 7 O j E 4 M i w m c X V v d D t L Z X l D b 2 x 1 b W 5 O Y W 1 l c y Z x d W 9 0 O z p b X S w m c X V v d D t D b 2 x 1 b W 5 J Z G V u d G l 0 a W V z J n F 1 b 3 Q 7 O l s m c X V v d D t T Z W N 0 a W 9 u M S 9 X Z X J r Y m x h Z C A x I C 0 g U m V z d W x 0 c 1 9 N U E F f T 3 B l b k 1 l L 0 F 1 d G 9 S Z W 1 v d m V k Q 2 9 s d W 1 u c z E u e 2 x v Y W R U a W 1 l L D B 9 J n F 1 b 3 Q 7 L C Z x d W 9 0 O 1 N l Y 3 R p b 2 4 x L 1 d l c m t i b G F k I D E g L S B S Z X N 1 b H R z X 0 1 Q Q V 9 P c G V u T W U v Q X V 0 b 1 J l b W 9 2 Z W R D b 2 x 1 b W 5 z M S 5 7 Z G 9 j V G l t Z S w x f S Z x d W 9 0 O y w m c X V v d D t T Z W N 0 a W 9 u M S 9 X Z X J r Y m x h Z C A x I C 0 g U m V z d W x 0 c 1 9 N U E F f T 3 B l b k 1 l L 0 F 1 d G 9 S Z W 1 v d m V k Q 2 9 s d W 1 u c z E u e 2 Z 1 b G x 5 T G 9 h Z G V k L D J 9 J n F 1 b 3 Q 7 L C Z x d W 9 0 O 1 N l Y 3 R p b 2 4 x L 1 d l c m t i b G F k I D E g L S B S Z X N 1 b H R z X 0 1 Q Q V 9 P c G V u T W U v Q X V 0 b 1 J l b W 9 2 Z W R D b 2 x 1 b W 5 z M S 5 7 Y n l 0 Z X N P d X Q s M 3 0 m c X V v d D s s J n F 1 b 3 Q 7 U 2 V j d G l v b j E v V 2 V y a 2 J s Y W Q g M S A t I F J l c 3 V s d H N f T V B B X 0 9 w Z W 5 N Z S 9 B d X R v U m V t b 3 Z l Z E N v b H V t b n M x L n t i e X R l c 0 9 1 d E R v Y y w 0 f S Z x d W 9 0 O y w m c X V v d D t T Z W N 0 a W 9 u M S 9 X Z X J r Y m x h Z C A x I C 0 g U m V z d W x 0 c 1 9 N U E F f T 3 B l b k 1 l L 0 F 1 d G 9 S Z W 1 v d m V k Q 2 9 s d W 1 u c z E u e 2 J 5 d G V z S W 4 s N X 0 m c X V v d D s s J n F 1 b 3 Q 7 U 2 V j d G l v b j E v V 2 V y a 2 J s Y W Q g M S A t I F J l c 3 V s d H N f T V B B X 0 9 w Z W 5 N Z S 9 B d X R v U m V t b 3 Z l Z E N v b H V t b n M x L n t i e X R l c 0 l u R G 9 j L D Z 9 J n F 1 b 3 Q 7 L C Z x d W 9 0 O 1 N l Y 3 R p b 2 4 x L 1 d l c m t i b G F k I D E g L S B S Z X N 1 b H R z X 0 1 Q Q V 9 P c G V u T W U v Q X V 0 b 1 J l b W 9 2 Z W R D b 2 x 1 b W 5 z M S 5 7 c m V x d W V z d H M s N 3 0 m c X V v d D s s J n F 1 b 3 Q 7 U 2 V j d G l v b j E v V 2 V y a 2 J s Y W Q g M S A t I F J l c 3 V s d H N f T V B B X 0 9 w Z W 5 N Z S 9 B d X R v U m V t b 3 Z l Z E N v b H V t b n M x L n t y Z X F 1 Z X N 0 c 0 Z 1 b G w s O H 0 m c X V v d D s s J n F 1 b 3 Q 7 U 2 V j d G l v b j E v V 2 V y a 2 J s Y W Q g M S A t I F J l c 3 V s d H N f T V B B X 0 9 w Z W 5 N Z S 9 B d X R v U m V t b 3 Z l Z E N v b H V t b n M x L n t y Z X F 1 Z X N 0 c 0 R v Y y w 5 f S Z x d W 9 0 O y w m c X V v d D t T Z W N 0 a W 9 u M S 9 X Z X J r Y m x h Z C A x I C 0 g U m V z d W x 0 c 1 9 N U E F f T 3 B l b k 1 l L 0 F 1 d G 9 S Z W 1 v d m V k Q 2 9 s d W 1 u c z E u e 3 J l c 3 B v b n N l c 1 8 y M D A s M T B 9 J n F 1 b 3 Q 7 L C Z x d W 9 0 O 1 N l Y 3 R p b 2 4 x L 1 d l c m t i b G F k I D E g L S B S Z X N 1 b H R z X 0 1 Q Q V 9 P c G V u T W U v Q X V 0 b 1 J l b W 9 2 Z W R D b 2 x 1 b W 5 z M S 5 7 c m V z c G 9 u c 2 V z X z Q w N C w x M X 0 m c X V v d D s s J n F 1 b 3 Q 7 U 2 V j d G l v b j E v V 2 V y a 2 J s Y W Q g M S A t I F J l c 3 V s d H N f T V B B X 0 9 w Z W 5 N Z S 9 B d X R v U m V t b 3 Z l Z E N v b H V t b n M x L n t y Z X N w b 2 5 z Z X N f b 3 R o Z X I s M T J 9 J n F 1 b 3 Q 7 L C Z x d W 9 0 O 1 N l Y 3 R p b 2 4 x L 1 d l c m t i b G F k I D E g L S B S Z X N 1 b H R z X 0 1 Q Q V 9 P c G V u T W U v Q X V 0 b 1 J l b W 9 2 Z W R D b 2 x 1 b W 5 z M S 5 7 c m V z d W x 0 L D E z f S Z x d W 9 0 O y w m c X V v d D t T Z W N 0 a W 9 u M S 9 X Z X J r Y m x h Z C A x I C 0 g U m V z d W x 0 c 1 9 N U E F f T 3 B l b k 1 l L 0 F 1 d G 9 S Z W 1 v d m V k Q 2 9 s d W 1 u c z E u e 3 R l c 3 R T d G F y d E 9 m Z n N l d C w x N H 0 m c X V v d D s s J n F 1 b 3 Q 7 U 2 V j d G l v b j E v V 2 V y a 2 J s Y W Q g M S A t I F J l c 3 V s d H N f T V B B X 0 9 w Z W 5 N Z S 9 B d X R v U m V t b 3 Z l Z E N v b H V t b n M x L n t j Y W N o Z W Q s M T V 9 J n F 1 b 3 Q 7 L C Z x d W 9 0 O 1 N l Y 3 R p b 2 4 x L 1 d l c m t i b G F k I D E g L S B S Z X N 1 b H R z X 0 1 Q Q V 9 P c G V u T W U v Q X V 0 b 1 J l b W 9 2 Z W R D b 2 x 1 b W 5 z M S 5 7 b 3 B 0 a W 1 p e m F 0 a W 9 u X 2 N o Z W N r Z W Q s M T Z 9 J n F 1 b 3 Q 7 L C Z x d W 9 0 O 1 N l Y 3 R p b 2 4 x L 1 d l c m t i b G F k I D E g L S B S Z X N 1 b H R z X 0 1 Q Q V 9 P c G V u T W U v Q X V 0 b 1 J l b W 9 2 Z W R D b 2 x 1 b W 5 z M S 5 7 b W F p b l 9 m c m F t Z S w x N 3 0 m c X V v d D s s J n F 1 b 3 Q 7 U 2 V j d G l v b j E v V 2 V y a 2 J s Y W Q g M S A t I F J l c 3 V s d H N f T V B B X 0 9 w Z W 5 N Z S 9 B d X R v U m V t b 3 Z l Z E N v b H V t b n M x L n t s b 2 F k R X Z l b n R T d G F y d C w x O H 0 m c X V v d D s s J n F 1 b 3 Q 7 U 2 V j d G l v b j E v V 2 V y a 2 J s Y W Q g M S A t I F J l c 3 V s d H N f T V B B X 0 9 w Z W 5 N Z S 9 B d X R v U m V t b 3 Z l Z E N v b H V t b n M x L n t s b 2 F k R X Z l b n R F b m Q s M T l 9 J n F 1 b 3 Q 7 L C Z x d W 9 0 O 1 N l Y 3 R p b 2 4 x L 1 d l c m t i b G F k I D E g L S B S Z X N 1 b H R z X 0 1 Q Q V 9 P c G V u T W U v Q X V 0 b 1 J l b W 9 2 Z W R D b 2 x 1 b W 5 z M S 5 7 Z G 9 t Q 2 9 u d G V u d E x v Y W R l Z E V 2 Z W 5 0 U 3 R h c n Q s M j B 9 J n F 1 b 3 Q 7 L C Z x d W 9 0 O 1 N l Y 3 R p b 2 4 x L 1 d l c m t i b G F k I D E g L S B S Z X N 1 b H R z X 0 1 Q Q V 9 P c G V u T W U v Q X V 0 b 1 J l b W 9 2 Z W R D b 2 x 1 b W 5 z M S 5 7 Z G 9 t Q 2 9 u d G V u d E x v Y W R l Z E V 2 Z W 5 0 R W 5 k L D I x f S Z x d W 9 0 O y w m c X V v d D t T Z W N 0 a W 9 u M S 9 X Z X J r Y m x h Z C A x I C 0 g U m V z d W x 0 c 1 9 N U E F f T 3 B l b k 1 l L 0 F 1 d G 9 S Z W 1 v d m V k Q 2 9 s d W 1 u c z E u e 1 V S T C w y M n 0 m c X V v d D s s J n F 1 b 3 Q 7 U 2 V j d G l v b j E v V 2 V y a 2 J s Y W Q g M S A t I F J l c 3 V s d H N f T V B B X 0 9 w Z W 5 N Z S 9 B d X R v U m V t b 3 Z l Z E N v b H V t b n M x L n t j b 2 5 u Z W N 0 a W 9 u c y w y M 3 0 m c X V v d D s s J n F 1 b 3 Q 7 U 2 V j d G l v b j E v V 2 V y a 2 J s Y W Q g M S A t I F J l c 3 V s d H N f T V B B X 0 9 w Z W 5 N Z S 9 B d X R v U m V t b 3 Z l Z E N v b H V t b n M x L n t m a W 5 h b F 9 i Y X N l X 3 B h Z 2 V f c m V x d W V z d C w y N H 0 m c X V v d D s s J n F 1 b 3 Q 7 U 2 V j d G l v b j E v V 2 V y a 2 J s Y W Q g M S A t I F J l c 3 V s d H N f T V B B X 0 9 w Z W 5 N Z S 9 B d X R v U m V t b 3 Z l Z E N v b H V t b n M x L n t m a W 5 h b F 9 i Y X N l X 3 B h Z 2 V f c m V x d W V z d F 9 p Z C w y N X 0 m c X V v d D s s J n F 1 b 3 Q 7 U 2 V j d G l v b j E v V 2 V y a 2 J s Y W Q g M S A t I F J l c 3 V s d H N f T V B B X 0 9 w Z W 5 N Z S 9 B d X R v U m V t b 3 Z l Z E N v b H V t b n M x L n t m a W 5 h b F 9 1 c m w s M j Z 9 J n F 1 b 3 Q 7 L C Z x d W 9 0 O 1 N l Y 3 R p b 2 4 x L 1 d l c m t i b G F k I D E g L S B S Z X N 1 b H R z X 0 1 Q Q V 9 P c G V u T W U v Q X V 0 b 1 J l b W 9 2 Z W R D b 2 x 1 b W 5 z M S 5 7 Z G 9 t S W 5 0 Z X J h Y 3 R p d m U s M j d 9 J n F 1 b 3 Q 7 L C Z x d W 9 0 O 1 N l Y 3 R p b 2 4 x L 1 d l c m t i b G F k I D E g L S B S Z X N 1 b H R z X 0 1 Q Q V 9 P c G V u T W U v Q X V 0 b 1 J l b W 9 2 Z W R D b 2 x 1 b W 5 z M S 5 7 Z m l y c 3 R Q Y W l u d C w y O H 0 m c X V v d D s s J n F 1 b 3 Q 7 U 2 V j d G l v b j E v V 2 V y a 2 J s Y W Q g M S A t I F J l c 3 V s d H N f T V B B X 0 9 w Z W 5 N Z S 9 B d X R v U m V t b 3 Z l Z E N v b H V t b n M x L n t m a X J z d E N v b n R l b n R m d W x Q Y W l u d C w y O X 0 m c X V v d D s s J n F 1 b 3 Q 7 U 2 V j d G l v b j E v V 2 V y a 2 J s Y W Q g M S A t I F J l c 3 V s d H N f T V B B X 0 9 w Z W 5 N Z S 9 B d X R v U m V t b 3 Z l Z E N v b H V t b n M x L n t m a X J z d E 1 l Y W 5 p b m d m d W x Q Y W l u d C w z M H 0 m c X V v d D s s J n F 1 b 3 Q 7 U 2 V j d G l v b j E v V 2 V y a 2 J s Y W Q g M S A t I F J l c 3 V s d H N f T V B B X 0 9 w Z W 5 N Z S 9 B d X R v U m V t b 3 Z l Z E N v b H V t b n M x L n t m a X J z d E l t Y W d l U G F p b n Q s M z F 9 J n F 1 b 3 Q 7 L C Z x d W 9 0 O 1 N l Y 3 R p b 2 4 x L 1 d l c m t i b G F k I D E g L S B S Z X N 1 b H R z X 0 1 Q Q V 9 P c G V u T W U v Q X V 0 b 1 J l b W 9 2 Z W R D b 2 x 1 b W 5 z M S 5 7 c m V u Z G V y Q m x v Y 2 t p b m d D U 1 M s M z J 9 J n F 1 b 3 Q 7 L C Z x d W 9 0 O 1 N l Y 3 R p b 2 4 x L 1 d l c m t i b G F k I D E g L S B S Z X N 1 b H R z X 0 1 Q Q V 9 P c G V u T W U v Q X V 0 b 1 J l b W 9 2 Z W R D b 2 x 1 b W 5 z M S 5 7 c m V u Z G V y Q m x v Y 2 t p b m d K U y w z M 3 0 m c X V v d D s s J n F 1 b 3 Q 7 U 2 V j d G l v b j E v V 2 V y a 2 J s Y W Q g M S A t I F J l c 3 V s d H N f T V B B X 0 9 w Z W 5 N Z S 9 B d X R v U m V t b 3 Z l Z E N v b H V t b n M x L n t U V E Z C L D M 0 f S Z x d W 9 0 O y w m c X V v d D t T Z W N 0 a W 9 u M S 9 X Z X J r Y m x h Z C A x I C 0 g U m V z d W x 0 c 1 9 N U E F f T 3 B l b k 1 l L 0 F 1 d G 9 S Z W 1 v d m V k Q 2 9 s d W 1 u c z E u e 2 J h c 2 V Q Y W d l U 1 N M V G l t Z S w z N X 0 m c X V v d D s s J n F 1 b 3 Q 7 U 2 V j d G l v b j E v V 2 V y a 2 J s Y W Q g M S A t I F J l c 3 V s d H N f T V B B X 0 9 w Z W 5 N Z S 9 B d X R v U m V t b 3 Z l Z E N v b H V t b n M x L n t z Y 2 9 y Z V 9 j Y W N o Z S w z N n 0 m c X V v d D s s J n F 1 b 3 Q 7 U 2 V j d G l v b j E v V 2 V y a 2 J s Y W Q g M S A t I F J l c 3 V s d H N f T V B B X 0 9 w Z W 5 N Z S 9 B d X R v U m V t b 3 Z l Z E N v b H V t b n M x L n t z Y 2 9 y Z V 9 j Z G 4 s M z d 9 J n F 1 b 3 Q 7 L C Z x d W 9 0 O 1 N l Y 3 R p b 2 4 x L 1 d l c m t i b G F k I D E g L S B S Z X N 1 b H R z X 0 1 Q Q V 9 P c G V u T W U v Q X V 0 b 1 J l b W 9 2 Z W R D b 2 x 1 b W 5 z M S 5 7 c 2 N v c m V f Z 3 p p c C w z O H 0 m c X V v d D s s J n F 1 b 3 Q 7 U 2 V j d G l v b j E v V 2 V y a 2 J s Y W Q g M S A t I F J l c 3 V s d H N f T V B B X 0 9 w Z W 5 N Z S 9 B d X R v U m V t b 3 Z l Z E N v b H V t b n M x L n t z Y 2 9 y Z V 9 j b 2 9 r a W V z L D M 5 f S Z x d W 9 0 O y w m c X V v d D t T Z W N 0 a W 9 u M S 9 X Z X J r Y m x h Z C A x I C 0 g U m V z d W x 0 c 1 9 N U E F f T 3 B l b k 1 l L 0 F 1 d G 9 S Z W 1 v d m V k Q 2 9 s d W 1 u c z E u e 3 N j b 3 J l X 2 t l Z X A t Y W x p d m U s N D B 9 J n F 1 b 3 Q 7 L C Z x d W 9 0 O 1 N l Y 3 R p b 2 4 x L 1 d l c m t i b G F k I D E g L S B S Z X N 1 b H R z X 0 1 Q Q V 9 P c G V u T W U v Q X V 0 b 1 J l b W 9 2 Z W R D b 2 x 1 b W 5 z M S 5 7 c 2 N v c m V f b W l u a W Z 5 L D Q x f S Z x d W 9 0 O y w m c X V v d D t T Z W N 0 a W 9 u M S 9 X Z X J r Y m x h Z C A x I C 0 g U m V z d W x 0 c 1 9 N U E F f T 3 B l b k 1 l L 0 F 1 d G 9 S Z W 1 v d m V k Q 2 9 s d W 1 u c z E u e 3 N j b 3 J l X 2 N v b W J p b m U s N D J 9 J n F 1 b 3 Q 7 L C Z x d W 9 0 O 1 N l Y 3 R p b 2 4 x L 1 d l c m t i b G F k I D E g L S B S Z X N 1 b H R z X 0 1 Q Q V 9 P c G V u T W U v Q X V 0 b 1 J l b W 9 2 Z W R D b 2 x 1 b W 5 z M S 5 7 c 2 N v c m V f Y 2 9 t c H J l c 3 M s N D N 9 J n F 1 b 3 Q 7 L C Z x d W 9 0 O 1 N l Y 3 R p b 2 4 x L 1 d l c m t i b G F k I D E g L S B S Z X N 1 b H R z X 0 1 Q Q V 9 P c G V u T W U v Q X V 0 b 1 J l b W 9 2 Z W R D b 2 x 1 b W 5 z M S 5 7 c 2 N v c m V f Z X R h Z 3 M s N D R 9 J n F 1 b 3 Q 7 L C Z x d W 9 0 O 1 N l Y 3 R p b 2 4 x L 1 d l c m t i b G F k I D E g L S B S Z X N 1 b H R z X 0 1 Q Q V 9 P c G V u T W U v Q X V 0 b 1 J l b W 9 2 Z W R D b 2 x 1 b W 5 z M S 5 7 c 2 N v c m V f c H J v Z 3 J l c 3 N p d m V f a n B l Z y w 0 N X 0 m c X V v d D s s J n F 1 b 3 Q 7 U 2 V j d G l v b j E v V 2 V y a 2 J s Y W Q g M S A t I F J l c 3 V s d H N f T V B B X 0 9 w Z W 5 N Z S 9 B d X R v U m V t b 3 Z l Z E N v b H V t b n M x L n t n e m l w X 3 R v d G F s L D Q 2 f S Z x d W 9 0 O y w m c X V v d D t T Z W N 0 a W 9 u M S 9 X Z X J r Y m x h Z C A x I C 0 g U m V z d W x 0 c 1 9 N U E F f T 3 B l b k 1 l L 0 F 1 d G 9 S Z W 1 v d m V k Q 2 9 s d W 1 u c z E u e 2 d 6 a X B f c 2 F 2 a W 5 n c y w 0 N 3 0 m c X V v d D s s J n F 1 b 3 Q 7 U 2 V j d G l v b j E v V 2 V y a 2 J s Y W Q g M S A t I F J l c 3 V s d H N f T V B B X 0 9 w Z W 5 N Z S 9 B d X R v U m V t b 3 Z l Z E N v b H V t b n M x L n t t a W 5 p Z n l f d G 9 0 Y W w s N D h 9 J n F 1 b 3 Q 7 L C Z x d W 9 0 O 1 N l Y 3 R p b 2 4 x L 1 d l c m t i b G F k I D E g L S B S Z X N 1 b H R z X 0 1 Q Q V 9 P c G V u T W U v Q X V 0 b 1 J l b W 9 2 Z W R D b 2 x 1 b W 5 z M S 5 7 b W l u a W Z 5 X 3 N h d m l u Z 3 M s N D l 9 J n F 1 b 3 Q 7 L C Z x d W 9 0 O 1 N l Y 3 R p b 2 4 x L 1 d l c m t i b G F k I D E g L S B S Z X N 1 b H R z X 0 1 Q Q V 9 P c G V u T W U v Q X V 0 b 1 J l b W 9 2 Z W R D b 2 x 1 b W 5 z M S 5 7 a W 1 h Z 2 V f d G 9 0 Y W w s N T B 9 J n F 1 b 3 Q 7 L C Z x d W 9 0 O 1 N l Y 3 R p b 2 4 x L 1 d l c m t i b G F k I D E g L S B S Z X N 1 b H R z X 0 1 Q Q V 9 P c G V u T W U v Q X V 0 b 1 J l b W 9 2 Z W R D b 2 x 1 b W 5 z M S 5 7 a W 1 h Z 2 V f c 2 F 2 a W 5 n c y w 1 M X 0 m c X V v d D s s J n F 1 b 3 Q 7 U 2 V j d G l v b j E v V 2 V y a 2 J s Y W Q g M S A t I F J l c 3 V s d H N f T V B B X 0 9 w Z W 5 N Z S 9 B d X R v U m V t b 3 Z l Z E N v b H V t b n M x L n t i Y X N l X 3 B h Z 2 V f Y 2 R u L D U y f S Z x d W 9 0 O y w m c X V v d D t T Z W N 0 a W 9 u M S 9 X Z X J r Y m x h Z C A x I C 0 g U m V z d W x 0 c 1 9 N U E F f T 3 B l b k 1 l L 0 F 1 d G 9 S Z W 1 v d m V k Q 2 9 s d W 1 u c z E u e 2 N w d S 5 Q Y X J z Z U h U T U w s N T N 9 J n F 1 b 3 Q 7 L C Z x d W 9 0 O 1 N l Y 3 R p b 2 4 x L 1 d l c m t i b G F k I D E g L S B S Z X N 1 b H R z X 0 1 Q Q V 9 P c G V u T W U v Q X V 0 b 1 J l b W 9 2 Z W R D b 2 x 1 b W 5 z M S 5 7 Y 3 B 1 L k h U T U x E b 2 N 1 b W V u d F B h c n N l c j o 6 R m V 0 Y 2 h R d W V 1 Z W R Q c m V s b 2 F k c y w 1 N H 0 m c X V v d D s s J n F 1 b 3 Q 7 U 2 V j d G l v b j E v V 2 V y a 2 J s Y W Q g M S A t I F J l c 3 V s d H N f T V B B X 0 9 w Z W 5 N Z S 9 B d X R v U m V t b 3 Z l Z E N v b H V t b n M x L n t j c H U u R X Z l b n R E a X N w Y X R j a C w 1 N X 0 m c X V v d D s s J n F 1 b 3 Q 7 U 2 V j d G l v b j E v V 2 V y a 2 J s Y W Q g M S A t I F J l c 3 V s d H N f T V B B X 0 9 w Z W 5 N Z S 9 B d X R v U m V t b 3 Z l Z E N v b H V t b n M x L n t j c H U u T W F y a 0 R P T U N v b n R l b n Q s N T Z 9 J n F 1 b 3 Q 7 L C Z x d W 9 0 O 1 N l Y 3 R p b 2 4 x L 1 d l c m t i b G F k I D E g L S B S Z X N 1 b H R z X 0 1 Q Q V 9 P c G V u T W U v Q X V 0 b 1 J l b W 9 2 Z W R D b 2 x 1 b W 5 z M S 5 7 Y 3 B 1 L l Y 4 L k d D X 1 R J T U V f V E 9 f U 0 F G R V B P S U 5 U L D U 3 f S Z x d W 9 0 O y w m c X V v d D t T Z W N 0 a W 9 u M S 9 X Z X J r Y m x h Z C A x I C 0 g U m V z d W x 0 c 1 9 N U E F f T 3 B l b k 1 l L 0 F 1 d G 9 S Z W 1 v d m V k Q 2 9 s d W 1 u c z E u e 2 N w d S 5 D b 2 1 t a X R M b 2 F k L D U 4 f S Z x d W 9 0 O y w m c X V v d D t T Z W N 0 a W 9 u M S 9 X Z X J r Y m x h Z C A x I C 0 g U m V z d W x 0 c 1 9 N U E F f T 3 B l b k 1 l L 0 F 1 d G 9 S Z W 1 v d m V k Q 2 9 s d W 1 u c z E u e 2 N w d S 5 S Z X N v d X J j Z U Z l d G N o Z X I 6 O n J l c X V l c 3 R S Z X N v d X J j Z S w 1 O X 0 m c X V v d D s s J n F 1 b 3 Q 7 U 2 V j d G l v b j E v V 2 V y a 2 J s Y W Q g M S A t I F J l c 3 V s d H N f T V B B X 0 9 w Z W 5 N Z S 9 B d X R v U m V t b 3 Z l Z E N v b H V t b n M x L n t j c H U u R X Z h b H V h d G V T Y 3 J p c H Q s N j B 9 J n F 1 b 3 Q 7 L C Z x d W 9 0 O 1 N l Y 3 R p b 2 4 x L 1 d l c m t i b G F k I D E g L S B S Z X N 1 b H R z X 0 1 Q Q V 9 P c G V u T W U v Q X V 0 b 1 J l b W 9 2 Z W R D b 2 x 1 b W 5 z M S 5 7 Y 3 B 1 L n Y 4 L m N v b X B p b G U s N j F 9 J n F 1 b 3 Q 7 L C Z x d W 9 0 O 1 N l Y 3 R p b 2 4 x L 1 d l c m t i b G F k I D E g L S B S Z X N 1 b H R z X 0 1 Q Q V 9 P c G V u T W U v Q X V 0 b 1 J l b W 9 2 Z W R D b 2 x 1 b W 5 z M S 5 7 Y 3 B 1 L l B h c n N l Q X V 0 a G 9 y U 3 R 5 b G V T a G V l d C w 2 M n 0 m c X V v d D s s J n F 1 b 3 Q 7 U 2 V j d G l v b j E v V 2 V y a 2 J s Y W Q g M S A t I F J l c 3 V s d H N f T V B B X 0 9 w Z W 5 N Z S 9 B d X R v U m V t b 3 Z l Z E N v b H V t b n M x L n t j c H U u R n V u Y 3 R p b 2 5 D Y W x s L D Y z f S Z x d W 9 0 O y w m c X V v d D t T Z W N 0 a W 9 u M S 9 X Z X J r Y m x h Z C A x I C 0 g U m V z d W x 0 c 1 9 N U E F f T 3 B l b k 1 l L 0 F 1 d G 9 S Z W 1 v d m V k Q 2 9 s d W 1 u c z E u e 2 N w d S 5 N Y X J r T G 9 h Z C w 2 N H 0 m c X V v d D s s J n F 1 b 3 Q 7 U 2 V j d G l v b j E v V 2 V y a 2 J s Y W Q g M S A t I F J l c 3 V s d H N f T V B B X 0 9 w Z W 5 N Z S 9 B d X R v U m V t b 3 Z l Z E N v b H V t b n M x L n t j c H U u V X B k Y X R l T G F 5 b 3 V 0 V H J l Z S w 2 N X 0 m c X V v d D s s J n F 1 b 3 Q 7 U 2 V j d G l v b j E v V 2 V y a 2 J s Y W Q g M S A t I F J l c 3 V s d H N f T V B B X 0 9 w Z W 5 N Z S 9 B d X R v U m V t b 3 Z l Z E N v b H V t b n M x L n t j c H U u T G F 5 b 3 V 0 L D Y 2 f S Z x d W 9 0 O y w m c X V v d D t T Z W N 0 a W 9 u M S 9 X Z X J r Y m x h Z C A x I C 0 g U m V z d W x 0 c 1 9 N U E F f T 3 B l b k 1 l L 0 F 1 d G 9 S Z W 1 v d m V k Q 2 9 s d W 1 u c z E u e 2 N w d S 5 Q c m V Q Y W l u d C w 2 N 3 0 m c X V v d D s s J n F 1 b 3 Q 7 U 2 V j d G l v b j E v V 2 V y a 2 J s Y W Q g M S A t I F J l c 3 V s d H N f T V B B X 0 9 w Z W 5 N Z S 9 B d X R v U m V t b 3 Z l Z E N v b H V t b n M x L n t j c H U u S G l 0 V G V z d C w 2 O H 0 m c X V v d D s s J n F 1 b 3 Q 7 U 2 V j d G l v b j E v V 2 V y a 2 J s Y W Q g M S A t I F J l c 3 V s d H N f T V B B X 0 9 w Z W 5 N Z S 9 B d X R v U m V t b 3 Z l Z E N v b H V t b n M x L n t j c H U u U G F p b n Q s N j l 9 J n F 1 b 3 Q 7 L C Z x d W 9 0 O 1 N l Y 3 R p b 2 4 x L 1 d l c m t i b G F k I D E g L S B S Z X N 1 b H R z X 0 1 Q Q V 9 P c G V u T W U v Q X V 0 b 1 J l b W 9 2 Z W R D b 2 x 1 b W 5 z M S 5 7 Y 3 B 1 L k x h e W V y a X p l L D c w f S Z x d W 9 0 O y w m c X V v d D t T Z W N 0 a W 9 u M S 9 X Z X J r Y m x h Z C A x I C 0 g U m V z d W x 0 c 1 9 N U E F f T 3 B l b k 1 l L 0 F 1 d G 9 S Z W 1 v d m V k Q 2 9 s d W 1 u c z E u e 2 N w d S 5 s Y X J n Z X N 0 Q 2 9 u d G V u d G Z 1 b F B h a W 5 0 O j p D Y W 5 k a W R h d G U s N z F 9 J n F 1 b 3 Q 7 L C Z x d W 9 0 O 1 N l Y 3 R p b 2 4 x L 1 d l c m t i b G F k I D E g L S B S Z X N 1 b H R z X 0 1 Q Q V 9 P c G V u T W U v Q X V 0 b 1 J l b W 9 2 Z W R D b 2 x 1 b W 5 z M S 5 7 Y 3 B 1 L l J l c 2 9 1 c m N l Q 2 h h b m d l U H J p b 3 J p d H k s N z J 9 J n F 1 b 3 Q 7 L C Z x d W 9 0 O 1 N l Y 3 R p b 2 4 x L 1 d l c m t i b G F k I D E g L S B S Z X N 1 b H R z X 0 1 Q Q V 9 P c G V u T W U v Q X V 0 b 1 J l b W 9 2 Z W R D b 2 x 1 b W 5 z M S 5 7 Y 3 B 1 L k l k b G U s N z N 9 J n F 1 b 3 Q 7 L C Z x d W 9 0 O 1 N l Y 3 R p b 2 4 x L 1 d l c m t i b G F k I D E g L S B S Z X N 1 b H R z X 0 1 Q Q V 9 P c G V u T W U v Q X V 0 b 1 J l b W 9 2 Z W R D b 2 x 1 b W 5 z M S 5 7 d G V z d G V y L D c 0 f S Z x d W 9 0 O y w m c X V v d D t T Z W N 0 a W 9 u M S 9 X Z X J r Y m x h Z C A x I C 0 g U m V z d W x 0 c 1 9 N U E F f T 3 B l b k 1 l L 0 F 1 d G 9 S Z W 1 v d m V k Q 2 9 s d W 1 u c z E u e 3 N 0 Y X J 0 X 2 V w b 2 N o L D c 1 f S Z x d W 9 0 O y w m c X V v d D t T Z W N 0 a W 9 u M S 9 X Z X J r Y m x h Z C A x I C 0 g U m V z d W x 0 c 1 9 N U E F f T 3 B l b k 1 l L 0 F 1 d G 9 S Z W 1 v d m V k Q 2 9 s d W 1 u c z E u e 2 9 z V m V y c 2 l v b i w 3 N n 0 m c X V v d D s s J n F 1 b 3 Q 7 U 2 V j d G l v b j E v V 2 V y a 2 J s Y W Q g M S A t I F J l c 3 V s d H N f T V B B X 0 9 w Z W 5 N Z S 9 B d X R v U m V t b 3 Z l Z E N v b H V t b n M x L n t v c 1 9 2 Z X J z a W 9 u L D c 3 f S Z x d W 9 0 O y w m c X V v d D t T Z W N 0 a W 9 u M S 9 X Z X J r Y m x h Z C A x I C 0 g U m V z d W x 0 c 1 9 N U E F f T 3 B l b k 1 l L 0 F 1 d G 9 S Z W 1 v d m V k Q 2 9 s d W 1 u c z E u e 2 9 z U G x h d G Z v c m 0 s N z h 9 J n F 1 b 3 Q 7 L C Z x d W 9 0 O 1 N l Y 3 R p b 2 4 x L 1 d l c m t i b G F k I D E g L S B S Z X N 1 b H R z X 0 1 Q Q V 9 P c G V u T W U v Q X V 0 b 1 J l b W 9 2 Z W R D b 2 x 1 b W 5 z M S 5 7 Z G F 0 Z S w 3 O X 0 m c X V v d D s s J n F 1 b 3 Q 7 U 2 V j d G l v b j E v V 2 V y a 2 J s Y W Q g M S A t I F J l c 3 V s d H N f T V B B X 0 9 w Z W 5 N Z S 9 B d X R v U m V t b 3 Z l Z E N v b H V t b n M x L n t i c m 9 3 c 2 V y V m V y c 2 l v b i w 4 M H 0 m c X V v d D s s J n F 1 b 3 Q 7 U 2 V j d G l v b j E v V 2 V y a 2 J s Y W Q g M S A t I F J l c 3 V s d H N f T V B B X 0 9 w Z W 5 N Z S 9 B d X R v U m V t b 3 Z l Z E N v b H V t b n M x L n t i c m 9 3 c 2 V y X 3 Z l c n N p b 2 4 s O D F 9 J n F 1 b 3 Q 7 L C Z x d W 9 0 O 1 N l Y 3 R p b 2 4 x L 1 d l c m t i b G F k I D E g L S B S Z X N 1 b H R z X 0 1 Q Q V 9 P c G V u T W U v Q X V 0 b 1 J l b W 9 2 Z W R D b 2 x 1 b W 5 z M S 5 7 Z n V s b H l M b 2 F k Z W R D U F V t c y w 4 M n 0 m c X V v d D s s J n F 1 b 3 Q 7 U 2 V j d G l v b j E v V 2 V y a 2 J s Y W Q g M S A t I F J l c 3 V s d H N f T V B B X 0 9 w Z W 5 N Z S 9 B d X R v U m V t b 3 Z l Z E N v b H V t b n M x L n t m d W x s e U x v Y W R l Z E N Q V X B j d C w 4 M 3 0 m c X V v d D s s J n F 1 b 3 Q 7 U 2 V j d G l v b j E v V 2 V y a 2 J s Y W Q g M S A t I F J l c 3 V s d H N f T V B B X 0 9 w Z W 5 N Z S 9 B d X R v U m V t b 3 Z l Z E N v b H V t b n M x L n t k b 2 N 1 b W V u d F 9 V U k w s O D R 9 J n F 1 b 3 Q 7 L C Z x d W 9 0 O 1 N l Y 3 R p b 2 4 x L 1 d l c m t i b G F k I D E g L S B S Z X N 1 b H R z X 0 1 Q Q V 9 P c G V u T W U v Q X V 0 b 1 J l b W 9 2 Z W R D b 2 x 1 b W 5 z M S 5 7 Z G 9 j d W 1 l b n R f a G 9 z d G 5 h b W U s O D V 9 J n F 1 b 3 Q 7 L C Z x d W 9 0 O 1 N l Y 3 R p b 2 4 x L 1 d l c m t i b G F k I D E g L S B S Z X N 1 b H R z X 0 1 Q Q V 9 P c G V u T W U v Q X V 0 b 1 J l b W 9 2 Z W R D b 2 x 1 b W 5 z M S 5 7 Z G 9 j d W 1 l b n R f b 3 J p Z 2 l u L D g 2 f S Z x d W 9 0 O y w m c X V v d D t T Z W N 0 a W 9 u M S 9 X Z X J r Y m x h Z C A x I C 0 g U m V z d W x 0 c 1 9 N U E F f T 3 B l b k 1 l L 0 F 1 d G 9 S Z W 1 v d m V k Q 2 9 s d W 1 u c z E u e 2 R v b U V s Z W 1 l b n R z L D g 3 f S Z x d W 9 0 O y w m c X V v d D t T Z W N 0 a W 9 u M S 9 X Z X J r Y m x h Z C A x I C 0 g U m V z d W x 0 c 1 9 N U E F f T 3 B l b k 1 l L 0 F 1 d G 9 S Z W 1 v d m V k Q 2 9 s d W 1 u c z E u e 2 R v b U N v b X B s Z X R l L D g 4 f S Z x d W 9 0 O y w m c X V v d D t T Z W N 0 a W 9 u M S 9 X Z X J r Y m x h Z C A x I C 0 g U m V z d W x 0 c 1 9 N U E F f T 3 B l b k 1 l L 0 F 1 d G 9 S Z W 1 v d m V k Q 2 9 s d W 1 u c z E u e 1 B l c m Z v c m 1 h b m N l U G F p b n R U a W 1 p b m c u Z m l y c 3 Q t c G F p b n Q s O D l 9 J n F 1 b 3 Q 7 L C Z x d W 9 0 O 1 N l Y 3 R p b 2 4 x L 1 d l c m t i b G F k I D E g L S B S Z X N 1 b H R z X 0 1 Q Q V 9 P c G V u T W U v Q X V 0 b 1 J l b W 9 2 Z W R D b 2 x 1 b W 5 z M S 5 7 U G V y Z m 9 y b W F u Y 2 V Q Y W l u d F R p b W l u Z y 5 m a X J z d C 1 j b 2 5 0 Z W 5 0 Z n V s L X B h a W 5 0 L D k w f S Z x d W 9 0 O y w m c X V v d D t T Z W N 0 a W 9 u M S 9 X Z X J r Y m x h Z C A x I C 0 g U m V z d W x 0 c 1 9 N U E F f T 3 B l b k 1 l L 0 F 1 d G 9 S Z W 1 v d m V k Q 2 9 s d W 1 u c z E u e 2 J h c 2 V f c G F n Z V 9 p c F 9 w d H I s O T F 9 J n F 1 b 3 Q 7 L C Z x d W 9 0 O 1 N l Y 3 R p b 2 4 x L 1 d l c m t i b G F k I D E g L S B S Z X N 1 b H R z X 0 1 Q Q V 9 P c G V u T W U v Q X V 0 b 1 J l b W 9 2 Z W R D b 2 x 1 b W 5 z M S 5 7 Y m F z Z V 9 w Y W d l X 2 N u Y W 1 l L D k y f S Z x d W 9 0 O y w m c X V v d D t T Z W N 0 a W 9 u M S 9 X Z X J r Y m x h Z C A x I C 0 g U m V z d W x 0 c 1 9 N U E F f T 3 B l b k 1 l L 0 F 1 d G 9 S Z W 1 v d m V k Q 2 9 s d W 1 u c z E u e 2 J h c 2 V f c G F n Z V 9 k b n N f c 2 V y d m V y L D k z f S Z x d W 9 0 O y w m c X V v d D t T Z W N 0 a W 9 u M S 9 X Z X J r Y m x h Z C A x I C 0 g U m V z d W x 0 c 1 9 N U E F f T 3 B l b k 1 l L 0 F 1 d G 9 S Z W 1 v d m V k Q 2 9 s d W 1 u c z E u e 2 J y b 3 d z Z X J f b m F t Z S w 5 N H 0 m c X V v d D s s J n F 1 b 3 Q 7 U 2 V j d G l v b j E v V 2 V y a 2 J s Y W Q g M S A t I F J l c 3 V s d H N f T V B B X 0 9 w Z W 5 N Z S 9 B d X R v U m V t b 3 Z l Z E N v b H V t b n M x L n t l d m V u d E 5 h b W U s O T V 9 J n F 1 b 3 Q 7 L C Z x d W 9 0 O 1 N l Y 3 R p b 2 4 x L 1 d l c m t i b G F k I D E g L S B S Z X N 1 b H R z X 0 1 Q Q V 9 P c G V u T W U v Q X V 0 b 1 J l b W 9 2 Z W R D b 2 x 1 b W 5 z M S 5 7 d G V z d F 9 y d W 5 f d G l t Z V 9 t c y w 5 N n 0 m c X V v d D s s J n F 1 b 3 Q 7 U 2 V j d G l v b j E v V 2 V y a 2 J s Y W Q g M S A t I F J l c 3 V s d H N f T V B B X 0 9 w Z W 5 N Z S 9 B d X R v U m V t b 3 Z l Z E N v b H V t b n M x L n t 0 Z X N 0 V X J s L D k 3 f S Z x d W 9 0 O y w m c X V v d D t T Z W N 0 a W 9 u M S 9 X Z X J r Y m x h Z C A x I C 0 g U m V z d W x 0 c 1 9 N U E F f T 3 B l b k 1 l L 0 F 1 d G 9 S Z W 1 v d m V k Q 2 9 s d W 1 u c z E u e 0 N v b G 9 y Z G V w d G g s O T h 9 J n F 1 b 3 Q 7 L C Z x d W 9 0 O 1 N l Y 3 R p b 2 4 x L 1 d l c m t i b G F k I D E g L S B S Z X N 1 b H R z X 0 1 Q Q V 9 P c G V u T W U v Q X V 0 b 1 J l b W 9 2 Z W R D b 2 x 1 b W 5 z M S 5 7 R H B p L D k 5 f S Z x d W 9 0 O y w m c X V v d D t T Z W N 0 a W 9 u M S 9 X Z X J r Y m x h Z C A x I C 0 g U m V z d W x 0 c 1 9 N U E F f T 3 B l b k 1 l L 0 F 1 d G 9 S Z W 1 v d m V k Q 2 9 s d W 1 u c z E u e 0 l t Y W d l c y w x M D B 9 J n F 1 b 3 Q 7 L C Z x d W 9 0 O 1 N l Y 3 R p b 2 4 x L 1 d l c m t i b G F k I D E g L S B S Z X N 1 b H R z X 0 1 Q Q V 9 P c G V u T W U v Q X V 0 b 1 J l b W 9 2 Z W R D b 2 x 1 b W 5 z M S 5 7 U m V z b 2 x 1 d G l v b i w x M D F 9 J n F 1 b 3 Q 7 L C Z x d W 9 0 O 1 N l Y 3 R p b 2 4 x L 1 d l c m t i b G F k I D E g L S B S Z X N 1 b H R z X 0 1 Q Q V 9 P c G V u T W U v Q X V 0 b 1 J l b W 9 2 Z W R D b 2 x 1 b W 5 z M S 5 7 Z 2 V u Z X J h d G V k L W N v b n R l b n Q t c G V y Y 2 V u d C w x M D J 9 J n F 1 b 3 Q 7 L C Z x d W 9 0 O 1 N l Y 3 R p b 2 4 x L 1 d l c m t i b G F k I D E g L S B S Z X N 1 b H R z X 0 1 Q Q V 9 P c G V u T W U v Q X V 0 b 1 J l b W 9 2 Z W R D b 2 x 1 b W 5 z M S 5 7 Z 2 V u Z X J h d G V k L W N v b n R l b n Q t c 2 l 6 Z S w x M D N 9 J n F 1 b 3 Q 7 L C Z x d W 9 0 O 1 N l Y 3 R p b 2 4 x L 1 d l c m t i b G F k I D E g L S B S Z X N 1 b H R z X 0 1 Q Q V 9 P c G V u T W U v Q X V 0 b 1 J l b W 9 2 Z W R D b 2 x 1 b W 5 z M S 5 7 b W V 0 Y S 1 2 a W V 3 c G 9 y d C w x M D R 9 J n F 1 b 3 Q 7 L C Z x d W 9 0 O 1 N l Y 3 R p b 2 4 x L 1 d l c m t i b G F k I D E g L S B S Z X N 1 b H R z X 0 1 Q Q V 9 P c G V u T W U v Q X V 0 b 1 J l b W 9 2 Z W R D b 2 x 1 b W 5 z M S 5 7 c m V u Z G V y Z W Q t a H R t b C w x M D V 9 J n F 1 b 3 Q 7 L C Z x d W 9 0 O 1 N l Y 3 R p b 2 4 x L 1 d l c m t i b G F k I D E g L S B S Z X N 1 b H R z X 0 1 Q Q V 9 P c G V u T W U v Q X V 0 b 1 J l b W 9 2 Z W R D b 2 x 1 b W 5 z M S 5 7 b G F z d F Z p c 3 V h b E N o Y W 5 n Z S w x M D Z 9 J n F 1 b 3 Q 7 L C Z x d W 9 0 O 1 N l Y 3 R p b 2 4 x L 1 d l c m t i b G F k I D E g L S B S Z X N 1 b H R z X 0 1 Q Q V 9 P c G V u T W U v Q X V 0 b 1 J l b W 9 2 Z W R D b 2 x 1 b W 5 z M S 5 7 c m V u Z G V y L D E w N 3 0 m c X V v d D s s J n F 1 b 3 Q 7 U 2 V j d G l v b j E v V 2 V y a 2 J s Y W Q g M S A t I F J l c 3 V s d H N f T V B B X 0 9 w Z W 5 N Z S 9 B d X R v U m V t b 3 Z l Z E N v b H V t b n M x L n t 2 a X N 1 Y W x D b 2 1 w b G V 0 Z T g 1 L D E w O H 0 m c X V v d D s s J n F 1 b 3 Q 7 U 2 V j d G l v b j E v V 2 V y a 2 J s Y W Q g M S A t I F J l c 3 V s d H N f T V B B X 0 9 w Z W 5 N Z S 9 B d X R v U m V t b 3 Z l Z E N v b H V t b n M x L n t 2 a X N 1 Y W x D b 2 1 w b G V 0 Z T k w L D E w O X 0 m c X V v d D s s J n F 1 b 3 Q 7 U 2 V j d G l v b j E v V 2 V y a 2 J s Y W Q g M S A t I F J l c 3 V s d H N f T V B B X 0 9 w Z W 5 N Z S 9 B d X R v U m V t b 3 Z l Z E N v b H V t b n M x L n t 2 a X N 1 Y W x D b 2 1 w b G V 0 Z T k 1 L D E x M H 0 m c X V v d D s s J n F 1 b 3 Q 7 U 2 V j d G l v b j E v V 2 V y a 2 J s Y W Q g M S A t I F J l c 3 V s d H N f T V B B X 0 9 w Z W 5 N Z S 9 B d X R v U m V t b 3 Z l Z E N v b H V t b n M x L n t 2 a X N 1 Y W x D b 2 1 w b G V 0 Z T k 5 L D E x M X 0 m c X V v d D s s J n F 1 b 3 Q 7 U 2 V j d G l v b j E v V 2 V y a 2 J s Y W Q g M S A t I F J l c 3 V s d H N f T V B B X 0 9 w Z W 5 N Z S 9 B d X R v U m V t b 3 Z l Z E N v b H V t b n M x L n t 2 a X N 1 Y W x D b 2 1 w b G V 0 Z S w x M T J 9 J n F 1 b 3 Q 7 L C Z x d W 9 0 O 1 N l Y 3 R p b 2 4 x L 1 d l c m t i b G F k I D E g L S B S Z X N 1 b H R z X 0 1 Q Q V 9 P c G V u T W U v Q X V 0 b 1 J l b W 9 2 Z W R D b 2 x 1 b W 5 z M S 5 7 U 3 B l Z W R J b m R l e C w x M T N 9 J n F 1 b 3 Q 7 L C Z x d W 9 0 O 1 N l Y 3 R p b 2 4 x L 1 d l c m t i b G F k I D E g L S B S Z X N 1 b H R z X 0 1 Q Q V 9 P c G V u T W U v Q X V 0 b 1 J l b W 9 2 Z W R D b 2 x 1 b W 5 z M S 5 7 T G F y Z 2 V z d E N v b n R l b n R m d W x Q Y W l u d F R 5 c G U s M T E 0 f S Z x d W 9 0 O y w m c X V v d D t T Z W N 0 a W 9 u M S 9 X Z X J r Y m x h Z C A x I C 0 g U m V z d W x 0 c 1 9 N U E F f T 3 B l b k 1 l L 0 F 1 d G 9 S Z W 1 v d m V k Q 2 9 s d W 1 u c z E u e 0 x h c m d l c 3 R D b 2 5 0 Z W 5 0 Z n V s U G F p b n R O b 2 R l V H l w Z S w x M T V 9 J n F 1 b 3 Q 7 L C Z x d W 9 0 O 1 N l Y 3 R p b 2 4 x L 1 d l c m t i b G F k I D E g L S B S Z X N 1 b H R z X 0 1 Q Q V 9 P c G V u T W U v Q X V 0 b 1 J l b W 9 2 Z W R D b 2 x 1 b W 5 z M S 5 7 Y 2 h y b 2 1 l V X N l c l R p b W l u Z y 5 u Y X Z p Z 2 F 0 a W 9 u U 3 R h c n Q s M T E 2 f S Z x d W 9 0 O y w m c X V v d D t T Z W N 0 a W 9 u M S 9 X Z X J r Y m x h Z C A x I C 0 g U m V z d W x 0 c 1 9 N U E F f T 3 B l b k 1 l L 0 F 1 d G 9 S Z W 1 v d m V k Q 2 9 s d W 1 u c z E u e 2 N o c m 9 t Z V V z Z X J U a W 1 p b m c u Z m V 0 Y 2 h T d G F y d C w x M T d 9 J n F 1 b 3 Q 7 L C Z x d W 9 0 O 1 N l Y 3 R p b 2 4 x L 1 d l c m t i b G F k I D E g L S B S Z X N 1 b H R z X 0 1 Q Q V 9 P c G V u T W U v Q X V 0 b 1 J l b W 9 2 Z W R D b 2 x 1 b W 5 z M S 5 7 Y 2 h y b 2 1 l V X N l c l R p b W l u Z y 5 k b 2 1 M b 2 F k a W 5 n L D E x O H 0 m c X V v d D s s J n F 1 b 3 Q 7 U 2 V j d G l v b j E v V 2 V y a 2 J s Y W Q g M S A t I F J l c 3 V s d H N f T V B B X 0 9 w Z W 5 N Z S 9 B d X R v U m V t b 3 Z l Z E N v b H V t b n M x L n t j a H J v b W V V c 2 V y V G l t a W 5 n L n J l c 3 B v b n N l R W 5 k L D E x O X 0 m c X V v d D s s J n F 1 b 3 Q 7 U 2 V j d G l v b j E v V 2 V y a 2 J s Y W Q g M S A t I F J l c 3 V s d H N f T V B B X 0 9 w Z W 5 N Z S 9 B d X R v U m V t b 3 Z l Z E N v b H V t b n M x L n t j a H J v b W V V c 2 V y V G l t a W 5 n L m R v b U l u d G V y Y W N 0 a X Z l L D E y M H 0 m c X V v d D s s J n F 1 b 3 Q 7 U 2 V j d G l v b j E v V 2 V y a 2 J s Y W Q g M S A t I F J l c 3 V s d H N f T V B B X 0 9 w Z W 5 N Z S 9 B d X R v U m V t b 3 Z l Z E N v b H V t b n M x L n t j a H J v b W V V c 2 V y V G l t a W 5 n L m R v b U N v b n R l b n R M b 2 F k Z W R F d m V u d F N 0 Y X J 0 L D E y M X 0 m c X V v d D s s J n F 1 b 3 Q 7 U 2 V j d G l v b j E v V 2 V y a 2 J s Y W Q g M S A t I F J l c 3 V s d H N f T V B B X 0 9 w Z W 5 N Z S 9 B d X R v U m V t b 3 Z l Z E N v b H V t b n M x L n t j a H J v b W V V c 2 V y V G l t a W 5 n L m R v b U N v b n R l b n R M b 2 F k Z W R F d m V u d E V u Z C w x M j J 9 J n F 1 b 3 Q 7 L C Z x d W 9 0 O 1 N l Y 3 R p b 2 4 x L 1 d l c m t i b G F k I D E g L S B S Z X N 1 b H R z X 0 1 Q Q V 9 P c G V u T W U v Q X V 0 b 1 J l b W 9 2 Z W R D b 2 x 1 b W 5 z M S 5 7 Y 2 h y b 2 1 l V X N l c l R p b W l u Z y 5 k b 2 1 D b 2 1 w b G V 0 Z S w x M j N 9 J n F 1 b 3 Q 7 L C Z x d W 9 0 O 1 N l Y 3 R p b 2 4 x L 1 d l c m t i b G F k I D E g L S B S Z X N 1 b H R z X 0 1 Q Q V 9 P c G V u T W U v Q X V 0 b 1 J l b W 9 2 Z W R D b 2 x 1 b W 5 z M S 5 7 Y 2 h y b 2 1 l V X N l c l R p b W l u Z y 5 1 b m x v Y W R F d m V u d F N 0 Y X J 0 L D E y N H 0 m c X V v d D s s J n F 1 b 3 Q 7 U 2 V j d G l v b j E v V 2 V y a 2 J s Y W Q g M S A t I F J l c 3 V s d H N f T V B B X 0 9 w Z W 5 N Z S 9 B d X R v U m V t b 3 Z l Z E N v b H V t b n M x L n t j a H J v b W V V c 2 V y V G l t a W 5 n L n V u b G 9 h Z E V 2 Z W 5 0 R W 5 k L D E y N X 0 m c X V v d D s s J n F 1 b 3 Q 7 U 2 V j d G l v b j E v V 2 V y a 2 J s Y W Q g M S A t I F J l c 3 V s d H N f T V B B X 0 9 w Z W 5 N Z S 9 B d X R v U m V t b 3 Z l Z E N v b H V t b n M x L n t j a H J v b W V V c 2 V y V G l t a W 5 n L m 1 h c m t B c 0 1 h a W 5 G c m F t Z S w x M j Z 9 J n F 1 b 3 Q 7 L C Z x d W 9 0 O 1 N l Y 3 R p b 2 4 x L 1 d l c m t i b G F k I D E g L S B S Z X N 1 b H R z X 0 1 Q Q V 9 P c G V u T W U v Q X V 0 b 1 J l b W 9 2 Z W R D b 2 x 1 b W 5 z M S 5 7 Y 2 h y b 2 1 l V X N l c l R p b W l u Z y 5 j b 2 1 t a X R O Y X Z p Z 2 F 0 a W 9 u R W 5 k L D E y N 3 0 m c X V v d D s s J n F 1 b 3 Q 7 U 2 V j d G l v b j E v V 2 V y a 2 J s Y W Q g M S A t I F J l c 3 V s d H N f T V B B X 0 9 w Z W 5 N Z S 9 B d X R v U m V t b 3 Z l Z E N v b H V t b n M x L n t j a H J v b W V V c 2 V y V G l t a W 5 n L m x v Y W R F d m V u d F N 0 Y X J 0 L D E y O H 0 m c X V v d D s s J n F 1 b 3 Q 7 U 2 V j d G l v b j E v V 2 V y a 2 J s Y W Q g M S A t I F J l c 3 V s d H N f T V B B X 0 9 w Z W 5 N Z S 9 B d X R v U m V t b 3 Z l Z E N v b H V t b n M x L n t j a H J v b W V V c 2 V y V G l t a W 5 n L m x v Y W R F d m V u d E V u Z C w x M j l 9 J n F 1 b 3 Q 7 L C Z x d W 9 0 O 1 N l Y 3 R p b 2 4 x L 1 d l c m t i b G F k I D E g L S B S Z X N 1 b H R z X 0 1 Q Q V 9 P c G V u T W U v Q X V 0 b 1 J l b W 9 2 Z W R D b 2 x 1 b W 5 z M S 5 7 Y 2 h y b 2 1 l V X N l c l R p b W l u Z y 5 m a X J z d F B h a W 5 0 L D E z M H 0 m c X V v d D s s J n F 1 b 3 Q 7 U 2 V j d G l v b j E v V 2 V y a 2 J s Y W Q g M S A t I F J l c 3 V s d H N f T V B B X 0 9 w Z W 5 N Z S 9 B d X R v U m V t b 3 Z l Z E N v b H V t b n M x L n t j a H J v b W V V c 2 V y V G l t a W 5 n L m Z p c n N 0 Q 2 9 u d G V u d G Z 1 b F B h a W 5 0 L D E z M X 0 m c X V v d D s s J n F 1 b 3 Q 7 U 2 V j d G l v b j E v V 2 V y a 2 J s Y W Q g M S A t I F J l c 3 V s d H N f T V B B X 0 9 w Z W 5 N Z S 9 B d X R v U m V t b 3 Z l Z E N v b H V t b n M x L n t j a H J v b W V V c 2 V y V G l t a W 5 n L m Z p c n N 0 T W V h b m l u Z 2 Z 1 b F B h a W 5 0 Q 2 F u Z G l k Y X R l L D E z M n 0 m c X V v d D s s J n F 1 b 3 Q 7 U 2 V j d G l v b j E v V 2 V y a 2 J s Y W Q g M S A t I F J l c 3 V s d H N f T V B B X 0 9 w Z W 5 N Z S 9 B d X R v U m V t b 3 Z l Z E N v b H V t b n M x L n t j a H J v b W V V c 2 V y V G l t a W 5 n L k x h e W 9 1 d F N o a W Z 0 L D E z M 3 0 m c X V v d D s s J n F 1 b 3 Q 7 U 2 V j d G l v b j E v V 2 V y a 2 J s Y W Q g M S A t I F J l c 3 V s d H N f T V B B X 0 9 w Z W 5 N Z S 9 B d X R v U m V t b 3 Z l Z E N v b H V t b n M x L n t j a H J v b W V V c 2 V y V G l t a W 5 n L m Z p c n N 0 T W V h b m l u Z 2 Z 1 b F B h a W 5 0 L D E z N H 0 m c X V v d D s s J n F 1 b 3 Q 7 U 2 V j d G l v b j E v V 2 V y a 2 J s Y W Q g M S A t I F J l c 3 V s d H N f T V B B X 0 9 w Z W 5 N Z S 9 B d X R v U m V t b 3 Z l Z E N v b H V t b n M x L n t j a H J v b W V V c 2 V y V G l t a W 5 n L m Z p c n N 0 S W 1 h Z 2 V Q Y W l u d C w x M z V 9 J n F 1 b 3 Q 7 L C Z x d W 9 0 O 1 N l Y 3 R p b 2 4 x L 1 d l c m t i b G F k I D E g L S B S Z X N 1 b H R z X 0 1 Q Q V 9 P c G V u T W U v Q X V 0 b 1 J l b W 9 2 Z W R D b 2 x 1 b W 5 z M S 5 7 Y 2 h y b 2 1 l V X N l c l R p b W l u Z y 5 M Y X J n Z X N 0 V G V 4 d F B h a W 5 0 L D E z N n 0 m c X V v d D s s J n F 1 b 3 Q 7 U 2 V j d G l v b j E v V 2 V y a 2 J s Y W Q g M S A t I F J l c 3 V s d H N f T V B B X 0 9 w Z W 5 N Z S 9 B d X R v U m V t b 3 Z l Z E N v b H V t b n M x L n t j a H J v b W V V c 2 V y V G l t a W 5 n L k x h c m d l c 3 R D b 2 5 0 Z W 5 0 Z n V s U G F p b n Q s M T M 3 f S Z x d W 9 0 O y w m c X V v d D t T Z W N 0 a W 9 u M S 9 X Z X J r Y m x h Z C A x I C 0 g U m V z d W x 0 c 1 9 N U E F f T 3 B l b k 1 l L 0 F 1 d G 9 S Z W 1 v d m V k Q 2 9 s d W 1 u c z E u e 2 N o c m 9 t Z V V z Z X J U a W 1 p b m c u T G F y Z 2 V z d E l t Y W d l U G F p b n Q s M T M 4 f S Z x d W 9 0 O y w m c X V v d D t T Z W N 0 a W 9 u M S 9 X Z X J r Y m x h Z C A x I C 0 g U m V z d W x 0 c 1 9 N U E F f T 3 B l b k 1 l L 0 F 1 d G 9 S Z W 1 v d m V k Q 2 9 s d W 1 u c z E u e 2 N o c m 9 t Z V V z Z X J U a W 1 p b m c u V G 9 0 Y W x M Y X l v d X R T a G l m d C w x M z l 9 J n F 1 b 3 Q 7 L C Z x d W 9 0 O 1 N l Y 3 R p b 2 4 x L 1 d l c m t i b G F k I D E g L S B S Z X N 1 b H R z X 0 1 Q Q V 9 P c G V u T W U v Q X V 0 b 1 J l b W 9 2 Z W R D b 2 x 1 b W 5 z M S 5 7 Y 2 h y b 2 1 l V X N l c l R p b W l u Z y 5 D d W 1 1 b G F 0 a X Z l T G F 5 b 3 V 0 U 2 h p Z n Q s M T Q w f S Z x d W 9 0 O y w m c X V v d D t T Z W N 0 a W 9 u M S 9 X Z X J r Y m x h Z C A x I C 0 g U m V z d W x 0 c 1 9 N U E F f T 3 B l b k 1 l L 0 F 1 d G 9 S Z W 1 v d m V k Q 2 9 s d W 1 u c z E u e 1 R U S U 1 l Y X N 1 c m V t Z W 5 0 R W 5 k L D E 0 M X 0 m c X V v d D s s J n F 1 b 3 Q 7 U 2 V j d G l v b j E v V 2 V y a 2 J s Y W Q g M S A t I F J l c 3 V s d H N f T V B B X 0 9 w Z W 5 N Z S 9 B d X R v U m V t b 3 Z l Z E N v b H V t b n M x L n t M Y X N 0 S W 5 0 Z X J h Y 3 R p d m U s M T Q y f S Z x d W 9 0 O y w m c X V v d D t T Z W N 0 a W 9 u M S 9 X Z X J r Y m x h Z C A x I C 0 g U m V z d W x 0 c 1 9 N U E F f T 3 B l b k 1 l L 0 F 1 d G 9 S Z W 1 v d m V k Q 2 9 s d W 1 u c z E u e 3 R l c 3 R J R C w x N D N 9 J n F 1 b 3 Q 7 L C Z x d W 9 0 O 1 N l Y 3 R p b 2 4 x L 1 d l c m t i b G F k I D E g L S B S Z X N 1 b H R z X 0 1 Q Q V 9 P c G V u T W U v Q X V 0 b 1 J l b W 9 2 Z W R D b 2 x 1 b W 5 z M S 5 7 c n V u L D E 0 N H 0 m c X V v d D s s J n F 1 b 3 Q 7 U 2 V j d G l v b j E v V 2 V y a 2 J s Y W Q g M S A t I F J l c 3 V s d H N f T V B B X 0 9 w Z W 5 N Z S 9 B d X R v U m V t b 3 Z l Z E N v b H V t b n M x L n t z d G V w L D E 0 N X 0 m c X V v d D s s J n F 1 b 3 Q 7 U 2 V j d G l v b j E v V 2 V y a 2 J s Y W Q g M S A t I F J l c 3 V s d H N f T V B B X 0 9 w Z W 5 N Z S 9 B d X R v U m V t b 3 Z l Z E N v b H V t b n M x L n t l Z m Z l Y 3 R p d m V C c H M s M T Q 2 f S Z x d W 9 0 O y w m c X V v d D t T Z W N 0 a W 9 u M S 9 X Z X J r Y m x h Z C A x I C 0 g U m V z d W x 0 c 1 9 N U E F f T 3 B l b k 1 l L 0 F 1 d G 9 S Z W 1 v d m V k Q 2 9 s d W 1 u c z E u e 2 R v b V R p b W U s M T Q 3 f S Z x d W 9 0 O y w m c X V v d D t T Z W N 0 a W 9 u M S 9 X Z X J r Y m x h Z C A x I C 0 g U m V z d W x 0 c 1 9 N U E F f T 3 B l b k 1 l L 0 F 1 d G 9 S Z W 1 v d m V k Q 2 9 s d W 1 u c z E u e 2 F m d C w x N D h 9 J n F 1 b 3 Q 7 L C Z x d W 9 0 O 1 N l Y 3 R p b 2 4 x L 1 d l c m t i b G F k I D E g L S B S Z X N 1 b H R z X 0 1 Q Q V 9 P c G V u T W U v Q X V 0 b 1 J l b W 9 2 Z W R D b 2 x 1 b W 5 z M S 5 7 d G l 0 b G V U a W 1 l L D E 0 O X 0 m c X V v d D s s J n F 1 b 3 Q 7 U 2 V j d G l v b j E v V 2 V y a 2 J s Y W Q g M S A t I F J l c 3 V s d H N f T V B B X 0 9 w Z W 5 N Z S 9 B d X R v U m V t b 3 Z l Z E N v b H V t b n M x L n t k b 2 1 M b 2 F k a W 5 n L D E 1 M H 0 m c X V v d D s s J n F 1 b 3 Q 7 U 2 V j d G l v b j E v V 2 V y a 2 J s Y W Q g M S A t I F J l c 3 V s d H N f T V B B X 0 9 w Z W 5 N Z S 9 B d X R v U m V t b 3 Z l Z E N v b H V t b n M x L n t z Z X J 2 Z X J f c n R 0 L D E 1 M X 0 m c X V v d D s s J n F 1 b 3 Q 7 U 2 V j d G l v b j E v V 2 V y a 2 J s Y W Q g M S A t I F J l c 3 V s d H N f T V B B X 0 9 w Z W 5 N Z S 9 B d X R v U m V t b 3 Z l Z E N v b H V t b n M x L n t l Z G d l L X B y b 2 N l c 3 N l Z C w x N T J 9 J n F 1 b 3 Q 7 L C Z x d W 9 0 O 1 N l Y 3 R p b 2 4 x L 1 d l c m t i b G F k I D E g L S B S Z X N 1 b H R z X 0 1 Q Q V 9 P c G V u T W U v Q X V 0 b 1 J l b W 9 2 Z W R D b 2 x 1 b W 5 z M S 5 7 b W F 4 R k l E L D E 1 M 3 0 m c X V v d D s s J n F 1 b 3 Q 7 U 2 V j d G l v b j E v V 2 V y a 2 J s Y W Q g M S A t I F J l c 3 V s d H N f T V B B X 0 9 w Z W 5 N Z S 9 B d X R v U m V t b 3 Z l Z E N v b H V t b n M x L n t U b 3 R h b E J s b 2 N r a W 5 n V G l t Z S w x N T R 9 J n F 1 b 3 Q 7 L C Z x d W 9 0 O 1 N l Y 3 R p b 2 4 x L 1 d l c m t i b G F k I D E g L S B S Z X N 1 b H R z X 0 1 Q Q V 9 P c G V u T W U v Q X V 0 b 1 J l b W 9 2 Z W R D b 2 x 1 b W 5 z M S 5 7 Z W Z m Z W N 0 a X Z l Q n B z R G 9 j L D E 1 N X 0 m c X V v d D s s J n F 1 b 3 Q 7 U 2 V j d G l v b j E v V 2 V y a 2 J s Y W Q g M S A t I F J l c 3 V s d H N f T V B B X 0 9 w Z W 5 N Z S 9 B d X R v U m V t b 3 Z l Z E N v b H V t b n M x L n t i e X R l c y 5 o d G 1 s L D E 1 N n 0 m c X V v d D s s J n F 1 b 3 Q 7 U 2 V j d G l v b j E v V 2 V y a 2 J s Y W Q g M S A t I F J l c 3 V s d H N f T V B B X 0 9 w Z W 5 N Z S 9 B d X R v U m V t b 3 Z l Z E N v b H V t b n M x L n t y Z X F 1 Z X N 0 c y 5 o d G 1 s L D E 1 N 3 0 m c X V v d D s s J n F 1 b 3 Q 7 U 2 V j d G l v b j E v V 2 V y a 2 J s Y W Q g M S A t I F J l c 3 V s d H N f T V B B X 0 9 w Z W 5 N Z S 9 B d X R v U m V t b 3 Z l Z E N v b H V t b n M x L n t i e X R l c 1 V u Y 2 9 t c H J l c 3 N l Z C 5 o d G 1 s L D E 1 O H 0 m c X V v d D s s J n F 1 b 3 Q 7 U 2 V j d G l v b j E v V 2 V y a 2 J s Y W Q g M S A t I F J l c 3 V s d H N f T V B B X 0 9 w Z W 5 N Z S 9 B d X R v U m V t b 3 Z l Z E N v b H V t b n M x L n t i e X R l c y 5 q c y w x N T l 9 J n F 1 b 3 Q 7 L C Z x d W 9 0 O 1 N l Y 3 R p b 2 4 x L 1 d l c m t i b G F k I D E g L S B S Z X N 1 b H R z X 0 1 Q Q V 9 P c G V u T W U v Q X V 0 b 1 J l b W 9 2 Z W R D b 2 x 1 b W 5 z M S 5 7 c m V x d W V z d H M u a n M s M T Y w f S Z x d W 9 0 O y w m c X V v d D t T Z W N 0 a W 9 u M S 9 X Z X J r Y m x h Z C A x I C 0 g U m V z d W x 0 c 1 9 N U E F f T 3 B l b k 1 l L 0 F 1 d G 9 S Z W 1 v d m V k Q 2 9 s d W 1 u c z E u e 2 J 5 d G V z V W 5 j b 2 1 w c m V z c 2 V k L m p z L D E 2 M X 0 m c X V v d D s s J n F 1 b 3 Q 7 U 2 V j d G l v b j E v V 2 V y a 2 J s Y W Q g M S A t I F J l c 3 V s d H N f T V B B X 0 9 w Z W 5 N Z S 9 B d X R v U m V t b 3 Z l Z E N v b H V t b n M x L n t i e X R l c y 5 j c 3 M s M T Y y f S Z x d W 9 0 O y w m c X V v d D t T Z W N 0 a W 9 u M S 9 X Z X J r Y m x h Z C A x I C 0 g U m V z d W x 0 c 1 9 N U E F f T 3 B l b k 1 l L 0 F 1 d G 9 S Z W 1 v d m V k Q 2 9 s d W 1 u c z E u e 3 J l c X V l c 3 R z L m N z c y w x N j N 9 J n F 1 b 3 Q 7 L C Z x d W 9 0 O 1 N l Y 3 R p b 2 4 x L 1 d l c m t i b G F k I D E g L S B S Z X N 1 b H R z X 0 1 Q Q V 9 P c G V u T W U v Q X V 0 b 1 J l b W 9 2 Z W R D b 2 x 1 b W 5 z M S 5 7 Y n l 0 Z X N V b m N v b X B y Z X N z Z W Q u Y 3 N z L D E 2 N H 0 m c X V v d D s s J n F 1 b 3 Q 7 U 2 V j d G l v b j E v V 2 V y a 2 J s Y W Q g M S A t I F J l c 3 V s d H N f T V B B X 0 9 w Z W 5 N Z S 9 B d X R v U m V t b 3 Z l Z E N v b H V t b n M x L n t i e X R l c y 5 p b W F n Z S w x N j V 9 J n F 1 b 3 Q 7 L C Z x d W 9 0 O 1 N l Y 3 R p b 2 4 x L 1 d l c m t i b G F k I D E g L S B S Z X N 1 b H R z X 0 1 Q Q V 9 P c G V u T W U v Q X V 0 b 1 J l b W 9 2 Z W R D b 2 x 1 b W 5 z M S 5 7 c m V x d W V z d H M u a W 1 h Z 2 U s M T Y 2 f S Z x d W 9 0 O y w m c X V v d D t T Z W N 0 a W 9 u M S 9 X Z X J r Y m x h Z C A x I C 0 g U m V z d W x 0 c 1 9 N U E F f T 3 B l b k 1 l L 0 F 1 d G 9 S Z W 1 v d m V k Q 2 9 s d W 1 u c z E u e 2 J 5 d G V z V W 5 j b 2 1 w c m V z c 2 V k L m l t Y W d l L D E 2 N 3 0 m c X V v d D s s J n F 1 b 3 Q 7 U 2 V j d G l v b j E v V 2 V y a 2 J s Y W Q g M S A t I F J l c 3 V s d H N f T V B B X 0 9 w Z W 5 N Z S 9 B d X R v U m V t b 3 Z l Z E N v b H V t b n M x L n t i e X R l c y 5 m b G F z a C w x N j h 9 J n F 1 b 3 Q 7 L C Z x d W 9 0 O 1 N l Y 3 R p b 2 4 x L 1 d l c m t i b G F k I D E g L S B S Z X N 1 b H R z X 0 1 Q Q V 9 P c G V u T W U v Q X V 0 b 1 J l b W 9 2 Z W R D b 2 x 1 b W 5 z M S 5 7 c m V x d W V z d H M u Z m x h c 2 g s M T Y 5 f S Z x d W 9 0 O y w m c X V v d D t T Z W N 0 a W 9 u M S 9 X Z X J r Y m x h Z C A x I C 0 g U m V z d W x 0 c 1 9 N U E F f T 3 B l b k 1 l L 0 F 1 d G 9 S Z W 1 v d m V k Q 2 9 s d W 1 u c z E u e 2 J 5 d G V z V W 5 j b 2 1 w c m V z c 2 V k L m Z s Y X N o L D E 3 M H 0 m c X V v d D s s J n F 1 b 3 Q 7 U 2 V j d G l v b j E v V 2 V y a 2 J s Y W Q g M S A t I F J l c 3 V s d H N f T V B B X 0 9 w Z W 5 N Z S 9 B d X R v U m V t b 3 Z l Z E N v b H V t b n M x L n t i e X R l c y 5 m b 2 5 0 L D E 3 M X 0 m c X V v d D s s J n F 1 b 3 Q 7 U 2 V j d G l v b j E v V 2 V y a 2 J s Y W Q g M S A t I F J l c 3 V s d H N f T V B B X 0 9 w Z W 5 N Z S 9 B d X R v U m V t b 3 Z l Z E N v b H V t b n M x L n t y Z X F 1 Z X N 0 c y 5 m b 2 5 0 L D E 3 M n 0 m c X V v d D s s J n F 1 b 3 Q 7 U 2 V j d G l v b j E v V 2 V y a 2 J s Y W Q g M S A t I F J l c 3 V s d H N f T V B B X 0 9 w Z W 5 N Z S 9 B d X R v U m V t b 3 Z l Z E N v b H V t b n M x L n t i e X R l c 1 V u Y 2 9 t c H J l c 3 N l Z C 5 m b 2 5 0 L D E 3 M 3 0 m c X V v d D s s J n F 1 b 3 Q 7 U 2 V j d G l v b j E v V 2 V y a 2 J s Y W Q g M S A t I F J l c 3 V s d H N f T V B B X 0 9 w Z W 5 N Z S 9 B d X R v U m V t b 3 Z l Z E N v b H V t b n M x L n t i e X R l c y 5 2 a W R l b y w x N z R 9 J n F 1 b 3 Q 7 L C Z x d W 9 0 O 1 N l Y 3 R p b 2 4 x L 1 d l c m t i b G F k I D E g L S B S Z X N 1 b H R z X 0 1 Q Q V 9 P c G V u T W U v Q X V 0 b 1 J l b W 9 2 Z W R D b 2 x 1 b W 5 z M S 5 7 c m V x d W V z d H M u d m l k Z W 8 s M T c 1 f S Z x d W 9 0 O y w m c X V v d D t T Z W N 0 a W 9 u M S 9 X Z X J r Y m x h Z C A x I C 0 g U m V z d W x 0 c 1 9 N U E F f T 3 B l b k 1 l L 0 F 1 d G 9 S Z W 1 v d m V k Q 2 9 s d W 1 u c z E u e 2 J 5 d G V z V W 5 j b 2 1 w c m V z c 2 V k L n Z p Z G V v L D E 3 N n 0 m c X V v d D s s J n F 1 b 3 Q 7 U 2 V j d G l v b j E v V 2 V y a 2 J s Y W Q g M S A t I F J l c 3 V s d H N f T V B B X 0 9 w Z W 5 N Z S 9 B d X R v U m V t b 3 Z l Z E N v b H V t b n M x L n t i e X R l c y 5 v d G h l c i w x N z d 9 J n F 1 b 3 Q 7 L C Z x d W 9 0 O 1 N l Y 3 R p b 2 4 x L 1 d l c m t i b G F k I D E g L S B S Z X N 1 b H R z X 0 1 Q Q V 9 P c G V u T W U v Q X V 0 b 1 J l b W 9 2 Z W R D b 2 x 1 b W 5 z M S 5 7 c m V x d W V z d H M u b 3 R o Z X I s M T c 4 f S Z x d W 9 0 O y w m c X V v d D t T Z W N 0 a W 9 u M S 9 X Z X J r Y m x h Z C A x I C 0 g U m V z d W x 0 c 1 9 N U E F f T 3 B l b k 1 l L 0 F 1 d G 9 S Z W 1 v d m V k Q 2 9 s d W 1 u c z E u e 2 J 5 d G V z V W 5 j b 2 1 w c m V z c 2 V k L m 9 0 a G V y L D E 3 O X 0 m c X V v d D s s J n F 1 b 3 Q 7 U 2 V j d G l v b j E v V 2 V y a 2 J s Y W Q g M S A t I F J l c 3 V s d H N f T V B B X 0 9 w Z W 5 N Z S 9 B d X R v U m V t b 3 Z l Z E N v b H V t b n M x L n t p Z C w x O D B 9 J n F 1 b 3 Q 7 L C Z x d W 9 0 O 1 N l Y 3 R p b 2 4 x L 1 d l c m t i b G F k I D E g L S B S Z X N 1 b H R z X 0 1 Q Q V 9 P c G V u T W U v Q X V 0 b 1 J l b W 9 2 Z W R D b 2 x 1 b W 5 z M S 5 7 Q 2 9 s d W 1 u M T g y L D E 4 M X 0 m c X V v d D t d L C Z x d W 9 0 O 1 J l b G F 0 a W 9 u c 2 h p c E l u Z m 8 m c X V v d D s 6 W 1 1 9 I i A v P j w v U 3 R h Y m x l R W 5 0 c m l l c z 4 8 L 0 l 0 Z W 0 + P E l 0 Z W 0 + P E l 0 Z W 1 M b 2 N h d G l v b j 4 8 S X R l b V R 5 c G U + R m 9 y b X V s Y T w v S X R l b V R 5 c G U + P E l 0 Z W 1 Q Y X R o P l N l Y 3 R p b 2 4 x L 1 d l c m t i b G F k J T I w M S U y M C 0 l M j B S Z X N 1 b H R z X 0 1 Q Q V 9 P c G V u T W U v Q n J v b j w v S X R l b V B h d G g + P C 9 J d G V t T G 9 j Y X R p b 2 4 + P F N 0 Y W J s Z U V u d H J p Z X M g L z 4 8 L 0 l 0 Z W 0 + P E l 0 Z W 0 + P E l 0 Z W 1 M b 2 N h d G l v b j 4 8 S X R l b V R 5 c G U + R m 9 y b X V s Y T w v S X R l b V R 5 c G U + P E l 0 Z W 1 Q Y X R o P l N l Y 3 R p b 2 4 x L 1 d l c m t i b G F k J T I w M S U y M C 0 l M j B S Z X N 1 b H R z X 0 1 Q Q V 9 P c G V u T W U v T m F 2 a W d h d G l v b j w v S X R l b V B h d G g + P C 9 J d G V t T G 9 j Y X R p b 2 4 + P F N 0 Y W J s Z U V u d H J p Z X M g L z 4 8 L 0 l 0 Z W 0 + P E l 0 Z W 0 + P E l 0 Z W 1 M b 2 N h d G l v b j 4 8 S X R l b V R 5 c G U + R m 9 y b X V s Y T w v S X R l b V R 5 c G U + P E l 0 Z W 1 Q Y X R o P l N l Y 3 R p b 2 4 x L 1 d l c m t i b G F k J T I w M S U y M C 0 l M j B S Z X N 1 b H R z X 0 1 Q Q V 9 P c G V u T W U v S G V h Z G V y c y U y M G 1 l d C U y M H Z l c m h v b 2 d k J T I w b m l 2 Z W F 1 P C 9 J d G V t U G F 0 a D 4 8 L 0 l 0 Z W 1 M b 2 N h d G l v b j 4 8 U 3 R h Y m x l R W 5 0 c m l l c y A v P j w v S X R l b T 4 8 S X R l b T 4 8 S X R l b U x v Y 2 F 0 a W 9 u P j x J d G V t V H l w Z T 5 G b 3 J t d W x h P C 9 J d G V t V H l w Z T 4 8 S X R l b V B h d G g + U 2 V j d G l v b j E v V 2 V y a 2 J s Y W Q l M j A x J T I w L S U y M F J l c 3 V s d H N f T V B B X 0 9 w Z W 5 N Z S 9 I Z X Q l M j B r b 2 x v b X R 5 c G U l M j B p c y U y M G d l d 2 l q e m l n Z D w v S X R l b V B h d G g + P C 9 J d G V t T G 9 j Y X R p b 2 4 + P F N 0 Y W J s Z U V u d H J p Z X M g L z 4 8 L 0 l 0 Z W 0 + P E l 0 Z W 0 + P E l 0 Z W 1 M b 2 N h d G l v b j 4 8 S X R l b V R 5 c G U + R m 9 y b X V s Y T w v S X R l b V R 5 c G U + P E l 0 Z W 1 Q Y X R o P l N l Y 3 R p b 2 4 x L 1 d l c m t i b G F k J T I w M S U y M C 0 l M j B S Z X N 1 b H R z X 0 1 Q Q V 9 Q c m 9 m a W w 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T m F t Z V V w Z G F 0 Z W R B Z n R l c k Z p b G w i I F Z h b H V l P S J s M C I g L z 4 8 R W 5 0 c n k g V H l w Z T 0 i U m V z d W x 0 V H l w Z S I g V m F s d W U 9 I n N U Y W J s Z S I g L z 4 8 R W 5 0 c n k g V H l w Z T 0 i Q n V m Z m V y T m V 4 d F J l Z n J l c 2 g i I F Z h b H V l P S J s M S I g L z 4 8 R W 5 0 c n k g V H l w Z T 0 i R m l s b F R h c m d l d C I g V m F s d W U 9 I n N X Z X J r Y m x h Z F 8 x X 1 9 f U m V z d W x 0 c 1 9 N U E F f U H J v Z m l s I i A v P j x F b n R y e S B U e X B l P S J G a W x s Z W R D b 2 1 w b G V 0 Z V J l c 3 V s d F R v V 2 9 y a 3 N o Z W V 0 I i B W Y W x 1 Z T 0 i b D E i I C 8 + P E V u d H J 5 I F R 5 c G U 9 I k F k Z G V k V G 9 E Y X R h T W 9 k Z W w i I F Z h b H V l P S J s M C I g L z 4 8 R W 5 0 c n k g V H l w Z T 0 i R m l s b E N v d W 5 0 I i B W Y W x 1 Z T 0 i b D U i I C 8 + P E V u d H J 5 I F R 5 c G U 9 I k Z p b G x F c n J v c k N v Z G U i I F Z h b H V l P S J z V W 5 r b m 9 3 b i I g L z 4 8 R W 5 0 c n k g V H l w Z T 0 i R m l s b E V y c m 9 y Q 2 9 1 b n Q i I F Z h b H V l P S J s M C I g L z 4 8 R W 5 0 c n k g V H l w Z T 0 i R m l s b E x h c 3 R V c G R h d G V k I i B W Y W x 1 Z T 0 i Z D I w M j M t M D U t M D h U M j A 6 M z I 6 N T Y u M T I 4 M D I w M F o i I C 8 + P E V u d H J 5 I F R 5 c G U 9 I k Z p b G x D b 2 x 1 b W 5 U e X B l c y I g V m F s d W U 9 I n N B d 0 1 E Q X d N R E F 3 T U R B d 0 1 E Q X d N R E F 3 T U d B d 0 1 E Q X d Z R E F 3 W U d B d 0 1 E Q X d N R E F 3 T U R B d 0 1 E Q X d N R E F 3 T U R B d 0 1 E Q X d N R E J n T U R B d 0 1 E Q X d N R E F 3 T U R B d 0 1 E Q X d N R E F 3 T U d B d 1 l H Q m d N R E F 3 T U R C Z 1 l H Q X d N R E F 3 Q U F C Z 1 l H Q X d Z R E J n W U d B d 0 1 H Q m d N R E F 3 T U R B d 0 1 E Q m d Z R E F 3 T U R B d 0 1 E Q X d N R E F 3 T U R B d 0 1 E Q X d N R E F 3 T U R B d 0 1 H Q X d N R E F 3 T U R B d 0 1 E Q X d N R E F 3 T U R B d 0 1 E Q X d N R E F 3 T U R B d 0 1 E Q X d N R E F 3 T U R B d 0 1 E Q m d N Q S I g L z 4 8 R W 5 0 c n k g V H l w Z T 0 i R m l s b E N v b H V t b k 5 h b W V z I i B W Y W x 1 Z T 0 i c 1 s m c X V v d D t s b 2 F k V G l t Z S Z x d W 9 0 O y w m c X V v d D t k b 2 N U a W 1 l J n F 1 b 3 Q 7 L C Z x d W 9 0 O 2 Z 1 b G x 5 T G 9 h Z G V k J n F 1 b 3 Q 7 L C Z x d W 9 0 O 2 J 5 d G V z T 3 V 0 J n F 1 b 3 Q 7 L C Z x d W 9 0 O 2 J 5 d G V z T 3 V 0 R G 9 j J n F 1 b 3 Q 7 L C Z x d W 9 0 O 2 J 5 d G V z S W 4 m c X V v d D s s J n F 1 b 3 Q 7 Y n l 0 Z X N J b k R v Y y Z x d W 9 0 O y w m c X V v d D t y Z X F 1 Z X N 0 c y Z x d W 9 0 O y w m c X V v d D t y Z X F 1 Z X N 0 c 0 Z 1 b G w m c X V v d D s s J n F 1 b 3 Q 7 c m V x d W V z d H N E b 2 M m c X V v d D s s J n F 1 b 3 Q 7 c m V z c G 9 u c 2 V z X z I w M C Z x d W 9 0 O y w m c X V v d D t y Z X N w b 2 5 z Z X N f N D A 0 J n F 1 b 3 Q 7 L C Z x d W 9 0 O 3 J l c 3 B v b n N l c 1 9 v d G h l c i Z x d W 9 0 O y w m c X V v d D t y Z X N 1 b H Q m c X V v d D s s J n F 1 b 3 Q 7 d G V z d F N 0 Y X J 0 T 2 Z m c 2 V 0 J n F 1 b 3 Q 7 L C Z x d W 9 0 O 2 N h Y 2 h l Z C Z x d W 9 0 O y w m c X V v d D t v c H R p b W l 6 Y X R p b 2 5 f Y 2 h l Y 2 t l Z C Z x d W 9 0 O y w m c X V v d D t t Y W l u X 2 Z y Y W 1 l J n F 1 b 3 Q 7 L C Z x d W 9 0 O 2 x v Y W R F d m V u d F N 0 Y X J 0 J n F 1 b 3 Q 7 L C Z x d W 9 0 O 2 x v Y W R F d m V u d E V u Z C Z x d W 9 0 O y w m c X V v d D t k b 2 1 D b 2 5 0 Z W 5 0 T G 9 h Z G V k R X Z l b n R T d G F y d C Z x d W 9 0 O y w m c X V v d D t k b 2 1 D b 2 5 0 Z W 5 0 T G 9 h Z G V k R X Z l b n R F b m Q m c X V v d D s s J n F 1 b 3 Q 7 V V J M J n F 1 b 3 Q 7 L C Z x d W 9 0 O 2 N v b m 5 l Y 3 R p b 2 5 z J n F 1 b 3 Q 7 L C Z x d W 9 0 O 2 Z p b m F s X 2 J h c 2 V f c G F n Z V 9 y Z X F 1 Z X N 0 J n F 1 b 3 Q 7 L C Z x d W 9 0 O 2 Z p b m F s X 2 J h c 2 V f c G F n Z V 9 y Z X F 1 Z X N 0 X 2 l k J n F 1 b 3 Q 7 L C Z x d W 9 0 O 2 Z p b m F s X 3 V y b C Z x d W 9 0 O y w m c X V v d D t k b 2 1 J b n R l c m F j d G l 2 Z S Z x d W 9 0 O y w m c X V v d D t m a X J z d F B h a W 5 0 J n F 1 b 3 Q 7 L C Z x d W 9 0 O 2 Z p c n N 0 Q 2 9 u d G V u d G Z 1 b F B h a W 5 0 J n F 1 b 3 Q 7 L C Z x d W 9 0 O 2 Z p c n N 0 T W V h b m l u Z 2 Z 1 b F B h a W 5 0 J n F 1 b 3 Q 7 L C Z x d W 9 0 O 3 J l b m R l c k J s b 2 N r a W 5 n Q 1 N T J n F 1 b 3 Q 7 L C Z x d W 9 0 O 3 J l b m R l c k J s b 2 N r a W 5 n S l M m c X V v d D s s J n F 1 b 3 Q 7 V F R G Q i Z x d W 9 0 O y w m c X V v d D t i Y X N l U G F n Z V N T T F R p b W U m c X V v d D s s J n F 1 b 3 Q 7 c 2 N v c m V f Y 2 F j a G U m c X V v d D s s J n F 1 b 3 Q 7 c 2 N v c m V f Y 2 R u J n F 1 b 3 Q 7 L C Z x d W 9 0 O 3 N j b 3 J l X 2 d 6 a X A m c X V v d D s s J n F 1 b 3 Q 7 c 2 N v c m V f Y 2 9 v a 2 l l c y Z x d W 9 0 O y w m c X V v d D t z Y 2 9 y Z V 9 r Z W V w L W F s a X Z l J n F 1 b 3 Q 7 L C Z x d W 9 0 O 3 N j b 3 J l X 2 1 p b m l m e S Z x d W 9 0 O y w m c X V v d D t z Y 2 9 y Z V 9 j b 2 1 i a W 5 l J n F 1 b 3 Q 7 L C Z x d W 9 0 O 3 N j b 3 J l X 2 N v b X B y Z X N z J n F 1 b 3 Q 7 L C Z x d W 9 0 O 3 N j b 3 J l X 2 V 0 Y W d z J n F 1 b 3 Q 7 L C Z x d W 9 0 O 3 N j b 3 J l X 3 B y b 2 d y Z X N z a X Z l X 2 p w Z W c m c X V v d D s s J n F 1 b 3 Q 7 Z 3 p p c F 9 0 b 3 R h b C Z x d W 9 0 O y w m c X V v d D t n e m l w X 3 N h d m l u Z 3 M m c X V v d D s s J n F 1 b 3 Q 7 b W l u a W Z 5 X 3 R v d G F s J n F 1 b 3 Q 7 L C Z x d W 9 0 O 2 1 p b m l m e V 9 z Y X Z p b m d z J n F 1 b 3 Q 7 L C Z x d W 9 0 O 2 l t Y W d l X 3 R v d G F s J n F 1 b 3 Q 7 L C Z x d W 9 0 O 2 l t Y W d l X 3 N h d m l u Z 3 M m c X V v d D s s J n F 1 b 3 Q 7 Y m F z Z V 9 w Y W d l X 2 N k b i Z x d W 9 0 O y w m c X V v d D t j c H U u U G F y c 2 V I V E 1 M J n F 1 b 3 Q 7 L C Z x d W 9 0 O 2 N w d S 5 I V E 1 M R G 9 j d W 1 l b n R Q Y X J z Z X I 6 O k Z l d G N o U X V l d W V k U H J l b G 9 h Z H M m c X V v d D s s J n F 1 b 3 Q 7 Y 3 B 1 L k V 2 Z W 5 0 R G l z c G F 0 Y 2 g m c X V v d D s s J n F 1 b 3 Q 7 Y 3 B 1 L k 1 h c m t E T 0 1 D b 2 5 0 Z W 5 0 J n F 1 b 3 Q 7 L C Z x d W 9 0 O 2 N w d S 5 W O C 5 H Q 1 9 U S U 1 F X 1 R P X 1 N B R k V Q T 0 l O V C Z x d W 9 0 O y w m c X V v d D t j c H U u Q 2 9 t b W l 0 T G 9 h Z C Z x d W 9 0 O y w m c X V v d D t j c H U u U m V z b 3 V y Y 2 V G Z X R j a G V y O j p y Z X F 1 Z X N 0 U m V z b 3 V y Y 2 U m c X V v d D s s J n F 1 b 3 Q 7 Y 3 B 1 L k V 2 Y W x 1 Y X R l U 2 N y a X B 0 J n F 1 b 3 Q 7 L C Z x d W 9 0 O 2 N w d S 5 2 O C 5 j b 2 1 w a W x l J n F 1 b 3 Q 7 L C Z x d W 9 0 O 2 N w d S 5 Q Y X J z Z U F 1 d G h v c l N 0 e W x l U 2 h l Z X Q m c X V v d D s s J n F 1 b 3 Q 7 Y 3 B 1 L l V w Z G F 0 Z U x h e W 9 1 d F R y Z W U m c X V v d D s s J n F 1 b 3 Q 7 Y 3 B 1 L k x h e W 9 1 d C Z x d W 9 0 O y w m c X V v d D t j c H U u U H J l U G F p b n Q m c X V v d D s s J n F 1 b 3 Q 7 Y 3 B 1 L l B h a W 5 0 J n F 1 b 3 Q 7 L C Z x d W 9 0 O 2 N w d S 5 M Y X l l c m l 6 Z S Z x d W 9 0 O y w m c X V v d D t j c H U u R n V u Y 3 R p b 2 5 D Y W x s J n F 1 b 3 Q 7 L C Z x d W 9 0 O 2 N w d S 5 N Y X J r T G 9 h Z C Z x d W 9 0 O y w m c X V v d D t j c H U u b G F y Z 2 V z d E N v b n R l b n R m d W x Q Y W l u d D o 6 Q 2 F u Z G l k Y X R l J n F 1 b 3 Q 7 L C Z x d W 9 0 O 2 N w d S 5 J Z G x l J n F 1 b 3 Q 7 L C Z x d W 9 0 O 3 R l c 3 R l c i Z x d W 9 0 O y w m c X V v d D t z d G F y d F 9 l c G 9 j a C Z x d W 9 0 O y w m c X V v d D t v c 1 Z l c n N p b 2 4 m c X V v d D s s J n F 1 b 3 Q 7 b 3 N f d m V y c 2 l v b i Z x d W 9 0 O y w m c X V v d D t v c 1 B s Y X R m b 3 J t J n F 1 b 3 Q 7 L C Z x d W 9 0 O 2 R h d G U m c X V v d D s s J n F 1 b 3 Q 7 Y n J v d 3 N l c l Z l c n N p b 2 4 m c X V v d D s s J n F 1 b 3 Q 7 Y n J v d 3 N l c l 9 2 Z X J z a W 9 u J n F 1 b 3 Q 7 L C Z x d W 9 0 O 2 Z 1 b G x 5 T G 9 h Z G V k Q 1 B V b X M m c X V v d D s s J n F 1 b 3 Q 7 Z n V s b H l M b 2 F k Z W R D U F V w Y 3 Q m c X V v d D s s J n F 1 b 3 Q 7 Z G 9 j d W 1 l b n R f V V J M J n F 1 b 3 Q 7 L C Z x d W 9 0 O 2 R v Y 3 V t Z W 5 0 X 2 h v c 3 R u Y W 1 l J n F 1 b 3 Q 7 L C Z x d W 9 0 O 2 R v Y 3 V t Z W 5 0 X 2 9 y a W d p b i Z x d W 9 0 O y w m c X V v d D t k b 2 1 F b G V t Z W 5 0 c y Z x d W 9 0 O y w m c X V v d D t k b 2 1 D b 2 1 w b G V 0 Z S Z x d W 9 0 O y w m c X V v d D t Q Z X J m b 3 J t Y W 5 j Z V B h a W 5 0 V G l t a W 5 n L m Z p c n N 0 L X B h a W 5 0 J n F 1 b 3 Q 7 L C Z x d W 9 0 O 1 B l c m Z v c m 1 h b m N l U G F p b n R U a W 1 p b m c u Z m l y c 3 Q t Y 2 9 u d G V u d G Z 1 b C 1 w Y W l u d C Z x d W 9 0 O y w m c X V v d D t i Y X N l X 3 B h Z 2 V f a X B f c H R y J n F 1 b 3 Q 7 L C Z x d W 9 0 O 2 J h c 2 V f c G F n Z V 9 j b m F t Z S Z x d W 9 0 O y w m c X V v d D t i Y X N l X 3 B h Z 2 V f Z G 5 z X 3 N l c n Z l c i Z x d W 9 0 O y w m c X V v d D t i c m 9 3 c 2 V y X 2 5 h b W U m c X V v d D s s J n F 1 b 3 Q 7 Z X Z l b n R O Y W 1 l J n F 1 b 3 Q 7 L C Z x d W 9 0 O 3 R l c 3 R f c n V u X 3 R p b W V f b X M m c X V v d D s s J n F 1 b 3 Q 7 d G V z d F V y b C Z x d W 9 0 O y w m c X V v d D t D b 2 x v c m R l c H R o J n F 1 b 3 Q 7 L C Z x d W 9 0 O 0 R w a S Z x d W 9 0 O y w m c X V v d D t J b W F n Z X M m c X V v d D s s J n F 1 b 3 Q 7 U m V z b 2 x 1 d G l v b i Z x d W 9 0 O y w m c X V v d D t n Z W 5 l c m F 0 Z W Q t Y 2 9 u d G V u d C 1 w Z X J j Z W 5 0 J n F 1 b 3 Q 7 L C Z x d W 9 0 O 2 d l b m V y Y X R l Z C 1 j b 2 5 0 Z W 5 0 L X N p e m U m c X V v d D s s J n F 1 b 3 Q 7 b W V 0 Y S 1 2 a W V 3 c G 9 y d C Z x d W 9 0 O y w m c X V v d D t y Z W 5 k Z X J l Z C 1 o d G 1 s J n F 1 b 3 Q 7 L C Z x d W 9 0 O 2 x h c 3 R W a X N 1 Y W x D a G F u Z 2 U m c X V v d D s s J n F 1 b 3 Q 7 c m V u Z G V y J n F 1 b 3 Q 7 L C Z x d W 9 0 O 3 Z p c 3 V h b E N v b X B s Z X R l O D U m c X V v d D s s J n F 1 b 3 Q 7 d m l z d W F s Q 2 9 t c G x l d G U 5 M C Z x d W 9 0 O y w m c X V v d D t 2 a X N 1 Y W x D b 2 1 w b G V 0 Z T k 1 J n F 1 b 3 Q 7 L C Z x d W 9 0 O 3 Z p c 3 V h b E N v b X B s Z X R l O T k m c X V v d D s s J n F 1 b 3 Q 7 d m l z d W F s Q 2 9 t c G x l d G U m c X V v d D s s J n F 1 b 3 Q 7 U 3 B l Z W R J b m R l e C Z x d W 9 0 O y w m c X V v d D t M Y X J n Z X N 0 Q 2 9 u d G V u d G Z 1 b F B h a W 5 0 V H l w Z S Z x d W 9 0 O y w m c X V v d D t M Y X J n Z X N 0 Q 2 9 u d G V u d G Z 1 b F B h a W 5 0 T m 9 k Z V R 5 c G U m c X V v d D s s J n F 1 b 3 Q 7 Y 2 h y b 2 1 l V X N l c l R p b W l u Z y 5 u Y X Z p Z 2 F 0 a W 9 u U 3 R h c n Q m c X V v d D s s J n F 1 b 3 Q 7 Y 2 h y b 2 1 l V X N l c l R p b W l u Z y 5 m Z X R j a F N 0 Y X J 0 J n F 1 b 3 Q 7 L C Z x d W 9 0 O 2 N o c m 9 t Z V V z Z X J U a W 1 p b m c u Z G 9 t T G 9 h Z G l u Z y Z x d W 9 0 O y w m c X V v d D t j a H J v b W V V c 2 V y V G l t a W 5 n L n J l c 3 B v b n N l R W 5 k J n F 1 b 3 Q 7 L C Z x d W 9 0 O 2 N o c m 9 t Z V V z Z X J U a W 1 p b m c u Z G 9 t S W 5 0 Z X J h Y 3 R p d m U m c X V v d D s s J n F 1 b 3 Q 7 Y 2 h y b 2 1 l V X N l c l R p b W l u Z y 5 k b 2 1 D b 2 5 0 Z W 5 0 T G 9 h Z G V k R X Z l b n R T d G F y d C Z x d W 9 0 O y w m c X V v d D t j a H J v b W V V c 2 V y V G l t a W 5 n L m R v b U N v b n R l b n R M b 2 F k Z W R F d m V u d E V u Z C Z x d W 9 0 O y w m c X V v d D t j a H J v b W V V c 2 V y V G l t a W 5 n L m R v b U N v b X B s Z X R l J n F 1 b 3 Q 7 L C Z x d W 9 0 O 2 N o c m 9 t Z V V z Z X J U a W 1 p b m c u d W 5 s b 2 F k R X Z l b n R T d G F y d C Z x d W 9 0 O y w m c X V v d D t j a H J v b W V V c 2 V y V G l t a W 5 n L n V u b G 9 h Z E V 2 Z W 5 0 R W 5 k J n F 1 b 3 Q 7 L C Z x d W 9 0 O 2 N o c m 9 t Z V V z Z X J U a W 1 p b m c u b W F y a 0 F z T W F p b k Z y Y W 1 l J n F 1 b 3 Q 7 L C Z x d W 9 0 O 2 N o c m 9 t Z V V z Z X J U a W 1 p b m c u Y 2 9 t b W l 0 T m F 2 a W d h d G l v b k V u Z C Z x d W 9 0 O y w m c X V v d D t j a H J v b W V V c 2 V y V G l t a W 5 n L m x v Y W R F d m V u d F N 0 Y X J 0 J n F 1 b 3 Q 7 L C Z x d W 9 0 O 2 N o c m 9 t Z V V z Z X J U a W 1 p b m c u b G 9 h Z E V 2 Z W 5 0 R W 5 k J n F 1 b 3 Q 7 L C Z x d W 9 0 O 2 N o c m 9 t Z V V z Z X J U a W 1 p b m c u Z m l y c 3 R Q Y W l u d C Z x d W 9 0 O y w m c X V v d D t j a H J v b W V V c 2 V y V G l t a W 5 n L m Z p c n N 0 Q 2 9 u d G V u d G Z 1 b F B h a W 5 0 J n F 1 b 3 Q 7 L C Z x d W 9 0 O 2 N o c m 9 t Z V V z Z X J U a W 1 p b m c u Z m l y c 3 R N Z W F u a W 5 n Z n V s U G F p b n R D Y W 5 k a W R h d G U m c X V v d D s s J n F 1 b 3 Q 7 Y 2 h y b 2 1 l V X N l c l R p b W l u Z y 5 m a X J z d E 1 l Y W 5 p b m d m d W x Q Y W l u d C Z x d W 9 0 O y w m c X V v d D t j a H J v b W V V c 2 V y V G l t a W 5 n L k x h c m d l c 3 R U Z X h 0 U G F p b n Q m c X V v d D s s J n F 1 b 3 Q 7 Y 2 h y b 2 1 l V X N l c l R p b W l u Z y 5 M Y X J n Z X N 0 Q 2 9 u d G V u d G Z 1 b F B h a W 5 0 J n F 1 b 3 Q 7 L C Z x d W 9 0 O 2 N o c m 9 t Z V V z Z X J U a W 1 p b m c u V G 9 0 Y W x M Y X l v d X R T a G l m d C Z x d W 9 0 O y w m c X V v d D t j a H J v b W V V c 2 V y V G l t a W 5 n L k N 1 b X V s Y X R p d m V M Y X l v d X R T a G l m d C Z x d W 9 0 O y w m c X V v d D t U V E l N Z W F z d X J l b W V u d E V u Z C Z x d W 9 0 O y w m c X V v d D t M Y X N 0 S W 5 0 Z X J h Y 3 R p d m U m c X V v d D s s J n F 1 b 3 Q 7 d G V z d E l E J n F 1 b 3 Q 7 L C Z x d W 9 0 O 3 J 1 b i Z x d W 9 0 O y w m c X V v d D t z d G V w J n F 1 b 3 Q 7 L C Z x d W 9 0 O 2 V m Z m V j d G l 2 Z U J w c y Z x d W 9 0 O y w m c X V v d D t k b 2 1 U a W 1 l J n F 1 b 3 Q 7 L C Z x d W 9 0 O 2 F m d C Z x d W 9 0 O y w m c X V v d D t 0 a X R s Z V R p b W U m c X V v d D s s J n F 1 b 3 Q 7 Z G 9 t T G 9 h Z G l u Z y Z x d W 9 0 O y w m c X V v d D t z Z X J 2 Z X J f c n R 0 J n F 1 b 3 Q 7 L C Z x d W 9 0 O 2 V k Z 2 U t c H J v Y 2 V z c 2 V k J n F 1 b 3 Q 7 L C Z x d W 9 0 O 2 1 h e E Z J R C Z x d W 9 0 O y w m c X V v d D t U b 3 R h b E J s b 2 N r a W 5 n V G l t Z S Z x d W 9 0 O y w m c X V v d D t l Z m Z l Y 3 R p d m V C c H N E b 2 M m c X V v d D s s J n F 1 b 3 Q 7 Y n l 0 Z X M u a H R t b C Z x d W 9 0 O y w m c X V v d D t y Z X F 1 Z X N 0 c y 5 o d G 1 s J n F 1 b 3 Q 7 L C Z x d W 9 0 O 2 J 5 d G V z V W 5 j b 2 1 w c m V z c 2 V k L m h 0 b W w m c X V v d D s s J n F 1 b 3 Q 7 Y n l 0 Z X M u a n M m c X V v d D s s J n F 1 b 3 Q 7 c m V x d W V z d H M u a n M m c X V v d D s s J n F 1 b 3 Q 7 Y n l 0 Z X N V b m N v b X B y Z X N z Z W Q u a n M m c X V v d D s s J n F 1 b 3 Q 7 Y n l 0 Z X M u Y 3 N z J n F 1 b 3 Q 7 L C Z x d W 9 0 O 3 J l c X V l c 3 R z L m N z c y Z x d W 9 0 O y w m c X V v d D t i e X R l c 1 V u Y 2 9 t c H J l c 3 N l Z C 5 j c 3 M m c X V v d D s s J n F 1 b 3 Q 7 Y n l 0 Z X M u a W 1 h Z 2 U m c X V v d D s s J n F 1 b 3 Q 7 c m V x d W V z d H M u a W 1 h Z 2 U m c X V v d D s s J n F 1 b 3 Q 7 Y n l 0 Z X N V b m N v b X B y Z X N z Z W Q u a W 1 h Z 2 U m c X V v d D s s J n F 1 b 3 Q 7 Y n l 0 Z X M u Z m x h c 2 g m c X V v d D s s J n F 1 b 3 Q 7 c m V x d W V z d H M u Z m x h c 2 g m c X V v d D s s J n F 1 b 3 Q 7 Y n l 0 Z X N V b m N v b X B y Z X N z Z W Q u Z m x h c 2 g m c X V v d D s s J n F 1 b 3 Q 7 Y n l 0 Z X M u Z m 9 u d C Z x d W 9 0 O y w m c X V v d D t y Z X F 1 Z X N 0 c y 5 m b 2 5 0 J n F 1 b 3 Q 7 L C Z x d W 9 0 O 2 J 5 d G V z V W 5 j b 2 1 w c m V z c 2 V k L m Z v b n Q m c X V v d D s s J n F 1 b 3 Q 7 Y n l 0 Z X M u d m l k Z W 8 m c X V v d D s s J n F 1 b 3 Q 7 c m V x d W V z d H M u d m l k Z W 8 m c X V v d D s s J n F 1 b 3 Q 7 Y n l 0 Z X N V b m N v b X B y Z X N z Z W Q u d m l k Z W 8 m c X V v d D s s J n F 1 b 3 Q 7 Y n l 0 Z X M u b 3 R o Z X I m c X V v d D s s J n F 1 b 3 Q 7 c m V x d W V z d H M u b 3 R o Z X I m c X V v d D s s J n F 1 b 3 Q 7 Y n l 0 Z X N V b m N v b X B y Z X N z Z W Q u b 3 R o Z X I m c X V v d D s s J n F 1 b 3 Q 7 a W Q m c X V v d D s s J n F 1 b 3 Q 7 Y 3 B 1 L k h p d F R l c 3 Q m c X V v d D s s J n F 1 b 3 Q 7 Q 2 9 s d W 1 u M T c 3 J n F 1 b 3 Q 7 X S I g L z 4 8 R W 5 0 c n k g V H l w Z T 0 i R m l s b F N 0 Y X R 1 c y I g V m F s d W U 9 I n N D b 2 1 w b G V 0 Z S I g L z 4 8 R W 5 0 c n k g V H l w Z T 0 i U m V s Y X R p b 2 5 z a G l w S W 5 m b 0 N v b n R h a W 5 l c i I g V m F s d W U 9 I n N 7 J n F 1 b 3 Q 7 Y 2 9 s d W 1 u Q 2 9 1 b n Q m c X V v d D s 6 M T c 3 L C Z x d W 9 0 O 2 t l e U N v b H V t b k 5 h b W V z J n F 1 b 3 Q 7 O l t d L C Z x d W 9 0 O 3 F 1 Z X J 5 U m V s Y X R p b 2 5 z a G l w c y Z x d W 9 0 O z p b X S w m c X V v d D t j b 2 x 1 b W 5 J Z G V u d G l 0 a W V z J n F 1 b 3 Q 7 O l s m c X V v d D t T Z W N 0 a W 9 u M S 9 X Z X J r Y m x h Z C A x I C 0 g U m V z d W x 0 c 1 9 N U E F f U H J v Z m l s L 0 F 1 d G 9 S Z W 1 v d m V k Q 2 9 s d W 1 u c z E u e 2 x v Y W R U a W 1 l L D B 9 J n F 1 b 3 Q 7 L C Z x d W 9 0 O 1 N l Y 3 R p b 2 4 x L 1 d l c m t i b G F k I D E g L S B S Z X N 1 b H R z X 0 1 Q Q V 9 Q c m 9 m a W w v Q X V 0 b 1 J l b W 9 2 Z W R D b 2 x 1 b W 5 z M S 5 7 Z G 9 j V G l t Z S w x f S Z x d W 9 0 O y w m c X V v d D t T Z W N 0 a W 9 u M S 9 X Z X J r Y m x h Z C A x I C 0 g U m V z d W x 0 c 1 9 N U E F f U H J v Z m l s L 0 F 1 d G 9 S Z W 1 v d m V k Q 2 9 s d W 1 u c z E u e 2 Z 1 b G x 5 T G 9 h Z G V k L D J 9 J n F 1 b 3 Q 7 L C Z x d W 9 0 O 1 N l Y 3 R p b 2 4 x L 1 d l c m t i b G F k I D E g L S B S Z X N 1 b H R z X 0 1 Q Q V 9 Q c m 9 m a W w v Q X V 0 b 1 J l b W 9 2 Z W R D b 2 x 1 b W 5 z M S 5 7 Y n l 0 Z X N P d X Q s M 3 0 m c X V v d D s s J n F 1 b 3 Q 7 U 2 V j d G l v b j E v V 2 V y a 2 J s Y W Q g M S A t I F J l c 3 V s d H N f T V B B X 1 B y b 2 Z p b C 9 B d X R v U m V t b 3 Z l Z E N v b H V t b n M x L n t i e X R l c 0 9 1 d E R v Y y w 0 f S Z x d W 9 0 O y w m c X V v d D t T Z W N 0 a W 9 u M S 9 X Z X J r Y m x h Z C A x I C 0 g U m V z d W x 0 c 1 9 N U E F f U H J v Z m l s L 0 F 1 d G 9 S Z W 1 v d m V k Q 2 9 s d W 1 u c z E u e 2 J 5 d G V z S W 4 s N X 0 m c X V v d D s s J n F 1 b 3 Q 7 U 2 V j d G l v b j E v V 2 V y a 2 J s Y W Q g M S A t I F J l c 3 V s d H N f T V B B X 1 B y b 2 Z p b C 9 B d X R v U m V t b 3 Z l Z E N v b H V t b n M x L n t i e X R l c 0 l u R G 9 j L D Z 9 J n F 1 b 3 Q 7 L C Z x d W 9 0 O 1 N l Y 3 R p b 2 4 x L 1 d l c m t i b G F k I D E g L S B S Z X N 1 b H R z X 0 1 Q Q V 9 Q c m 9 m a W w v Q X V 0 b 1 J l b W 9 2 Z W R D b 2 x 1 b W 5 z M S 5 7 c m V x d W V z d H M s N 3 0 m c X V v d D s s J n F 1 b 3 Q 7 U 2 V j d G l v b j E v V 2 V y a 2 J s Y W Q g M S A t I F J l c 3 V s d H N f T V B B X 1 B y b 2 Z p b C 9 B d X R v U m V t b 3 Z l Z E N v b H V t b n M x L n t y Z X F 1 Z X N 0 c 0 Z 1 b G w s O H 0 m c X V v d D s s J n F 1 b 3 Q 7 U 2 V j d G l v b j E v V 2 V y a 2 J s Y W Q g M S A t I F J l c 3 V s d H N f T V B B X 1 B y b 2 Z p b C 9 B d X R v U m V t b 3 Z l Z E N v b H V t b n M x L n t y Z X F 1 Z X N 0 c 0 R v Y y w 5 f S Z x d W 9 0 O y w m c X V v d D t T Z W N 0 a W 9 u M S 9 X Z X J r Y m x h Z C A x I C 0 g U m V z d W x 0 c 1 9 N U E F f U H J v Z m l s L 0 F 1 d G 9 S Z W 1 v d m V k Q 2 9 s d W 1 u c z E u e 3 J l c 3 B v b n N l c 1 8 y M D A s M T B 9 J n F 1 b 3 Q 7 L C Z x d W 9 0 O 1 N l Y 3 R p b 2 4 x L 1 d l c m t i b G F k I D E g L S B S Z X N 1 b H R z X 0 1 Q Q V 9 Q c m 9 m a W w v Q X V 0 b 1 J l b W 9 2 Z W R D b 2 x 1 b W 5 z M S 5 7 c m V z c G 9 u c 2 V z X z Q w N C w x M X 0 m c X V v d D s s J n F 1 b 3 Q 7 U 2 V j d G l v b j E v V 2 V y a 2 J s Y W Q g M S A t I F J l c 3 V s d H N f T V B B X 1 B y b 2 Z p b C 9 B d X R v U m V t b 3 Z l Z E N v b H V t b n M x L n t y Z X N w b 2 5 z Z X N f b 3 R o Z X I s M T J 9 J n F 1 b 3 Q 7 L C Z x d W 9 0 O 1 N l Y 3 R p b 2 4 x L 1 d l c m t i b G F k I D E g L S B S Z X N 1 b H R z X 0 1 Q Q V 9 Q c m 9 m a W w v Q X V 0 b 1 J l b W 9 2 Z W R D b 2 x 1 b W 5 z M S 5 7 c m V z d W x 0 L D E z f S Z x d W 9 0 O y w m c X V v d D t T Z W N 0 a W 9 u M S 9 X Z X J r Y m x h Z C A x I C 0 g U m V z d W x 0 c 1 9 N U E F f U H J v Z m l s L 0 F 1 d G 9 S Z W 1 v d m V k Q 2 9 s d W 1 u c z E u e 3 R l c 3 R T d G F y d E 9 m Z n N l d C w x N H 0 m c X V v d D s s J n F 1 b 3 Q 7 U 2 V j d G l v b j E v V 2 V y a 2 J s Y W Q g M S A t I F J l c 3 V s d H N f T V B B X 1 B y b 2 Z p b C 9 B d X R v U m V t b 3 Z l Z E N v b H V t b n M x L n t j Y W N o Z W Q s M T V 9 J n F 1 b 3 Q 7 L C Z x d W 9 0 O 1 N l Y 3 R p b 2 4 x L 1 d l c m t i b G F k I D E g L S B S Z X N 1 b H R z X 0 1 Q Q V 9 Q c m 9 m a W w v Q X V 0 b 1 J l b W 9 2 Z W R D b 2 x 1 b W 5 z M S 5 7 b 3 B 0 a W 1 p e m F 0 a W 9 u X 2 N o Z W N r Z W Q s M T Z 9 J n F 1 b 3 Q 7 L C Z x d W 9 0 O 1 N l Y 3 R p b 2 4 x L 1 d l c m t i b G F k I D E g L S B S Z X N 1 b H R z X 0 1 Q Q V 9 Q c m 9 m a W w v Q X V 0 b 1 J l b W 9 2 Z W R D b 2 x 1 b W 5 z M S 5 7 b W F p b l 9 m c m F t Z S w x N 3 0 m c X V v d D s s J n F 1 b 3 Q 7 U 2 V j d G l v b j E v V 2 V y a 2 J s Y W Q g M S A t I F J l c 3 V s d H N f T V B B X 1 B y b 2 Z p b C 9 B d X R v U m V t b 3 Z l Z E N v b H V t b n M x L n t s b 2 F k R X Z l b n R T d G F y d C w x O H 0 m c X V v d D s s J n F 1 b 3 Q 7 U 2 V j d G l v b j E v V 2 V y a 2 J s Y W Q g M S A t I F J l c 3 V s d H N f T V B B X 1 B y b 2 Z p b C 9 B d X R v U m V t b 3 Z l Z E N v b H V t b n M x L n t s b 2 F k R X Z l b n R F b m Q s M T l 9 J n F 1 b 3 Q 7 L C Z x d W 9 0 O 1 N l Y 3 R p b 2 4 x L 1 d l c m t i b G F k I D E g L S B S Z X N 1 b H R z X 0 1 Q Q V 9 Q c m 9 m a W w v Q X V 0 b 1 J l b W 9 2 Z W R D b 2 x 1 b W 5 z M S 5 7 Z G 9 t Q 2 9 u d G V u d E x v Y W R l Z E V 2 Z W 5 0 U 3 R h c n Q s M j B 9 J n F 1 b 3 Q 7 L C Z x d W 9 0 O 1 N l Y 3 R p b 2 4 x L 1 d l c m t i b G F k I D E g L S B S Z X N 1 b H R z X 0 1 Q Q V 9 Q c m 9 m a W w v Q X V 0 b 1 J l b W 9 2 Z W R D b 2 x 1 b W 5 z M S 5 7 Z G 9 t Q 2 9 u d G V u d E x v Y W R l Z E V 2 Z W 5 0 R W 5 k L D I x f S Z x d W 9 0 O y w m c X V v d D t T Z W N 0 a W 9 u M S 9 X Z X J r Y m x h Z C A x I C 0 g U m V z d W x 0 c 1 9 N U E F f U H J v Z m l s L 0 F 1 d G 9 S Z W 1 v d m V k Q 2 9 s d W 1 u c z E u e 1 V S T C w y M n 0 m c X V v d D s s J n F 1 b 3 Q 7 U 2 V j d G l v b j E v V 2 V y a 2 J s Y W Q g M S A t I F J l c 3 V s d H N f T V B B X 1 B y b 2 Z p b C 9 B d X R v U m V t b 3 Z l Z E N v b H V t b n M x L n t j b 2 5 u Z W N 0 a W 9 u c y w y M 3 0 m c X V v d D s s J n F 1 b 3 Q 7 U 2 V j d G l v b j E v V 2 V y a 2 J s Y W Q g M S A t I F J l c 3 V s d H N f T V B B X 1 B y b 2 Z p b C 9 B d X R v U m V t b 3 Z l Z E N v b H V t b n M x L n t m a W 5 h b F 9 i Y X N l X 3 B h Z 2 V f c m V x d W V z d C w y N H 0 m c X V v d D s s J n F 1 b 3 Q 7 U 2 V j d G l v b j E v V 2 V y a 2 J s Y W Q g M S A t I F J l c 3 V s d H N f T V B B X 1 B y b 2 Z p b C 9 B d X R v U m V t b 3 Z l Z E N v b H V t b n M x L n t m a W 5 h b F 9 i Y X N l X 3 B h Z 2 V f c m V x d W V z d F 9 p Z C w y N X 0 m c X V v d D s s J n F 1 b 3 Q 7 U 2 V j d G l v b j E v V 2 V y a 2 J s Y W Q g M S A t I F J l c 3 V s d H N f T V B B X 1 B y b 2 Z p b C 9 B d X R v U m V t b 3 Z l Z E N v b H V t b n M x L n t m a W 5 h b F 9 1 c m w s M j Z 9 J n F 1 b 3 Q 7 L C Z x d W 9 0 O 1 N l Y 3 R p b 2 4 x L 1 d l c m t i b G F k I D E g L S B S Z X N 1 b H R z X 0 1 Q Q V 9 Q c m 9 m a W w v Q X V 0 b 1 J l b W 9 2 Z W R D b 2 x 1 b W 5 z M S 5 7 Z G 9 t S W 5 0 Z X J h Y 3 R p d m U s M j d 9 J n F 1 b 3 Q 7 L C Z x d W 9 0 O 1 N l Y 3 R p b 2 4 x L 1 d l c m t i b G F k I D E g L S B S Z X N 1 b H R z X 0 1 Q Q V 9 Q c m 9 m a W w v Q X V 0 b 1 J l b W 9 2 Z W R D b 2 x 1 b W 5 z M S 5 7 Z m l y c 3 R Q Y W l u d C w y O H 0 m c X V v d D s s J n F 1 b 3 Q 7 U 2 V j d G l v b j E v V 2 V y a 2 J s Y W Q g M S A t I F J l c 3 V s d H N f T V B B X 1 B y b 2 Z p b C 9 B d X R v U m V t b 3 Z l Z E N v b H V t b n M x L n t m a X J z d E N v b n R l b n R m d W x Q Y W l u d C w y O X 0 m c X V v d D s s J n F 1 b 3 Q 7 U 2 V j d G l v b j E v V 2 V y a 2 J s Y W Q g M S A t I F J l c 3 V s d H N f T V B B X 1 B y b 2 Z p b C 9 B d X R v U m V t b 3 Z l Z E N v b H V t b n M x L n t m a X J z d E 1 l Y W 5 p b m d m d W x Q Y W l u d C w z M H 0 m c X V v d D s s J n F 1 b 3 Q 7 U 2 V j d G l v b j E v V 2 V y a 2 J s Y W Q g M S A t I F J l c 3 V s d H N f T V B B X 1 B y b 2 Z p b C 9 B d X R v U m V t b 3 Z l Z E N v b H V t b n M x L n t y Z W 5 k Z X J C b G 9 j a 2 l u Z 0 N T U y w z M X 0 m c X V v d D s s J n F 1 b 3 Q 7 U 2 V j d G l v b j E v V 2 V y a 2 J s Y W Q g M S A t I F J l c 3 V s d H N f T V B B X 1 B y b 2 Z p b C 9 B d X R v U m V t b 3 Z l Z E N v b H V t b n M x L n t y Z W 5 k Z X J C b G 9 j a 2 l u Z 0 p T L D M y f S Z x d W 9 0 O y w m c X V v d D t T Z W N 0 a W 9 u M S 9 X Z X J r Y m x h Z C A x I C 0 g U m V z d W x 0 c 1 9 N U E F f U H J v Z m l s L 0 F 1 d G 9 S Z W 1 v d m V k Q 2 9 s d W 1 u c z E u e 1 R U R k I s M z N 9 J n F 1 b 3 Q 7 L C Z x d W 9 0 O 1 N l Y 3 R p b 2 4 x L 1 d l c m t i b G F k I D E g L S B S Z X N 1 b H R z X 0 1 Q Q V 9 Q c m 9 m a W w v Q X V 0 b 1 J l b W 9 2 Z W R D b 2 x 1 b W 5 z M S 5 7 Y m F z Z V B h Z 2 V T U 0 x U a W 1 l L D M 0 f S Z x d W 9 0 O y w m c X V v d D t T Z W N 0 a W 9 u M S 9 X Z X J r Y m x h Z C A x I C 0 g U m V z d W x 0 c 1 9 N U E F f U H J v Z m l s L 0 F 1 d G 9 S Z W 1 v d m V k Q 2 9 s d W 1 u c z E u e 3 N j b 3 J l X 2 N h Y 2 h l L D M 1 f S Z x d W 9 0 O y w m c X V v d D t T Z W N 0 a W 9 u M S 9 X Z X J r Y m x h Z C A x I C 0 g U m V z d W x 0 c 1 9 N U E F f U H J v Z m l s L 0 F 1 d G 9 S Z W 1 v d m V k Q 2 9 s d W 1 u c z E u e 3 N j b 3 J l X 2 N k b i w z N n 0 m c X V v d D s s J n F 1 b 3 Q 7 U 2 V j d G l v b j E v V 2 V y a 2 J s Y W Q g M S A t I F J l c 3 V s d H N f T V B B X 1 B y b 2 Z p b C 9 B d X R v U m V t b 3 Z l Z E N v b H V t b n M x L n t z Y 2 9 y Z V 9 n e m l w L D M 3 f S Z x d W 9 0 O y w m c X V v d D t T Z W N 0 a W 9 u M S 9 X Z X J r Y m x h Z C A x I C 0 g U m V z d W x 0 c 1 9 N U E F f U H J v Z m l s L 0 F 1 d G 9 S Z W 1 v d m V k Q 2 9 s d W 1 u c z E u e 3 N j b 3 J l X 2 N v b 2 t p Z X M s M z h 9 J n F 1 b 3 Q 7 L C Z x d W 9 0 O 1 N l Y 3 R p b 2 4 x L 1 d l c m t i b G F k I D E g L S B S Z X N 1 b H R z X 0 1 Q Q V 9 Q c m 9 m a W w v Q X V 0 b 1 J l b W 9 2 Z W R D b 2 x 1 b W 5 z M S 5 7 c 2 N v c m V f a 2 V l c C 1 h b G l 2 Z S w z O X 0 m c X V v d D s s J n F 1 b 3 Q 7 U 2 V j d G l v b j E v V 2 V y a 2 J s Y W Q g M S A t I F J l c 3 V s d H N f T V B B X 1 B y b 2 Z p b C 9 B d X R v U m V t b 3 Z l Z E N v b H V t b n M x L n t z Y 2 9 y Z V 9 t a W 5 p Z n k s N D B 9 J n F 1 b 3 Q 7 L C Z x d W 9 0 O 1 N l Y 3 R p b 2 4 x L 1 d l c m t i b G F k I D E g L S B S Z X N 1 b H R z X 0 1 Q Q V 9 Q c m 9 m a W w v Q X V 0 b 1 J l b W 9 2 Z W R D b 2 x 1 b W 5 z M S 5 7 c 2 N v c m V f Y 2 9 t Y m l u Z S w 0 M X 0 m c X V v d D s s J n F 1 b 3 Q 7 U 2 V j d G l v b j E v V 2 V y a 2 J s Y W Q g M S A t I F J l c 3 V s d H N f T V B B X 1 B y b 2 Z p b C 9 B d X R v U m V t b 3 Z l Z E N v b H V t b n M x L n t z Y 2 9 y Z V 9 j b 2 1 w c m V z c y w 0 M n 0 m c X V v d D s s J n F 1 b 3 Q 7 U 2 V j d G l v b j E v V 2 V y a 2 J s Y W Q g M S A t I F J l c 3 V s d H N f T V B B X 1 B y b 2 Z p b C 9 B d X R v U m V t b 3 Z l Z E N v b H V t b n M x L n t z Y 2 9 y Z V 9 l d G F n c y w 0 M 3 0 m c X V v d D s s J n F 1 b 3 Q 7 U 2 V j d G l v b j E v V 2 V y a 2 J s Y W Q g M S A t I F J l c 3 V s d H N f T V B B X 1 B y b 2 Z p b C 9 B d X R v U m V t b 3 Z l Z E N v b H V t b n M x L n t z Y 2 9 y Z V 9 w c m 9 n c m V z c 2 l 2 Z V 9 q c G V n L D Q 0 f S Z x d W 9 0 O y w m c X V v d D t T Z W N 0 a W 9 u M S 9 X Z X J r Y m x h Z C A x I C 0 g U m V z d W x 0 c 1 9 N U E F f U H J v Z m l s L 0 F 1 d G 9 S Z W 1 v d m V k Q 2 9 s d W 1 u c z E u e 2 d 6 a X B f d G 9 0 Y W w s N D V 9 J n F 1 b 3 Q 7 L C Z x d W 9 0 O 1 N l Y 3 R p b 2 4 x L 1 d l c m t i b G F k I D E g L S B S Z X N 1 b H R z X 0 1 Q Q V 9 Q c m 9 m a W w v Q X V 0 b 1 J l b W 9 2 Z W R D b 2 x 1 b W 5 z M S 5 7 Z 3 p p c F 9 z Y X Z p b m d z L D Q 2 f S Z x d W 9 0 O y w m c X V v d D t T Z W N 0 a W 9 u M S 9 X Z X J r Y m x h Z C A x I C 0 g U m V z d W x 0 c 1 9 N U E F f U H J v Z m l s L 0 F 1 d G 9 S Z W 1 v d m V k Q 2 9 s d W 1 u c z E u e 2 1 p b m l m e V 9 0 b 3 R h b C w 0 N 3 0 m c X V v d D s s J n F 1 b 3 Q 7 U 2 V j d G l v b j E v V 2 V y a 2 J s Y W Q g M S A t I F J l c 3 V s d H N f T V B B X 1 B y b 2 Z p b C 9 B d X R v U m V t b 3 Z l Z E N v b H V t b n M x L n t t a W 5 p Z n l f c 2 F 2 a W 5 n c y w 0 O H 0 m c X V v d D s s J n F 1 b 3 Q 7 U 2 V j d G l v b j E v V 2 V y a 2 J s Y W Q g M S A t I F J l c 3 V s d H N f T V B B X 1 B y b 2 Z p b C 9 B d X R v U m V t b 3 Z l Z E N v b H V t b n M x L n t p b W F n Z V 9 0 b 3 R h b C w 0 O X 0 m c X V v d D s s J n F 1 b 3 Q 7 U 2 V j d G l v b j E v V 2 V y a 2 J s Y W Q g M S A t I F J l c 3 V s d H N f T V B B X 1 B y b 2 Z p b C 9 B d X R v U m V t b 3 Z l Z E N v b H V t b n M x L n t p b W F n Z V 9 z Y X Z p b m d z L D U w f S Z x d W 9 0 O y w m c X V v d D t T Z W N 0 a W 9 u M S 9 X Z X J r Y m x h Z C A x I C 0 g U m V z d W x 0 c 1 9 N U E F f U H J v Z m l s L 0 F 1 d G 9 S Z W 1 v d m V k Q 2 9 s d W 1 u c z E u e 2 J h c 2 V f c G F n Z V 9 j Z G 4 s N T F 9 J n F 1 b 3 Q 7 L C Z x d W 9 0 O 1 N l Y 3 R p b 2 4 x L 1 d l c m t i b G F k I D E g L S B S Z X N 1 b H R z X 0 1 Q Q V 9 Q c m 9 m a W w v Q X V 0 b 1 J l b W 9 2 Z W R D b 2 x 1 b W 5 z M S 5 7 Y 3 B 1 L l B h c n N l S F R N T C w 1 M n 0 m c X V v d D s s J n F 1 b 3 Q 7 U 2 V j d G l v b j E v V 2 V y a 2 J s Y W Q g M S A t I F J l c 3 V s d H N f T V B B X 1 B y b 2 Z p b C 9 B d X R v U m V t b 3 Z l Z E N v b H V t b n M x L n t j c H U u S F R N T E R v Y 3 V t Z W 5 0 U G F y c 2 V y O j p G Z X R j a F F 1 Z X V l Z F B y Z W x v Y W R z L D U z f S Z x d W 9 0 O y w m c X V v d D t T Z W N 0 a W 9 u M S 9 X Z X J r Y m x h Z C A x I C 0 g U m V z d W x 0 c 1 9 N U E F f U H J v Z m l s L 0 F 1 d G 9 S Z W 1 v d m V k Q 2 9 s d W 1 u c z E u e 2 N w d S 5 F d m V u d E R p c 3 B h d G N o L D U 0 f S Z x d W 9 0 O y w m c X V v d D t T Z W N 0 a W 9 u M S 9 X Z X J r Y m x h Z C A x I C 0 g U m V z d W x 0 c 1 9 N U E F f U H J v Z m l s L 0 F 1 d G 9 S Z W 1 v d m V k Q 2 9 s d W 1 u c z E u e 2 N w d S 5 N Y X J r R E 9 N Q 2 9 u d G V u d C w 1 N X 0 m c X V v d D s s J n F 1 b 3 Q 7 U 2 V j d G l v b j E v V 2 V y a 2 J s Y W Q g M S A t I F J l c 3 V s d H N f T V B B X 1 B y b 2 Z p b C 9 B d X R v U m V t b 3 Z l Z E N v b H V t b n M x L n t j c H U u V j g u R 0 N f V E l N R V 9 U T 1 9 T Q U Z F U E 9 J T l Q s N T Z 9 J n F 1 b 3 Q 7 L C Z x d W 9 0 O 1 N l Y 3 R p b 2 4 x L 1 d l c m t i b G F k I D E g L S B S Z X N 1 b H R z X 0 1 Q Q V 9 Q c m 9 m a W w v Q X V 0 b 1 J l b W 9 2 Z W R D b 2 x 1 b W 5 z M S 5 7 Y 3 B 1 L k N v b W 1 p d E x v Y W Q s N T d 9 J n F 1 b 3 Q 7 L C Z x d W 9 0 O 1 N l Y 3 R p b 2 4 x L 1 d l c m t i b G F k I D E g L S B S Z X N 1 b H R z X 0 1 Q Q V 9 Q c m 9 m a W w v Q X V 0 b 1 J l b W 9 2 Z W R D b 2 x 1 b W 5 z M S 5 7 Y 3 B 1 L l J l c 2 9 1 c m N l R m V 0 Y 2 h l c j o 6 c m V x d W V z d F J l c 2 9 1 c m N l L D U 4 f S Z x d W 9 0 O y w m c X V v d D t T Z W N 0 a W 9 u M S 9 X Z X J r Y m x h Z C A x I C 0 g U m V z d W x 0 c 1 9 N U E F f U H J v Z m l s L 0 F 1 d G 9 S Z W 1 v d m V k Q 2 9 s d W 1 u c z E u e 2 N w d S 5 F d m F s d W F 0 Z V N j c m l w d C w 1 O X 0 m c X V v d D s s J n F 1 b 3 Q 7 U 2 V j d G l v b j E v V 2 V y a 2 J s Y W Q g M S A t I F J l c 3 V s d H N f T V B B X 1 B y b 2 Z p b C 9 B d X R v U m V t b 3 Z l Z E N v b H V t b n M x L n t j c H U u d j g u Y 2 9 t c G l s Z S w 2 M H 0 m c X V v d D s s J n F 1 b 3 Q 7 U 2 V j d G l v b j E v V 2 V y a 2 J s Y W Q g M S A t I F J l c 3 V s d H N f T V B B X 1 B y b 2 Z p b C 9 B d X R v U m V t b 3 Z l Z E N v b H V t b n M x L n t j c H U u U G F y c 2 V B d X R o b 3 J T d H l s Z V N o Z W V 0 L D Y x f S Z x d W 9 0 O y w m c X V v d D t T Z W N 0 a W 9 u M S 9 X Z X J r Y m x h Z C A x I C 0 g U m V z d W x 0 c 1 9 N U E F f U H J v Z m l s L 0 F 1 d G 9 S Z W 1 v d m V k Q 2 9 s d W 1 u c z E u e 2 N w d S 5 V c G R h d G V M Y X l v d X R U c m V l L D Y y f S Z x d W 9 0 O y w m c X V v d D t T Z W N 0 a W 9 u M S 9 X Z X J r Y m x h Z C A x I C 0 g U m V z d W x 0 c 1 9 N U E F f U H J v Z m l s L 0 F 1 d G 9 S Z W 1 v d m V k Q 2 9 s d W 1 u c z E u e 2 N w d S 5 M Y X l v d X Q s N j N 9 J n F 1 b 3 Q 7 L C Z x d W 9 0 O 1 N l Y 3 R p b 2 4 x L 1 d l c m t i b G F k I D E g L S B S Z X N 1 b H R z X 0 1 Q Q V 9 Q c m 9 m a W w v Q X V 0 b 1 J l b W 9 2 Z W R D b 2 x 1 b W 5 z M S 5 7 Y 3 B 1 L l B y Z V B h a W 5 0 L D Y 0 f S Z x d W 9 0 O y w m c X V v d D t T Z W N 0 a W 9 u M S 9 X Z X J r Y m x h Z C A x I C 0 g U m V z d W x 0 c 1 9 N U E F f U H J v Z m l s L 0 F 1 d G 9 S Z W 1 v d m V k Q 2 9 s d W 1 u c z E u e 2 N w d S 5 Q Y W l u d C w 2 N X 0 m c X V v d D s s J n F 1 b 3 Q 7 U 2 V j d G l v b j E v V 2 V y a 2 J s Y W Q g M S A t I F J l c 3 V s d H N f T V B B X 1 B y b 2 Z p b C 9 B d X R v U m V t b 3 Z l Z E N v b H V t b n M x L n t j c H U u T G F 5 Z X J p e m U s N j Z 9 J n F 1 b 3 Q 7 L C Z x d W 9 0 O 1 N l Y 3 R p b 2 4 x L 1 d l c m t i b G F k I D E g L S B S Z X N 1 b H R z X 0 1 Q Q V 9 Q c m 9 m a W w v Q X V 0 b 1 J l b W 9 2 Z W R D b 2 x 1 b W 5 z M S 5 7 Y 3 B 1 L k Z 1 b m N 0 a W 9 u Q 2 F s b C w 2 N 3 0 m c X V v d D s s J n F 1 b 3 Q 7 U 2 V j d G l v b j E v V 2 V y a 2 J s Y W Q g M S A t I F J l c 3 V s d H N f T V B B X 1 B y b 2 Z p b C 9 B d X R v U m V t b 3 Z l Z E N v b H V t b n M x L n t j c H U u T W F y a 0 x v Y W Q s N j h 9 J n F 1 b 3 Q 7 L C Z x d W 9 0 O 1 N l Y 3 R p b 2 4 x L 1 d l c m t i b G F k I D E g L S B S Z X N 1 b H R z X 0 1 Q Q V 9 Q c m 9 m a W w v Q X V 0 b 1 J l b W 9 2 Z W R D b 2 x 1 b W 5 z M S 5 7 Y 3 B 1 L m x h c m d l c 3 R D b 2 5 0 Z W 5 0 Z n V s U G F p b n Q 6 O k N h b m R p Z G F 0 Z S w 2 O X 0 m c X V v d D s s J n F 1 b 3 Q 7 U 2 V j d G l v b j E v V 2 V y a 2 J s Y W Q g M S A t I F J l c 3 V s d H N f T V B B X 1 B y b 2 Z p b C 9 B d X R v U m V t b 3 Z l Z E N v b H V t b n M x L n t j c H U u S W R s Z S w 3 M H 0 m c X V v d D s s J n F 1 b 3 Q 7 U 2 V j d G l v b j E v V 2 V y a 2 J s Y W Q g M S A t I F J l c 3 V s d H N f T V B B X 1 B y b 2 Z p b C 9 B d X R v U m V t b 3 Z l Z E N v b H V t b n M x L n t 0 Z X N 0 Z X I s N z F 9 J n F 1 b 3 Q 7 L C Z x d W 9 0 O 1 N l Y 3 R p b 2 4 x L 1 d l c m t i b G F k I D E g L S B S Z X N 1 b H R z X 0 1 Q Q V 9 Q c m 9 m a W w v Q X V 0 b 1 J l b W 9 2 Z W R D b 2 x 1 b W 5 z M S 5 7 c 3 R h c n R f Z X B v Y 2 g s N z J 9 J n F 1 b 3 Q 7 L C Z x d W 9 0 O 1 N l Y 3 R p b 2 4 x L 1 d l c m t i b G F k I D E g L S B S Z X N 1 b H R z X 0 1 Q Q V 9 Q c m 9 m a W w v Q X V 0 b 1 J l b W 9 2 Z W R D b 2 x 1 b W 5 z M S 5 7 b 3 N W Z X J z a W 9 u L D c z f S Z x d W 9 0 O y w m c X V v d D t T Z W N 0 a W 9 u M S 9 X Z X J r Y m x h Z C A x I C 0 g U m V z d W x 0 c 1 9 N U E F f U H J v Z m l s L 0 F 1 d G 9 S Z W 1 v d m V k Q 2 9 s d W 1 u c z E u e 2 9 z X 3 Z l c n N p b 2 4 s N z R 9 J n F 1 b 3 Q 7 L C Z x d W 9 0 O 1 N l Y 3 R p b 2 4 x L 1 d l c m t i b G F k I D E g L S B S Z X N 1 b H R z X 0 1 Q Q V 9 Q c m 9 m a W w v Q X V 0 b 1 J l b W 9 2 Z W R D b 2 x 1 b W 5 z M S 5 7 b 3 N Q b G F 0 Z m 9 y b S w 3 N X 0 m c X V v d D s s J n F 1 b 3 Q 7 U 2 V j d G l v b j E v V 2 V y a 2 J s Y W Q g M S A t I F J l c 3 V s d H N f T V B B X 1 B y b 2 Z p b C 9 B d X R v U m V t b 3 Z l Z E N v b H V t b n M x L n t k Y X R l L D c 2 f S Z x d W 9 0 O y w m c X V v d D t T Z W N 0 a W 9 u M S 9 X Z X J r Y m x h Z C A x I C 0 g U m V z d W x 0 c 1 9 N U E F f U H J v Z m l s L 0 F 1 d G 9 S Z W 1 v d m V k Q 2 9 s d W 1 u c z E u e 2 J y b 3 d z Z X J W Z X J z a W 9 u L D c 3 f S Z x d W 9 0 O y w m c X V v d D t T Z W N 0 a W 9 u M S 9 X Z X J r Y m x h Z C A x I C 0 g U m V z d W x 0 c 1 9 N U E F f U H J v Z m l s L 0 F 1 d G 9 S Z W 1 v d m V k Q 2 9 s d W 1 u c z E u e 2 J y b 3 d z Z X J f d m V y c 2 l v b i w 3 O H 0 m c X V v d D s s J n F 1 b 3 Q 7 U 2 V j d G l v b j E v V 2 V y a 2 J s Y W Q g M S A t I F J l c 3 V s d H N f T V B B X 1 B y b 2 Z p b C 9 B d X R v U m V t b 3 Z l Z E N v b H V t b n M x L n t m d W x s e U x v Y W R l Z E N Q V W 1 z L D c 5 f S Z x d W 9 0 O y w m c X V v d D t T Z W N 0 a W 9 u M S 9 X Z X J r Y m x h Z C A x I C 0 g U m V z d W x 0 c 1 9 N U E F f U H J v Z m l s L 0 F 1 d G 9 S Z W 1 v d m V k Q 2 9 s d W 1 u c z E u e 2 Z 1 b G x 5 T G 9 h Z G V k Q 1 B V c G N 0 L D g w f S Z x d W 9 0 O y w m c X V v d D t T Z W N 0 a W 9 u M S 9 X Z X J r Y m x h Z C A x I C 0 g U m V z d W x 0 c 1 9 N U E F f U H J v Z m l s L 0 F 1 d G 9 S Z W 1 v d m V k Q 2 9 s d W 1 u c z E u e 2 R v Y 3 V t Z W 5 0 X 1 V S T C w 4 M X 0 m c X V v d D s s J n F 1 b 3 Q 7 U 2 V j d G l v b j E v V 2 V y a 2 J s Y W Q g M S A t I F J l c 3 V s d H N f T V B B X 1 B y b 2 Z p b C 9 B d X R v U m V t b 3 Z l Z E N v b H V t b n M x L n t k b 2 N 1 b W V u d F 9 o b 3 N 0 b m F t Z S w 4 M n 0 m c X V v d D s s J n F 1 b 3 Q 7 U 2 V j d G l v b j E v V 2 V y a 2 J s Y W Q g M S A t I F J l c 3 V s d H N f T V B B X 1 B y b 2 Z p b C 9 B d X R v U m V t b 3 Z l Z E N v b H V t b n M x L n t k b 2 N 1 b W V u d F 9 v c m l n a W 4 s O D N 9 J n F 1 b 3 Q 7 L C Z x d W 9 0 O 1 N l Y 3 R p b 2 4 x L 1 d l c m t i b G F k I D E g L S B S Z X N 1 b H R z X 0 1 Q Q V 9 Q c m 9 m a W w v Q X V 0 b 1 J l b W 9 2 Z W R D b 2 x 1 b W 5 z M S 5 7 Z G 9 t R W x l b W V u d H M s O D R 9 J n F 1 b 3 Q 7 L C Z x d W 9 0 O 1 N l Y 3 R p b 2 4 x L 1 d l c m t i b G F k I D E g L S B S Z X N 1 b H R z X 0 1 Q Q V 9 Q c m 9 m a W w v Q X V 0 b 1 J l b W 9 2 Z W R D b 2 x 1 b W 5 z M S 5 7 Z G 9 t Q 2 9 t c G x l d G U s O D V 9 J n F 1 b 3 Q 7 L C Z x d W 9 0 O 1 N l Y 3 R p b 2 4 x L 1 d l c m t i b G F k I D E g L S B S Z X N 1 b H R z X 0 1 Q Q V 9 Q c m 9 m a W w v Q X V 0 b 1 J l b W 9 2 Z W R D b 2 x 1 b W 5 z M S 5 7 U G V y Z m 9 y b W F u Y 2 V Q Y W l u d F R p b W l u Z y 5 m a X J z d C 1 w Y W l u d C w 4 N n 0 m c X V v d D s s J n F 1 b 3 Q 7 U 2 V j d G l v b j E v V 2 V y a 2 J s Y W Q g M S A t I F J l c 3 V s d H N f T V B B X 1 B y b 2 Z p b C 9 B d X R v U m V t b 3 Z l Z E N v b H V t b n M x L n t Q Z X J m b 3 J t Y W 5 j Z V B h a W 5 0 V G l t a W 5 n L m Z p c n N 0 L W N v b n R l b n R m d W w t c G F p b n Q s O D d 9 J n F 1 b 3 Q 7 L C Z x d W 9 0 O 1 N l Y 3 R p b 2 4 x L 1 d l c m t i b G F k I D E g L S B S Z X N 1 b H R z X 0 1 Q Q V 9 Q c m 9 m a W w v Q X V 0 b 1 J l b W 9 2 Z W R D b 2 x 1 b W 5 z M S 5 7 Y m F z Z V 9 w Y W d l X 2 l w X 3 B 0 c i w 4 O H 0 m c X V v d D s s J n F 1 b 3 Q 7 U 2 V j d G l v b j E v V 2 V y a 2 J s Y W Q g M S A t I F J l c 3 V s d H N f T V B B X 1 B y b 2 Z p b C 9 B d X R v U m V t b 3 Z l Z E N v b H V t b n M x L n t i Y X N l X 3 B h Z 2 V f Y 2 5 h b W U s O D l 9 J n F 1 b 3 Q 7 L C Z x d W 9 0 O 1 N l Y 3 R p b 2 4 x L 1 d l c m t i b G F k I D E g L S B S Z X N 1 b H R z X 0 1 Q Q V 9 Q c m 9 m a W w v Q X V 0 b 1 J l b W 9 2 Z W R D b 2 x 1 b W 5 z M S 5 7 Y m F z Z V 9 w Y W d l X 2 R u c 1 9 z Z X J 2 Z X I s O T B 9 J n F 1 b 3 Q 7 L C Z x d W 9 0 O 1 N l Y 3 R p b 2 4 x L 1 d l c m t i b G F k I D E g L S B S Z X N 1 b H R z X 0 1 Q Q V 9 Q c m 9 m a W w v Q X V 0 b 1 J l b W 9 2 Z W R D b 2 x 1 b W 5 z M S 5 7 Y n J v d 3 N l c l 9 u Y W 1 l L D k x f S Z x d W 9 0 O y w m c X V v d D t T Z W N 0 a W 9 u M S 9 X Z X J r Y m x h Z C A x I C 0 g U m V z d W x 0 c 1 9 N U E F f U H J v Z m l s L 0 F 1 d G 9 S Z W 1 v d m V k Q 2 9 s d W 1 u c z E u e 2 V 2 Z W 5 0 T m F t Z S w 5 M n 0 m c X V v d D s s J n F 1 b 3 Q 7 U 2 V j d G l v b j E v V 2 V y a 2 J s Y W Q g M S A t I F J l c 3 V s d H N f T V B B X 1 B y b 2 Z p b C 9 B d X R v U m V t b 3 Z l Z E N v b H V t b n M x L n t 0 Z X N 0 X 3 J 1 b l 9 0 a W 1 l X 2 1 z L D k z f S Z x d W 9 0 O y w m c X V v d D t T Z W N 0 a W 9 u M S 9 X Z X J r Y m x h Z C A x I C 0 g U m V z d W x 0 c 1 9 N U E F f U H J v Z m l s L 0 F 1 d G 9 S Z W 1 v d m V k Q 2 9 s d W 1 u c z E u e 3 R l c 3 R V c m w s O T R 9 J n F 1 b 3 Q 7 L C Z x d W 9 0 O 1 N l Y 3 R p b 2 4 x L 1 d l c m t i b G F k I D E g L S B S Z X N 1 b H R z X 0 1 Q Q V 9 Q c m 9 m a W w v Q X V 0 b 1 J l b W 9 2 Z W R D b 2 x 1 b W 5 z M S 5 7 Q 2 9 s b 3 J k Z X B 0 a C w 5 N X 0 m c X V v d D s s J n F 1 b 3 Q 7 U 2 V j d G l v b j E v V 2 V y a 2 J s Y W Q g M S A t I F J l c 3 V s d H N f T V B B X 1 B y b 2 Z p b C 9 B d X R v U m V t b 3 Z l Z E N v b H V t b n M x L n t E c G k s O T Z 9 J n F 1 b 3 Q 7 L C Z x d W 9 0 O 1 N l Y 3 R p b 2 4 x L 1 d l c m t i b G F k I D E g L S B S Z X N 1 b H R z X 0 1 Q Q V 9 Q c m 9 m a W w v Q X V 0 b 1 J l b W 9 2 Z W R D b 2 x 1 b W 5 z M S 5 7 S W 1 h Z 2 V z L D k 3 f S Z x d W 9 0 O y w m c X V v d D t T Z W N 0 a W 9 u M S 9 X Z X J r Y m x h Z C A x I C 0 g U m V z d W x 0 c 1 9 N U E F f U H J v Z m l s L 0 F 1 d G 9 S Z W 1 v d m V k Q 2 9 s d W 1 u c z E u e 1 J l c 2 9 s d X R p b 2 4 s O T h 9 J n F 1 b 3 Q 7 L C Z x d W 9 0 O 1 N l Y 3 R p b 2 4 x L 1 d l c m t i b G F k I D E g L S B S Z X N 1 b H R z X 0 1 Q Q V 9 Q c m 9 m a W w v Q X V 0 b 1 J l b W 9 2 Z W R D b 2 x 1 b W 5 z M S 5 7 Z 2 V u Z X J h d G V k L W N v b n R l b n Q t c G V y Y 2 V u d C w 5 O X 0 m c X V v d D s s J n F 1 b 3 Q 7 U 2 V j d G l v b j E v V 2 V y a 2 J s Y W Q g M S A t I F J l c 3 V s d H N f T V B B X 1 B y b 2 Z p b C 9 B d X R v U m V t b 3 Z l Z E N v b H V t b n M x L n t n Z W 5 l c m F 0 Z W Q t Y 2 9 u d G V u d C 1 z a X p l L D E w M H 0 m c X V v d D s s J n F 1 b 3 Q 7 U 2 V j d G l v b j E v V 2 V y a 2 J s Y W Q g M S A t I F J l c 3 V s d H N f T V B B X 1 B y b 2 Z p b C 9 B d X R v U m V t b 3 Z l Z E N v b H V t b n M x L n t t Z X R h L X Z p Z X d w b 3 J 0 L D E w M X 0 m c X V v d D s s J n F 1 b 3 Q 7 U 2 V j d G l v b j E v V 2 V y a 2 J s Y W Q g M S A t I F J l c 3 V s d H N f T V B B X 1 B y b 2 Z p b C 9 B d X R v U m V t b 3 Z l Z E N v b H V t b n M x L n t y Z W 5 k Z X J l Z C 1 o d G 1 s L D E w M n 0 m c X V v d D s s J n F 1 b 3 Q 7 U 2 V j d G l v b j E v V 2 V y a 2 J s Y W Q g M S A t I F J l c 3 V s d H N f T V B B X 1 B y b 2 Z p b C 9 B d X R v U m V t b 3 Z l Z E N v b H V t b n M x L n t s Y X N 0 V m l z d W F s Q 2 h h b m d l L D E w M 3 0 m c X V v d D s s J n F 1 b 3 Q 7 U 2 V j d G l v b j E v V 2 V y a 2 J s Y W Q g M S A t I F J l c 3 V s d H N f T V B B X 1 B y b 2 Z p b C 9 B d X R v U m V t b 3 Z l Z E N v b H V t b n M x L n t y Z W 5 k Z X I s M T A 0 f S Z x d W 9 0 O y w m c X V v d D t T Z W N 0 a W 9 u M S 9 X Z X J r Y m x h Z C A x I C 0 g U m V z d W x 0 c 1 9 N U E F f U H J v Z m l s L 0 F 1 d G 9 S Z W 1 v d m V k Q 2 9 s d W 1 u c z E u e 3 Z p c 3 V h b E N v b X B s Z X R l O D U s M T A 1 f S Z x d W 9 0 O y w m c X V v d D t T Z W N 0 a W 9 u M S 9 X Z X J r Y m x h Z C A x I C 0 g U m V z d W x 0 c 1 9 N U E F f U H J v Z m l s L 0 F 1 d G 9 S Z W 1 v d m V k Q 2 9 s d W 1 u c z E u e 3 Z p c 3 V h b E N v b X B s Z X R l O T A s M T A 2 f S Z x d W 9 0 O y w m c X V v d D t T Z W N 0 a W 9 u M S 9 X Z X J r Y m x h Z C A x I C 0 g U m V z d W x 0 c 1 9 N U E F f U H J v Z m l s L 0 F 1 d G 9 S Z W 1 v d m V k Q 2 9 s d W 1 u c z E u e 3 Z p c 3 V h b E N v b X B s Z X R l O T U s M T A 3 f S Z x d W 9 0 O y w m c X V v d D t T Z W N 0 a W 9 u M S 9 X Z X J r Y m x h Z C A x I C 0 g U m V z d W x 0 c 1 9 N U E F f U H J v Z m l s L 0 F 1 d G 9 S Z W 1 v d m V k Q 2 9 s d W 1 u c z E u e 3 Z p c 3 V h b E N v b X B s Z X R l O T k s M T A 4 f S Z x d W 9 0 O y w m c X V v d D t T Z W N 0 a W 9 u M S 9 X Z X J r Y m x h Z C A x I C 0 g U m V z d W x 0 c 1 9 N U E F f U H J v Z m l s L 0 F 1 d G 9 S Z W 1 v d m V k Q 2 9 s d W 1 u c z E u e 3 Z p c 3 V h b E N v b X B s Z X R l L D E w O X 0 m c X V v d D s s J n F 1 b 3 Q 7 U 2 V j d G l v b j E v V 2 V y a 2 J s Y W Q g M S A t I F J l c 3 V s d H N f T V B B X 1 B y b 2 Z p b C 9 B d X R v U m V t b 3 Z l Z E N v b H V t b n M x L n t T c G V l Z E l u Z G V 4 L D E x M H 0 m c X V v d D s s J n F 1 b 3 Q 7 U 2 V j d G l v b j E v V 2 V y a 2 J s Y W Q g M S A t I F J l c 3 V s d H N f T V B B X 1 B y b 2 Z p b C 9 B d X R v U m V t b 3 Z l Z E N v b H V t b n M x L n t M Y X J n Z X N 0 Q 2 9 u d G V u d G Z 1 b F B h a W 5 0 V H l w Z S w x M T F 9 J n F 1 b 3 Q 7 L C Z x d W 9 0 O 1 N l Y 3 R p b 2 4 x L 1 d l c m t i b G F k I D E g L S B S Z X N 1 b H R z X 0 1 Q Q V 9 Q c m 9 m a W w v Q X V 0 b 1 J l b W 9 2 Z W R D b 2 x 1 b W 5 z M S 5 7 T G F y Z 2 V z d E N v b n R l b n R m d W x Q Y W l u d E 5 v Z G V U e X B l L D E x M n 0 m c X V v d D s s J n F 1 b 3 Q 7 U 2 V j d G l v b j E v V 2 V y a 2 J s Y W Q g M S A t I F J l c 3 V s d H N f T V B B X 1 B y b 2 Z p b C 9 B d X R v U m V t b 3 Z l Z E N v b H V t b n M x L n t j a H J v b W V V c 2 V y V G l t a W 5 n L m 5 h d m l n Y X R p b 2 5 T d G F y d C w x M T N 9 J n F 1 b 3 Q 7 L C Z x d W 9 0 O 1 N l Y 3 R p b 2 4 x L 1 d l c m t i b G F k I D E g L S B S Z X N 1 b H R z X 0 1 Q Q V 9 Q c m 9 m a W w v Q X V 0 b 1 J l b W 9 2 Z W R D b 2 x 1 b W 5 z M S 5 7 Y 2 h y b 2 1 l V X N l c l R p b W l u Z y 5 m Z X R j a F N 0 Y X J 0 L D E x N H 0 m c X V v d D s s J n F 1 b 3 Q 7 U 2 V j d G l v b j E v V 2 V y a 2 J s Y W Q g M S A t I F J l c 3 V s d H N f T V B B X 1 B y b 2 Z p b C 9 B d X R v U m V t b 3 Z l Z E N v b H V t b n M x L n t j a H J v b W V V c 2 V y V G l t a W 5 n L m R v b U x v Y W R p b m c s M T E 1 f S Z x d W 9 0 O y w m c X V v d D t T Z W N 0 a W 9 u M S 9 X Z X J r Y m x h Z C A x I C 0 g U m V z d W x 0 c 1 9 N U E F f U H J v Z m l s L 0 F 1 d G 9 S Z W 1 v d m V k Q 2 9 s d W 1 u c z E u e 2 N o c m 9 t Z V V z Z X J U a W 1 p b m c u c m V z c G 9 u c 2 V F b m Q s M T E 2 f S Z x d W 9 0 O y w m c X V v d D t T Z W N 0 a W 9 u M S 9 X Z X J r Y m x h Z C A x I C 0 g U m V z d W x 0 c 1 9 N U E F f U H J v Z m l s L 0 F 1 d G 9 S Z W 1 v d m V k Q 2 9 s d W 1 u c z E u e 2 N o c m 9 t Z V V z Z X J U a W 1 p b m c u Z G 9 t S W 5 0 Z X J h Y 3 R p d m U s M T E 3 f S Z x d W 9 0 O y w m c X V v d D t T Z W N 0 a W 9 u M S 9 X Z X J r Y m x h Z C A x I C 0 g U m V z d W x 0 c 1 9 N U E F f U H J v Z m l s L 0 F 1 d G 9 S Z W 1 v d m V k Q 2 9 s d W 1 u c z E u e 2 N o c m 9 t Z V V z Z X J U a W 1 p b m c u Z G 9 t Q 2 9 u d G V u d E x v Y W R l Z E V 2 Z W 5 0 U 3 R h c n Q s M T E 4 f S Z x d W 9 0 O y w m c X V v d D t T Z W N 0 a W 9 u M S 9 X Z X J r Y m x h Z C A x I C 0 g U m V z d W x 0 c 1 9 N U E F f U H J v Z m l s L 0 F 1 d G 9 S Z W 1 v d m V k Q 2 9 s d W 1 u c z E u e 2 N o c m 9 t Z V V z Z X J U a W 1 p b m c u Z G 9 t Q 2 9 u d G V u d E x v Y W R l Z E V 2 Z W 5 0 R W 5 k L D E x O X 0 m c X V v d D s s J n F 1 b 3 Q 7 U 2 V j d G l v b j E v V 2 V y a 2 J s Y W Q g M S A t I F J l c 3 V s d H N f T V B B X 1 B y b 2 Z p b C 9 B d X R v U m V t b 3 Z l Z E N v b H V t b n M x L n t j a H J v b W V V c 2 V y V G l t a W 5 n L m R v b U N v b X B s Z X R l L D E y M H 0 m c X V v d D s s J n F 1 b 3 Q 7 U 2 V j d G l v b j E v V 2 V y a 2 J s Y W Q g M S A t I F J l c 3 V s d H N f T V B B X 1 B y b 2 Z p b C 9 B d X R v U m V t b 3 Z l Z E N v b H V t b n M x L n t j a H J v b W V V c 2 V y V G l t a W 5 n L n V u b G 9 h Z E V 2 Z W 5 0 U 3 R h c n Q s M T I x f S Z x d W 9 0 O y w m c X V v d D t T Z W N 0 a W 9 u M S 9 X Z X J r Y m x h Z C A x I C 0 g U m V z d W x 0 c 1 9 N U E F f U H J v Z m l s L 0 F 1 d G 9 S Z W 1 v d m V k Q 2 9 s d W 1 u c z E u e 2 N o c m 9 t Z V V z Z X J U a W 1 p b m c u d W 5 s b 2 F k R X Z l b n R F b m Q s M T I y f S Z x d W 9 0 O y w m c X V v d D t T Z W N 0 a W 9 u M S 9 X Z X J r Y m x h Z C A x I C 0 g U m V z d W x 0 c 1 9 N U E F f U H J v Z m l s L 0 F 1 d G 9 S Z W 1 v d m V k Q 2 9 s d W 1 u c z E u e 2 N o c m 9 t Z V V z Z X J U a W 1 p b m c u b W F y a 0 F z T W F p b k Z y Y W 1 l L D E y M 3 0 m c X V v d D s s J n F 1 b 3 Q 7 U 2 V j d G l v b j E v V 2 V y a 2 J s Y W Q g M S A t I F J l c 3 V s d H N f T V B B X 1 B y b 2 Z p b C 9 B d X R v U m V t b 3 Z l Z E N v b H V t b n M x L n t j a H J v b W V V c 2 V y V G l t a W 5 n L m N v b W 1 p d E 5 h d m l n Y X R p b 2 5 F b m Q s M T I 0 f S Z x d W 9 0 O y w m c X V v d D t T Z W N 0 a W 9 u M S 9 X Z X J r Y m x h Z C A x I C 0 g U m V z d W x 0 c 1 9 N U E F f U H J v Z m l s L 0 F 1 d G 9 S Z W 1 v d m V k Q 2 9 s d W 1 u c z E u e 2 N o c m 9 t Z V V z Z X J U a W 1 p b m c u b G 9 h Z E V 2 Z W 5 0 U 3 R h c n Q s M T I 1 f S Z x d W 9 0 O y w m c X V v d D t T Z W N 0 a W 9 u M S 9 X Z X J r Y m x h Z C A x I C 0 g U m V z d W x 0 c 1 9 N U E F f U H J v Z m l s L 0 F 1 d G 9 S Z W 1 v d m V k Q 2 9 s d W 1 u c z E u e 2 N o c m 9 t Z V V z Z X J U a W 1 p b m c u b G 9 h Z E V 2 Z W 5 0 R W 5 k L D E y N n 0 m c X V v d D s s J n F 1 b 3 Q 7 U 2 V j d G l v b j E v V 2 V y a 2 J s Y W Q g M S A t I F J l c 3 V s d H N f T V B B X 1 B y b 2 Z p b C 9 B d X R v U m V t b 3 Z l Z E N v b H V t b n M x L n t j a H J v b W V V c 2 V y V G l t a W 5 n L m Z p c n N 0 U G F p b n Q s M T I 3 f S Z x d W 9 0 O y w m c X V v d D t T Z W N 0 a W 9 u M S 9 X Z X J r Y m x h Z C A x I C 0 g U m V z d W x 0 c 1 9 N U E F f U H J v Z m l s L 0 F 1 d G 9 S Z W 1 v d m V k Q 2 9 s d W 1 u c z E u e 2 N o c m 9 t Z V V z Z X J U a W 1 p b m c u Z m l y c 3 R D b 2 5 0 Z W 5 0 Z n V s U G F p b n Q s M T I 4 f S Z x d W 9 0 O y w m c X V v d D t T Z W N 0 a W 9 u M S 9 X Z X J r Y m x h Z C A x I C 0 g U m V z d W x 0 c 1 9 N U E F f U H J v Z m l s L 0 F 1 d G 9 S Z W 1 v d m V k Q 2 9 s d W 1 u c z E u e 2 N o c m 9 t Z V V z Z X J U a W 1 p b m c u Z m l y c 3 R N Z W F u a W 5 n Z n V s U G F p b n R D Y W 5 k a W R h d G U s M T I 5 f S Z x d W 9 0 O y w m c X V v d D t T Z W N 0 a W 9 u M S 9 X Z X J r Y m x h Z C A x I C 0 g U m V z d W x 0 c 1 9 N U E F f U H J v Z m l s L 0 F 1 d G 9 S Z W 1 v d m V k Q 2 9 s d W 1 u c z E u e 2 N o c m 9 t Z V V z Z X J U a W 1 p b m c u Z m l y c 3 R N Z W F u a W 5 n Z n V s U G F p b n Q s M T M w f S Z x d W 9 0 O y w m c X V v d D t T Z W N 0 a W 9 u M S 9 X Z X J r Y m x h Z C A x I C 0 g U m V z d W x 0 c 1 9 N U E F f U H J v Z m l s L 0 F 1 d G 9 S Z W 1 v d m V k Q 2 9 s d W 1 u c z E u e 2 N o c m 9 t Z V V z Z X J U a W 1 p b m c u T G F y Z 2 V z d F R l e H R Q Y W l u d C w x M z F 9 J n F 1 b 3 Q 7 L C Z x d W 9 0 O 1 N l Y 3 R p b 2 4 x L 1 d l c m t i b G F k I D E g L S B S Z X N 1 b H R z X 0 1 Q Q V 9 Q c m 9 m a W w v Q X V 0 b 1 J l b W 9 2 Z W R D b 2 x 1 b W 5 z M S 5 7 Y 2 h y b 2 1 l V X N l c l R p b W l u Z y 5 M Y X J n Z X N 0 Q 2 9 u d G V u d G Z 1 b F B h a W 5 0 L D E z M n 0 m c X V v d D s s J n F 1 b 3 Q 7 U 2 V j d G l v b j E v V 2 V y a 2 J s Y W Q g M S A t I F J l c 3 V s d H N f T V B B X 1 B y b 2 Z p b C 9 B d X R v U m V t b 3 Z l Z E N v b H V t b n M x L n t j a H J v b W V V c 2 V y V G l t a W 5 n L l R v d G F s T G F 5 b 3 V 0 U 2 h p Z n Q s M T M z f S Z x d W 9 0 O y w m c X V v d D t T Z W N 0 a W 9 u M S 9 X Z X J r Y m x h Z C A x I C 0 g U m V z d W x 0 c 1 9 N U E F f U H J v Z m l s L 0 F 1 d G 9 S Z W 1 v d m V k Q 2 9 s d W 1 u c z E u e 2 N o c m 9 t Z V V z Z X J U a W 1 p b m c u Q 3 V t d W x h d G l 2 Z U x h e W 9 1 d F N o a W Z 0 L D E z N H 0 m c X V v d D s s J n F 1 b 3 Q 7 U 2 V j d G l v b j E v V 2 V y a 2 J s Y W Q g M S A t I F J l c 3 V s d H N f T V B B X 1 B y b 2 Z p b C 9 B d X R v U m V t b 3 Z l Z E N v b H V t b n M x L n t U V E l N Z W F z d X J l b W V u d E V u Z C w x M z V 9 J n F 1 b 3 Q 7 L C Z x d W 9 0 O 1 N l Y 3 R p b 2 4 x L 1 d l c m t i b G F k I D E g L S B S Z X N 1 b H R z X 0 1 Q Q V 9 Q c m 9 m a W w v Q X V 0 b 1 J l b W 9 2 Z W R D b 2 x 1 b W 5 z M S 5 7 T G F z d E l u d G V y Y W N 0 a X Z l L D E z N n 0 m c X V v d D s s J n F 1 b 3 Q 7 U 2 V j d G l v b j E v V 2 V y a 2 J s Y W Q g M S A t I F J l c 3 V s d H N f T V B B X 1 B y b 2 Z p b C 9 B d X R v U m V t b 3 Z l Z E N v b H V t b n M x L n t 0 Z X N 0 S U Q s M T M 3 f S Z x d W 9 0 O y w m c X V v d D t T Z W N 0 a W 9 u M S 9 X Z X J r Y m x h Z C A x I C 0 g U m V z d W x 0 c 1 9 N U E F f U H J v Z m l s L 0 F 1 d G 9 S Z W 1 v d m V k Q 2 9 s d W 1 u c z E u e 3 J 1 b i w x M z h 9 J n F 1 b 3 Q 7 L C Z x d W 9 0 O 1 N l Y 3 R p b 2 4 x L 1 d l c m t i b G F k I D E g L S B S Z X N 1 b H R z X 0 1 Q Q V 9 Q c m 9 m a W w v Q X V 0 b 1 J l b W 9 2 Z W R D b 2 x 1 b W 5 z M S 5 7 c 3 R l c C w x M z l 9 J n F 1 b 3 Q 7 L C Z x d W 9 0 O 1 N l Y 3 R p b 2 4 x L 1 d l c m t i b G F k I D E g L S B S Z X N 1 b H R z X 0 1 Q Q V 9 Q c m 9 m a W w v Q X V 0 b 1 J l b W 9 2 Z W R D b 2 x 1 b W 5 z M S 5 7 Z W Z m Z W N 0 a X Z l Q n B z L D E 0 M H 0 m c X V v d D s s J n F 1 b 3 Q 7 U 2 V j d G l v b j E v V 2 V y a 2 J s Y W Q g M S A t I F J l c 3 V s d H N f T V B B X 1 B y b 2 Z p b C 9 B d X R v U m V t b 3 Z l Z E N v b H V t b n M x L n t k b 2 1 U a W 1 l L D E 0 M X 0 m c X V v d D s s J n F 1 b 3 Q 7 U 2 V j d G l v b j E v V 2 V y a 2 J s Y W Q g M S A t I F J l c 3 V s d H N f T V B B X 1 B y b 2 Z p b C 9 B d X R v U m V t b 3 Z l Z E N v b H V t b n M x L n t h Z n Q s M T Q y f S Z x d W 9 0 O y w m c X V v d D t T Z W N 0 a W 9 u M S 9 X Z X J r Y m x h Z C A x I C 0 g U m V z d W x 0 c 1 9 N U E F f U H J v Z m l s L 0 F 1 d G 9 S Z W 1 v d m V k Q 2 9 s d W 1 u c z E u e 3 R p d G x l V G l t Z S w x N D N 9 J n F 1 b 3 Q 7 L C Z x d W 9 0 O 1 N l Y 3 R p b 2 4 x L 1 d l c m t i b G F k I D E g L S B S Z X N 1 b H R z X 0 1 Q Q V 9 Q c m 9 m a W w v Q X V 0 b 1 J l b W 9 2 Z W R D b 2 x 1 b W 5 z M S 5 7 Z G 9 t T G 9 h Z G l u Z y w x N D R 9 J n F 1 b 3 Q 7 L C Z x d W 9 0 O 1 N l Y 3 R p b 2 4 x L 1 d l c m t i b G F k I D E g L S B S Z X N 1 b H R z X 0 1 Q Q V 9 Q c m 9 m a W w v Q X V 0 b 1 J l b W 9 2 Z W R D b 2 x 1 b W 5 z M S 5 7 c 2 V y d m V y X 3 J 0 d C w x N D V 9 J n F 1 b 3 Q 7 L C Z x d W 9 0 O 1 N l Y 3 R p b 2 4 x L 1 d l c m t i b G F k I D E g L S B S Z X N 1 b H R z X 0 1 Q Q V 9 Q c m 9 m a W w v Q X V 0 b 1 J l b W 9 2 Z W R D b 2 x 1 b W 5 z M S 5 7 Z W R n Z S 1 w c m 9 j Z X N z Z W Q s M T Q 2 f S Z x d W 9 0 O y w m c X V v d D t T Z W N 0 a W 9 u M S 9 X Z X J r Y m x h Z C A x I C 0 g U m V z d W x 0 c 1 9 N U E F f U H J v Z m l s L 0 F 1 d G 9 S Z W 1 v d m V k Q 2 9 s d W 1 u c z E u e 2 1 h e E Z J R C w x N D d 9 J n F 1 b 3 Q 7 L C Z x d W 9 0 O 1 N l Y 3 R p b 2 4 x L 1 d l c m t i b G F k I D E g L S B S Z X N 1 b H R z X 0 1 Q Q V 9 Q c m 9 m a W w v Q X V 0 b 1 J l b W 9 2 Z W R D b 2 x 1 b W 5 z M S 5 7 V G 9 0 Y W x C b G 9 j a 2 l u Z 1 R p b W U s M T Q 4 f S Z x d W 9 0 O y w m c X V v d D t T Z W N 0 a W 9 u M S 9 X Z X J r Y m x h Z C A x I C 0 g U m V z d W x 0 c 1 9 N U E F f U H J v Z m l s L 0 F 1 d G 9 S Z W 1 v d m V k Q 2 9 s d W 1 u c z E u e 2 V m Z m V j d G l 2 Z U J w c 0 R v Y y w x N D l 9 J n F 1 b 3 Q 7 L C Z x d W 9 0 O 1 N l Y 3 R p b 2 4 x L 1 d l c m t i b G F k I D E g L S B S Z X N 1 b H R z X 0 1 Q Q V 9 Q c m 9 m a W w v Q X V 0 b 1 J l b W 9 2 Z W R D b 2 x 1 b W 5 z M S 5 7 Y n l 0 Z X M u a H R t b C w x N T B 9 J n F 1 b 3 Q 7 L C Z x d W 9 0 O 1 N l Y 3 R p b 2 4 x L 1 d l c m t i b G F k I D E g L S B S Z X N 1 b H R z X 0 1 Q Q V 9 Q c m 9 m a W w v Q X V 0 b 1 J l b W 9 2 Z W R D b 2 x 1 b W 5 z M S 5 7 c m V x d W V z d H M u a H R t b C w x N T F 9 J n F 1 b 3 Q 7 L C Z x d W 9 0 O 1 N l Y 3 R p b 2 4 x L 1 d l c m t i b G F k I D E g L S B S Z X N 1 b H R z X 0 1 Q Q V 9 Q c m 9 m a W w v Q X V 0 b 1 J l b W 9 2 Z W R D b 2 x 1 b W 5 z M S 5 7 Y n l 0 Z X N V b m N v b X B y Z X N z Z W Q u a H R t b C w x N T J 9 J n F 1 b 3 Q 7 L C Z x d W 9 0 O 1 N l Y 3 R p b 2 4 x L 1 d l c m t i b G F k I D E g L S B S Z X N 1 b H R z X 0 1 Q Q V 9 Q c m 9 m a W w v Q X V 0 b 1 J l b W 9 2 Z W R D b 2 x 1 b W 5 z M S 5 7 Y n l 0 Z X M u a n M s M T U z f S Z x d W 9 0 O y w m c X V v d D t T Z W N 0 a W 9 u M S 9 X Z X J r Y m x h Z C A x I C 0 g U m V z d W x 0 c 1 9 N U E F f U H J v Z m l s L 0 F 1 d G 9 S Z W 1 v d m V k Q 2 9 s d W 1 u c z E u e 3 J l c X V l c 3 R z L m p z L D E 1 N H 0 m c X V v d D s s J n F 1 b 3 Q 7 U 2 V j d G l v b j E v V 2 V y a 2 J s Y W Q g M S A t I F J l c 3 V s d H N f T V B B X 1 B y b 2 Z p b C 9 B d X R v U m V t b 3 Z l Z E N v b H V t b n M x L n t i e X R l c 1 V u Y 2 9 t c H J l c 3 N l Z C 5 q c y w x N T V 9 J n F 1 b 3 Q 7 L C Z x d W 9 0 O 1 N l Y 3 R p b 2 4 x L 1 d l c m t i b G F k I D E g L S B S Z X N 1 b H R z X 0 1 Q Q V 9 Q c m 9 m a W w v Q X V 0 b 1 J l b W 9 2 Z W R D b 2 x 1 b W 5 z M S 5 7 Y n l 0 Z X M u Y 3 N z L D E 1 N n 0 m c X V v d D s s J n F 1 b 3 Q 7 U 2 V j d G l v b j E v V 2 V y a 2 J s Y W Q g M S A t I F J l c 3 V s d H N f T V B B X 1 B y b 2 Z p b C 9 B d X R v U m V t b 3 Z l Z E N v b H V t b n M x L n t y Z X F 1 Z X N 0 c y 5 j c 3 M s M T U 3 f S Z x d W 9 0 O y w m c X V v d D t T Z W N 0 a W 9 u M S 9 X Z X J r Y m x h Z C A x I C 0 g U m V z d W x 0 c 1 9 N U E F f U H J v Z m l s L 0 F 1 d G 9 S Z W 1 v d m V k Q 2 9 s d W 1 u c z E u e 2 J 5 d G V z V W 5 j b 2 1 w c m V z c 2 V k L m N z c y w x N T h 9 J n F 1 b 3 Q 7 L C Z x d W 9 0 O 1 N l Y 3 R p b 2 4 x L 1 d l c m t i b G F k I D E g L S B S Z X N 1 b H R z X 0 1 Q Q V 9 Q c m 9 m a W w v Q X V 0 b 1 J l b W 9 2 Z W R D b 2 x 1 b W 5 z M S 5 7 Y n l 0 Z X M u a W 1 h Z 2 U s M T U 5 f S Z x d W 9 0 O y w m c X V v d D t T Z W N 0 a W 9 u M S 9 X Z X J r Y m x h Z C A x I C 0 g U m V z d W x 0 c 1 9 N U E F f U H J v Z m l s L 0 F 1 d G 9 S Z W 1 v d m V k Q 2 9 s d W 1 u c z E u e 3 J l c X V l c 3 R z L m l t Y W d l L D E 2 M H 0 m c X V v d D s s J n F 1 b 3 Q 7 U 2 V j d G l v b j E v V 2 V y a 2 J s Y W Q g M S A t I F J l c 3 V s d H N f T V B B X 1 B y b 2 Z p b C 9 B d X R v U m V t b 3 Z l Z E N v b H V t b n M x L n t i e X R l c 1 V u Y 2 9 t c H J l c 3 N l Z C 5 p b W F n Z S w x N j F 9 J n F 1 b 3 Q 7 L C Z x d W 9 0 O 1 N l Y 3 R p b 2 4 x L 1 d l c m t i b G F k I D E g L S B S Z X N 1 b H R z X 0 1 Q Q V 9 Q c m 9 m a W w v Q X V 0 b 1 J l b W 9 2 Z W R D b 2 x 1 b W 5 z M S 5 7 Y n l 0 Z X M u Z m x h c 2 g s M T Y y f S Z x d W 9 0 O y w m c X V v d D t T Z W N 0 a W 9 u M S 9 X Z X J r Y m x h Z C A x I C 0 g U m V z d W x 0 c 1 9 N U E F f U H J v Z m l s L 0 F 1 d G 9 S Z W 1 v d m V k Q 2 9 s d W 1 u c z E u e 3 J l c X V l c 3 R z L m Z s Y X N o L D E 2 M 3 0 m c X V v d D s s J n F 1 b 3 Q 7 U 2 V j d G l v b j E v V 2 V y a 2 J s Y W Q g M S A t I F J l c 3 V s d H N f T V B B X 1 B y b 2 Z p b C 9 B d X R v U m V t b 3 Z l Z E N v b H V t b n M x L n t i e X R l c 1 V u Y 2 9 t c H J l c 3 N l Z C 5 m b G F z a C w x N j R 9 J n F 1 b 3 Q 7 L C Z x d W 9 0 O 1 N l Y 3 R p b 2 4 x L 1 d l c m t i b G F k I D E g L S B S Z X N 1 b H R z X 0 1 Q Q V 9 Q c m 9 m a W w v Q X V 0 b 1 J l b W 9 2 Z W R D b 2 x 1 b W 5 z M S 5 7 Y n l 0 Z X M u Z m 9 u d C w x N j V 9 J n F 1 b 3 Q 7 L C Z x d W 9 0 O 1 N l Y 3 R p b 2 4 x L 1 d l c m t i b G F k I D E g L S B S Z X N 1 b H R z X 0 1 Q Q V 9 Q c m 9 m a W w v Q X V 0 b 1 J l b W 9 2 Z W R D b 2 x 1 b W 5 z M S 5 7 c m V x d W V z d H M u Z m 9 u d C w x N j Z 9 J n F 1 b 3 Q 7 L C Z x d W 9 0 O 1 N l Y 3 R p b 2 4 x L 1 d l c m t i b G F k I D E g L S B S Z X N 1 b H R z X 0 1 Q Q V 9 Q c m 9 m a W w v Q X V 0 b 1 J l b W 9 2 Z W R D b 2 x 1 b W 5 z M S 5 7 Y n l 0 Z X N V b m N v b X B y Z X N z Z W Q u Z m 9 u d C w x N j d 9 J n F 1 b 3 Q 7 L C Z x d W 9 0 O 1 N l Y 3 R p b 2 4 x L 1 d l c m t i b G F k I D E g L S B S Z X N 1 b H R z X 0 1 Q Q V 9 Q c m 9 m a W w v Q X V 0 b 1 J l b W 9 2 Z W R D b 2 x 1 b W 5 z M S 5 7 Y n l 0 Z X M u d m l k Z W 8 s M T Y 4 f S Z x d W 9 0 O y w m c X V v d D t T Z W N 0 a W 9 u M S 9 X Z X J r Y m x h Z C A x I C 0 g U m V z d W x 0 c 1 9 N U E F f U H J v Z m l s L 0 F 1 d G 9 S Z W 1 v d m V k Q 2 9 s d W 1 u c z E u e 3 J l c X V l c 3 R z L n Z p Z G V v L D E 2 O X 0 m c X V v d D s s J n F 1 b 3 Q 7 U 2 V j d G l v b j E v V 2 V y a 2 J s Y W Q g M S A t I F J l c 3 V s d H N f T V B B X 1 B y b 2 Z p b C 9 B d X R v U m V t b 3 Z l Z E N v b H V t b n M x L n t i e X R l c 1 V u Y 2 9 t c H J l c 3 N l Z C 5 2 a W R l b y w x N z B 9 J n F 1 b 3 Q 7 L C Z x d W 9 0 O 1 N l Y 3 R p b 2 4 x L 1 d l c m t i b G F k I D E g L S B S Z X N 1 b H R z X 0 1 Q Q V 9 Q c m 9 m a W w v Q X V 0 b 1 J l b W 9 2 Z W R D b 2 x 1 b W 5 z M S 5 7 Y n l 0 Z X M u b 3 R o Z X I s M T c x f S Z x d W 9 0 O y w m c X V v d D t T Z W N 0 a W 9 u M S 9 X Z X J r Y m x h Z C A x I C 0 g U m V z d W x 0 c 1 9 N U E F f U H J v Z m l s L 0 F 1 d G 9 S Z W 1 v d m V k Q 2 9 s d W 1 u c z E u e 3 J l c X V l c 3 R z L m 9 0 a G V y L D E 3 M n 0 m c X V v d D s s J n F 1 b 3 Q 7 U 2 V j d G l v b j E v V 2 V y a 2 J s Y W Q g M S A t I F J l c 3 V s d H N f T V B B X 1 B y b 2 Z p b C 9 B d X R v U m V t b 3 Z l Z E N v b H V t b n M x L n t i e X R l c 1 V u Y 2 9 t c H J l c 3 N l Z C 5 v d G h l c i w x N z N 9 J n F 1 b 3 Q 7 L C Z x d W 9 0 O 1 N l Y 3 R p b 2 4 x L 1 d l c m t i b G F k I D E g L S B S Z X N 1 b H R z X 0 1 Q Q V 9 Q c m 9 m a W w v Q X V 0 b 1 J l b W 9 2 Z W R D b 2 x 1 b W 5 z M S 5 7 a W Q s M T c 0 f S Z x d W 9 0 O y w m c X V v d D t T Z W N 0 a W 9 u M S 9 X Z X J r Y m x h Z C A x I C 0 g U m V z d W x 0 c 1 9 N U E F f U H J v Z m l s L 0 F 1 d G 9 S Z W 1 v d m V k Q 2 9 s d W 1 u c z E u e 2 N w d S 5 I a X R U Z X N 0 L D E 3 N X 0 m c X V v d D s s J n F 1 b 3 Q 7 U 2 V j d G l v b j E v V 2 V y a 2 J s Y W Q g M S A t I F J l c 3 V s d H N f T V B B X 1 B y b 2 Z p b C 9 B d X R v U m V t b 3 Z l Z E N v b H V t b n M x L n t D b 2 x 1 b W 4 x N z c s M T c 2 f S Z x d W 9 0 O 1 0 s J n F 1 b 3 Q 7 Q 2 9 s d W 1 u Q 2 9 1 b n Q m c X V v d D s 6 M T c 3 L C Z x d W 9 0 O 0 t l e U N v b H V t b k 5 h b W V z J n F 1 b 3 Q 7 O l t d L C Z x d W 9 0 O 0 N v b H V t b k l k Z W 5 0 a X R p Z X M m c X V v d D s 6 W y Z x d W 9 0 O 1 N l Y 3 R p b 2 4 x L 1 d l c m t i b G F k I D E g L S B S Z X N 1 b H R z X 0 1 Q Q V 9 Q c m 9 m a W w v Q X V 0 b 1 J l b W 9 2 Z W R D b 2 x 1 b W 5 z M S 5 7 b G 9 h Z F R p b W U s M H 0 m c X V v d D s s J n F 1 b 3 Q 7 U 2 V j d G l v b j E v V 2 V y a 2 J s Y W Q g M S A t I F J l c 3 V s d H N f T V B B X 1 B y b 2 Z p b C 9 B d X R v U m V t b 3 Z l Z E N v b H V t b n M x L n t k b 2 N U a W 1 l L D F 9 J n F 1 b 3 Q 7 L C Z x d W 9 0 O 1 N l Y 3 R p b 2 4 x L 1 d l c m t i b G F k I D E g L S B S Z X N 1 b H R z X 0 1 Q Q V 9 Q c m 9 m a W w v Q X V 0 b 1 J l b W 9 2 Z W R D b 2 x 1 b W 5 z M S 5 7 Z n V s b H l M b 2 F k Z W Q s M n 0 m c X V v d D s s J n F 1 b 3 Q 7 U 2 V j d G l v b j E v V 2 V y a 2 J s Y W Q g M S A t I F J l c 3 V s d H N f T V B B X 1 B y b 2 Z p b C 9 B d X R v U m V t b 3 Z l Z E N v b H V t b n M x L n t i e X R l c 0 9 1 d C w z f S Z x d W 9 0 O y w m c X V v d D t T Z W N 0 a W 9 u M S 9 X Z X J r Y m x h Z C A x I C 0 g U m V z d W x 0 c 1 9 N U E F f U H J v Z m l s L 0 F 1 d G 9 S Z W 1 v d m V k Q 2 9 s d W 1 u c z E u e 2 J 5 d G V z T 3 V 0 R G 9 j L D R 9 J n F 1 b 3 Q 7 L C Z x d W 9 0 O 1 N l Y 3 R p b 2 4 x L 1 d l c m t i b G F k I D E g L S B S Z X N 1 b H R z X 0 1 Q Q V 9 Q c m 9 m a W w v Q X V 0 b 1 J l b W 9 2 Z W R D b 2 x 1 b W 5 z M S 5 7 Y n l 0 Z X N J b i w 1 f S Z x d W 9 0 O y w m c X V v d D t T Z W N 0 a W 9 u M S 9 X Z X J r Y m x h Z C A x I C 0 g U m V z d W x 0 c 1 9 N U E F f U H J v Z m l s L 0 F 1 d G 9 S Z W 1 v d m V k Q 2 9 s d W 1 u c z E u e 2 J 5 d G V z S W 5 E b 2 M s N n 0 m c X V v d D s s J n F 1 b 3 Q 7 U 2 V j d G l v b j E v V 2 V y a 2 J s Y W Q g M S A t I F J l c 3 V s d H N f T V B B X 1 B y b 2 Z p b C 9 B d X R v U m V t b 3 Z l Z E N v b H V t b n M x L n t y Z X F 1 Z X N 0 c y w 3 f S Z x d W 9 0 O y w m c X V v d D t T Z W N 0 a W 9 u M S 9 X Z X J r Y m x h Z C A x I C 0 g U m V z d W x 0 c 1 9 N U E F f U H J v Z m l s L 0 F 1 d G 9 S Z W 1 v d m V k Q 2 9 s d W 1 u c z E u e 3 J l c X V l c 3 R z R n V s b C w 4 f S Z x d W 9 0 O y w m c X V v d D t T Z W N 0 a W 9 u M S 9 X Z X J r Y m x h Z C A x I C 0 g U m V z d W x 0 c 1 9 N U E F f U H J v Z m l s L 0 F 1 d G 9 S Z W 1 v d m V k Q 2 9 s d W 1 u c z E u e 3 J l c X V l c 3 R z R G 9 j L D l 9 J n F 1 b 3 Q 7 L C Z x d W 9 0 O 1 N l Y 3 R p b 2 4 x L 1 d l c m t i b G F k I D E g L S B S Z X N 1 b H R z X 0 1 Q Q V 9 Q c m 9 m a W w v Q X V 0 b 1 J l b W 9 2 Z W R D b 2 x 1 b W 5 z M S 5 7 c m V z c G 9 u c 2 V z X z I w M C w x M H 0 m c X V v d D s s J n F 1 b 3 Q 7 U 2 V j d G l v b j E v V 2 V y a 2 J s Y W Q g M S A t I F J l c 3 V s d H N f T V B B X 1 B y b 2 Z p b C 9 B d X R v U m V t b 3 Z l Z E N v b H V t b n M x L n t y Z X N w b 2 5 z Z X N f N D A 0 L D E x f S Z x d W 9 0 O y w m c X V v d D t T Z W N 0 a W 9 u M S 9 X Z X J r Y m x h Z C A x I C 0 g U m V z d W x 0 c 1 9 N U E F f U H J v Z m l s L 0 F 1 d G 9 S Z W 1 v d m V k Q 2 9 s d W 1 u c z E u e 3 J l c 3 B v b n N l c 1 9 v d G h l c i w x M n 0 m c X V v d D s s J n F 1 b 3 Q 7 U 2 V j d G l v b j E v V 2 V y a 2 J s Y W Q g M S A t I F J l c 3 V s d H N f T V B B X 1 B y b 2 Z p b C 9 B d X R v U m V t b 3 Z l Z E N v b H V t b n M x L n t y Z X N 1 b H Q s M T N 9 J n F 1 b 3 Q 7 L C Z x d W 9 0 O 1 N l Y 3 R p b 2 4 x L 1 d l c m t i b G F k I D E g L S B S Z X N 1 b H R z X 0 1 Q Q V 9 Q c m 9 m a W w v Q X V 0 b 1 J l b W 9 2 Z W R D b 2 x 1 b W 5 z M S 5 7 d G V z d F N 0 Y X J 0 T 2 Z m c 2 V 0 L D E 0 f S Z x d W 9 0 O y w m c X V v d D t T Z W N 0 a W 9 u M S 9 X Z X J r Y m x h Z C A x I C 0 g U m V z d W x 0 c 1 9 N U E F f U H J v Z m l s L 0 F 1 d G 9 S Z W 1 v d m V k Q 2 9 s d W 1 u c z E u e 2 N h Y 2 h l Z C w x N X 0 m c X V v d D s s J n F 1 b 3 Q 7 U 2 V j d G l v b j E v V 2 V y a 2 J s Y W Q g M S A t I F J l c 3 V s d H N f T V B B X 1 B y b 2 Z p b C 9 B d X R v U m V t b 3 Z l Z E N v b H V t b n M x L n t v c H R p b W l 6 Y X R p b 2 5 f Y 2 h l Y 2 t l Z C w x N n 0 m c X V v d D s s J n F 1 b 3 Q 7 U 2 V j d G l v b j E v V 2 V y a 2 J s Y W Q g M S A t I F J l c 3 V s d H N f T V B B X 1 B y b 2 Z p b C 9 B d X R v U m V t b 3 Z l Z E N v b H V t b n M x L n t t Y W l u X 2 Z y Y W 1 l L D E 3 f S Z x d W 9 0 O y w m c X V v d D t T Z W N 0 a W 9 u M S 9 X Z X J r Y m x h Z C A x I C 0 g U m V z d W x 0 c 1 9 N U E F f U H J v Z m l s L 0 F 1 d G 9 S Z W 1 v d m V k Q 2 9 s d W 1 u c z E u e 2 x v Y W R F d m V u d F N 0 Y X J 0 L D E 4 f S Z x d W 9 0 O y w m c X V v d D t T Z W N 0 a W 9 u M S 9 X Z X J r Y m x h Z C A x I C 0 g U m V z d W x 0 c 1 9 N U E F f U H J v Z m l s L 0 F 1 d G 9 S Z W 1 v d m V k Q 2 9 s d W 1 u c z E u e 2 x v Y W R F d m V u d E V u Z C w x O X 0 m c X V v d D s s J n F 1 b 3 Q 7 U 2 V j d G l v b j E v V 2 V y a 2 J s Y W Q g M S A t I F J l c 3 V s d H N f T V B B X 1 B y b 2 Z p b C 9 B d X R v U m V t b 3 Z l Z E N v b H V t b n M x L n t k b 2 1 D b 2 5 0 Z W 5 0 T G 9 h Z G V k R X Z l b n R T d G F y d C w y M H 0 m c X V v d D s s J n F 1 b 3 Q 7 U 2 V j d G l v b j E v V 2 V y a 2 J s Y W Q g M S A t I F J l c 3 V s d H N f T V B B X 1 B y b 2 Z p b C 9 B d X R v U m V t b 3 Z l Z E N v b H V t b n M x L n t k b 2 1 D b 2 5 0 Z W 5 0 T G 9 h Z G V k R X Z l b n R F b m Q s M j F 9 J n F 1 b 3 Q 7 L C Z x d W 9 0 O 1 N l Y 3 R p b 2 4 x L 1 d l c m t i b G F k I D E g L S B S Z X N 1 b H R z X 0 1 Q Q V 9 Q c m 9 m a W w v Q X V 0 b 1 J l b W 9 2 Z W R D b 2 x 1 b W 5 z M S 5 7 V V J M L D I y f S Z x d W 9 0 O y w m c X V v d D t T Z W N 0 a W 9 u M S 9 X Z X J r Y m x h Z C A x I C 0 g U m V z d W x 0 c 1 9 N U E F f U H J v Z m l s L 0 F 1 d G 9 S Z W 1 v d m V k Q 2 9 s d W 1 u c z E u e 2 N v b m 5 l Y 3 R p b 2 5 z L D I z f S Z x d W 9 0 O y w m c X V v d D t T Z W N 0 a W 9 u M S 9 X Z X J r Y m x h Z C A x I C 0 g U m V z d W x 0 c 1 9 N U E F f U H J v Z m l s L 0 F 1 d G 9 S Z W 1 v d m V k Q 2 9 s d W 1 u c z E u e 2 Z p b m F s X 2 J h c 2 V f c G F n Z V 9 y Z X F 1 Z X N 0 L D I 0 f S Z x d W 9 0 O y w m c X V v d D t T Z W N 0 a W 9 u M S 9 X Z X J r Y m x h Z C A x I C 0 g U m V z d W x 0 c 1 9 N U E F f U H J v Z m l s L 0 F 1 d G 9 S Z W 1 v d m V k Q 2 9 s d W 1 u c z E u e 2 Z p b m F s X 2 J h c 2 V f c G F n Z V 9 y Z X F 1 Z X N 0 X 2 l k L D I 1 f S Z x d W 9 0 O y w m c X V v d D t T Z W N 0 a W 9 u M S 9 X Z X J r Y m x h Z C A x I C 0 g U m V z d W x 0 c 1 9 N U E F f U H J v Z m l s L 0 F 1 d G 9 S Z W 1 v d m V k Q 2 9 s d W 1 u c z E u e 2 Z p b m F s X 3 V y b C w y N n 0 m c X V v d D s s J n F 1 b 3 Q 7 U 2 V j d G l v b j E v V 2 V y a 2 J s Y W Q g M S A t I F J l c 3 V s d H N f T V B B X 1 B y b 2 Z p b C 9 B d X R v U m V t b 3 Z l Z E N v b H V t b n M x L n t k b 2 1 J b n R l c m F j d G l 2 Z S w y N 3 0 m c X V v d D s s J n F 1 b 3 Q 7 U 2 V j d G l v b j E v V 2 V y a 2 J s Y W Q g M S A t I F J l c 3 V s d H N f T V B B X 1 B y b 2 Z p b C 9 B d X R v U m V t b 3 Z l Z E N v b H V t b n M x L n t m a X J z d F B h a W 5 0 L D I 4 f S Z x d W 9 0 O y w m c X V v d D t T Z W N 0 a W 9 u M S 9 X Z X J r Y m x h Z C A x I C 0 g U m V z d W x 0 c 1 9 N U E F f U H J v Z m l s L 0 F 1 d G 9 S Z W 1 v d m V k Q 2 9 s d W 1 u c z E u e 2 Z p c n N 0 Q 2 9 u d G V u d G Z 1 b F B h a W 5 0 L D I 5 f S Z x d W 9 0 O y w m c X V v d D t T Z W N 0 a W 9 u M S 9 X Z X J r Y m x h Z C A x I C 0 g U m V z d W x 0 c 1 9 N U E F f U H J v Z m l s L 0 F 1 d G 9 S Z W 1 v d m V k Q 2 9 s d W 1 u c z E u e 2 Z p c n N 0 T W V h b m l u Z 2 Z 1 b F B h a W 5 0 L D M w f S Z x d W 9 0 O y w m c X V v d D t T Z W N 0 a W 9 u M S 9 X Z X J r Y m x h Z C A x I C 0 g U m V z d W x 0 c 1 9 N U E F f U H J v Z m l s L 0 F 1 d G 9 S Z W 1 v d m V k Q 2 9 s d W 1 u c z E u e 3 J l b m R l c k J s b 2 N r a W 5 n Q 1 N T L D M x f S Z x d W 9 0 O y w m c X V v d D t T Z W N 0 a W 9 u M S 9 X Z X J r Y m x h Z C A x I C 0 g U m V z d W x 0 c 1 9 N U E F f U H J v Z m l s L 0 F 1 d G 9 S Z W 1 v d m V k Q 2 9 s d W 1 u c z E u e 3 J l b m R l c k J s b 2 N r a W 5 n S l M s M z J 9 J n F 1 b 3 Q 7 L C Z x d W 9 0 O 1 N l Y 3 R p b 2 4 x L 1 d l c m t i b G F k I D E g L S B S Z X N 1 b H R z X 0 1 Q Q V 9 Q c m 9 m a W w v Q X V 0 b 1 J l b W 9 2 Z W R D b 2 x 1 b W 5 z M S 5 7 V F R G Q i w z M 3 0 m c X V v d D s s J n F 1 b 3 Q 7 U 2 V j d G l v b j E v V 2 V y a 2 J s Y W Q g M S A t I F J l c 3 V s d H N f T V B B X 1 B y b 2 Z p b C 9 B d X R v U m V t b 3 Z l Z E N v b H V t b n M x L n t i Y X N l U G F n Z V N T T F R p b W U s M z R 9 J n F 1 b 3 Q 7 L C Z x d W 9 0 O 1 N l Y 3 R p b 2 4 x L 1 d l c m t i b G F k I D E g L S B S Z X N 1 b H R z X 0 1 Q Q V 9 Q c m 9 m a W w v Q X V 0 b 1 J l b W 9 2 Z W R D b 2 x 1 b W 5 z M S 5 7 c 2 N v c m V f Y 2 F j a G U s M z V 9 J n F 1 b 3 Q 7 L C Z x d W 9 0 O 1 N l Y 3 R p b 2 4 x L 1 d l c m t i b G F k I D E g L S B S Z X N 1 b H R z X 0 1 Q Q V 9 Q c m 9 m a W w v Q X V 0 b 1 J l b W 9 2 Z W R D b 2 x 1 b W 5 z M S 5 7 c 2 N v c m V f Y 2 R u L D M 2 f S Z x d W 9 0 O y w m c X V v d D t T Z W N 0 a W 9 u M S 9 X Z X J r Y m x h Z C A x I C 0 g U m V z d W x 0 c 1 9 N U E F f U H J v Z m l s L 0 F 1 d G 9 S Z W 1 v d m V k Q 2 9 s d W 1 u c z E u e 3 N j b 3 J l X 2 d 6 a X A s M z d 9 J n F 1 b 3 Q 7 L C Z x d W 9 0 O 1 N l Y 3 R p b 2 4 x L 1 d l c m t i b G F k I D E g L S B S Z X N 1 b H R z X 0 1 Q Q V 9 Q c m 9 m a W w v Q X V 0 b 1 J l b W 9 2 Z W R D b 2 x 1 b W 5 z M S 5 7 c 2 N v c m V f Y 2 9 v a 2 l l c y w z O H 0 m c X V v d D s s J n F 1 b 3 Q 7 U 2 V j d G l v b j E v V 2 V y a 2 J s Y W Q g M S A t I F J l c 3 V s d H N f T V B B X 1 B y b 2 Z p b C 9 B d X R v U m V t b 3 Z l Z E N v b H V t b n M x L n t z Y 2 9 y Z V 9 r Z W V w L W F s a X Z l L D M 5 f S Z x d W 9 0 O y w m c X V v d D t T Z W N 0 a W 9 u M S 9 X Z X J r Y m x h Z C A x I C 0 g U m V z d W x 0 c 1 9 N U E F f U H J v Z m l s L 0 F 1 d G 9 S Z W 1 v d m V k Q 2 9 s d W 1 u c z E u e 3 N j b 3 J l X 2 1 p b m l m e S w 0 M H 0 m c X V v d D s s J n F 1 b 3 Q 7 U 2 V j d G l v b j E v V 2 V y a 2 J s Y W Q g M S A t I F J l c 3 V s d H N f T V B B X 1 B y b 2 Z p b C 9 B d X R v U m V t b 3 Z l Z E N v b H V t b n M x L n t z Y 2 9 y Z V 9 j b 2 1 i a W 5 l L D Q x f S Z x d W 9 0 O y w m c X V v d D t T Z W N 0 a W 9 u M S 9 X Z X J r Y m x h Z C A x I C 0 g U m V z d W x 0 c 1 9 N U E F f U H J v Z m l s L 0 F 1 d G 9 S Z W 1 v d m V k Q 2 9 s d W 1 u c z E u e 3 N j b 3 J l X 2 N v b X B y Z X N z L D Q y f S Z x d W 9 0 O y w m c X V v d D t T Z W N 0 a W 9 u M S 9 X Z X J r Y m x h Z C A x I C 0 g U m V z d W x 0 c 1 9 N U E F f U H J v Z m l s L 0 F 1 d G 9 S Z W 1 v d m V k Q 2 9 s d W 1 u c z E u e 3 N j b 3 J l X 2 V 0 Y W d z L D Q z f S Z x d W 9 0 O y w m c X V v d D t T Z W N 0 a W 9 u M S 9 X Z X J r Y m x h Z C A x I C 0 g U m V z d W x 0 c 1 9 N U E F f U H J v Z m l s L 0 F 1 d G 9 S Z W 1 v d m V k Q 2 9 s d W 1 u c z E u e 3 N j b 3 J l X 3 B y b 2 d y Z X N z a X Z l X 2 p w Z W c s N D R 9 J n F 1 b 3 Q 7 L C Z x d W 9 0 O 1 N l Y 3 R p b 2 4 x L 1 d l c m t i b G F k I D E g L S B S Z X N 1 b H R z X 0 1 Q Q V 9 Q c m 9 m a W w v Q X V 0 b 1 J l b W 9 2 Z W R D b 2 x 1 b W 5 z M S 5 7 Z 3 p p c F 9 0 b 3 R h b C w 0 N X 0 m c X V v d D s s J n F 1 b 3 Q 7 U 2 V j d G l v b j E v V 2 V y a 2 J s Y W Q g M S A t I F J l c 3 V s d H N f T V B B X 1 B y b 2 Z p b C 9 B d X R v U m V t b 3 Z l Z E N v b H V t b n M x L n t n e m l w X 3 N h d m l u Z 3 M s N D Z 9 J n F 1 b 3 Q 7 L C Z x d W 9 0 O 1 N l Y 3 R p b 2 4 x L 1 d l c m t i b G F k I D E g L S B S Z X N 1 b H R z X 0 1 Q Q V 9 Q c m 9 m a W w v Q X V 0 b 1 J l b W 9 2 Z W R D b 2 x 1 b W 5 z M S 5 7 b W l u a W Z 5 X 3 R v d G F s L D Q 3 f S Z x d W 9 0 O y w m c X V v d D t T Z W N 0 a W 9 u M S 9 X Z X J r Y m x h Z C A x I C 0 g U m V z d W x 0 c 1 9 N U E F f U H J v Z m l s L 0 F 1 d G 9 S Z W 1 v d m V k Q 2 9 s d W 1 u c z E u e 2 1 p b m l m e V 9 z Y X Z p b m d z L D Q 4 f S Z x d W 9 0 O y w m c X V v d D t T Z W N 0 a W 9 u M S 9 X Z X J r Y m x h Z C A x I C 0 g U m V z d W x 0 c 1 9 N U E F f U H J v Z m l s L 0 F 1 d G 9 S Z W 1 v d m V k Q 2 9 s d W 1 u c z E u e 2 l t Y W d l X 3 R v d G F s L D Q 5 f S Z x d W 9 0 O y w m c X V v d D t T Z W N 0 a W 9 u M S 9 X Z X J r Y m x h Z C A x I C 0 g U m V z d W x 0 c 1 9 N U E F f U H J v Z m l s L 0 F 1 d G 9 S Z W 1 v d m V k Q 2 9 s d W 1 u c z E u e 2 l t Y W d l X 3 N h d m l u Z 3 M s N T B 9 J n F 1 b 3 Q 7 L C Z x d W 9 0 O 1 N l Y 3 R p b 2 4 x L 1 d l c m t i b G F k I D E g L S B S Z X N 1 b H R z X 0 1 Q Q V 9 Q c m 9 m a W w v Q X V 0 b 1 J l b W 9 2 Z W R D b 2 x 1 b W 5 z M S 5 7 Y m F z Z V 9 w Y W d l X 2 N k b i w 1 M X 0 m c X V v d D s s J n F 1 b 3 Q 7 U 2 V j d G l v b j E v V 2 V y a 2 J s Y W Q g M S A t I F J l c 3 V s d H N f T V B B X 1 B y b 2 Z p b C 9 B d X R v U m V t b 3 Z l Z E N v b H V t b n M x L n t j c H U u U G F y c 2 V I V E 1 M L D U y f S Z x d W 9 0 O y w m c X V v d D t T Z W N 0 a W 9 u M S 9 X Z X J r Y m x h Z C A x I C 0 g U m V z d W x 0 c 1 9 N U E F f U H J v Z m l s L 0 F 1 d G 9 S Z W 1 v d m V k Q 2 9 s d W 1 u c z E u e 2 N w d S 5 I V E 1 M R G 9 j d W 1 l b n R Q Y X J z Z X I 6 O k Z l d G N o U X V l d W V k U H J l b G 9 h Z H M s N T N 9 J n F 1 b 3 Q 7 L C Z x d W 9 0 O 1 N l Y 3 R p b 2 4 x L 1 d l c m t i b G F k I D E g L S B S Z X N 1 b H R z X 0 1 Q Q V 9 Q c m 9 m a W w v Q X V 0 b 1 J l b W 9 2 Z W R D b 2 x 1 b W 5 z M S 5 7 Y 3 B 1 L k V 2 Z W 5 0 R G l z c G F 0 Y 2 g s N T R 9 J n F 1 b 3 Q 7 L C Z x d W 9 0 O 1 N l Y 3 R p b 2 4 x L 1 d l c m t i b G F k I D E g L S B S Z X N 1 b H R z X 0 1 Q Q V 9 Q c m 9 m a W w v Q X V 0 b 1 J l b W 9 2 Z W R D b 2 x 1 b W 5 z M S 5 7 Y 3 B 1 L k 1 h c m t E T 0 1 D b 2 5 0 Z W 5 0 L D U 1 f S Z x d W 9 0 O y w m c X V v d D t T Z W N 0 a W 9 u M S 9 X Z X J r Y m x h Z C A x I C 0 g U m V z d W x 0 c 1 9 N U E F f U H J v Z m l s L 0 F 1 d G 9 S Z W 1 v d m V k Q 2 9 s d W 1 u c z E u e 2 N w d S 5 W O C 5 H Q 1 9 U S U 1 F X 1 R P X 1 N B R k V Q T 0 l O V C w 1 N n 0 m c X V v d D s s J n F 1 b 3 Q 7 U 2 V j d G l v b j E v V 2 V y a 2 J s Y W Q g M S A t I F J l c 3 V s d H N f T V B B X 1 B y b 2 Z p b C 9 B d X R v U m V t b 3 Z l Z E N v b H V t b n M x L n t j c H U u Q 2 9 t b W l 0 T G 9 h Z C w 1 N 3 0 m c X V v d D s s J n F 1 b 3 Q 7 U 2 V j d G l v b j E v V 2 V y a 2 J s Y W Q g M S A t I F J l c 3 V s d H N f T V B B X 1 B y b 2 Z p b C 9 B d X R v U m V t b 3 Z l Z E N v b H V t b n M x L n t j c H U u U m V z b 3 V y Y 2 V G Z X R j a G V y O j p y Z X F 1 Z X N 0 U m V z b 3 V y Y 2 U s N T h 9 J n F 1 b 3 Q 7 L C Z x d W 9 0 O 1 N l Y 3 R p b 2 4 x L 1 d l c m t i b G F k I D E g L S B S Z X N 1 b H R z X 0 1 Q Q V 9 Q c m 9 m a W w v Q X V 0 b 1 J l b W 9 2 Z W R D b 2 x 1 b W 5 z M S 5 7 Y 3 B 1 L k V 2 Y W x 1 Y X R l U 2 N y a X B 0 L D U 5 f S Z x d W 9 0 O y w m c X V v d D t T Z W N 0 a W 9 u M S 9 X Z X J r Y m x h Z C A x I C 0 g U m V z d W x 0 c 1 9 N U E F f U H J v Z m l s L 0 F 1 d G 9 S Z W 1 v d m V k Q 2 9 s d W 1 u c z E u e 2 N w d S 5 2 O C 5 j b 2 1 w a W x l L D Y w f S Z x d W 9 0 O y w m c X V v d D t T Z W N 0 a W 9 u M S 9 X Z X J r Y m x h Z C A x I C 0 g U m V z d W x 0 c 1 9 N U E F f U H J v Z m l s L 0 F 1 d G 9 S Z W 1 v d m V k Q 2 9 s d W 1 u c z E u e 2 N w d S 5 Q Y X J z Z U F 1 d G h v c l N 0 e W x l U 2 h l Z X Q s N j F 9 J n F 1 b 3 Q 7 L C Z x d W 9 0 O 1 N l Y 3 R p b 2 4 x L 1 d l c m t i b G F k I D E g L S B S Z X N 1 b H R z X 0 1 Q Q V 9 Q c m 9 m a W w v Q X V 0 b 1 J l b W 9 2 Z W R D b 2 x 1 b W 5 z M S 5 7 Y 3 B 1 L l V w Z G F 0 Z U x h e W 9 1 d F R y Z W U s N j J 9 J n F 1 b 3 Q 7 L C Z x d W 9 0 O 1 N l Y 3 R p b 2 4 x L 1 d l c m t i b G F k I D E g L S B S Z X N 1 b H R z X 0 1 Q Q V 9 Q c m 9 m a W w v Q X V 0 b 1 J l b W 9 2 Z W R D b 2 x 1 b W 5 z M S 5 7 Y 3 B 1 L k x h e W 9 1 d C w 2 M 3 0 m c X V v d D s s J n F 1 b 3 Q 7 U 2 V j d G l v b j E v V 2 V y a 2 J s Y W Q g M S A t I F J l c 3 V s d H N f T V B B X 1 B y b 2 Z p b C 9 B d X R v U m V t b 3 Z l Z E N v b H V t b n M x L n t j c H U u U H J l U G F p b n Q s N j R 9 J n F 1 b 3 Q 7 L C Z x d W 9 0 O 1 N l Y 3 R p b 2 4 x L 1 d l c m t i b G F k I D E g L S B S Z X N 1 b H R z X 0 1 Q Q V 9 Q c m 9 m a W w v Q X V 0 b 1 J l b W 9 2 Z W R D b 2 x 1 b W 5 z M S 5 7 Y 3 B 1 L l B h a W 5 0 L D Y 1 f S Z x d W 9 0 O y w m c X V v d D t T Z W N 0 a W 9 u M S 9 X Z X J r Y m x h Z C A x I C 0 g U m V z d W x 0 c 1 9 N U E F f U H J v Z m l s L 0 F 1 d G 9 S Z W 1 v d m V k Q 2 9 s d W 1 u c z E u e 2 N w d S 5 M Y X l l c m l 6 Z S w 2 N n 0 m c X V v d D s s J n F 1 b 3 Q 7 U 2 V j d G l v b j E v V 2 V y a 2 J s Y W Q g M S A t I F J l c 3 V s d H N f T V B B X 1 B y b 2 Z p b C 9 B d X R v U m V t b 3 Z l Z E N v b H V t b n M x L n t j c H U u R n V u Y 3 R p b 2 5 D Y W x s L D Y 3 f S Z x d W 9 0 O y w m c X V v d D t T Z W N 0 a W 9 u M S 9 X Z X J r Y m x h Z C A x I C 0 g U m V z d W x 0 c 1 9 N U E F f U H J v Z m l s L 0 F 1 d G 9 S Z W 1 v d m V k Q 2 9 s d W 1 u c z E u e 2 N w d S 5 N Y X J r T G 9 h Z C w 2 O H 0 m c X V v d D s s J n F 1 b 3 Q 7 U 2 V j d G l v b j E v V 2 V y a 2 J s Y W Q g M S A t I F J l c 3 V s d H N f T V B B X 1 B y b 2 Z p b C 9 B d X R v U m V t b 3 Z l Z E N v b H V t b n M x L n t j c H U u b G F y Z 2 V z d E N v b n R l b n R m d W x Q Y W l u d D o 6 Q 2 F u Z G l k Y X R l L D Y 5 f S Z x d W 9 0 O y w m c X V v d D t T Z W N 0 a W 9 u M S 9 X Z X J r Y m x h Z C A x I C 0 g U m V z d W x 0 c 1 9 N U E F f U H J v Z m l s L 0 F 1 d G 9 S Z W 1 v d m V k Q 2 9 s d W 1 u c z E u e 2 N w d S 5 J Z G x l L D c w f S Z x d W 9 0 O y w m c X V v d D t T Z W N 0 a W 9 u M S 9 X Z X J r Y m x h Z C A x I C 0 g U m V z d W x 0 c 1 9 N U E F f U H J v Z m l s L 0 F 1 d G 9 S Z W 1 v d m V k Q 2 9 s d W 1 u c z E u e 3 R l c 3 R l c i w 3 M X 0 m c X V v d D s s J n F 1 b 3 Q 7 U 2 V j d G l v b j E v V 2 V y a 2 J s Y W Q g M S A t I F J l c 3 V s d H N f T V B B X 1 B y b 2 Z p b C 9 B d X R v U m V t b 3 Z l Z E N v b H V t b n M x L n t z d G F y d F 9 l c G 9 j a C w 3 M n 0 m c X V v d D s s J n F 1 b 3 Q 7 U 2 V j d G l v b j E v V 2 V y a 2 J s Y W Q g M S A t I F J l c 3 V s d H N f T V B B X 1 B y b 2 Z p b C 9 B d X R v U m V t b 3 Z l Z E N v b H V t b n M x L n t v c 1 Z l c n N p b 2 4 s N z N 9 J n F 1 b 3 Q 7 L C Z x d W 9 0 O 1 N l Y 3 R p b 2 4 x L 1 d l c m t i b G F k I D E g L S B S Z X N 1 b H R z X 0 1 Q Q V 9 Q c m 9 m a W w v Q X V 0 b 1 J l b W 9 2 Z W R D b 2 x 1 b W 5 z M S 5 7 b 3 N f d m V y c 2 l v b i w 3 N H 0 m c X V v d D s s J n F 1 b 3 Q 7 U 2 V j d G l v b j E v V 2 V y a 2 J s Y W Q g M S A t I F J l c 3 V s d H N f T V B B X 1 B y b 2 Z p b C 9 B d X R v U m V t b 3 Z l Z E N v b H V t b n M x L n t v c 1 B s Y X R m b 3 J t L D c 1 f S Z x d W 9 0 O y w m c X V v d D t T Z W N 0 a W 9 u M S 9 X Z X J r Y m x h Z C A x I C 0 g U m V z d W x 0 c 1 9 N U E F f U H J v Z m l s L 0 F 1 d G 9 S Z W 1 v d m V k Q 2 9 s d W 1 u c z E u e 2 R h d G U s N z Z 9 J n F 1 b 3 Q 7 L C Z x d W 9 0 O 1 N l Y 3 R p b 2 4 x L 1 d l c m t i b G F k I D E g L S B S Z X N 1 b H R z X 0 1 Q Q V 9 Q c m 9 m a W w v Q X V 0 b 1 J l b W 9 2 Z W R D b 2 x 1 b W 5 z M S 5 7 Y n J v d 3 N l c l Z l c n N p b 2 4 s N z d 9 J n F 1 b 3 Q 7 L C Z x d W 9 0 O 1 N l Y 3 R p b 2 4 x L 1 d l c m t i b G F k I D E g L S B S Z X N 1 b H R z X 0 1 Q Q V 9 Q c m 9 m a W w v Q X V 0 b 1 J l b W 9 2 Z W R D b 2 x 1 b W 5 z M S 5 7 Y n J v d 3 N l c l 9 2 Z X J z a W 9 u L D c 4 f S Z x d W 9 0 O y w m c X V v d D t T Z W N 0 a W 9 u M S 9 X Z X J r Y m x h Z C A x I C 0 g U m V z d W x 0 c 1 9 N U E F f U H J v Z m l s L 0 F 1 d G 9 S Z W 1 v d m V k Q 2 9 s d W 1 u c z E u e 2 Z 1 b G x 5 T G 9 h Z G V k Q 1 B V b X M s N z l 9 J n F 1 b 3 Q 7 L C Z x d W 9 0 O 1 N l Y 3 R p b 2 4 x L 1 d l c m t i b G F k I D E g L S B S Z X N 1 b H R z X 0 1 Q Q V 9 Q c m 9 m a W w v Q X V 0 b 1 J l b W 9 2 Z W R D b 2 x 1 b W 5 z M S 5 7 Z n V s b H l M b 2 F k Z W R D U F V w Y 3 Q s O D B 9 J n F 1 b 3 Q 7 L C Z x d W 9 0 O 1 N l Y 3 R p b 2 4 x L 1 d l c m t i b G F k I D E g L S B S Z X N 1 b H R z X 0 1 Q Q V 9 Q c m 9 m a W w v Q X V 0 b 1 J l b W 9 2 Z W R D b 2 x 1 b W 5 z M S 5 7 Z G 9 j d W 1 l b n R f V V J M L D g x f S Z x d W 9 0 O y w m c X V v d D t T Z W N 0 a W 9 u M S 9 X Z X J r Y m x h Z C A x I C 0 g U m V z d W x 0 c 1 9 N U E F f U H J v Z m l s L 0 F 1 d G 9 S Z W 1 v d m V k Q 2 9 s d W 1 u c z E u e 2 R v Y 3 V t Z W 5 0 X 2 h v c 3 R u Y W 1 l L D g y f S Z x d W 9 0 O y w m c X V v d D t T Z W N 0 a W 9 u M S 9 X Z X J r Y m x h Z C A x I C 0 g U m V z d W x 0 c 1 9 N U E F f U H J v Z m l s L 0 F 1 d G 9 S Z W 1 v d m V k Q 2 9 s d W 1 u c z E u e 2 R v Y 3 V t Z W 5 0 X 2 9 y a W d p b i w 4 M 3 0 m c X V v d D s s J n F 1 b 3 Q 7 U 2 V j d G l v b j E v V 2 V y a 2 J s Y W Q g M S A t I F J l c 3 V s d H N f T V B B X 1 B y b 2 Z p b C 9 B d X R v U m V t b 3 Z l Z E N v b H V t b n M x L n t k b 2 1 F b G V t Z W 5 0 c y w 4 N H 0 m c X V v d D s s J n F 1 b 3 Q 7 U 2 V j d G l v b j E v V 2 V y a 2 J s Y W Q g M S A t I F J l c 3 V s d H N f T V B B X 1 B y b 2 Z p b C 9 B d X R v U m V t b 3 Z l Z E N v b H V t b n M x L n t k b 2 1 D b 2 1 w b G V 0 Z S w 4 N X 0 m c X V v d D s s J n F 1 b 3 Q 7 U 2 V j d G l v b j E v V 2 V y a 2 J s Y W Q g M S A t I F J l c 3 V s d H N f T V B B X 1 B y b 2 Z p b C 9 B d X R v U m V t b 3 Z l Z E N v b H V t b n M x L n t Q Z X J m b 3 J t Y W 5 j Z V B h a W 5 0 V G l t a W 5 n L m Z p c n N 0 L X B h a W 5 0 L D g 2 f S Z x d W 9 0 O y w m c X V v d D t T Z W N 0 a W 9 u M S 9 X Z X J r Y m x h Z C A x I C 0 g U m V z d W x 0 c 1 9 N U E F f U H J v Z m l s L 0 F 1 d G 9 S Z W 1 v d m V k Q 2 9 s d W 1 u c z E u e 1 B l c m Z v c m 1 h b m N l U G F p b n R U a W 1 p b m c u Z m l y c 3 Q t Y 2 9 u d G V u d G Z 1 b C 1 w Y W l u d C w 4 N 3 0 m c X V v d D s s J n F 1 b 3 Q 7 U 2 V j d G l v b j E v V 2 V y a 2 J s Y W Q g M S A t I F J l c 3 V s d H N f T V B B X 1 B y b 2 Z p b C 9 B d X R v U m V t b 3 Z l Z E N v b H V t b n M x L n t i Y X N l X 3 B h Z 2 V f a X B f c H R y L D g 4 f S Z x d W 9 0 O y w m c X V v d D t T Z W N 0 a W 9 u M S 9 X Z X J r Y m x h Z C A x I C 0 g U m V z d W x 0 c 1 9 N U E F f U H J v Z m l s L 0 F 1 d G 9 S Z W 1 v d m V k Q 2 9 s d W 1 u c z E u e 2 J h c 2 V f c G F n Z V 9 j b m F t Z S w 4 O X 0 m c X V v d D s s J n F 1 b 3 Q 7 U 2 V j d G l v b j E v V 2 V y a 2 J s Y W Q g M S A t I F J l c 3 V s d H N f T V B B X 1 B y b 2 Z p b C 9 B d X R v U m V t b 3 Z l Z E N v b H V t b n M x L n t i Y X N l X 3 B h Z 2 V f Z G 5 z X 3 N l c n Z l c i w 5 M H 0 m c X V v d D s s J n F 1 b 3 Q 7 U 2 V j d G l v b j E v V 2 V y a 2 J s Y W Q g M S A t I F J l c 3 V s d H N f T V B B X 1 B y b 2 Z p b C 9 B d X R v U m V t b 3 Z l Z E N v b H V t b n M x L n t i c m 9 3 c 2 V y X 2 5 h b W U s O T F 9 J n F 1 b 3 Q 7 L C Z x d W 9 0 O 1 N l Y 3 R p b 2 4 x L 1 d l c m t i b G F k I D E g L S B S Z X N 1 b H R z X 0 1 Q Q V 9 Q c m 9 m a W w v Q X V 0 b 1 J l b W 9 2 Z W R D b 2 x 1 b W 5 z M S 5 7 Z X Z l b n R O Y W 1 l L D k y f S Z x d W 9 0 O y w m c X V v d D t T Z W N 0 a W 9 u M S 9 X Z X J r Y m x h Z C A x I C 0 g U m V z d W x 0 c 1 9 N U E F f U H J v Z m l s L 0 F 1 d G 9 S Z W 1 v d m V k Q 2 9 s d W 1 u c z E u e 3 R l c 3 R f c n V u X 3 R p b W V f b X M s O T N 9 J n F 1 b 3 Q 7 L C Z x d W 9 0 O 1 N l Y 3 R p b 2 4 x L 1 d l c m t i b G F k I D E g L S B S Z X N 1 b H R z X 0 1 Q Q V 9 Q c m 9 m a W w v Q X V 0 b 1 J l b W 9 2 Z W R D b 2 x 1 b W 5 z M S 5 7 d G V z d F V y b C w 5 N H 0 m c X V v d D s s J n F 1 b 3 Q 7 U 2 V j d G l v b j E v V 2 V y a 2 J s Y W Q g M S A t I F J l c 3 V s d H N f T V B B X 1 B y b 2 Z p b C 9 B d X R v U m V t b 3 Z l Z E N v b H V t b n M x L n t D b 2 x v c m R l c H R o L D k 1 f S Z x d W 9 0 O y w m c X V v d D t T Z W N 0 a W 9 u M S 9 X Z X J r Y m x h Z C A x I C 0 g U m V z d W x 0 c 1 9 N U E F f U H J v Z m l s L 0 F 1 d G 9 S Z W 1 v d m V k Q 2 9 s d W 1 u c z E u e 0 R w a S w 5 N n 0 m c X V v d D s s J n F 1 b 3 Q 7 U 2 V j d G l v b j E v V 2 V y a 2 J s Y W Q g M S A t I F J l c 3 V s d H N f T V B B X 1 B y b 2 Z p b C 9 B d X R v U m V t b 3 Z l Z E N v b H V t b n M x L n t J b W F n Z X M s O T d 9 J n F 1 b 3 Q 7 L C Z x d W 9 0 O 1 N l Y 3 R p b 2 4 x L 1 d l c m t i b G F k I D E g L S B S Z X N 1 b H R z X 0 1 Q Q V 9 Q c m 9 m a W w v Q X V 0 b 1 J l b W 9 2 Z W R D b 2 x 1 b W 5 z M S 5 7 U m V z b 2 x 1 d G l v b i w 5 O H 0 m c X V v d D s s J n F 1 b 3 Q 7 U 2 V j d G l v b j E v V 2 V y a 2 J s Y W Q g M S A t I F J l c 3 V s d H N f T V B B X 1 B y b 2 Z p b C 9 B d X R v U m V t b 3 Z l Z E N v b H V t b n M x L n t n Z W 5 l c m F 0 Z W Q t Y 2 9 u d G V u d C 1 w Z X J j Z W 5 0 L D k 5 f S Z x d W 9 0 O y w m c X V v d D t T Z W N 0 a W 9 u M S 9 X Z X J r Y m x h Z C A x I C 0 g U m V z d W x 0 c 1 9 N U E F f U H J v Z m l s L 0 F 1 d G 9 S Z W 1 v d m V k Q 2 9 s d W 1 u c z E u e 2 d l b m V y Y X R l Z C 1 j b 2 5 0 Z W 5 0 L X N p e m U s M T A w f S Z x d W 9 0 O y w m c X V v d D t T Z W N 0 a W 9 u M S 9 X Z X J r Y m x h Z C A x I C 0 g U m V z d W x 0 c 1 9 N U E F f U H J v Z m l s L 0 F 1 d G 9 S Z W 1 v d m V k Q 2 9 s d W 1 u c z E u e 2 1 l d G E t d m l l d 3 B v c n Q s M T A x f S Z x d W 9 0 O y w m c X V v d D t T Z W N 0 a W 9 u M S 9 X Z X J r Y m x h Z C A x I C 0 g U m V z d W x 0 c 1 9 N U E F f U H J v Z m l s L 0 F 1 d G 9 S Z W 1 v d m V k Q 2 9 s d W 1 u c z E u e 3 J l b m R l c m V k L W h 0 b W w s M T A y f S Z x d W 9 0 O y w m c X V v d D t T Z W N 0 a W 9 u M S 9 X Z X J r Y m x h Z C A x I C 0 g U m V z d W x 0 c 1 9 N U E F f U H J v Z m l s L 0 F 1 d G 9 S Z W 1 v d m V k Q 2 9 s d W 1 u c z E u e 2 x h c 3 R W a X N 1 Y W x D a G F u Z 2 U s M T A z f S Z x d W 9 0 O y w m c X V v d D t T Z W N 0 a W 9 u M S 9 X Z X J r Y m x h Z C A x I C 0 g U m V z d W x 0 c 1 9 N U E F f U H J v Z m l s L 0 F 1 d G 9 S Z W 1 v d m V k Q 2 9 s d W 1 u c z E u e 3 J l b m R l c i w x M D R 9 J n F 1 b 3 Q 7 L C Z x d W 9 0 O 1 N l Y 3 R p b 2 4 x L 1 d l c m t i b G F k I D E g L S B S Z X N 1 b H R z X 0 1 Q Q V 9 Q c m 9 m a W w v Q X V 0 b 1 J l b W 9 2 Z W R D b 2 x 1 b W 5 z M S 5 7 d m l z d W F s Q 2 9 t c G x l d G U 4 N S w x M D V 9 J n F 1 b 3 Q 7 L C Z x d W 9 0 O 1 N l Y 3 R p b 2 4 x L 1 d l c m t i b G F k I D E g L S B S Z X N 1 b H R z X 0 1 Q Q V 9 Q c m 9 m a W w v Q X V 0 b 1 J l b W 9 2 Z W R D b 2 x 1 b W 5 z M S 5 7 d m l z d W F s Q 2 9 t c G x l d G U 5 M C w x M D Z 9 J n F 1 b 3 Q 7 L C Z x d W 9 0 O 1 N l Y 3 R p b 2 4 x L 1 d l c m t i b G F k I D E g L S B S Z X N 1 b H R z X 0 1 Q Q V 9 Q c m 9 m a W w v Q X V 0 b 1 J l b W 9 2 Z W R D b 2 x 1 b W 5 z M S 5 7 d m l z d W F s Q 2 9 t c G x l d G U 5 N S w x M D d 9 J n F 1 b 3 Q 7 L C Z x d W 9 0 O 1 N l Y 3 R p b 2 4 x L 1 d l c m t i b G F k I D E g L S B S Z X N 1 b H R z X 0 1 Q Q V 9 Q c m 9 m a W w v Q X V 0 b 1 J l b W 9 2 Z W R D b 2 x 1 b W 5 z M S 5 7 d m l z d W F s Q 2 9 t c G x l d G U 5 O S w x M D h 9 J n F 1 b 3 Q 7 L C Z x d W 9 0 O 1 N l Y 3 R p b 2 4 x L 1 d l c m t i b G F k I D E g L S B S Z X N 1 b H R z X 0 1 Q Q V 9 Q c m 9 m a W w v Q X V 0 b 1 J l b W 9 2 Z W R D b 2 x 1 b W 5 z M S 5 7 d m l z d W F s Q 2 9 t c G x l d G U s M T A 5 f S Z x d W 9 0 O y w m c X V v d D t T Z W N 0 a W 9 u M S 9 X Z X J r Y m x h Z C A x I C 0 g U m V z d W x 0 c 1 9 N U E F f U H J v Z m l s L 0 F 1 d G 9 S Z W 1 v d m V k Q 2 9 s d W 1 u c z E u e 1 N w Z W V k S W 5 k Z X g s M T E w f S Z x d W 9 0 O y w m c X V v d D t T Z W N 0 a W 9 u M S 9 X Z X J r Y m x h Z C A x I C 0 g U m V z d W x 0 c 1 9 N U E F f U H J v Z m l s L 0 F 1 d G 9 S Z W 1 v d m V k Q 2 9 s d W 1 u c z E u e 0 x h c m d l c 3 R D b 2 5 0 Z W 5 0 Z n V s U G F p b n R U e X B l L D E x M X 0 m c X V v d D s s J n F 1 b 3 Q 7 U 2 V j d G l v b j E v V 2 V y a 2 J s Y W Q g M S A t I F J l c 3 V s d H N f T V B B X 1 B y b 2 Z p b C 9 B d X R v U m V t b 3 Z l Z E N v b H V t b n M x L n t M Y X J n Z X N 0 Q 2 9 u d G V u d G Z 1 b F B h a W 5 0 T m 9 k Z V R 5 c G U s M T E y f S Z x d W 9 0 O y w m c X V v d D t T Z W N 0 a W 9 u M S 9 X Z X J r Y m x h Z C A x I C 0 g U m V z d W x 0 c 1 9 N U E F f U H J v Z m l s L 0 F 1 d G 9 S Z W 1 v d m V k Q 2 9 s d W 1 u c z E u e 2 N o c m 9 t Z V V z Z X J U a W 1 p b m c u b m F 2 a W d h d G l v b l N 0 Y X J 0 L D E x M 3 0 m c X V v d D s s J n F 1 b 3 Q 7 U 2 V j d G l v b j E v V 2 V y a 2 J s Y W Q g M S A t I F J l c 3 V s d H N f T V B B X 1 B y b 2 Z p b C 9 B d X R v U m V t b 3 Z l Z E N v b H V t b n M x L n t j a H J v b W V V c 2 V y V G l t a W 5 n L m Z l d G N o U 3 R h c n Q s M T E 0 f S Z x d W 9 0 O y w m c X V v d D t T Z W N 0 a W 9 u M S 9 X Z X J r Y m x h Z C A x I C 0 g U m V z d W x 0 c 1 9 N U E F f U H J v Z m l s L 0 F 1 d G 9 S Z W 1 v d m V k Q 2 9 s d W 1 u c z E u e 2 N o c m 9 t Z V V z Z X J U a W 1 p b m c u Z G 9 t T G 9 h Z G l u Z y w x M T V 9 J n F 1 b 3 Q 7 L C Z x d W 9 0 O 1 N l Y 3 R p b 2 4 x L 1 d l c m t i b G F k I D E g L S B S Z X N 1 b H R z X 0 1 Q Q V 9 Q c m 9 m a W w v Q X V 0 b 1 J l b W 9 2 Z W R D b 2 x 1 b W 5 z M S 5 7 Y 2 h y b 2 1 l V X N l c l R p b W l u Z y 5 y Z X N w b 2 5 z Z U V u Z C w x M T Z 9 J n F 1 b 3 Q 7 L C Z x d W 9 0 O 1 N l Y 3 R p b 2 4 x L 1 d l c m t i b G F k I D E g L S B S Z X N 1 b H R z X 0 1 Q Q V 9 Q c m 9 m a W w v Q X V 0 b 1 J l b W 9 2 Z W R D b 2 x 1 b W 5 z M S 5 7 Y 2 h y b 2 1 l V X N l c l R p b W l u Z y 5 k b 2 1 J b n R l c m F j d G l 2 Z S w x M T d 9 J n F 1 b 3 Q 7 L C Z x d W 9 0 O 1 N l Y 3 R p b 2 4 x L 1 d l c m t i b G F k I D E g L S B S Z X N 1 b H R z X 0 1 Q Q V 9 Q c m 9 m a W w v Q X V 0 b 1 J l b W 9 2 Z W R D b 2 x 1 b W 5 z M S 5 7 Y 2 h y b 2 1 l V X N l c l R p b W l u Z y 5 k b 2 1 D b 2 5 0 Z W 5 0 T G 9 h Z G V k R X Z l b n R T d G F y d C w x M T h 9 J n F 1 b 3 Q 7 L C Z x d W 9 0 O 1 N l Y 3 R p b 2 4 x L 1 d l c m t i b G F k I D E g L S B S Z X N 1 b H R z X 0 1 Q Q V 9 Q c m 9 m a W w v Q X V 0 b 1 J l b W 9 2 Z W R D b 2 x 1 b W 5 z M S 5 7 Y 2 h y b 2 1 l V X N l c l R p b W l u Z y 5 k b 2 1 D b 2 5 0 Z W 5 0 T G 9 h Z G V k R X Z l b n R F b m Q s M T E 5 f S Z x d W 9 0 O y w m c X V v d D t T Z W N 0 a W 9 u M S 9 X Z X J r Y m x h Z C A x I C 0 g U m V z d W x 0 c 1 9 N U E F f U H J v Z m l s L 0 F 1 d G 9 S Z W 1 v d m V k Q 2 9 s d W 1 u c z E u e 2 N o c m 9 t Z V V z Z X J U a W 1 p b m c u Z G 9 t Q 2 9 t c G x l d G U s M T I w f S Z x d W 9 0 O y w m c X V v d D t T Z W N 0 a W 9 u M S 9 X Z X J r Y m x h Z C A x I C 0 g U m V z d W x 0 c 1 9 N U E F f U H J v Z m l s L 0 F 1 d G 9 S Z W 1 v d m V k Q 2 9 s d W 1 u c z E u e 2 N o c m 9 t Z V V z Z X J U a W 1 p b m c u d W 5 s b 2 F k R X Z l b n R T d G F y d C w x M j F 9 J n F 1 b 3 Q 7 L C Z x d W 9 0 O 1 N l Y 3 R p b 2 4 x L 1 d l c m t i b G F k I D E g L S B S Z X N 1 b H R z X 0 1 Q Q V 9 Q c m 9 m a W w v Q X V 0 b 1 J l b W 9 2 Z W R D b 2 x 1 b W 5 z M S 5 7 Y 2 h y b 2 1 l V X N l c l R p b W l u Z y 5 1 b m x v Y W R F d m V u d E V u Z C w x M j J 9 J n F 1 b 3 Q 7 L C Z x d W 9 0 O 1 N l Y 3 R p b 2 4 x L 1 d l c m t i b G F k I D E g L S B S Z X N 1 b H R z X 0 1 Q Q V 9 Q c m 9 m a W w v Q X V 0 b 1 J l b W 9 2 Z W R D b 2 x 1 b W 5 z M S 5 7 Y 2 h y b 2 1 l V X N l c l R p b W l u Z y 5 t Y X J r Q X N N Y W l u R n J h b W U s M T I z f S Z x d W 9 0 O y w m c X V v d D t T Z W N 0 a W 9 u M S 9 X Z X J r Y m x h Z C A x I C 0 g U m V z d W x 0 c 1 9 N U E F f U H J v Z m l s L 0 F 1 d G 9 S Z W 1 v d m V k Q 2 9 s d W 1 u c z E u e 2 N o c m 9 t Z V V z Z X J U a W 1 p b m c u Y 2 9 t b W l 0 T m F 2 a W d h d G l v b k V u Z C w x M j R 9 J n F 1 b 3 Q 7 L C Z x d W 9 0 O 1 N l Y 3 R p b 2 4 x L 1 d l c m t i b G F k I D E g L S B S Z X N 1 b H R z X 0 1 Q Q V 9 Q c m 9 m a W w v Q X V 0 b 1 J l b W 9 2 Z W R D b 2 x 1 b W 5 z M S 5 7 Y 2 h y b 2 1 l V X N l c l R p b W l u Z y 5 s b 2 F k R X Z l b n R T d G F y d C w x M j V 9 J n F 1 b 3 Q 7 L C Z x d W 9 0 O 1 N l Y 3 R p b 2 4 x L 1 d l c m t i b G F k I D E g L S B S Z X N 1 b H R z X 0 1 Q Q V 9 Q c m 9 m a W w v Q X V 0 b 1 J l b W 9 2 Z W R D b 2 x 1 b W 5 z M S 5 7 Y 2 h y b 2 1 l V X N l c l R p b W l u Z y 5 s b 2 F k R X Z l b n R F b m Q s M T I 2 f S Z x d W 9 0 O y w m c X V v d D t T Z W N 0 a W 9 u M S 9 X Z X J r Y m x h Z C A x I C 0 g U m V z d W x 0 c 1 9 N U E F f U H J v Z m l s L 0 F 1 d G 9 S Z W 1 v d m V k Q 2 9 s d W 1 u c z E u e 2 N o c m 9 t Z V V z Z X J U a W 1 p b m c u Z m l y c 3 R Q Y W l u d C w x M j d 9 J n F 1 b 3 Q 7 L C Z x d W 9 0 O 1 N l Y 3 R p b 2 4 x L 1 d l c m t i b G F k I D E g L S B S Z X N 1 b H R z X 0 1 Q Q V 9 Q c m 9 m a W w v Q X V 0 b 1 J l b W 9 2 Z W R D b 2 x 1 b W 5 z M S 5 7 Y 2 h y b 2 1 l V X N l c l R p b W l u Z y 5 m a X J z d E N v b n R l b n R m d W x Q Y W l u d C w x M j h 9 J n F 1 b 3 Q 7 L C Z x d W 9 0 O 1 N l Y 3 R p b 2 4 x L 1 d l c m t i b G F k I D E g L S B S Z X N 1 b H R z X 0 1 Q Q V 9 Q c m 9 m a W w v Q X V 0 b 1 J l b W 9 2 Z W R D b 2 x 1 b W 5 z M S 5 7 Y 2 h y b 2 1 l V X N l c l R p b W l u Z y 5 m a X J z d E 1 l Y W 5 p b m d m d W x Q Y W l u d E N h b m R p Z G F 0 Z S w x M j l 9 J n F 1 b 3 Q 7 L C Z x d W 9 0 O 1 N l Y 3 R p b 2 4 x L 1 d l c m t i b G F k I D E g L S B S Z X N 1 b H R z X 0 1 Q Q V 9 Q c m 9 m a W w v Q X V 0 b 1 J l b W 9 2 Z W R D b 2 x 1 b W 5 z M S 5 7 Y 2 h y b 2 1 l V X N l c l R p b W l u Z y 5 m a X J z d E 1 l Y W 5 p b m d m d W x Q Y W l u d C w x M z B 9 J n F 1 b 3 Q 7 L C Z x d W 9 0 O 1 N l Y 3 R p b 2 4 x L 1 d l c m t i b G F k I D E g L S B S Z X N 1 b H R z X 0 1 Q Q V 9 Q c m 9 m a W w v Q X V 0 b 1 J l b W 9 2 Z W R D b 2 x 1 b W 5 z M S 5 7 Y 2 h y b 2 1 l V X N l c l R p b W l u Z y 5 M Y X J n Z X N 0 V G V 4 d F B h a W 5 0 L D E z M X 0 m c X V v d D s s J n F 1 b 3 Q 7 U 2 V j d G l v b j E v V 2 V y a 2 J s Y W Q g M S A t I F J l c 3 V s d H N f T V B B X 1 B y b 2 Z p b C 9 B d X R v U m V t b 3 Z l Z E N v b H V t b n M x L n t j a H J v b W V V c 2 V y V G l t a W 5 n L k x h c m d l c 3 R D b 2 5 0 Z W 5 0 Z n V s U G F p b n Q s M T M y f S Z x d W 9 0 O y w m c X V v d D t T Z W N 0 a W 9 u M S 9 X Z X J r Y m x h Z C A x I C 0 g U m V z d W x 0 c 1 9 N U E F f U H J v Z m l s L 0 F 1 d G 9 S Z W 1 v d m V k Q 2 9 s d W 1 u c z E u e 2 N o c m 9 t Z V V z Z X J U a W 1 p b m c u V G 9 0 Y W x M Y X l v d X R T a G l m d C w x M z N 9 J n F 1 b 3 Q 7 L C Z x d W 9 0 O 1 N l Y 3 R p b 2 4 x L 1 d l c m t i b G F k I D E g L S B S Z X N 1 b H R z X 0 1 Q Q V 9 Q c m 9 m a W w v Q X V 0 b 1 J l b W 9 2 Z W R D b 2 x 1 b W 5 z M S 5 7 Y 2 h y b 2 1 l V X N l c l R p b W l u Z y 5 D d W 1 1 b G F 0 a X Z l T G F 5 b 3 V 0 U 2 h p Z n Q s M T M 0 f S Z x d W 9 0 O y w m c X V v d D t T Z W N 0 a W 9 u M S 9 X Z X J r Y m x h Z C A x I C 0 g U m V z d W x 0 c 1 9 N U E F f U H J v Z m l s L 0 F 1 d G 9 S Z W 1 v d m V k Q 2 9 s d W 1 u c z E u e 1 R U S U 1 l Y X N 1 c m V t Z W 5 0 R W 5 k L D E z N X 0 m c X V v d D s s J n F 1 b 3 Q 7 U 2 V j d G l v b j E v V 2 V y a 2 J s Y W Q g M S A t I F J l c 3 V s d H N f T V B B X 1 B y b 2 Z p b C 9 B d X R v U m V t b 3 Z l Z E N v b H V t b n M x L n t M Y X N 0 S W 5 0 Z X J h Y 3 R p d m U s M T M 2 f S Z x d W 9 0 O y w m c X V v d D t T Z W N 0 a W 9 u M S 9 X Z X J r Y m x h Z C A x I C 0 g U m V z d W x 0 c 1 9 N U E F f U H J v Z m l s L 0 F 1 d G 9 S Z W 1 v d m V k Q 2 9 s d W 1 u c z E u e 3 R l c 3 R J R C w x M z d 9 J n F 1 b 3 Q 7 L C Z x d W 9 0 O 1 N l Y 3 R p b 2 4 x L 1 d l c m t i b G F k I D E g L S B S Z X N 1 b H R z X 0 1 Q Q V 9 Q c m 9 m a W w v Q X V 0 b 1 J l b W 9 2 Z W R D b 2 x 1 b W 5 z M S 5 7 c n V u L D E z O H 0 m c X V v d D s s J n F 1 b 3 Q 7 U 2 V j d G l v b j E v V 2 V y a 2 J s Y W Q g M S A t I F J l c 3 V s d H N f T V B B X 1 B y b 2 Z p b C 9 B d X R v U m V t b 3 Z l Z E N v b H V t b n M x L n t z d G V w L D E z O X 0 m c X V v d D s s J n F 1 b 3 Q 7 U 2 V j d G l v b j E v V 2 V y a 2 J s Y W Q g M S A t I F J l c 3 V s d H N f T V B B X 1 B y b 2 Z p b C 9 B d X R v U m V t b 3 Z l Z E N v b H V t b n M x L n t l Z m Z l Y 3 R p d m V C c H M s M T Q w f S Z x d W 9 0 O y w m c X V v d D t T Z W N 0 a W 9 u M S 9 X Z X J r Y m x h Z C A x I C 0 g U m V z d W x 0 c 1 9 N U E F f U H J v Z m l s L 0 F 1 d G 9 S Z W 1 v d m V k Q 2 9 s d W 1 u c z E u e 2 R v b V R p b W U s M T Q x f S Z x d W 9 0 O y w m c X V v d D t T Z W N 0 a W 9 u M S 9 X Z X J r Y m x h Z C A x I C 0 g U m V z d W x 0 c 1 9 N U E F f U H J v Z m l s L 0 F 1 d G 9 S Z W 1 v d m V k Q 2 9 s d W 1 u c z E u e 2 F m d C w x N D J 9 J n F 1 b 3 Q 7 L C Z x d W 9 0 O 1 N l Y 3 R p b 2 4 x L 1 d l c m t i b G F k I D E g L S B S Z X N 1 b H R z X 0 1 Q Q V 9 Q c m 9 m a W w v Q X V 0 b 1 J l b W 9 2 Z W R D b 2 x 1 b W 5 z M S 5 7 d G l 0 b G V U a W 1 l L D E 0 M 3 0 m c X V v d D s s J n F 1 b 3 Q 7 U 2 V j d G l v b j E v V 2 V y a 2 J s Y W Q g M S A t I F J l c 3 V s d H N f T V B B X 1 B y b 2 Z p b C 9 B d X R v U m V t b 3 Z l Z E N v b H V t b n M x L n t k b 2 1 M b 2 F k a W 5 n L D E 0 N H 0 m c X V v d D s s J n F 1 b 3 Q 7 U 2 V j d G l v b j E v V 2 V y a 2 J s Y W Q g M S A t I F J l c 3 V s d H N f T V B B X 1 B y b 2 Z p b C 9 B d X R v U m V t b 3 Z l Z E N v b H V t b n M x L n t z Z X J 2 Z X J f c n R 0 L D E 0 N X 0 m c X V v d D s s J n F 1 b 3 Q 7 U 2 V j d G l v b j E v V 2 V y a 2 J s Y W Q g M S A t I F J l c 3 V s d H N f T V B B X 1 B y b 2 Z p b C 9 B d X R v U m V t b 3 Z l Z E N v b H V t b n M x L n t l Z G d l L X B y b 2 N l c 3 N l Z C w x N D Z 9 J n F 1 b 3 Q 7 L C Z x d W 9 0 O 1 N l Y 3 R p b 2 4 x L 1 d l c m t i b G F k I D E g L S B S Z X N 1 b H R z X 0 1 Q Q V 9 Q c m 9 m a W w v Q X V 0 b 1 J l b W 9 2 Z W R D b 2 x 1 b W 5 z M S 5 7 b W F 4 R k l E L D E 0 N 3 0 m c X V v d D s s J n F 1 b 3 Q 7 U 2 V j d G l v b j E v V 2 V y a 2 J s Y W Q g M S A t I F J l c 3 V s d H N f T V B B X 1 B y b 2 Z p b C 9 B d X R v U m V t b 3 Z l Z E N v b H V t b n M x L n t U b 3 R h b E J s b 2 N r a W 5 n V G l t Z S w x N D h 9 J n F 1 b 3 Q 7 L C Z x d W 9 0 O 1 N l Y 3 R p b 2 4 x L 1 d l c m t i b G F k I D E g L S B S Z X N 1 b H R z X 0 1 Q Q V 9 Q c m 9 m a W w v Q X V 0 b 1 J l b W 9 2 Z W R D b 2 x 1 b W 5 z M S 5 7 Z W Z m Z W N 0 a X Z l Q n B z R G 9 j L D E 0 O X 0 m c X V v d D s s J n F 1 b 3 Q 7 U 2 V j d G l v b j E v V 2 V y a 2 J s Y W Q g M S A t I F J l c 3 V s d H N f T V B B X 1 B y b 2 Z p b C 9 B d X R v U m V t b 3 Z l Z E N v b H V t b n M x L n t i e X R l c y 5 o d G 1 s L D E 1 M H 0 m c X V v d D s s J n F 1 b 3 Q 7 U 2 V j d G l v b j E v V 2 V y a 2 J s Y W Q g M S A t I F J l c 3 V s d H N f T V B B X 1 B y b 2 Z p b C 9 B d X R v U m V t b 3 Z l Z E N v b H V t b n M x L n t y Z X F 1 Z X N 0 c y 5 o d G 1 s L D E 1 M X 0 m c X V v d D s s J n F 1 b 3 Q 7 U 2 V j d G l v b j E v V 2 V y a 2 J s Y W Q g M S A t I F J l c 3 V s d H N f T V B B X 1 B y b 2 Z p b C 9 B d X R v U m V t b 3 Z l Z E N v b H V t b n M x L n t i e X R l c 1 V u Y 2 9 t c H J l c 3 N l Z C 5 o d G 1 s L D E 1 M n 0 m c X V v d D s s J n F 1 b 3 Q 7 U 2 V j d G l v b j E v V 2 V y a 2 J s Y W Q g M S A t I F J l c 3 V s d H N f T V B B X 1 B y b 2 Z p b C 9 B d X R v U m V t b 3 Z l Z E N v b H V t b n M x L n t i e X R l c y 5 q c y w x N T N 9 J n F 1 b 3 Q 7 L C Z x d W 9 0 O 1 N l Y 3 R p b 2 4 x L 1 d l c m t i b G F k I D E g L S B S Z X N 1 b H R z X 0 1 Q Q V 9 Q c m 9 m a W w v Q X V 0 b 1 J l b W 9 2 Z W R D b 2 x 1 b W 5 z M S 5 7 c m V x d W V z d H M u a n M s M T U 0 f S Z x d W 9 0 O y w m c X V v d D t T Z W N 0 a W 9 u M S 9 X Z X J r Y m x h Z C A x I C 0 g U m V z d W x 0 c 1 9 N U E F f U H J v Z m l s L 0 F 1 d G 9 S Z W 1 v d m V k Q 2 9 s d W 1 u c z E u e 2 J 5 d G V z V W 5 j b 2 1 w c m V z c 2 V k L m p z L D E 1 N X 0 m c X V v d D s s J n F 1 b 3 Q 7 U 2 V j d G l v b j E v V 2 V y a 2 J s Y W Q g M S A t I F J l c 3 V s d H N f T V B B X 1 B y b 2 Z p b C 9 B d X R v U m V t b 3 Z l Z E N v b H V t b n M x L n t i e X R l c y 5 j c 3 M s M T U 2 f S Z x d W 9 0 O y w m c X V v d D t T Z W N 0 a W 9 u M S 9 X Z X J r Y m x h Z C A x I C 0 g U m V z d W x 0 c 1 9 N U E F f U H J v Z m l s L 0 F 1 d G 9 S Z W 1 v d m V k Q 2 9 s d W 1 u c z E u e 3 J l c X V l c 3 R z L m N z c y w x N T d 9 J n F 1 b 3 Q 7 L C Z x d W 9 0 O 1 N l Y 3 R p b 2 4 x L 1 d l c m t i b G F k I D E g L S B S Z X N 1 b H R z X 0 1 Q Q V 9 Q c m 9 m a W w v Q X V 0 b 1 J l b W 9 2 Z W R D b 2 x 1 b W 5 z M S 5 7 Y n l 0 Z X N V b m N v b X B y Z X N z Z W Q u Y 3 N z L D E 1 O H 0 m c X V v d D s s J n F 1 b 3 Q 7 U 2 V j d G l v b j E v V 2 V y a 2 J s Y W Q g M S A t I F J l c 3 V s d H N f T V B B X 1 B y b 2 Z p b C 9 B d X R v U m V t b 3 Z l Z E N v b H V t b n M x L n t i e X R l c y 5 p b W F n Z S w x N T l 9 J n F 1 b 3 Q 7 L C Z x d W 9 0 O 1 N l Y 3 R p b 2 4 x L 1 d l c m t i b G F k I D E g L S B S Z X N 1 b H R z X 0 1 Q Q V 9 Q c m 9 m a W w v Q X V 0 b 1 J l b W 9 2 Z W R D b 2 x 1 b W 5 z M S 5 7 c m V x d W V z d H M u a W 1 h Z 2 U s M T Y w f S Z x d W 9 0 O y w m c X V v d D t T Z W N 0 a W 9 u M S 9 X Z X J r Y m x h Z C A x I C 0 g U m V z d W x 0 c 1 9 N U E F f U H J v Z m l s L 0 F 1 d G 9 S Z W 1 v d m V k Q 2 9 s d W 1 u c z E u e 2 J 5 d G V z V W 5 j b 2 1 w c m V z c 2 V k L m l t Y W d l L D E 2 M X 0 m c X V v d D s s J n F 1 b 3 Q 7 U 2 V j d G l v b j E v V 2 V y a 2 J s Y W Q g M S A t I F J l c 3 V s d H N f T V B B X 1 B y b 2 Z p b C 9 B d X R v U m V t b 3 Z l Z E N v b H V t b n M x L n t i e X R l c y 5 m b G F z a C w x N j J 9 J n F 1 b 3 Q 7 L C Z x d W 9 0 O 1 N l Y 3 R p b 2 4 x L 1 d l c m t i b G F k I D E g L S B S Z X N 1 b H R z X 0 1 Q Q V 9 Q c m 9 m a W w v Q X V 0 b 1 J l b W 9 2 Z W R D b 2 x 1 b W 5 z M S 5 7 c m V x d W V z d H M u Z m x h c 2 g s M T Y z f S Z x d W 9 0 O y w m c X V v d D t T Z W N 0 a W 9 u M S 9 X Z X J r Y m x h Z C A x I C 0 g U m V z d W x 0 c 1 9 N U E F f U H J v Z m l s L 0 F 1 d G 9 S Z W 1 v d m V k Q 2 9 s d W 1 u c z E u e 2 J 5 d G V z V W 5 j b 2 1 w c m V z c 2 V k L m Z s Y X N o L D E 2 N H 0 m c X V v d D s s J n F 1 b 3 Q 7 U 2 V j d G l v b j E v V 2 V y a 2 J s Y W Q g M S A t I F J l c 3 V s d H N f T V B B X 1 B y b 2 Z p b C 9 B d X R v U m V t b 3 Z l Z E N v b H V t b n M x L n t i e X R l c y 5 m b 2 5 0 L D E 2 N X 0 m c X V v d D s s J n F 1 b 3 Q 7 U 2 V j d G l v b j E v V 2 V y a 2 J s Y W Q g M S A t I F J l c 3 V s d H N f T V B B X 1 B y b 2 Z p b C 9 B d X R v U m V t b 3 Z l Z E N v b H V t b n M x L n t y Z X F 1 Z X N 0 c y 5 m b 2 5 0 L D E 2 N n 0 m c X V v d D s s J n F 1 b 3 Q 7 U 2 V j d G l v b j E v V 2 V y a 2 J s Y W Q g M S A t I F J l c 3 V s d H N f T V B B X 1 B y b 2 Z p b C 9 B d X R v U m V t b 3 Z l Z E N v b H V t b n M x L n t i e X R l c 1 V u Y 2 9 t c H J l c 3 N l Z C 5 m b 2 5 0 L D E 2 N 3 0 m c X V v d D s s J n F 1 b 3 Q 7 U 2 V j d G l v b j E v V 2 V y a 2 J s Y W Q g M S A t I F J l c 3 V s d H N f T V B B X 1 B y b 2 Z p b C 9 B d X R v U m V t b 3 Z l Z E N v b H V t b n M x L n t i e X R l c y 5 2 a W R l b y w x N j h 9 J n F 1 b 3 Q 7 L C Z x d W 9 0 O 1 N l Y 3 R p b 2 4 x L 1 d l c m t i b G F k I D E g L S B S Z X N 1 b H R z X 0 1 Q Q V 9 Q c m 9 m a W w v Q X V 0 b 1 J l b W 9 2 Z W R D b 2 x 1 b W 5 z M S 5 7 c m V x d W V z d H M u d m l k Z W 8 s M T Y 5 f S Z x d W 9 0 O y w m c X V v d D t T Z W N 0 a W 9 u M S 9 X Z X J r Y m x h Z C A x I C 0 g U m V z d W x 0 c 1 9 N U E F f U H J v Z m l s L 0 F 1 d G 9 S Z W 1 v d m V k Q 2 9 s d W 1 u c z E u e 2 J 5 d G V z V W 5 j b 2 1 w c m V z c 2 V k L n Z p Z G V v L D E 3 M H 0 m c X V v d D s s J n F 1 b 3 Q 7 U 2 V j d G l v b j E v V 2 V y a 2 J s Y W Q g M S A t I F J l c 3 V s d H N f T V B B X 1 B y b 2 Z p b C 9 B d X R v U m V t b 3 Z l Z E N v b H V t b n M x L n t i e X R l c y 5 v d G h l c i w x N z F 9 J n F 1 b 3 Q 7 L C Z x d W 9 0 O 1 N l Y 3 R p b 2 4 x L 1 d l c m t i b G F k I D E g L S B S Z X N 1 b H R z X 0 1 Q Q V 9 Q c m 9 m a W w v Q X V 0 b 1 J l b W 9 2 Z W R D b 2 x 1 b W 5 z M S 5 7 c m V x d W V z d H M u b 3 R o Z X I s M T c y f S Z x d W 9 0 O y w m c X V v d D t T Z W N 0 a W 9 u M S 9 X Z X J r Y m x h Z C A x I C 0 g U m V z d W x 0 c 1 9 N U E F f U H J v Z m l s L 0 F 1 d G 9 S Z W 1 v d m V k Q 2 9 s d W 1 u c z E u e 2 J 5 d G V z V W 5 j b 2 1 w c m V z c 2 V k L m 9 0 a G V y L D E 3 M 3 0 m c X V v d D s s J n F 1 b 3 Q 7 U 2 V j d G l v b j E v V 2 V y a 2 J s Y W Q g M S A t I F J l c 3 V s d H N f T V B B X 1 B y b 2 Z p b C 9 B d X R v U m V t b 3 Z l Z E N v b H V t b n M x L n t p Z C w x N z R 9 J n F 1 b 3 Q 7 L C Z x d W 9 0 O 1 N l Y 3 R p b 2 4 x L 1 d l c m t i b G F k I D E g L S B S Z X N 1 b H R z X 0 1 Q Q V 9 Q c m 9 m a W w v Q X V 0 b 1 J l b W 9 2 Z W R D b 2 x 1 b W 5 z M S 5 7 Y 3 B 1 L k h p d F R l c 3 Q s M T c 1 f S Z x d W 9 0 O y w m c X V v d D t T Z W N 0 a W 9 u M S 9 X Z X J r Y m x h Z C A x I C 0 g U m V z d W x 0 c 1 9 N U E F f U H J v Z m l s L 0 F 1 d G 9 S Z W 1 v d m V k Q 2 9 s d W 1 u c z E u e 0 N v b H V t b j E 3 N y w x N z Z 9 J n F 1 b 3 Q 7 X S w m c X V v d D t S Z W x h d G l v b n N o a X B J b m Z v J n F 1 b 3 Q 7 O l t d f S I g L z 4 8 L 1 N 0 Y W J s Z U V u d H J p Z X M + P C 9 J d G V t P j x J d G V t P j x J d G V t T G 9 j Y X R p b 2 4 + P E l 0 Z W 1 U e X B l P k Z v c m 1 1 b G E 8 L 0 l 0 Z W 1 U e X B l P j x J d G V t U G F 0 a D 5 T Z W N 0 a W 9 u M S 9 X Z X J r Y m x h Z C U y M D E l M j A t J T I w U m V z d W x 0 c 1 9 N U E F f U H J v Z m l s L 0 J y b 2 4 8 L 0 l 0 Z W 1 Q Y X R o P j w v S X R l b U x v Y 2 F 0 a W 9 u P j x T d G F i b G V F b n R y a W V z I C 8 + P C 9 J d G V t P j x J d G V t P j x J d G V t T G 9 j Y X R p b 2 4 + P E l 0 Z W 1 U e X B l P k Z v c m 1 1 b G E 8 L 0 l 0 Z W 1 U e X B l P j x J d G V t U G F 0 a D 5 T Z W N 0 a W 9 u M S 9 X Z X J r Y m x h Z C U y M D E l M j A t J T I w U m V z d W x 0 c 1 9 N U E F f U H J v Z m l s L 0 5 h d m l n Y X R p Z S U y M D E 8 L 0 l 0 Z W 1 Q Y X R o P j w v S X R l b U x v Y 2 F 0 a W 9 u P j x T d G F i b G V F b n R y a W V z I C 8 + P C 9 J d G V t P j x J d G V t P j x J d G V t T G 9 j Y X R p b 2 4 + P E l 0 Z W 1 U e X B l P k Z v c m 1 1 b G E 8 L 0 l 0 Z W 1 U e X B l P j x J d G V t U G F 0 a D 5 T Z W N 0 a W 9 u M S 9 X Z X J r Y m x h Z C U y M D E l M j A t J T I w U m V z d W x 0 c 1 9 N U E F f U H J v Z m l s L 0 h l Y W R l c n M l M j B t Z X Q l M j B 2 Z X J o b 2 9 n Z C U y M G 5 p d m V h d T w v S X R l b V B h d G g + P C 9 J d G V t T G 9 j Y X R p b 2 4 + P F N 0 Y W J s Z U V u d H J p Z X M g L z 4 8 L 0 l 0 Z W 0 + P E l 0 Z W 0 + P E l 0 Z W 1 M b 2 N h d G l v b j 4 8 S X R l b V R 5 c G U + R m 9 y b X V s Y T w v S X R l b V R 5 c G U + P E l 0 Z W 1 Q Y X R o P l N l Y 3 R p b 2 4 x L 1 d l c m t i b G F k J T I w M S U y M C 0 l M j B S Z X N 1 b H R z X 0 1 Q Q V 9 Q c m 9 m a W w v S G V 0 J T I w a 2 9 s b 2 1 0 e X B l J T I w a X M l M j B n Z X d p a n p p Z 2 Q 8 L 0 l 0 Z W 1 Q Y X R o P j w v S X R l b U x v Y 2 F 0 a W 9 u P j x T d G F i b G V F b n R y a W V z I C 8 + P C 9 J d G V t P j x J d G V t P j x J d G V t T G 9 j Y X R p b 2 4 + P E l 0 Z W 1 U e X B l P k Z v c m 1 1 b G E 8 L 0 l 0 Z W 1 U e X B l P j x J d G V t U G F 0 a D 5 T Z W N 0 a W 9 u M S 9 X Z X J r Y m x h Z C U y M D E l M j A t J T I w U m V z d W x 0 c 1 9 N U E F f U m V j a X B l 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5 h b W V V c G R h d G V k Q W Z 0 Z X J G a W x s I i B W Y W x 1 Z T 0 i b D A i I C 8 + P E V u d H J 5 I F R 5 c G U 9 I l J l c 3 V s d F R 5 c G U i I F Z h b H V l P S J z V G F i b G U i I C 8 + P E V u d H J 5 I F R 5 c G U 9 I k J 1 Z m Z l c k 5 l e H R S Z W Z y Z X N o I i B W Y W x 1 Z T 0 i b D E i I C 8 + P E V u d H J 5 I F R 5 c G U 9 I k Z p b G x U Y X J n Z X Q i I F Z h b H V l P S J z V 2 V y a 2 J s Y W R f M V 9 f X 1 J l c 3 V s d H N f T V B B X 1 J l Y 2 l w Z S I g L z 4 8 R W 5 0 c n k g V H l w Z T 0 i R m l s b G V k Q 2 9 t c G x l d G V S Z X N 1 b H R U b 1 d v c m t z a G V l d C I g V m F s d W U 9 I m w x I i A v P j x F b n R y e S B U e X B l P S J B Z G R l Z F R v R G F 0 Y U 1 v Z G V s I i B W Y W x 1 Z T 0 i b D A i I C 8 + P E V u d H J 5 I F R 5 c G U 9 I k Z p b G x D b 3 V u d C I g V m F s d W U 9 I m w 1 I i A v P j x F b n R y e S B U e X B l P S J G a W x s R X J y b 3 J D b 2 R l I i B W Y W x 1 Z T 0 i c 1 V u a 2 5 v d 2 4 i I C 8 + P E V u d H J 5 I F R 5 c G U 9 I k Z p b G x F c n J v c k N v d W 5 0 I i B W Y W x 1 Z T 0 i b D A i I C 8 + P E V u d H J 5 I F R 5 c G U 9 I k Z p b G x M Y X N 0 V X B k Y X R l Z C I g V m F s d W U 9 I m Q y M D I z L T A 1 L T A 4 V D I w O j M z O j Q w L j E 4 N D g x M T B a I i A v P j x F b n R y e S B U e X B l P S J G a W x s Q 2 9 s d W 1 u V H l w Z X M i I F Z h b H V l P S J z Q X d N R E F 3 T U R B d 0 1 E Q X d N R E F 3 T U R B d 0 1 H Q X d N R E F 3 W U R B d 1 l H Q X d N R E F 3 T U R B d 0 1 E Q X d N R E F 3 T U R B d 0 1 E Q X d N R E F 3 T U R B d 1 l E Q X d N R E F 3 T U R B d 0 1 E Q X d N R E F 3 T U R B d 0 1 E Q X d N R 0 F 3 W U d C Z 0 1 E Q X d N R E J n W U d B d 0 1 E Q X d B Q U J n W U d B d 1 l E Q m d Z R 0 F 3 T U d C Z 0 1 E Q X d N R E F 3 T U R C Z 1 l H Q X d N R E F 3 T U R B d 0 1 E Q X d N R E F 3 T U R B d 0 1 E Q X d N R E F 3 T U R B d 0 1 E Q m d N R E F 3 T U R B d 0 1 E Q X d N R E F 3 T U R B d 0 1 E Q X d N R E F 3 T U R B d 0 1 E Q X d N R E F 3 T U R B d 0 1 E Q X d Z Q S I g L z 4 8 R W 5 0 c n k g V H l w Z T 0 i R m l s b E N v b H V t b k 5 h b W V z I i B W Y W x 1 Z T 0 i c 1 s m c X V v d D t s b 2 F k V G l t Z S Z x d W 9 0 O y w m c X V v d D t k b 2 N U a W 1 l J n F 1 b 3 Q 7 L C Z x d W 9 0 O 2 Z 1 b G x 5 T G 9 h Z G V k J n F 1 b 3 Q 7 L C Z x d W 9 0 O 2 J 5 d G V z T 3 V 0 J n F 1 b 3 Q 7 L C Z x d W 9 0 O 2 J 5 d G V z T 3 V 0 R G 9 j J n F 1 b 3 Q 7 L C Z x d W 9 0 O 2 J 5 d G V z S W 4 m c X V v d D s s J n F 1 b 3 Q 7 Y n l 0 Z X N J b k R v Y y Z x d W 9 0 O y w m c X V v d D t y Z X F 1 Z X N 0 c y Z x d W 9 0 O y w m c X V v d D t y Z X F 1 Z X N 0 c 0 Z 1 b G w m c X V v d D s s J n F 1 b 3 Q 7 c m V x d W V z d H N E b 2 M m c X V v d D s s J n F 1 b 3 Q 7 c m V z c G 9 u c 2 V z X z I w M C Z x d W 9 0 O y w m c X V v d D t y Z X N w b 2 5 z Z X N f N D A 0 J n F 1 b 3 Q 7 L C Z x d W 9 0 O 3 J l c 3 B v b n N l c 1 9 v d G h l c i Z x d W 9 0 O y w m c X V v d D t y Z X N 1 b H Q m c X V v d D s s J n F 1 b 3 Q 7 d G V z d F N 0 Y X J 0 T 2 Z m c 2 V 0 J n F 1 b 3 Q 7 L C Z x d W 9 0 O 2 N h Y 2 h l Z C Z x d W 9 0 O y w m c X V v d D t v c H R p b W l 6 Y X R p b 2 5 f Y 2 h l Y 2 t l Z C Z x d W 9 0 O y w m c X V v d D t t Y W l u X 2 Z y Y W 1 l J n F 1 b 3 Q 7 L C Z x d W 9 0 O 2 x v Y W R F d m V u d F N 0 Y X J 0 J n F 1 b 3 Q 7 L C Z x d W 9 0 O 2 x v Y W R F d m V u d E V u Z C Z x d W 9 0 O y w m c X V v d D t k b 2 1 D b 2 5 0 Z W 5 0 T G 9 h Z G V k R X Z l b n R T d G F y d C Z x d W 9 0 O y w m c X V v d D t k b 2 1 D b 2 5 0 Z W 5 0 T G 9 h Z G V k R X Z l b n R F b m Q m c X V v d D s s J n F 1 b 3 Q 7 V V J M J n F 1 b 3 Q 7 L C Z x d W 9 0 O 2 N v b m 5 l Y 3 R p b 2 5 z J n F 1 b 3 Q 7 L C Z x d W 9 0 O 2 Z p b m F s X 2 J h c 2 V f c G F n Z V 9 y Z X F 1 Z X N 0 J n F 1 b 3 Q 7 L C Z x d W 9 0 O 2 Z p b m F s X 2 J h c 2 V f c G F n Z V 9 y Z X F 1 Z X N 0 X 2 l k J n F 1 b 3 Q 7 L C Z x d W 9 0 O 2 Z p b m F s X 3 V y b C Z x d W 9 0 O y w m c X V v d D t k b 2 1 J b n R l c m F j d G l 2 Z S Z x d W 9 0 O y w m c X V v d D t m a X J z d F B h a W 5 0 J n F 1 b 3 Q 7 L C Z x d W 9 0 O 2 Z p c n N 0 Q 2 9 u d G V u d G Z 1 b F B h a W 5 0 J n F 1 b 3 Q 7 L C Z x d W 9 0 O 2 Z p c n N 0 T W V h b m l u Z 2 Z 1 b F B h a W 5 0 J n F 1 b 3 Q 7 L C Z x d W 9 0 O 2 Z p c n N 0 S W 1 h Z 2 V Q Y W l u d C Z x d W 9 0 O y w m c X V v d D t y Z W 5 k Z X J C b G 9 j a 2 l u Z 0 N T U y Z x d W 9 0 O y w m c X V v d D t y Z W 5 k Z X J C b G 9 j a 2 l u Z 0 p T J n F 1 b 3 Q 7 L C Z x d W 9 0 O 1 R U R k I m c X V v d D s s J n F 1 b 3 Q 7 Y m F z Z V B h Z 2 V T U 0 x U a W 1 l J n F 1 b 3 Q 7 L C Z x d W 9 0 O 3 N j b 3 J l X 2 N h Y 2 h l J n F 1 b 3 Q 7 L C Z x d W 9 0 O 3 N j b 3 J l X 2 N k b i Z x d W 9 0 O y w m c X V v d D t z Y 2 9 y Z V 9 n e m l w J n F 1 b 3 Q 7 L C Z x d W 9 0 O 3 N j b 3 J l X 2 N v b 2 t p Z X M m c X V v d D s s J n F 1 b 3 Q 7 c 2 N v c m V f a 2 V l c C 1 h b G l 2 Z S Z x d W 9 0 O y w m c X V v d D t z Y 2 9 y Z V 9 t a W 5 p Z n k m c X V v d D s s J n F 1 b 3 Q 7 c 2 N v c m V f Y 2 9 t Y m l u Z S Z x d W 9 0 O y w m c X V v d D t z Y 2 9 y Z V 9 j b 2 1 w c m V z c y Z x d W 9 0 O y w m c X V v d D t z Y 2 9 y Z V 9 l d G F n c y Z x d W 9 0 O y w m c X V v d D t z Y 2 9 y Z V 9 w c m 9 n c m V z c 2 l 2 Z V 9 q c G V n J n F 1 b 3 Q 7 L C Z x d W 9 0 O 2 d 6 a X B f d G 9 0 Y W w m c X V v d D s s J n F 1 b 3 Q 7 Z 3 p p c F 9 z Y X Z p b m d z J n F 1 b 3 Q 7 L C Z x d W 9 0 O 2 1 p b m l m e V 9 0 b 3 R h b C Z x d W 9 0 O y w m c X V v d D t t a W 5 p Z n l f c 2 F 2 a W 5 n c y Z x d W 9 0 O y w m c X V v d D t p b W F n Z V 9 0 b 3 R h b C Z x d W 9 0 O y w m c X V v d D t p b W F n Z V 9 z Y X Z p b m d z J n F 1 b 3 Q 7 L C Z x d W 9 0 O 2 J h c 2 V f c G F n Z V 9 j Z G 4 m c X V v d D s s J n F 1 b 3 Q 7 Y 3 B 1 L l B h c n N l S F R N T C Z x d W 9 0 O y w m c X V v d D t j c H U u S F R N T E R v Y 3 V t Z W 5 0 U G F y c 2 V y O j p G Z X R j a F F 1 Z X V l Z F B y Z W x v Y W R z J n F 1 b 3 Q 7 L C Z x d W 9 0 O 2 N w d S 5 F d m V u d E R p c 3 B h d G N o J n F 1 b 3 Q 7 L C Z x d W 9 0 O 2 N w d S 5 N Y X J r R E 9 N Q 2 9 u d G V u d C Z x d W 9 0 O y w m c X V v d D t j c H U u V j g u R 0 N f V E l N R V 9 U T 1 9 T Q U Z F U E 9 J T l Q m c X V v d D s s J n F 1 b 3 Q 7 Y 3 B 1 L k N v b W 1 p d E x v Y W Q m c X V v d D s s J n F 1 b 3 Q 7 Y 3 B 1 L l J l c 2 9 1 c m N l R m V 0 Y 2 h l c j o 6 c m V x d W V z d F J l c 2 9 1 c m N l J n F 1 b 3 Q 7 L C Z x d W 9 0 O 2 N w d S 5 F d m F s d W F 0 Z V N j c m l w d C Z x d W 9 0 O y w m c X V v d D t j c H U u d j g u Y 2 9 t c G l s Z S Z x d W 9 0 O y w m c X V v d D t j c H U u U G F y c 2 V B d X R o b 3 J T d H l s Z V N o Z W V 0 J n F 1 b 3 Q 7 L C Z x d W 9 0 O 2 N w d S 5 G d W 5 j d G l v b k N h b G w m c X V v d D s s J n F 1 b 3 Q 7 Y 3 B 1 L l V w Z G F 0 Z U x h e W 9 1 d F R y Z W U m c X V v d D s s J n F 1 b 3 Q 7 Y 3 B 1 L k x h e W 9 1 d C Z x d W 9 0 O y w m c X V v d D t j c H U u U m V z b 3 V y Y 2 V D a G F u Z 2 V Q c m l v c m l 0 e S Z x d W 9 0 O y w m c X V v d D t j c H U u U H J l U G F p b n Q m c X V v d D s s J n F 1 b 3 Q 7 Y 3 B 1 L l B h a W 5 0 J n F 1 b 3 Q 7 L C Z x d W 9 0 O 2 N w d S 5 M Y X l l c m l 6 Z S Z x d W 9 0 O y w m c X V v d D t j c H U u b G F y Z 2 V z d E N v b n R l b n R m d W x Q Y W l u d D o 6 Q 2 F u Z G l k Y X R l J n F 1 b 3 Q 7 L C Z x d W 9 0 O 2 N w d S 5 I a X R U Z X N 0 J n F 1 b 3 Q 7 L C Z x d W 9 0 O 2 N w d S 5 N Y X J r T G 9 h Z C Z x d W 9 0 O y w m c X V v d D t j c H U u S W R s Z S Z x d W 9 0 O y w m c X V v d D t 0 Z X N 0 Z X I m c X V v d D s s J n F 1 b 3 Q 7 c 3 R h c n R f Z X B v Y 2 g m c X V v d D s s J n F 1 b 3 Q 7 b 3 N W Z X J z a W 9 u J n F 1 b 3 Q 7 L C Z x d W 9 0 O 2 9 z X 3 Z l c n N p b 2 4 m c X V v d D s s J n F 1 b 3 Q 7 b 3 N Q b G F 0 Z m 9 y b S Z x d W 9 0 O y w m c X V v d D t k Y X R l J n F 1 b 3 Q 7 L C Z x d W 9 0 O 2 J y b 3 d z Z X J W Z X J z a W 9 u J n F 1 b 3 Q 7 L C Z x d W 9 0 O 2 J y b 3 d z Z X J f d m V y c 2 l v b i Z x d W 9 0 O y w m c X V v d D t m d W x s e U x v Y W R l Z E N Q V W 1 z J n F 1 b 3 Q 7 L C Z x d W 9 0 O 2 Z 1 b G x 5 T G 9 h Z G V k Q 1 B V c G N 0 J n F 1 b 3 Q 7 L C Z x d W 9 0 O 2 R v Y 3 V t Z W 5 0 X 1 V S T C Z x d W 9 0 O y w m c X V v d D t k b 2 N 1 b W V u d F 9 o b 3 N 0 b m F t Z S Z x d W 9 0 O y w m c X V v d D t k b 2 N 1 b W V u d F 9 v c m l n a W 4 m c X V v d D s s J n F 1 b 3 Q 7 Z G 9 t R W x l b W V u d H M m c X V v d D s s J n F 1 b 3 Q 7 Z G 9 t Q 2 9 t c G x l d G U m c X V v d D s s J n F 1 b 3 Q 7 U G V y Z m 9 y b W F u Y 2 V Q Y W l u d F R p b W l u Z y 5 m a X J z d C 1 w Y W l u d C Z x d W 9 0 O y w m c X V v d D t Q Z X J m b 3 J t Y W 5 j Z V B h a W 5 0 V G l t a W 5 n L m Z p c n N 0 L W N v b n R l b n R m d W w t c G F p b n Q m c X V v d D s s J n F 1 b 3 Q 7 Y m F z Z V 9 w Y W d l X 2 l w X 3 B 0 c i Z x d W 9 0 O y w m c X V v d D t i Y X N l X 3 B h Z 2 V f Y 2 5 h b W U m c X V v d D s s J n F 1 b 3 Q 7 Y m F z Z V 9 w Y W d l X 2 R u c 1 9 z Z X J 2 Z X I m c X V v d D s s J n F 1 b 3 Q 7 Y n J v d 3 N l c l 9 u Y W 1 l J n F 1 b 3 Q 7 L C Z x d W 9 0 O 2 V 2 Z W 5 0 T m F t Z S Z x d W 9 0 O y w m c X V v d D t 0 Z X N 0 X 3 J 1 b l 9 0 a W 1 l X 2 1 z J n F 1 b 3 Q 7 L C Z x d W 9 0 O 3 R l c 3 R V c m w m c X V v d D s s J n F 1 b 3 Q 7 Q 2 9 s b 3 J k Z X B 0 a C Z x d W 9 0 O y w m c X V v d D t E c G k m c X V v d D s s J n F 1 b 3 Q 7 S W 1 h Z 2 V z J n F 1 b 3 Q 7 L C Z x d W 9 0 O 1 J l c 2 9 s d X R p b 2 4 m c X V v d D s s J n F 1 b 3 Q 7 Z 2 V u Z X J h d G V k L W N v b n R l b n Q t c G V y Y 2 V u d C Z x d W 9 0 O y w m c X V v d D t n Z W 5 l c m F 0 Z W Q t Y 2 9 u d G V u d C 1 z a X p l J n F 1 b 3 Q 7 L C Z x d W 9 0 O 2 1 l d G E t d m l l d 3 B v c n Q m c X V v d D s s J n F 1 b 3 Q 7 c m V u Z G V y Z W Q t a H R t b C Z x d W 9 0 O y w m c X V v d D t s Y X N 0 V m l z d W F s Q 2 h h b m d l J n F 1 b 3 Q 7 L C Z x d W 9 0 O 3 J l b m R l c i Z x d W 9 0 O y w m c X V v d D t 2 a X N 1 Y W x D b 2 1 w b G V 0 Z T g 1 J n F 1 b 3 Q 7 L C Z x d W 9 0 O 3 Z p c 3 V h b E N v b X B s Z X R l O T A m c X V v d D s s J n F 1 b 3 Q 7 d m l z d W F s Q 2 9 t c G x l d G U 5 N S Z x d W 9 0 O y w m c X V v d D t 2 a X N 1 Y W x D b 2 1 w b G V 0 Z T k 5 J n F 1 b 3 Q 7 L C Z x d W 9 0 O 3 Z p c 3 V h b E N v b X B s Z X R l J n F 1 b 3 Q 7 L C Z x d W 9 0 O 1 N w Z W V k S W 5 k Z X g m c X V v d D s s J n F 1 b 3 Q 7 T G F y Z 2 V z d E N v b n R l b n R m d W x Q Y W l u d F R 5 c G U m c X V v d D s s J n F 1 b 3 Q 7 T G F y Z 2 V z d E N v b n R l b n R m d W x Q Y W l u d E 5 v Z G V U e X B l J n F 1 b 3 Q 7 L C Z x d W 9 0 O 0 x h c m d l c 3 R D b 2 5 0 Z W 5 0 Z n V s U G F p b n R J b W F n Z V V S T C Z x d W 9 0 O y w m c X V v d D t j a H J v b W V V c 2 V y V G l t a W 5 n L m 5 h d m l n Y X R p b 2 5 T d G F y d C Z x d W 9 0 O y w m c X V v d D t j a H J v b W V V c 2 V y V G l t a W 5 n L m Z l d G N o U 3 R h c n Q m c X V v d D s s J n F 1 b 3 Q 7 Y 2 h y b 2 1 l V X N l c l R p b W l u Z y 5 k b 2 1 M b 2 F k a W 5 n J n F 1 b 3 Q 7 L C Z x d W 9 0 O 2 N o c m 9 t Z V V z Z X J U a W 1 p b m c u c m V z c G 9 u c 2 V F b m Q m c X V v d D s s J n F 1 b 3 Q 7 Y 2 h y b 2 1 l V X N l c l R p b W l u Z y 5 k b 2 1 J b n R l c m F j d G l 2 Z S Z x d W 9 0 O y w m c X V v d D t j a H J v b W V V c 2 V y V G l t a W 5 n L m R v b U N v b n R l b n R M b 2 F k Z W R F d m V u d F N 0 Y X J 0 J n F 1 b 3 Q 7 L C Z x d W 9 0 O 2 N o c m 9 t Z V V z Z X J U a W 1 p b m c u Z G 9 t Q 2 9 u d G V u d E x v Y W R l Z E V 2 Z W 5 0 R W 5 k J n F 1 b 3 Q 7 L C Z x d W 9 0 O 2 N o c m 9 t Z V V z Z X J U a W 1 p b m c u Z G 9 t Q 2 9 t c G x l d G U m c X V v d D s s J n F 1 b 3 Q 7 Y 2 h y b 2 1 l V X N l c l R p b W l u Z y 5 1 b m x v Y W R F d m V u d F N 0 Y X J 0 J n F 1 b 3 Q 7 L C Z x d W 9 0 O 2 N o c m 9 t Z V V z Z X J U a W 1 p b m c u d W 5 s b 2 F k R X Z l b n R F b m Q m c X V v d D s s J n F 1 b 3 Q 7 Y 2 h y b 2 1 l V X N l c l R p b W l u Z y 5 t Y X J r Q X N N Y W l u R n J h b W U m c X V v d D s s J n F 1 b 3 Q 7 Y 2 h y b 2 1 l V X N l c l R p b W l u Z y 5 j b 2 1 t a X R O Y X Z p Z 2 F 0 a W 9 u R W 5 k J n F 1 b 3 Q 7 L C Z x d W 9 0 O 2 N o c m 9 t Z V V z Z X J U a W 1 p b m c u Z m l y c 3 R Q Y W l u d C Z x d W 9 0 O y w m c X V v d D t j a H J v b W V V c 2 V y V G l t a W 5 n L m Z p c n N 0 Q 2 9 u d G V u d G Z 1 b F B h a W 5 0 J n F 1 b 3 Q 7 L C Z x d W 9 0 O 2 N o c m 9 t Z V V z Z X J U a W 1 p b m c u Z m l y c 3 R N Z W F u a W 5 n Z n V s U G F p b n R D Y W 5 k a W R h d G U m c X V v d D s s J n F 1 b 3 Q 7 Y 2 h y b 2 1 l V X N l c l R p b W l u Z y 5 M Y X l v d X R T a G l m d C Z x d W 9 0 O y w m c X V v d D t j a H J v b W V V c 2 V y V G l t a W 5 n L m Z p c n N 0 T W V h b m l u Z 2 Z 1 b F B h a W 5 0 J n F 1 b 3 Q 7 L C Z x d W 9 0 O 2 N o c m 9 t Z V V z Z X J U a W 1 p b m c u b G 9 h Z E V 2 Z W 5 0 U 3 R h c n Q m c X V v d D s s J n F 1 b 3 Q 7 Y 2 h y b 2 1 l V X N l c l R p b W l u Z y 5 s b 2 F k R X Z l b n R F b m Q m c X V v d D s s J n F 1 b 3 Q 7 Y 2 h y b 2 1 l V X N l c l R p b W l u Z y 5 m a X J z d E l t Y W d l U G F p b n Q m c X V v d D s s J n F 1 b 3 Q 7 Y 2 h y b 2 1 l V X N l c l R p b W l u Z y 5 M Y X J n Z X N 0 V G V 4 d F B h a W 5 0 J n F 1 b 3 Q 7 L C Z x d W 9 0 O 2 N o c m 9 t Z V V z Z X J U a W 1 p b m c u T G F y Z 2 V z d E N v b n R l b n R m d W x Q Y W l u d C Z x d W 9 0 O y w m c X V v d D t j a H J v b W V V c 2 V y V G l t a W 5 n L k x h c m d l c 3 R J b W F n Z V B h a W 5 0 J n F 1 b 3 Q 7 L C Z x d W 9 0 O 2 N o c m 9 t Z V V z Z X J U a W 1 p b m c u V G 9 0 Y W x M Y X l v d X R T a G l m d C Z x d W 9 0 O y w m c X V v d D t j a H J v b W V V c 2 V y V G l t a W 5 n L k N 1 b X V s Y X R p d m V M Y X l v d X R T a G l m d C Z x d W 9 0 O y w m c X V v d D t U V E l N Z W F z d X J l b W V u d E V u Z C Z x d W 9 0 O y w m c X V v d D t M Y X N 0 S W 5 0 Z X J h Y 3 R p d m U m c X V v d D s s J n F 1 b 3 Q 7 d G V z d E l E J n F 1 b 3 Q 7 L C Z x d W 9 0 O 3 J 1 b i Z x d W 9 0 O y w m c X V v d D t z d G V w J n F 1 b 3 Q 7 L C Z x d W 9 0 O 2 V m Z m V j d G l 2 Z U J w c y Z x d W 9 0 O y w m c X V v d D t k b 2 1 U a W 1 l J n F 1 b 3 Q 7 L C Z x d W 9 0 O 2 F m d C Z x d W 9 0 O y w m c X V v d D t 0 a X R s Z V R p b W U m c X V v d D s s J n F 1 b 3 Q 7 Z G 9 t T G 9 h Z G l u Z y Z x d W 9 0 O y w m c X V v d D t z Z X J 2 Z X J f c n R 0 J n F 1 b 3 Q 7 L C Z x d W 9 0 O 2 V k Z 2 U t c H J v Y 2 V z c 2 V k J n F 1 b 3 Q 7 L C Z x d W 9 0 O 2 1 h e E Z J R C Z x d W 9 0 O y w m c X V v d D t U b 3 R h b E J s b 2 N r a W 5 n V G l t Z S Z x d W 9 0 O y w m c X V v d D t l Z m Z l Y 3 R p d m V C c H N E b 2 M m c X V v d D s s J n F 1 b 3 Q 7 Y n l 0 Z X M u a H R t b C Z x d W 9 0 O y w m c X V v d D t y Z X F 1 Z X N 0 c y 5 o d G 1 s J n F 1 b 3 Q 7 L C Z x d W 9 0 O 2 J 5 d G V z V W 5 j b 2 1 w c m V z c 2 V k L m h 0 b W w m c X V v d D s s J n F 1 b 3 Q 7 Y n l 0 Z X M u a n M m c X V v d D s s J n F 1 b 3 Q 7 c m V x d W V z d H M u a n M m c X V v d D s s J n F 1 b 3 Q 7 Y n l 0 Z X N V b m N v b X B y Z X N z Z W Q u a n M m c X V v d D s s J n F 1 b 3 Q 7 Y n l 0 Z X M u Y 3 N z J n F 1 b 3 Q 7 L C Z x d W 9 0 O 3 J l c X V l c 3 R z L m N z c y Z x d W 9 0 O y w m c X V v d D t i e X R l c 1 V u Y 2 9 t c H J l c 3 N l Z C 5 j c 3 M m c X V v d D s s J n F 1 b 3 Q 7 Y n l 0 Z X M u a W 1 h Z 2 U m c X V v d D s s J n F 1 b 3 Q 7 c m V x d W V z d H M u a W 1 h Z 2 U m c X V v d D s s J n F 1 b 3 Q 7 Y n l 0 Z X N V b m N v b X B y Z X N z Z W Q u a W 1 h Z 2 U m c X V v d D s s J n F 1 b 3 Q 7 Y n l 0 Z X M u Z m x h c 2 g m c X V v d D s s J n F 1 b 3 Q 7 c m V x d W V z d H M u Z m x h c 2 g m c X V v d D s s J n F 1 b 3 Q 7 Y n l 0 Z X N V b m N v b X B y Z X N z Z W Q u Z m x h c 2 g m c X V v d D s s J n F 1 b 3 Q 7 Y n l 0 Z X M u Z m 9 u d C Z x d W 9 0 O y w m c X V v d D t y Z X F 1 Z X N 0 c y 5 m b 2 5 0 J n F 1 b 3 Q 7 L C Z x d W 9 0 O 2 J 5 d G V z V W 5 j b 2 1 w c m V z c 2 V k L m Z v b n Q m c X V v d D s s J n F 1 b 3 Q 7 Y n l 0 Z X M u d m l k Z W 8 m c X V v d D s s J n F 1 b 3 Q 7 c m V x d W V z d H M u d m l k Z W 8 m c X V v d D s s J n F 1 b 3 Q 7 Y n l 0 Z X N V b m N v b X B y Z X N z Z W Q u d m l k Z W 8 m c X V v d D s s J n F 1 b 3 Q 7 Y n l 0 Z X M u b 3 R o Z X I m c X V v d D s s J n F 1 b 3 Q 7 c m V x d W V z d H M u b 3 R o Z X I m c X V v d D s s J n F 1 b 3 Q 7 Y n l 0 Z X N V b m N v b X B y Z X N z Z W Q u b 3 R o Z X I m c X V v d D s s J n F 1 b 3 Q 7 a W Q m c X V v d D s s J n F 1 b 3 Q 7 Q 2 9 s d W 1 u M T g z J n F 1 b 3 Q 7 X S I g L z 4 8 R W 5 0 c n k g V H l w Z T 0 i R m l s b F N 0 Y X R 1 c y I g V m F s d W U 9 I n N D b 2 1 w b G V 0 Z S I g L z 4 8 R W 5 0 c n k g V H l w Z T 0 i U m V s Y X R p b 2 5 z a G l w S W 5 m b 0 N v b n R h a W 5 l c i I g V m F s d W U 9 I n N 7 J n F 1 b 3 Q 7 Y 2 9 s d W 1 u Q 2 9 1 b n Q m c X V v d D s 6 M T g z L C Z x d W 9 0 O 2 t l e U N v b H V t b k 5 h b W V z J n F 1 b 3 Q 7 O l t d L C Z x d W 9 0 O 3 F 1 Z X J 5 U m V s Y X R p b 2 5 z a G l w c y Z x d W 9 0 O z p b X S w m c X V v d D t j b 2 x 1 b W 5 J Z G V u d G l 0 a W V z J n F 1 b 3 Q 7 O l s m c X V v d D t T Z W N 0 a W 9 u M S 9 X Z X J r Y m x h Z C A x I C 0 g U m V z d W x 0 c 1 9 N U E F f U m V j a X B l L 0 F 1 d G 9 S Z W 1 v d m V k Q 2 9 s d W 1 u c z E u e 2 x v Y W R U a W 1 l L D B 9 J n F 1 b 3 Q 7 L C Z x d W 9 0 O 1 N l Y 3 R p b 2 4 x L 1 d l c m t i b G F k I D E g L S B S Z X N 1 b H R z X 0 1 Q Q V 9 S Z W N p c G U v Q X V 0 b 1 J l b W 9 2 Z W R D b 2 x 1 b W 5 z M S 5 7 Z G 9 j V G l t Z S w x f S Z x d W 9 0 O y w m c X V v d D t T Z W N 0 a W 9 u M S 9 X Z X J r Y m x h Z C A x I C 0 g U m V z d W x 0 c 1 9 N U E F f U m V j a X B l L 0 F 1 d G 9 S Z W 1 v d m V k Q 2 9 s d W 1 u c z E u e 2 Z 1 b G x 5 T G 9 h Z G V k L D J 9 J n F 1 b 3 Q 7 L C Z x d W 9 0 O 1 N l Y 3 R p b 2 4 x L 1 d l c m t i b G F k I D E g L S B S Z X N 1 b H R z X 0 1 Q Q V 9 S Z W N p c G U v Q X V 0 b 1 J l b W 9 2 Z W R D b 2 x 1 b W 5 z M S 5 7 Y n l 0 Z X N P d X Q s M 3 0 m c X V v d D s s J n F 1 b 3 Q 7 U 2 V j d G l v b j E v V 2 V y a 2 J s Y W Q g M S A t I F J l c 3 V s d H N f T V B B X 1 J l Y 2 l w Z S 9 B d X R v U m V t b 3 Z l Z E N v b H V t b n M x L n t i e X R l c 0 9 1 d E R v Y y w 0 f S Z x d W 9 0 O y w m c X V v d D t T Z W N 0 a W 9 u M S 9 X Z X J r Y m x h Z C A x I C 0 g U m V z d W x 0 c 1 9 N U E F f U m V j a X B l L 0 F 1 d G 9 S Z W 1 v d m V k Q 2 9 s d W 1 u c z E u e 2 J 5 d G V z S W 4 s N X 0 m c X V v d D s s J n F 1 b 3 Q 7 U 2 V j d G l v b j E v V 2 V y a 2 J s Y W Q g M S A t I F J l c 3 V s d H N f T V B B X 1 J l Y 2 l w Z S 9 B d X R v U m V t b 3 Z l Z E N v b H V t b n M x L n t i e X R l c 0 l u R G 9 j L D Z 9 J n F 1 b 3 Q 7 L C Z x d W 9 0 O 1 N l Y 3 R p b 2 4 x L 1 d l c m t i b G F k I D E g L S B S Z X N 1 b H R z X 0 1 Q Q V 9 S Z W N p c G U v Q X V 0 b 1 J l b W 9 2 Z W R D b 2 x 1 b W 5 z M S 5 7 c m V x d W V z d H M s N 3 0 m c X V v d D s s J n F 1 b 3 Q 7 U 2 V j d G l v b j E v V 2 V y a 2 J s Y W Q g M S A t I F J l c 3 V s d H N f T V B B X 1 J l Y 2 l w Z S 9 B d X R v U m V t b 3 Z l Z E N v b H V t b n M x L n t y Z X F 1 Z X N 0 c 0 Z 1 b G w s O H 0 m c X V v d D s s J n F 1 b 3 Q 7 U 2 V j d G l v b j E v V 2 V y a 2 J s Y W Q g M S A t I F J l c 3 V s d H N f T V B B X 1 J l Y 2 l w Z S 9 B d X R v U m V t b 3 Z l Z E N v b H V t b n M x L n t y Z X F 1 Z X N 0 c 0 R v Y y w 5 f S Z x d W 9 0 O y w m c X V v d D t T Z W N 0 a W 9 u M S 9 X Z X J r Y m x h Z C A x I C 0 g U m V z d W x 0 c 1 9 N U E F f U m V j a X B l L 0 F 1 d G 9 S Z W 1 v d m V k Q 2 9 s d W 1 u c z E u e 3 J l c 3 B v b n N l c 1 8 y M D A s M T B 9 J n F 1 b 3 Q 7 L C Z x d W 9 0 O 1 N l Y 3 R p b 2 4 x L 1 d l c m t i b G F k I D E g L S B S Z X N 1 b H R z X 0 1 Q Q V 9 S Z W N p c G U v Q X V 0 b 1 J l b W 9 2 Z W R D b 2 x 1 b W 5 z M S 5 7 c m V z c G 9 u c 2 V z X z Q w N C w x M X 0 m c X V v d D s s J n F 1 b 3 Q 7 U 2 V j d G l v b j E v V 2 V y a 2 J s Y W Q g M S A t I F J l c 3 V s d H N f T V B B X 1 J l Y 2 l w Z S 9 B d X R v U m V t b 3 Z l Z E N v b H V t b n M x L n t y Z X N w b 2 5 z Z X N f b 3 R o Z X I s M T J 9 J n F 1 b 3 Q 7 L C Z x d W 9 0 O 1 N l Y 3 R p b 2 4 x L 1 d l c m t i b G F k I D E g L S B S Z X N 1 b H R z X 0 1 Q Q V 9 S Z W N p c G U v Q X V 0 b 1 J l b W 9 2 Z W R D b 2 x 1 b W 5 z M S 5 7 c m V z d W x 0 L D E z f S Z x d W 9 0 O y w m c X V v d D t T Z W N 0 a W 9 u M S 9 X Z X J r Y m x h Z C A x I C 0 g U m V z d W x 0 c 1 9 N U E F f U m V j a X B l L 0 F 1 d G 9 S Z W 1 v d m V k Q 2 9 s d W 1 u c z E u e 3 R l c 3 R T d G F y d E 9 m Z n N l d C w x N H 0 m c X V v d D s s J n F 1 b 3 Q 7 U 2 V j d G l v b j E v V 2 V y a 2 J s Y W Q g M S A t I F J l c 3 V s d H N f T V B B X 1 J l Y 2 l w Z S 9 B d X R v U m V t b 3 Z l Z E N v b H V t b n M x L n t j Y W N o Z W Q s M T V 9 J n F 1 b 3 Q 7 L C Z x d W 9 0 O 1 N l Y 3 R p b 2 4 x L 1 d l c m t i b G F k I D E g L S B S Z X N 1 b H R z X 0 1 Q Q V 9 S Z W N p c G U v Q X V 0 b 1 J l b W 9 2 Z W R D b 2 x 1 b W 5 z M S 5 7 b 3 B 0 a W 1 p e m F 0 a W 9 u X 2 N o Z W N r Z W Q s M T Z 9 J n F 1 b 3 Q 7 L C Z x d W 9 0 O 1 N l Y 3 R p b 2 4 x L 1 d l c m t i b G F k I D E g L S B S Z X N 1 b H R z X 0 1 Q Q V 9 S Z W N p c G U v Q X V 0 b 1 J l b W 9 2 Z W R D b 2 x 1 b W 5 z M S 5 7 b W F p b l 9 m c m F t Z S w x N 3 0 m c X V v d D s s J n F 1 b 3 Q 7 U 2 V j d G l v b j E v V 2 V y a 2 J s Y W Q g M S A t I F J l c 3 V s d H N f T V B B X 1 J l Y 2 l w Z S 9 B d X R v U m V t b 3 Z l Z E N v b H V t b n M x L n t s b 2 F k R X Z l b n R T d G F y d C w x O H 0 m c X V v d D s s J n F 1 b 3 Q 7 U 2 V j d G l v b j E v V 2 V y a 2 J s Y W Q g M S A t I F J l c 3 V s d H N f T V B B X 1 J l Y 2 l w Z S 9 B d X R v U m V t b 3 Z l Z E N v b H V t b n M x L n t s b 2 F k R X Z l b n R F b m Q s M T l 9 J n F 1 b 3 Q 7 L C Z x d W 9 0 O 1 N l Y 3 R p b 2 4 x L 1 d l c m t i b G F k I D E g L S B S Z X N 1 b H R z X 0 1 Q Q V 9 S Z W N p c G U v Q X V 0 b 1 J l b W 9 2 Z W R D b 2 x 1 b W 5 z M S 5 7 Z G 9 t Q 2 9 u d G V u d E x v Y W R l Z E V 2 Z W 5 0 U 3 R h c n Q s M j B 9 J n F 1 b 3 Q 7 L C Z x d W 9 0 O 1 N l Y 3 R p b 2 4 x L 1 d l c m t i b G F k I D E g L S B S Z X N 1 b H R z X 0 1 Q Q V 9 S Z W N p c G U v Q X V 0 b 1 J l b W 9 2 Z W R D b 2 x 1 b W 5 z M S 5 7 Z G 9 t Q 2 9 u d G V u d E x v Y W R l Z E V 2 Z W 5 0 R W 5 k L D I x f S Z x d W 9 0 O y w m c X V v d D t T Z W N 0 a W 9 u M S 9 X Z X J r Y m x h Z C A x I C 0 g U m V z d W x 0 c 1 9 N U E F f U m V j a X B l L 0 F 1 d G 9 S Z W 1 v d m V k Q 2 9 s d W 1 u c z E u e 1 V S T C w y M n 0 m c X V v d D s s J n F 1 b 3 Q 7 U 2 V j d G l v b j E v V 2 V y a 2 J s Y W Q g M S A t I F J l c 3 V s d H N f T V B B X 1 J l Y 2 l w Z S 9 B d X R v U m V t b 3 Z l Z E N v b H V t b n M x L n t j b 2 5 u Z W N 0 a W 9 u c y w y M 3 0 m c X V v d D s s J n F 1 b 3 Q 7 U 2 V j d G l v b j E v V 2 V y a 2 J s Y W Q g M S A t I F J l c 3 V s d H N f T V B B X 1 J l Y 2 l w Z S 9 B d X R v U m V t b 3 Z l Z E N v b H V t b n M x L n t m a W 5 h b F 9 i Y X N l X 3 B h Z 2 V f c m V x d W V z d C w y N H 0 m c X V v d D s s J n F 1 b 3 Q 7 U 2 V j d G l v b j E v V 2 V y a 2 J s Y W Q g M S A t I F J l c 3 V s d H N f T V B B X 1 J l Y 2 l w Z S 9 B d X R v U m V t b 3 Z l Z E N v b H V t b n M x L n t m a W 5 h b F 9 i Y X N l X 3 B h Z 2 V f c m V x d W V z d F 9 p Z C w y N X 0 m c X V v d D s s J n F 1 b 3 Q 7 U 2 V j d G l v b j E v V 2 V y a 2 J s Y W Q g M S A t I F J l c 3 V s d H N f T V B B X 1 J l Y 2 l w Z S 9 B d X R v U m V t b 3 Z l Z E N v b H V t b n M x L n t m a W 5 h b F 9 1 c m w s M j Z 9 J n F 1 b 3 Q 7 L C Z x d W 9 0 O 1 N l Y 3 R p b 2 4 x L 1 d l c m t i b G F k I D E g L S B S Z X N 1 b H R z X 0 1 Q Q V 9 S Z W N p c G U v Q X V 0 b 1 J l b W 9 2 Z W R D b 2 x 1 b W 5 z M S 5 7 Z G 9 t S W 5 0 Z X J h Y 3 R p d m U s M j d 9 J n F 1 b 3 Q 7 L C Z x d W 9 0 O 1 N l Y 3 R p b 2 4 x L 1 d l c m t i b G F k I D E g L S B S Z X N 1 b H R z X 0 1 Q Q V 9 S Z W N p c G U v Q X V 0 b 1 J l b W 9 2 Z W R D b 2 x 1 b W 5 z M S 5 7 Z m l y c 3 R Q Y W l u d C w y O H 0 m c X V v d D s s J n F 1 b 3 Q 7 U 2 V j d G l v b j E v V 2 V y a 2 J s Y W Q g M S A t I F J l c 3 V s d H N f T V B B X 1 J l Y 2 l w Z S 9 B d X R v U m V t b 3 Z l Z E N v b H V t b n M x L n t m a X J z d E N v b n R l b n R m d W x Q Y W l u d C w y O X 0 m c X V v d D s s J n F 1 b 3 Q 7 U 2 V j d G l v b j E v V 2 V y a 2 J s Y W Q g M S A t I F J l c 3 V s d H N f T V B B X 1 J l Y 2 l w Z S 9 B d X R v U m V t b 3 Z l Z E N v b H V t b n M x L n t m a X J z d E 1 l Y W 5 p b m d m d W x Q Y W l u d C w z M H 0 m c X V v d D s s J n F 1 b 3 Q 7 U 2 V j d G l v b j E v V 2 V y a 2 J s Y W Q g M S A t I F J l c 3 V s d H N f T V B B X 1 J l Y 2 l w Z S 9 B d X R v U m V t b 3 Z l Z E N v b H V t b n M x L n t m a X J z d E l t Y W d l U G F p b n Q s M z F 9 J n F 1 b 3 Q 7 L C Z x d W 9 0 O 1 N l Y 3 R p b 2 4 x L 1 d l c m t i b G F k I D E g L S B S Z X N 1 b H R z X 0 1 Q Q V 9 S Z W N p c G U v Q X V 0 b 1 J l b W 9 2 Z W R D b 2 x 1 b W 5 z M S 5 7 c m V u Z G V y Q m x v Y 2 t p b m d D U 1 M s M z J 9 J n F 1 b 3 Q 7 L C Z x d W 9 0 O 1 N l Y 3 R p b 2 4 x L 1 d l c m t i b G F k I D E g L S B S Z X N 1 b H R z X 0 1 Q Q V 9 S Z W N p c G U v Q X V 0 b 1 J l b W 9 2 Z W R D b 2 x 1 b W 5 z M S 5 7 c m V u Z G V y Q m x v Y 2 t p b m d K U y w z M 3 0 m c X V v d D s s J n F 1 b 3 Q 7 U 2 V j d G l v b j E v V 2 V y a 2 J s Y W Q g M S A t I F J l c 3 V s d H N f T V B B X 1 J l Y 2 l w Z S 9 B d X R v U m V t b 3 Z l Z E N v b H V t b n M x L n t U V E Z C L D M 0 f S Z x d W 9 0 O y w m c X V v d D t T Z W N 0 a W 9 u M S 9 X Z X J r Y m x h Z C A x I C 0 g U m V z d W x 0 c 1 9 N U E F f U m V j a X B l L 0 F 1 d G 9 S Z W 1 v d m V k Q 2 9 s d W 1 u c z E u e 2 J h c 2 V Q Y W d l U 1 N M V G l t Z S w z N X 0 m c X V v d D s s J n F 1 b 3 Q 7 U 2 V j d G l v b j E v V 2 V y a 2 J s Y W Q g M S A t I F J l c 3 V s d H N f T V B B X 1 J l Y 2 l w Z S 9 B d X R v U m V t b 3 Z l Z E N v b H V t b n M x L n t z Y 2 9 y Z V 9 j Y W N o Z S w z N n 0 m c X V v d D s s J n F 1 b 3 Q 7 U 2 V j d G l v b j E v V 2 V y a 2 J s Y W Q g M S A t I F J l c 3 V s d H N f T V B B X 1 J l Y 2 l w Z S 9 B d X R v U m V t b 3 Z l Z E N v b H V t b n M x L n t z Y 2 9 y Z V 9 j Z G 4 s M z d 9 J n F 1 b 3 Q 7 L C Z x d W 9 0 O 1 N l Y 3 R p b 2 4 x L 1 d l c m t i b G F k I D E g L S B S Z X N 1 b H R z X 0 1 Q Q V 9 S Z W N p c G U v Q X V 0 b 1 J l b W 9 2 Z W R D b 2 x 1 b W 5 z M S 5 7 c 2 N v c m V f Z 3 p p c C w z O H 0 m c X V v d D s s J n F 1 b 3 Q 7 U 2 V j d G l v b j E v V 2 V y a 2 J s Y W Q g M S A t I F J l c 3 V s d H N f T V B B X 1 J l Y 2 l w Z S 9 B d X R v U m V t b 3 Z l Z E N v b H V t b n M x L n t z Y 2 9 y Z V 9 j b 2 9 r a W V z L D M 5 f S Z x d W 9 0 O y w m c X V v d D t T Z W N 0 a W 9 u M S 9 X Z X J r Y m x h Z C A x I C 0 g U m V z d W x 0 c 1 9 N U E F f U m V j a X B l L 0 F 1 d G 9 S Z W 1 v d m V k Q 2 9 s d W 1 u c z E u e 3 N j b 3 J l X 2 t l Z X A t Y W x p d m U s N D B 9 J n F 1 b 3 Q 7 L C Z x d W 9 0 O 1 N l Y 3 R p b 2 4 x L 1 d l c m t i b G F k I D E g L S B S Z X N 1 b H R z X 0 1 Q Q V 9 S Z W N p c G U v Q X V 0 b 1 J l b W 9 2 Z W R D b 2 x 1 b W 5 z M S 5 7 c 2 N v c m V f b W l u a W Z 5 L D Q x f S Z x d W 9 0 O y w m c X V v d D t T Z W N 0 a W 9 u M S 9 X Z X J r Y m x h Z C A x I C 0 g U m V z d W x 0 c 1 9 N U E F f U m V j a X B l L 0 F 1 d G 9 S Z W 1 v d m V k Q 2 9 s d W 1 u c z E u e 3 N j b 3 J l X 2 N v b W J p b m U s N D J 9 J n F 1 b 3 Q 7 L C Z x d W 9 0 O 1 N l Y 3 R p b 2 4 x L 1 d l c m t i b G F k I D E g L S B S Z X N 1 b H R z X 0 1 Q Q V 9 S Z W N p c G U v Q X V 0 b 1 J l b W 9 2 Z W R D b 2 x 1 b W 5 z M S 5 7 c 2 N v c m V f Y 2 9 t c H J l c 3 M s N D N 9 J n F 1 b 3 Q 7 L C Z x d W 9 0 O 1 N l Y 3 R p b 2 4 x L 1 d l c m t i b G F k I D E g L S B S Z X N 1 b H R z X 0 1 Q Q V 9 S Z W N p c G U v Q X V 0 b 1 J l b W 9 2 Z W R D b 2 x 1 b W 5 z M S 5 7 c 2 N v c m V f Z X R h Z 3 M s N D R 9 J n F 1 b 3 Q 7 L C Z x d W 9 0 O 1 N l Y 3 R p b 2 4 x L 1 d l c m t i b G F k I D E g L S B S Z X N 1 b H R z X 0 1 Q Q V 9 S Z W N p c G U v Q X V 0 b 1 J l b W 9 2 Z W R D b 2 x 1 b W 5 z M S 5 7 c 2 N v c m V f c H J v Z 3 J l c 3 N p d m V f a n B l Z y w 0 N X 0 m c X V v d D s s J n F 1 b 3 Q 7 U 2 V j d G l v b j E v V 2 V y a 2 J s Y W Q g M S A t I F J l c 3 V s d H N f T V B B X 1 J l Y 2 l w Z S 9 B d X R v U m V t b 3 Z l Z E N v b H V t b n M x L n t n e m l w X 3 R v d G F s L D Q 2 f S Z x d W 9 0 O y w m c X V v d D t T Z W N 0 a W 9 u M S 9 X Z X J r Y m x h Z C A x I C 0 g U m V z d W x 0 c 1 9 N U E F f U m V j a X B l L 0 F 1 d G 9 S Z W 1 v d m V k Q 2 9 s d W 1 u c z E u e 2 d 6 a X B f c 2 F 2 a W 5 n c y w 0 N 3 0 m c X V v d D s s J n F 1 b 3 Q 7 U 2 V j d G l v b j E v V 2 V y a 2 J s Y W Q g M S A t I F J l c 3 V s d H N f T V B B X 1 J l Y 2 l w Z S 9 B d X R v U m V t b 3 Z l Z E N v b H V t b n M x L n t t a W 5 p Z n l f d G 9 0 Y W w s N D h 9 J n F 1 b 3 Q 7 L C Z x d W 9 0 O 1 N l Y 3 R p b 2 4 x L 1 d l c m t i b G F k I D E g L S B S Z X N 1 b H R z X 0 1 Q Q V 9 S Z W N p c G U v Q X V 0 b 1 J l b W 9 2 Z W R D b 2 x 1 b W 5 z M S 5 7 b W l u a W Z 5 X 3 N h d m l u Z 3 M s N D l 9 J n F 1 b 3 Q 7 L C Z x d W 9 0 O 1 N l Y 3 R p b 2 4 x L 1 d l c m t i b G F k I D E g L S B S Z X N 1 b H R z X 0 1 Q Q V 9 S Z W N p c G U v Q X V 0 b 1 J l b W 9 2 Z W R D b 2 x 1 b W 5 z M S 5 7 a W 1 h Z 2 V f d G 9 0 Y W w s N T B 9 J n F 1 b 3 Q 7 L C Z x d W 9 0 O 1 N l Y 3 R p b 2 4 x L 1 d l c m t i b G F k I D E g L S B S Z X N 1 b H R z X 0 1 Q Q V 9 S Z W N p c G U v Q X V 0 b 1 J l b W 9 2 Z W R D b 2 x 1 b W 5 z M S 5 7 a W 1 h Z 2 V f c 2 F 2 a W 5 n c y w 1 M X 0 m c X V v d D s s J n F 1 b 3 Q 7 U 2 V j d G l v b j E v V 2 V y a 2 J s Y W Q g M S A t I F J l c 3 V s d H N f T V B B X 1 J l Y 2 l w Z S 9 B d X R v U m V t b 3 Z l Z E N v b H V t b n M x L n t i Y X N l X 3 B h Z 2 V f Y 2 R u L D U y f S Z x d W 9 0 O y w m c X V v d D t T Z W N 0 a W 9 u M S 9 X Z X J r Y m x h Z C A x I C 0 g U m V z d W x 0 c 1 9 N U E F f U m V j a X B l L 0 F 1 d G 9 S Z W 1 v d m V k Q 2 9 s d W 1 u c z E u e 2 N w d S 5 Q Y X J z Z U h U T U w s N T N 9 J n F 1 b 3 Q 7 L C Z x d W 9 0 O 1 N l Y 3 R p b 2 4 x L 1 d l c m t i b G F k I D E g L S B S Z X N 1 b H R z X 0 1 Q Q V 9 S Z W N p c G U v Q X V 0 b 1 J l b W 9 2 Z W R D b 2 x 1 b W 5 z M S 5 7 Y 3 B 1 L k h U T U x E b 2 N 1 b W V u d F B h c n N l c j o 6 R m V 0 Y 2 h R d W V 1 Z W R Q c m V s b 2 F k c y w 1 N H 0 m c X V v d D s s J n F 1 b 3 Q 7 U 2 V j d G l v b j E v V 2 V y a 2 J s Y W Q g M S A t I F J l c 3 V s d H N f T V B B X 1 J l Y 2 l w Z S 9 B d X R v U m V t b 3 Z l Z E N v b H V t b n M x L n t j c H U u R X Z l b n R E a X N w Y X R j a C w 1 N X 0 m c X V v d D s s J n F 1 b 3 Q 7 U 2 V j d G l v b j E v V 2 V y a 2 J s Y W Q g M S A t I F J l c 3 V s d H N f T V B B X 1 J l Y 2 l w Z S 9 B d X R v U m V t b 3 Z l Z E N v b H V t b n M x L n t j c H U u T W F y a 0 R P T U N v b n R l b n Q s N T Z 9 J n F 1 b 3 Q 7 L C Z x d W 9 0 O 1 N l Y 3 R p b 2 4 x L 1 d l c m t i b G F k I D E g L S B S Z X N 1 b H R z X 0 1 Q Q V 9 S Z W N p c G U v Q X V 0 b 1 J l b W 9 2 Z W R D b 2 x 1 b W 5 z M S 5 7 Y 3 B 1 L l Y 4 L k d D X 1 R J T U V f V E 9 f U 0 F G R V B P S U 5 U L D U 3 f S Z x d W 9 0 O y w m c X V v d D t T Z W N 0 a W 9 u M S 9 X Z X J r Y m x h Z C A x I C 0 g U m V z d W x 0 c 1 9 N U E F f U m V j a X B l L 0 F 1 d G 9 S Z W 1 v d m V k Q 2 9 s d W 1 u c z E u e 2 N w d S 5 D b 2 1 t a X R M b 2 F k L D U 4 f S Z x d W 9 0 O y w m c X V v d D t T Z W N 0 a W 9 u M S 9 X Z X J r Y m x h Z C A x I C 0 g U m V z d W x 0 c 1 9 N U E F f U m V j a X B l L 0 F 1 d G 9 S Z W 1 v d m V k Q 2 9 s d W 1 u c z E u e 2 N w d S 5 S Z X N v d X J j Z U Z l d G N o Z X I 6 O n J l c X V l c 3 R S Z X N v d X J j Z S w 1 O X 0 m c X V v d D s s J n F 1 b 3 Q 7 U 2 V j d G l v b j E v V 2 V y a 2 J s Y W Q g M S A t I F J l c 3 V s d H N f T V B B X 1 J l Y 2 l w Z S 9 B d X R v U m V t b 3 Z l Z E N v b H V t b n M x L n t j c H U u R X Z h b H V h d G V T Y 3 J p c H Q s N j B 9 J n F 1 b 3 Q 7 L C Z x d W 9 0 O 1 N l Y 3 R p b 2 4 x L 1 d l c m t i b G F k I D E g L S B S Z X N 1 b H R z X 0 1 Q Q V 9 S Z W N p c G U v Q X V 0 b 1 J l b W 9 2 Z W R D b 2 x 1 b W 5 z M S 5 7 Y 3 B 1 L n Y 4 L m N v b X B p b G U s N j F 9 J n F 1 b 3 Q 7 L C Z x d W 9 0 O 1 N l Y 3 R p b 2 4 x L 1 d l c m t i b G F k I D E g L S B S Z X N 1 b H R z X 0 1 Q Q V 9 S Z W N p c G U v Q X V 0 b 1 J l b W 9 2 Z W R D b 2 x 1 b W 5 z M S 5 7 Y 3 B 1 L l B h c n N l Q X V 0 a G 9 y U 3 R 5 b G V T a G V l d C w 2 M n 0 m c X V v d D s s J n F 1 b 3 Q 7 U 2 V j d G l v b j E v V 2 V y a 2 J s Y W Q g M S A t I F J l c 3 V s d H N f T V B B X 1 J l Y 2 l w Z S 9 B d X R v U m V t b 3 Z l Z E N v b H V t b n M x L n t j c H U u R n V u Y 3 R p b 2 5 D Y W x s L D Y z f S Z x d W 9 0 O y w m c X V v d D t T Z W N 0 a W 9 u M S 9 X Z X J r Y m x h Z C A x I C 0 g U m V z d W x 0 c 1 9 N U E F f U m V j a X B l L 0 F 1 d G 9 S Z W 1 v d m V k Q 2 9 s d W 1 u c z E u e 2 N w d S 5 V c G R h d G V M Y X l v d X R U c m V l L D Y 0 f S Z x d W 9 0 O y w m c X V v d D t T Z W N 0 a W 9 u M S 9 X Z X J r Y m x h Z C A x I C 0 g U m V z d W x 0 c 1 9 N U E F f U m V j a X B l L 0 F 1 d G 9 S Z W 1 v d m V k Q 2 9 s d W 1 u c z E u e 2 N w d S 5 M Y X l v d X Q s N j V 9 J n F 1 b 3 Q 7 L C Z x d W 9 0 O 1 N l Y 3 R p b 2 4 x L 1 d l c m t i b G F k I D E g L S B S Z X N 1 b H R z X 0 1 Q Q V 9 S Z W N p c G U v Q X V 0 b 1 J l b W 9 2 Z W R D b 2 x 1 b W 5 z M S 5 7 Y 3 B 1 L l J l c 2 9 1 c m N l Q 2 h h b m d l U H J p b 3 J p d H k s N j Z 9 J n F 1 b 3 Q 7 L C Z x d W 9 0 O 1 N l Y 3 R p b 2 4 x L 1 d l c m t i b G F k I D E g L S B S Z X N 1 b H R z X 0 1 Q Q V 9 S Z W N p c G U v Q X V 0 b 1 J l b W 9 2 Z W R D b 2 x 1 b W 5 z M S 5 7 Y 3 B 1 L l B y Z V B h a W 5 0 L D Y 3 f S Z x d W 9 0 O y w m c X V v d D t T Z W N 0 a W 9 u M S 9 X Z X J r Y m x h Z C A x I C 0 g U m V z d W x 0 c 1 9 N U E F f U m V j a X B l L 0 F 1 d G 9 S Z W 1 v d m V k Q 2 9 s d W 1 u c z E u e 2 N w d S 5 Q Y W l u d C w 2 O H 0 m c X V v d D s s J n F 1 b 3 Q 7 U 2 V j d G l v b j E v V 2 V y a 2 J s Y W Q g M S A t I F J l c 3 V s d H N f T V B B X 1 J l Y 2 l w Z S 9 B d X R v U m V t b 3 Z l Z E N v b H V t b n M x L n t j c H U u T G F 5 Z X J p e m U s N j l 9 J n F 1 b 3 Q 7 L C Z x d W 9 0 O 1 N l Y 3 R p b 2 4 x L 1 d l c m t i b G F k I D E g L S B S Z X N 1 b H R z X 0 1 Q Q V 9 S Z W N p c G U v Q X V 0 b 1 J l b W 9 2 Z W R D b 2 x 1 b W 5 z M S 5 7 Y 3 B 1 L m x h c m d l c 3 R D b 2 5 0 Z W 5 0 Z n V s U G F p b n Q 6 O k N h b m R p Z G F 0 Z S w 3 M H 0 m c X V v d D s s J n F 1 b 3 Q 7 U 2 V j d G l v b j E v V 2 V y a 2 J s Y W Q g M S A t I F J l c 3 V s d H N f T V B B X 1 J l Y 2 l w Z S 9 B d X R v U m V t b 3 Z l Z E N v b H V t b n M x L n t j c H U u S G l 0 V G V z d C w 3 M X 0 m c X V v d D s s J n F 1 b 3 Q 7 U 2 V j d G l v b j E v V 2 V y a 2 J s Y W Q g M S A t I F J l c 3 V s d H N f T V B B X 1 J l Y 2 l w Z S 9 B d X R v U m V t b 3 Z l Z E N v b H V t b n M x L n t j c H U u T W F y a 0 x v Y W Q s N z J 9 J n F 1 b 3 Q 7 L C Z x d W 9 0 O 1 N l Y 3 R p b 2 4 x L 1 d l c m t i b G F k I D E g L S B S Z X N 1 b H R z X 0 1 Q Q V 9 S Z W N p c G U v Q X V 0 b 1 J l b W 9 2 Z W R D b 2 x 1 b W 5 z M S 5 7 Y 3 B 1 L k l k b G U s N z N 9 J n F 1 b 3 Q 7 L C Z x d W 9 0 O 1 N l Y 3 R p b 2 4 x L 1 d l c m t i b G F k I D E g L S B S Z X N 1 b H R z X 0 1 Q Q V 9 S Z W N p c G U v Q X V 0 b 1 J l b W 9 2 Z W R D b 2 x 1 b W 5 z M S 5 7 d G V z d G V y L D c 0 f S Z x d W 9 0 O y w m c X V v d D t T Z W N 0 a W 9 u M S 9 X Z X J r Y m x h Z C A x I C 0 g U m V z d W x 0 c 1 9 N U E F f U m V j a X B l L 0 F 1 d G 9 S Z W 1 v d m V k Q 2 9 s d W 1 u c z E u e 3 N 0 Y X J 0 X 2 V w b 2 N o L D c 1 f S Z x d W 9 0 O y w m c X V v d D t T Z W N 0 a W 9 u M S 9 X Z X J r Y m x h Z C A x I C 0 g U m V z d W x 0 c 1 9 N U E F f U m V j a X B l L 0 F 1 d G 9 S Z W 1 v d m V k Q 2 9 s d W 1 u c z E u e 2 9 z V m V y c 2 l v b i w 3 N n 0 m c X V v d D s s J n F 1 b 3 Q 7 U 2 V j d G l v b j E v V 2 V y a 2 J s Y W Q g M S A t I F J l c 3 V s d H N f T V B B X 1 J l Y 2 l w Z S 9 B d X R v U m V t b 3 Z l Z E N v b H V t b n M x L n t v c 1 9 2 Z X J z a W 9 u L D c 3 f S Z x d W 9 0 O y w m c X V v d D t T Z W N 0 a W 9 u M S 9 X Z X J r Y m x h Z C A x I C 0 g U m V z d W x 0 c 1 9 N U E F f U m V j a X B l L 0 F 1 d G 9 S Z W 1 v d m V k Q 2 9 s d W 1 u c z E u e 2 9 z U G x h d G Z v c m 0 s N z h 9 J n F 1 b 3 Q 7 L C Z x d W 9 0 O 1 N l Y 3 R p b 2 4 x L 1 d l c m t i b G F k I D E g L S B S Z X N 1 b H R z X 0 1 Q Q V 9 S Z W N p c G U v Q X V 0 b 1 J l b W 9 2 Z W R D b 2 x 1 b W 5 z M S 5 7 Z G F 0 Z S w 3 O X 0 m c X V v d D s s J n F 1 b 3 Q 7 U 2 V j d G l v b j E v V 2 V y a 2 J s Y W Q g M S A t I F J l c 3 V s d H N f T V B B X 1 J l Y 2 l w Z S 9 B d X R v U m V t b 3 Z l Z E N v b H V t b n M x L n t i c m 9 3 c 2 V y V m V y c 2 l v b i w 4 M H 0 m c X V v d D s s J n F 1 b 3 Q 7 U 2 V j d G l v b j E v V 2 V y a 2 J s Y W Q g M S A t I F J l c 3 V s d H N f T V B B X 1 J l Y 2 l w Z S 9 B d X R v U m V t b 3 Z l Z E N v b H V t b n M x L n t i c m 9 3 c 2 V y X 3 Z l c n N p b 2 4 s O D F 9 J n F 1 b 3 Q 7 L C Z x d W 9 0 O 1 N l Y 3 R p b 2 4 x L 1 d l c m t i b G F k I D E g L S B S Z X N 1 b H R z X 0 1 Q Q V 9 S Z W N p c G U v Q X V 0 b 1 J l b W 9 2 Z W R D b 2 x 1 b W 5 z M S 5 7 Z n V s b H l M b 2 F k Z W R D U F V t c y w 4 M n 0 m c X V v d D s s J n F 1 b 3 Q 7 U 2 V j d G l v b j E v V 2 V y a 2 J s Y W Q g M S A t I F J l c 3 V s d H N f T V B B X 1 J l Y 2 l w Z S 9 B d X R v U m V t b 3 Z l Z E N v b H V t b n M x L n t m d W x s e U x v Y W R l Z E N Q V X B j d C w 4 M 3 0 m c X V v d D s s J n F 1 b 3 Q 7 U 2 V j d G l v b j E v V 2 V y a 2 J s Y W Q g M S A t I F J l c 3 V s d H N f T V B B X 1 J l Y 2 l w Z S 9 B d X R v U m V t b 3 Z l Z E N v b H V t b n M x L n t k b 2 N 1 b W V u d F 9 V U k w s O D R 9 J n F 1 b 3 Q 7 L C Z x d W 9 0 O 1 N l Y 3 R p b 2 4 x L 1 d l c m t i b G F k I D E g L S B S Z X N 1 b H R z X 0 1 Q Q V 9 S Z W N p c G U v Q X V 0 b 1 J l b W 9 2 Z W R D b 2 x 1 b W 5 z M S 5 7 Z G 9 j d W 1 l b n R f a G 9 z d G 5 h b W U s O D V 9 J n F 1 b 3 Q 7 L C Z x d W 9 0 O 1 N l Y 3 R p b 2 4 x L 1 d l c m t i b G F k I D E g L S B S Z X N 1 b H R z X 0 1 Q Q V 9 S Z W N p c G U v Q X V 0 b 1 J l b W 9 2 Z W R D b 2 x 1 b W 5 z M S 5 7 Z G 9 j d W 1 l b n R f b 3 J p Z 2 l u L D g 2 f S Z x d W 9 0 O y w m c X V v d D t T Z W N 0 a W 9 u M S 9 X Z X J r Y m x h Z C A x I C 0 g U m V z d W x 0 c 1 9 N U E F f U m V j a X B l L 0 F 1 d G 9 S Z W 1 v d m V k Q 2 9 s d W 1 u c z E u e 2 R v b U V s Z W 1 l b n R z L D g 3 f S Z x d W 9 0 O y w m c X V v d D t T Z W N 0 a W 9 u M S 9 X Z X J r Y m x h Z C A x I C 0 g U m V z d W x 0 c 1 9 N U E F f U m V j a X B l L 0 F 1 d G 9 S Z W 1 v d m V k Q 2 9 s d W 1 u c z E u e 2 R v b U N v b X B s Z X R l L D g 4 f S Z x d W 9 0 O y w m c X V v d D t T Z W N 0 a W 9 u M S 9 X Z X J r Y m x h Z C A x I C 0 g U m V z d W x 0 c 1 9 N U E F f U m V j a X B l L 0 F 1 d G 9 S Z W 1 v d m V k Q 2 9 s d W 1 u c z E u e 1 B l c m Z v c m 1 h b m N l U G F p b n R U a W 1 p b m c u Z m l y c 3 Q t c G F p b n Q s O D l 9 J n F 1 b 3 Q 7 L C Z x d W 9 0 O 1 N l Y 3 R p b 2 4 x L 1 d l c m t i b G F k I D E g L S B S Z X N 1 b H R z X 0 1 Q Q V 9 S Z W N p c G U v Q X V 0 b 1 J l b W 9 2 Z W R D b 2 x 1 b W 5 z M S 5 7 U G V y Z m 9 y b W F u Y 2 V Q Y W l u d F R p b W l u Z y 5 m a X J z d C 1 j b 2 5 0 Z W 5 0 Z n V s L X B h a W 5 0 L D k w f S Z x d W 9 0 O y w m c X V v d D t T Z W N 0 a W 9 u M S 9 X Z X J r Y m x h Z C A x I C 0 g U m V z d W x 0 c 1 9 N U E F f U m V j a X B l L 0 F 1 d G 9 S Z W 1 v d m V k Q 2 9 s d W 1 u c z E u e 2 J h c 2 V f c G F n Z V 9 p c F 9 w d H I s O T F 9 J n F 1 b 3 Q 7 L C Z x d W 9 0 O 1 N l Y 3 R p b 2 4 x L 1 d l c m t i b G F k I D E g L S B S Z X N 1 b H R z X 0 1 Q Q V 9 S Z W N p c G U v Q X V 0 b 1 J l b W 9 2 Z W R D b 2 x 1 b W 5 z M S 5 7 Y m F z Z V 9 w Y W d l X 2 N u Y W 1 l L D k y f S Z x d W 9 0 O y w m c X V v d D t T Z W N 0 a W 9 u M S 9 X Z X J r Y m x h Z C A x I C 0 g U m V z d W x 0 c 1 9 N U E F f U m V j a X B l L 0 F 1 d G 9 S Z W 1 v d m V k Q 2 9 s d W 1 u c z E u e 2 J h c 2 V f c G F n Z V 9 k b n N f c 2 V y d m V y L D k z f S Z x d W 9 0 O y w m c X V v d D t T Z W N 0 a W 9 u M S 9 X Z X J r Y m x h Z C A x I C 0 g U m V z d W x 0 c 1 9 N U E F f U m V j a X B l L 0 F 1 d G 9 S Z W 1 v d m V k Q 2 9 s d W 1 u c z E u e 2 J y b 3 d z Z X J f b m F t Z S w 5 N H 0 m c X V v d D s s J n F 1 b 3 Q 7 U 2 V j d G l v b j E v V 2 V y a 2 J s Y W Q g M S A t I F J l c 3 V s d H N f T V B B X 1 J l Y 2 l w Z S 9 B d X R v U m V t b 3 Z l Z E N v b H V t b n M x L n t l d m V u d E 5 h b W U s O T V 9 J n F 1 b 3 Q 7 L C Z x d W 9 0 O 1 N l Y 3 R p b 2 4 x L 1 d l c m t i b G F k I D E g L S B S Z X N 1 b H R z X 0 1 Q Q V 9 S Z W N p c G U v Q X V 0 b 1 J l b W 9 2 Z W R D b 2 x 1 b W 5 z M S 5 7 d G V z d F 9 y d W 5 f d G l t Z V 9 t c y w 5 N n 0 m c X V v d D s s J n F 1 b 3 Q 7 U 2 V j d G l v b j E v V 2 V y a 2 J s Y W Q g M S A t I F J l c 3 V s d H N f T V B B X 1 J l Y 2 l w Z S 9 B d X R v U m V t b 3 Z l Z E N v b H V t b n M x L n t 0 Z X N 0 V X J s L D k 3 f S Z x d W 9 0 O y w m c X V v d D t T Z W N 0 a W 9 u M S 9 X Z X J r Y m x h Z C A x I C 0 g U m V z d W x 0 c 1 9 N U E F f U m V j a X B l L 0 F 1 d G 9 S Z W 1 v d m V k Q 2 9 s d W 1 u c z E u e 0 N v b G 9 y Z G V w d G g s O T h 9 J n F 1 b 3 Q 7 L C Z x d W 9 0 O 1 N l Y 3 R p b 2 4 x L 1 d l c m t i b G F k I D E g L S B S Z X N 1 b H R z X 0 1 Q Q V 9 S Z W N p c G U v Q X V 0 b 1 J l b W 9 2 Z W R D b 2 x 1 b W 5 z M S 5 7 R H B p L D k 5 f S Z x d W 9 0 O y w m c X V v d D t T Z W N 0 a W 9 u M S 9 X Z X J r Y m x h Z C A x I C 0 g U m V z d W x 0 c 1 9 N U E F f U m V j a X B l L 0 F 1 d G 9 S Z W 1 v d m V k Q 2 9 s d W 1 u c z E u e 0 l t Y W d l c y w x M D B 9 J n F 1 b 3 Q 7 L C Z x d W 9 0 O 1 N l Y 3 R p b 2 4 x L 1 d l c m t i b G F k I D E g L S B S Z X N 1 b H R z X 0 1 Q Q V 9 S Z W N p c G U v Q X V 0 b 1 J l b W 9 2 Z W R D b 2 x 1 b W 5 z M S 5 7 U m V z b 2 x 1 d G l v b i w x M D F 9 J n F 1 b 3 Q 7 L C Z x d W 9 0 O 1 N l Y 3 R p b 2 4 x L 1 d l c m t i b G F k I D E g L S B S Z X N 1 b H R z X 0 1 Q Q V 9 S Z W N p c G U v Q X V 0 b 1 J l b W 9 2 Z W R D b 2 x 1 b W 5 z M S 5 7 Z 2 V u Z X J h d G V k L W N v b n R l b n Q t c G V y Y 2 V u d C w x M D J 9 J n F 1 b 3 Q 7 L C Z x d W 9 0 O 1 N l Y 3 R p b 2 4 x L 1 d l c m t i b G F k I D E g L S B S Z X N 1 b H R z X 0 1 Q Q V 9 S Z W N p c G U v Q X V 0 b 1 J l b W 9 2 Z W R D b 2 x 1 b W 5 z M S 5 7 Z 2 V u Z X J h d G V k L W N v b n R l b n Q t c 2 l 6 Z S w x M D N 9 J n F 1 b 3 Q 7 L C Z x d W 9 0 O 1 N l Y 3 R p b 2 4 x L 1 d l c m t i b G F k I D E g L S B S Z X N 1 b H R z X 0 1 Q Q V 9 S Z W N p c G U v Q X V 0 b 1 J l b W 9 2 Z W R D b 2 x 1 b W 5 z M S 5 7 b W V 0 Y S 1 2 a W V 3 c G 9 y d C w x M D R 9 J n F 1 b 3 Q 7 L C Z x d W 9 0 O 1 N l Y 3 R p b 2 4 x L 1 d l c m t i b G F k I D E g L S B S Z X N 1 b H R z X 0 1 Q Q V 9 S Z W N p c G U v Q X V 0 b 1 J l b W 9 2 Z W R D b 2 x 1 b W 5 z M S 5 7 c m V u Z G V y Z W Q t a H R t b C w x M D V 9 J n F 1 b 3 Q 7 L C Z x d W 9 0 O 1 N l Y 3 R p b 2 4 x L 1 d l c m t i b G F k I D E g L S B S Z X N 1 b H R z X 0 1 Q Q V 9 S Z W N p c G U v Q X V 0 b 1 J l b W 9 2 Z W R D b 2 x 1 b W 5 z M S 5 7 b G F z d F Z p c 3 V h b E N o Y W 5 n Z S w x M D Z 9 J n F 1 b 3 Q 7 L C Z x d W 9 0 O 1 N l Y 3 R p b 2 4 x L 1 d l c m t i b G F k I D E g L S B S Z X N 1 b H R z X 0 1 Q Q V 9 S Z W N p c G U v Q X V 0 b 1 J l b W 9 2 Z W R D b 2 x 1 b W 5 z M S 5 7 c m V u Z G V y L D E w N 3 0 m c X V v d D s s J n F 1 b 3 Q 7 U 2 V j d G l v b j E v V 2 V y a 2 J s Y W Q g M S A t I F J l c 3 V s d H N f T V B B X 1 J l Y 2 l w Z S 9 B d X R v U m V t b 3 Z l Z E N v b H V t b n M x L n t 2 a X N 1 Y W x D b 2 1 w b G V 0 Z T g 1 L D E w O H 0 m c X V v d D s s J n F 1 b 3 Q 7 U 2 V j d G l v b j E v V 2 V y a 2 J s Y W Q g M S A t I F J l c 3 V s d H N f T V B B X 1 J l Y 2 l w Z S 9 B d X R v U m V t b 3 Z l Z E N v b H V t b n M x L n t 2 a X N 1 Y W x D b 2 1 w b G V 0 Z T k w L D E w O X 0 m c X V v d D s s J n F 1 b 3 Q 7 U 2 V j d G l v b j E v V 2 V y a 2 J s Y W Q g M S A t I F J l c 3 V s d H N f T V B B X 1 J l Y 2 l w Z S 9 B d X R v U m V t b 3 Z l Z E N v b H V t b n M x L n t 2 a X N 1 Y W x D b 2 1 w b G V 0 Z T k 1 L D E x M H 0 m c X V v d D s s J n F 1 b 3 Q 7 U 2 V j d G l v b j E v V 2 V y a 2 J s Y W Q g M S A t I F J l c 3 V s d H N f T V B B X 1 J l Y 2 l w Z S 9 B d X R v U m V t b 3 Z l Z E N v b H V t b n M x L n t 2 a X N 1 Y W x D b 2 1 w b G V 0 Z T k 5 L D E x M X 0 m c X V v d D s s J n F 1 b 3 Q 7 U 2 V j d G l v b j E v V 2 V y a 2 J s Y W Q g M S A t I F J l c 3 V s d H N f T V B B X 1 J l Y 2 l w Z S 9 B d X R v U m V t b 3 Z l Z E N v b H V t b n M x L n t 2 a X N 1 Y W x D b 2 1 w b G V 0 Z S w x M T J 9 J n F 1 b 3 Q 7 L C Z x d W 9 0 O 1 N l Y 3 R p b 2 4 x L 1 d l c m t i b G F k I D E g L S B S Z X N 1 b H R z X 0 1 Q Q V 9 S Z W N p c G U v Q X V 0 b 1 J l b W 9 2 Z W R D b 2 x 1 b W 5 z M S 5 7 U 3 B l Z W R J b m R l e C w x M T N 9 J n F 1 b 3 Q 7 L C Z x d W 9 0 O 1 N l Y 3 R p b 2 4 x L 1 d l c m t i b G F k I D E g L S B S Z X N 1 b H R z X 0 1 Q Q V 9 S Z W N p c G U v Q X V 0 b 1 J l b W 9 2 Z W R D b 2 x 1 b W 5 z M S 5 7 T G F y Z 2 V z d E N v b n R l b n R m d W x Q Y W l u d F R 5 c G U s M T E 0 f S Z x d W 9 0 O y w m c X V v d D t T Z W N 0 a W 9 u M S 9 X Z X J r Y m x h Z C A x I C 0 g U m V z d W x 0 c 1 9 N U E F f U m V j a X B l L 0 F 1 d G 9 S Z W 1 v d m V k Q 2 9 s d W 1 u c z E u e 0 x h c m d l c 3 R D b 2 5 0 Z W 5 0 Z n V s U G F p b n R O b 2 R l V H l w Z S w x M T V 9 J n F 1 b 3 Q 7 L C Z x d W 9 0 O 1 N l Y 3 R p b 2 4 x L 1 d l c m t i b G F k I D E g L S B S Z X N 1 b H R z X 0 1 Q Q V 9 S Z W N p c G U v Q X V 0 b 1 J l b W 9 2 Z W R D b 2 x 1 b W 5 z M S 5 7 T G F y Z 2 V z d E N v b n R l b n R m d W x Q Y W l u d E l t Y W d l V V J M L D E x N n 0 m c X V v d D s s J n F 1 b 3 Q 7 U 2 V j d G l v b j E v V 2 V y a 2 J s Y W Q g M S A t I F J l c 3 V s d H N f T V B B X 1 J l Y 2 l w Z S 9 B d X R v U m V t b 3 Z l Z E N v b H V t b n M x L n t j a H J v b W V V c 2 V y V G l t a W 5 n L m 5 h d m l n Y X R p b 2 5 T d G F y d C w x M T d 9 J n F 1 b 3 Q 7 L C Z x d W 9 0 O 1 N l Y 3 R p b 2 4 x L 1 d l c m t i b G F k I D E g L S B S Z X N 1 b H R z X 0 1 Q Q V 9 S Z W N p c G U v Q X V 0 b 1 J l b W 9 2 Z W R D b 2 x 1 b W 5 z M S 5 7 Y 2 h y b 2 1 l V X N l c l R p b W l u Z y 5 m Z X R j a F N 0 Y X J 0 L D E x O H 0 m c X V v d D s s J n F 1 b 3 Q 7 U 2 V j d G l v b j E v V 2 V y a 2 J s Y W Q g M S A t I F J l c 3 V s d H N f T V B B X 1 J l Y 2 l w Z S 9 B d X R v U m V t b 3 Z l Z E N v b H V t b n M x L n t j a H J v b W V V c 2 V y V G l t a W 5 n L m R v b U x v Y W R p b m c s M T E 5 f S Z x d W 9 0 O y w m c X V v d D t T Z W N 0 a W 9 u M S 9 X Z X J r Y m x h Z C A x I C 0 g U m V z d W x 0 c 1 9 N U E F f U m V j a X B l L 0 F 1 d G 9 S Z W 1 v d m V k Q 2 9 s d W 1 u c z E u e 2 N o c m 9 t Z V V z Z X J U a W 1 p b m c u c m V z c G 9 u c 2 V F b m Q s M T I w f S Z x d W 9 0 O y w m c X V v d D t T Z W N 0 a W 9 u M S 9 X Z X J r Y m x h Z C A x I C 0 g U m V z d W x 0 c 1 9 N U E F f U m V j a X B l L 0 F 1 d G 9 S Z W 1 v d m V k Q 2 9 s d W 1 u c z E u e 2 N o c m 9 t Z V V z Z X J U a W 1 p b m c u Z G 9 t S W 5 0 Z X J h Y 3 R p d m U s M T I x f S Z x d W 9 0 O y w m c X V v d D t T Z W N 0 a W 9 u M S 9 X Z X J r Y m x h Z C A x I C 0 g U m V z d W x 0 c 1 9 N U E F f U m V j a X B l L 0 F 1 d G 9 S Z W 1 v d m V k Q 2 9 s d W 1 u c z E u e 2 N o c m 9 t Z V V z Z X J U a W 1 p b m c u Z G 9 t Q 2 9 u d G V u d E x v Y W R l Z E V 2 Z W 5 0 U 3 R h c n Q s M T I y f S Z x d W 9 0 O y w m c X V v d D t T Z W N 0 a W 9 u M S 9 X Z X J r Y m x h Z C A x I C 0 g U m V z d W x 0 c 1 9 N U E F f U m V j a X B l L 0 F 1 d G 9 S Z W 1 v d m V k Q 2 9 s d W 1 u c z E u e 2 N o c m 9 t Z V V z Z X J U a W 1 p b m c u Z G 9 t Q 2 9 u d G V u d E x v Y W R l Z E V 2 Z W 5 0 R W 5 k L D E y M 3 0 m c X V v d D s s J n F 1 b 3 Q 7 U 2 V j d G l v b j E v V 2 V y a 2 J s Y W Q g M S A t I F J l c 3 V s d H N f T V B B X 1 J l Y 2 l w Z S 9 B d X R v U m V t b 3 Z l Z E N v b H V t b n M x L n t j a H J v b W V V c 2 V y V G l t a W 5 n L m R v b U N v b X B s Z X R l L D E y N H 0 m c X V v d D s s J n F 1 b 3 Q 7 U 2 V j d G l v b j E v V 2 V y a 2 J s Y W Q g M S A t I F J l c 3 V s d H N f T V B B X 1 J l Y 2 l w Z S 9 B d X R v U m V t b 3 Z l Z E N v b H V t b n M x L n t j a H J v b W V V c 2 V y V G l t a W 5 n L n V u b G 9 h Z E V 2 Z W 5 0 U 3 R h c n Q s M T I 1 f S Z x d W 9 0 O y w m c X V v d D t T Z W N 0 a W 9 u M S 9 X Z X J r Y m x h Z C A x I C 0 g U m V z d W x 0 c 1 9 N U E F f U m V j a X B l L 0 F 1 d G 9 S Z W 1 v d m V k Q 2 9 s d W 1 u c z E u e 2 N o c m 9 t Z V V z Z X J U a W 1 p b m c u d W 5 s b 2 F k R X Z l b n R F b m Q s M T I 2 f S Z x d W 9 0 O y w m c X V v d D t T Z W N 0 a W 9 u M S 9 X Z X J r Y m x h Z C A x I C 0 g U m V z d W x 0 c 1 9 N U E F f U m V j a X B l L 0 F 1 d G 9 S Z W 1 v d m V k Q 2 9 s d W 1 u c z E u e 2 N o c m 9 t Z V V z Z X J U a W 1 p b m c u b W F y a 0 F z T W F p b k Z y Y W 1 l L D E y N 3 0 m c X V v d D s s J n F 1 b 3 Q 7 U 2 V j d G l v b j E v V 2 V y a 2 J s Y W Q g M S A t I F J l c 3 V s d H N f T V B B X 1 J l Y 2 l w Z S 9 B d X R v U m V t b 3 Z l Z E N v b H V t b n M x L n t j a H J v b W V V c 2 V y V G l t a W 5 n L m N v b W 1 p d E 5 h d m l n Y X R p b 2 5 F b m Q s M T I 4 f S Z x d W 9 0 O y w m c X V v d D t T Z W N 0 a W 9 u M S 9 X Z X J r Y m x h Z C A x I C 0 g U m V z d W x 0 c 1 9 N U E F f U m V j a X B l L 0 F 1 d G 9 S Z W 1 v d m V k Q 2 9 s d W 1 u c z E u e 2 N o c m 9 t Z V V z Z X J U a W 1 p b m c u Z m l y c 3 R Q Y W l u d C w x M j l 9 J n F 1 b 3 Q 7 L C Z x d W 9 0 O 1 N l Y 3 R p b 2 4 x L 1 d l c m t i b G F k I D E g L S B S Z X N 1 b H R z X 0 1 Q Q V 9 S Z W N p c G U v Q X V 0 b 1 J l b W 9 2 Z W R D b 2 x 1 b W 5 z M S 5 7 Y 2 h y b 2 1 l V X N l c l R p b W l u Z y 5 m a X J z d E N v b n R l b n R m d W x Q Y W l u d C w x M z B 9 J n F 1 b 3 Q 7 L C Z x d W 9 0 O 1 N l Y 3 R p b 2 4 x L 1 d l c m t i b G F k I D E g L S B S Z X N 1 b H R z X 0 1 Q Q V 9 S Z W N p c G U v Q X V 0 b 1 J l b W 9 2 Z W R D b 2 x 1 b W 5 z M S 5 7 Y 2 h y b 2 1 l V X N l c l R p b W l u Z y 5 m a X J z d E 1 l Y W 5 p b m d m d W x Q Y W l u d E N h b m R p Z G F 0 Z S w x M z F 9 J n F 1 b 3 Q 7 L C Z x d W 9 0 O 1 N l Y 3 R p b 2 4 x L 1 d l c m t i b G F k I D E g L S B S Z X N 1 b H R z X 0 1 Q Q V 9 S Z W N p c G U v Q X V 0 b 1 J l b W 9 2 Z W R D b 2 x 1 b W 5 z M S 5 7 Y 2 h y b 2 1 l V X N l c l R p b W l u Z y 5 M Y X l v d X R T a G l m d C w x M z J 9 J n F 1 b 3 Q 7 L C Z x d W 9 0 O 1 N l Y 3 R p b 2 4 x L 1 d l c m t i b G F k I D E g L S B S Z X N 1 b H R z X 0 1 Q Q V 9 S Z W N p c G U v Q X V 0 b 1 J l b W 9 2 Z W R D b 2 x 1 b W 5 z M S 5 7 Y 2 h y b 2 1 l V X N l c l R p b W l u Z y 5 m a X J z d E 1 l Y W 5 p b m d m d W x Q Y W l u d C w x M z N 9 J n F 1 b 3 Q 7 L C Z x d W 9 0 O 1 N l Y 3 R p b 2 4 x L 1 d l c m t i b G F k I D E g L S B S Z X N 1 b H R z X 0 1 Q Q V 9 S Z W N p c G U v Q X V 0 b 1 J l b W 9 2 Z W R D b 2 x 1 b W 5 z M S 5 7 Y 2 h y b 2 1 l V X N l c l R p b W l u Z y 5 s b 2 F k R X Z l b n R T d G F y d C w x M z R 9 J n F 1 b 3 Q 7 L C Z x d W 9 0 O 1 N l Y 3 R p b 2 4 x L 1 d l c m t i b G F k I D E g L S B S Z X N 1 b H R z X 0 1 Q Q V 9 S Z W N p c G U v Q X V 0 b 1 J l b W 9 2 Z W R D b 2 x 1 b W 5 z M S 5 7 Y 2 h y b 2 1 l V X N l c l R p b W l u Z y 5 s b 2 F k R X Z l b n R F b m Q s M T M 1 f S Z x d W 9 0 O y w m c X V v d D t T Z W N 0 a W 9 u M S 9 X Z X J r Y m x h Z C A x I C 0 g U m V z d W x 0 c 1 9 N U E F f U m V j a X B l L 0 F 1 d G 9 S Z W 1 v d m V k Q 2 9 s d W 1 u c z E u e 2 N o c m 9 t Z V V z Z X J U a W 1 p b m c u Z m l y c 3 R J b W F n Z V B h a W 5 0 L D E z N n 0 m c X V v d D s s J n F 1 b 3 Q 7 U 2 V j d G l v b j E v V 2 V y a 2 J s Y W Q g M S A t I F J l c 3 V s d H N f T V B B X 1 J l Y 2 l w Z S 9 B d X R v U m V t b 3 Z l Z E N v b H V t b n M x L n t j a H J v b W V V c 2 V y V G l t a W 5 n L k x h c m d l c 3 R U Z X h 0 U G F p b n Q s M T M 3 f S Z x d W 9 0 O y w m c X V v d D t T Z W N 0 a W 9 u M S 9 X Z X J r Y m x h Z C A x I C 0 g U m V z d W x 0 c 1 9 N U E F f U m V j a X B l L 0 F 1 d G 9 S Z W 1 v d m V k Q 2 9 s d W 1 u c z E u e 2 N o c m 9 t Z V V z Z X J U a W 1 p b m c u T G F y Z 2 V z d E N v b n R l b n R m d W x Q Y W l u d C w x M z h 9 J n F 1 b 3 Q 7 L C Z x d W 9 0 O 1 N l Y 3 R p b 2 4 x L 1 d l c m t i b G F k I D E g L S B S Z X N 1 b H R z X 0 1 Q Q V 9 S Z W N p c G U v Q X V 0 b 1 J l b W 9 2 Z W R D b 2 x 1 b W 5 z M S 5 7 Y 2 h y b 2 1 l V X N l c l R p b W l u Z y 5 M Y X J n Z X N 0 S W 1 h Z 2 V Q Y W l u d C w x M z l 9 J n F 1 b 3 Q 7 L C Z x d W 9 0 O 1 N l Y 3 R p b 2 4 x L 1 d l c m t i b G F k I D E g L S B S Z X N 1 b H R z X 0 1 Q Q V 9 S Z W N p c G U v Q X V 0 b 1 J l b W 9 2 Z W R D b 2 x 1 b W 5 z M S 5 7 Y 2 h y b 2 1 l V X N l c l R p b W l u Z y 5 U b 3 R h b E x h e W 9 1 d F N o a W Z 0 L D E 0 M H 0 m c X V v d D s s J n F 1 b 3 Q 7 U 2 V j d G l v b j E v V 2 V y a 2 J s Y W Q g M S A t I F J l c 3 V s d H N f T V B B X 1 J l Y 2 l w Z S 9 B d X R v U m V t b 3 Z l Z E N v b H V t b n M x L n t j a H J v b W V V c 2 V y V G l t a W 5 n L k N 1 b X V s Y X R p d m V M Y X l v d X R T a G l m d C w x N D F 9 J n F 1 b 3 Q 7 L C Z x d W 9 0 O 1 N l Y 3 R p b 2 4 x L 1 d l c m t i b G F k I D E g L S B S Z X N 1 b H R z X 0 1 Q Q V 9 S Z W N p c G U v Q X V 0 b 1 J l b W 9 2 Z W R D b 2 x 1 b W 5 z M S 5 7 V F R J T W V h c 3 V y Z W 1 l b n R F b m Q s M T Q y f S Z x d W 9 0 O y w m c X V v d D t T Z W N 0 a W 9 u M S 9 X Z X J r Y m x h Z C A x I C 0 g U m V z d W x 0 c 1 9 N U E F f U m V j a X B l L 0 F 1 d G 9 S Z W 1 v d m V k Q 2 9 s d W 1 u c z E u e 0 x h c 3 R J b n R l c m F j d G l 2 Z S w x N D N 9 J n F 1 b 3 Q 7 L C Z x d W 9 0 O 1 N l Y 3 R p b 2 4 x L 1 d l c m t i b G F k I D E g L S B S Z X N 1 b H R z X 0 1 Q Q V 9 S Z W N p c G U v Q X V 0 b 1 J l b W 9 2 Z W R D b 2 x 1 b W 5 z M S 5 7 d G V z d E l E L D E 0 N H 0 m c X V v d D s s J n F 1 b 3 Q 7 U 2 V j d G l v b j E v V 2 V y a 2 J s Y W Q g M S A t I F J l c 3 V s d H N f T V B B X 1 J l Y 2 l w Z S 9 B d X R v U m V t b 3 Z l Z E N v b H V t b n M x L n t y d W 4 s M T Q 1 f S Z x d W 9 0 O y w m c X V v d D t T Z W N 0 a W 9 u M S 9 X Z X J r Y m x h Z C A x I C 0 g U m V z d W x 0 c 1 9 N U E F f U m V j a X B l L 0 F 1 d G 9 S Z W 1 v d m V k Q 2 9 s d W 1 u c z E u e 3 N 0 Z X A s M T Q 2 f S Z x d W 9 0 O y w m c X V v d D t T Z W N 0 a W 9 u M S 9 X Z X J r Y m x h Z C A x I C 0 g U m V z d W x 0 c 1 9 N U E F f U m V j a X B l L 0 F 1 d G 9 S Z W 1 v d m V k Q 2 9 s d W 1 u c z E u e 2 V m Z m V j d G l 2 Z U J w c y w x N D d 9 J n F 1 b 3 Q 7 L C Z x d W 9 0 O 1 N l Y 3 R p b 2 4 x L 1 d l c m t i b G F k I D E g L S B S Z X N 1 b H R z X 0 1 Q Q V 9 S Z W N p c G U v Q X V 0 b 1 J l b W 9 2 Z W R D b 2 x 1 b W 5 z M S 5 7 Z G 9 t V G l t Z S w x N D h 9 J n F 1 b 3 Q 7 L C Z x d W 9 0 O 1 N l Y 3 R p b 2 4 x L 1 d l c m t i b G F k I D E g L S B S Z X N 1 b H R z X 0 1 Q Q V 9 S Z W N p c G U v Q X V 0 b 1 J l b W 9 2 Z W R D b 2 x 1 b W 5 z M S 5 7 Y W Z 0 L D E 0 O X 0 m c X V v d D s s J n F 1 b 3 Q 7 U 2 V j d G l v b j E v V 2 V y a 2 J s Y W Q g M S A t I F J l c 3 V s d H N f T V B B X 1 J l Y 2 l w Z S 9 B d X R v U m V t b 3 Z l Z E N v b H V t b n M x L n t 0 a X R s Z V R p b W U s M T U w f S Z x d W 9 0 O y w m c X V v d D t T Z W N 0 a W 9 u M S 9 X Z X J r Y m x h Z C A x I C 0 g U m V z d W x 0 c 1 9 N U E F f U m V j a X B l L 0 F 1 d G 9 S Z W 1 v d m V k Q 2 9 s d W 1 u c z E u e 2 R v b U x v Y W R p b m c s M T U x f S Z x d W 9 0 O y w m c X V v d D t T Z W N 0 a W 9 u M S 9 X Z X J r Y m x h Z C A x I C 0 g U m V z d W x 0 c 1 9 N U E F f U m V j a X B l L 0 F 1 d G 9 S Z W 1 v d m V k Q 2 9 s d W 1 u c z E u e 3 N l c n Z l c l 9 y d H Q s M T U y f S Z x d W 9 0 O y w m c X V v d D t T Z W N 0 a W 9 u M S 9 X Z X J r Y m x h Z C A x I C 0 g U m V z d W x 0 c 1 9 N U E F f U m V j a X B l L 0 F 1 d G 9 S Z W 1 v d m V k Q 2 9 s d W 1 u c z E u e 2 V k Z 2 U t c H J v Y 2 V z c 2 V k L D E 1 M 3 0 m c X V v d D s s J n F 1 b 3 Q 7 U 2 V j d G l v b j E v V 2 V y a 2 J s Y W Q g M S A t I F J l c 3 V s d H N f T V B B X 1 J l Y 2 l w Z S 9 B d X R v U m V t b 3 Z l Z E N v b H V t b n M x L n t t Y X h G S U Q s M T U 0 f S Z x d W 9 0 O y w m c X V v d D t T Z W N 0 a W 9 u M S 9 X Z X J r Y m x h Z C A x I C 0 g U m V z d W x 0 c 1 9 N U E F f U m V j a X B l L 0 F 1 d G 9 S Z W 1 v d m V k Q 2 9 s d W 1 u c z E u e 1 R v d G F s Q m x v Y 2 t p b m d U a W 1 l L D E 1 N X 0 m c X V v d D s s J n F 1 b 3 Q 7 U 2 V j d G l v b j E v V 2 V y a 2 J s Y W Q g M S A t I F J l c 3 V s d H N f T V B B X 1 J l Y 2 l w Z S 9 B d X R v U m V t b 3 Z l Z E N v b H V t b n M x L n t l Z m Z l Y 3 R p d m V C c H N E b 2 M s M T U 2 f S Z x d W 9 0 O y w m c X V v d D t T Z W N 0 a W 9 u M S 9 X Z X J r Y m x h Z C A x I C 0 g U m V z d W x 0 c 1 9 N U E F f U m V j a X B l L 0 F 1 d G 9 S Z W 1 v d m V k Q 2 9 s d W 1 u c z E u e 2 J 5 d G V z L m h 0 b W w s M T U 3 f S Z x d W 9 0 O y w m c X V v d D t T Z W N 0 a W 9 u M S 9 X Z X J r Y m x h Z C A x I C 0 g U m V z d W x 0 c 1 9 N U E F f U m V j a X B l L 0 F 1 d G 9 S Z W 1 v d m V k Q 2 9 s d W 1 u c z E u e 3 J l c X V l c 3 R z L m h 0 b W w s M T U 4 f S Z x d W 9 0 O y w m c X V v d D t T Z W N 0 a W 9 u M S 9 X Z X J r Y m x h Z C A x I C 0 g U m V z d W x 0 c 1 9 N U E F f U m V j a X B l L 0 F 1 d G 9 S Z W 1 v d m V k Q 2 9 s d W 1 u c z E u e 2 J 5 d G V z V W 5 j b 2 1 w c m V z c 2 V k L m h 0 b W w s M T U 5 f S Z x d W 9 0 O y w m c X V v d D t T Z W N 0 a W 9 u M S 9 X Z X J r Y m x h Z C A x I C 0 g U m V z d W x 0 c 1 9 N U E F f U m V j a X B l L 0 F 1 d G 9 S Z W 1 v d m V k Q 2 9 s d W 1 u c z E u e 2 J 5 d G V z L m p z L D E 2 M H 0 m c X V v d D s s J n F 1 b 3 Q 7 U 2 V j d G l v b j E v V 2 V y a 2 J s Y W Q g M S A t I F J l c 3 V s d H N f T V B B X 1 J l Y 2 l w Z S 9 B d X R v U m V t b 3 Z l Z E N v b H V t b n M x L n t y Z X F 1 Z X N 0 c y 5 q c y w x N j F 9 J n F 1 b 3 Q 7 L C Z x d W 9 0 O 1 N l Y 3 R p b 2 4 x L 1 d l c m t i b G F k I D E g L S B S Z X N 1 b H R z X 0 1 Q Q V 9 S Z W N p c G U v Q X V 0 b 1 J l b W 9 2 Z W R D b 2 x 1 b W 5 z M S 5 7 Y n l 0 Z X N V b m N v b X B y Z X N z Z W Q u a n M s M T Y y f S Z x d W 9 0 O y w m c X V v d D t T Z W N 0 a W 9 u M S 9 X Z X J r Y m x h Z C A x I C 0 g U m V z d W x 0 c 1 9 N U E F f U m V j a X B l L 0 F 1 d G 9 S Z W 1 v d m V k Q 2 9 s d W 1 u c z E u e 2 J 5 d G V z L m N z c y w x N j N 9 J n F 1 b 3 Q 7 L C Z x d W 9 0 O 1 N l Y 3 R p b 2 4 x L 1 d l c m t i b G F k I D E g L S B S Z X N 1 b H R z X 0 1 Q Q V 9 S Z W N p c G U v Q X V 0 b 1 J l b W 9 2 Z W R D b 2 x 1 b W 5 z M S 5 7 c m V x d W V z d H M u Y 3 N z L D E 2 N H 0 m c X V v d D s s J n F 1 b 3 Q 7 U 2 V j d G l v b j E v V 2 V y a 2 J s Y W Q g M S A t I F J l c 3 V s d H N f T V B B X 1 J l Y 2 l w Z S 9 B d X R v U m V t b 3 Z l Z E N v b H V t b n M x L n t i e X R l c 1 V u Y 2 9 t c H J l c 3 N l Z C 5 j c 3 M s M T Y 1 f S Z x d W 9 0 O y w m c X V v d D t T Z W N 0 a W 9 u M S 9 X Z X J r Y m x h Z C A x I C 0 g U m V z d W x 0 c 1 9 N U E F f U m V j a X B l L 0 F 1 d G 9 S Z W 1 v d m V k Q 2 9 s d W 1 u c z E u e 2 J 5 d G V z L m l t Y W d l L D E 2 N n 0 m c X V v d D s s J n F 1 b 3 Q 7 U 2 V j d G l v b j E v V 2 V y a 2 J s Y W Q g M S A t I F J l c 3 V s d H N f T V B B X 1 J l Y 2 l w Z S 9 B d X R v U m V t b 3 Z l Z E N v b H V t b n M x L n t y Z X F 1 Z X N 0 c y 5 p b W F n Z S w x N j d 9 J n F 1 b 3 Q 7 L C Z x d W 9 0 O 1 N l Y 3 R p b 2 4 x L 1 d l c m t i b G F k I D E g L S B S Z X N 1 b H R z X 0 1 Q Q V 9 S Z W N p c G U v Q X V 0 b 1 J l b W 9 2 Z W R D b 2 x 1 b W 5 z M S 5 7 Y n l 0 Z X N V b m N v b X B y Z X N z Z W Q u a W 1 h Z 2 U s M T Y 4 f S Z x d W 9 0 O y w m c X V v d D t T Z W N 0 a W 9 u M S 9 X Z X J r Y m x h Z C A x I C 0 g U m V z d W x 0 c 1 9 N U E F f U m V j a X B l L 0 F 1 d G 9 S Z W 1 v d m V k Q 2 9 s d W 1 u c z E u e 2 J 5 d G V z L m Z s Y X N o L D E 2 O X 0 m c X V v d D s s J n F 1 b 3 Q 7 U 2 V j d G l v b j E v V 2 V y a 2 J s Y W Q g M S A t I F J l c 3 V s d H N f T V B B X 1 J l Y 2 l w Z S 9 B d X R v U m V t b 3 Z l Z E N v b H V t b n M x L n t y Z X F 1 Z X N 0 c y 5 m b G F z a C w x N z B 9 J n F 1 b 3 Q 7 L C Z x d W 9 0 O 1 N l Y 3 R p b 2 4 x L 1 d l c m t i b G F k I D E g L S B S Z X N 1 b H R z X 0 1 Q Q V 9 S Z W N p c G U v Q X V 0 b 1 J l b W 9 2 Z W R D b 2 x 1 b W 5 z M S 5 7 Y n l 0 Z X N V b m N v b X B y Z X N z Z W Q u Z m x h c 2 g s M T c x f S Z x d W 9 0 O y w m c X V v d D t T Z W N 0 a W 9 u M S 9 X Z X J r Y m x h Z C A x I C 0 g U m V z d W x 0 c 1 9 N U E F f U m V j a X B l L 0 F 1 d G 9 S Z W 1 v d m V k Q 2 9 s d W 1 u c z E u e 2 J 5 d G V z L m Z v b n Q s M T c y f S Z x d W 9 0 O y w m c X V v d D t T Z W N 0 a W 9 u M S 9 X Z X J r Y m x h Z C A x I C 0 g U m V z d W x 0 c 1 9 N U E F f U m V j a X B l L 0 F 1 d G 9 S Z W 1 v d m V k Q 2 9 s d W 1 u c z E u e 3 J l c X V l c 3 R z L m Z v b n Q s M T c z f S Z x d W 9 0 O y w m c X V v d D t T Z W N 0 a W 9 u M S 9 X Z X J r Y m x h Z C A x I C 0 g U m V z d W x 0 c 1 9 N U E F f U m V j a X B l L 0 F 1 d G 9 S Z W 1 v d m V k Q 2 9 s d W 1 u c z E u e 2 J 5 d G V z V W 5 j b 2 1 w c m V z c 2 V k L m Z v b n Q s M T c 0 f S Z x d W 9 0 O y w m c X V v d D t T Z W N 0 a W 9 u M S 9 X Z X J r Y m x h Z C A x I C 0 g U m V z d W x 0 c 1 9 N U E F f U m V j a X B l L 0 F 1 d G 9 S Z W 1 v d m V k Q 2 9 s d W 1 u c z E u e 2 J 5 d G V z L n Z p Z G V v L D E 3 N X 0 m c X V v d D s s J n F 1 b 3 Q 7 U 2 V j d G l v b j E v V 2 V y a 2 J s Y W Q g M S A t I F J l c 3 V s d H N f T V B B X 1 J l Y 2 l w Z S 9 B d X R v U m V t b 3 Z l Z E N v b H V t b n M x L n t y Z X F 1 Z X N 0 c y 5 2 a W R l b y w x N z Z 9 J n F 1 b 3 Q 7 L C Z x d W 9 0 O 1 N l Y 3 R p b 2 4 x L 1 d l c m t i b G F k I D E g L S B S Z X N 1 b H R z X 0 1 Q Q V 9 S Z W N p c G U v Q X V 0 b 1 J l b W 9 2 Z W R D b 2 x 1 b W 5 z M S 5 7 Y n l 0 Z X N V b m N v b X B y Z X N z Z W Q u d m l k Z W 8 s M T c 3 f S Z x d W 9 0 O y w m c X V v d D t T Z W N 0 a W 9 u M S 9 X Z X J r Y m x h Z C A x I C 0 g U m V z d W x 0 c 1 9 N U E F f U m V j a X B l L 0 F 1 d G 9 S Z W 1 v d m V k Q 2 9 s d W 1 u c z E u e 2 J 5 d G V z L m 9 0 a G V y L D E 3 O H 0 m c X V v d D s s J n F 1 b 3 Q 7 U 2 V j d G l v b j E v V 2 V y a 2 J s Y W Q g M S A t I F J l c 3 V s d H N f T V B B X 1 J l Y 2 l w Z S 9 B d X R v U m V t b 3 Z l Z E N v b H V t b n M x L n t y Z X F 1 Z X N 0 c y 5 v d G h l c i w x N z l 9 J n F 1 b 3 Q 7 L C Z x d W 9 0 O 1 N l Y 3 R p b 2 4 x L 1 d l c m t i b G F k I D E g L S B S Z X N 1 b H R z X 0 1 Q Q V 9 S Z W N p c G U v Q X V 0 b 1 J l b W 9 2 Z W R D b 2 x 1 b W 5 z M S 5 7 Y n l 0 Z X N V b m N v b X B y Z X N z Z W Q u b 3 R o Z X I s M T g w f S Z x d W 9 0 O y w m c X V v d D t T Z W N 0 a W 9 u M S 9 X Z X J r Y m x h Z C A x I C 0 g U m V z d W x 0 c 1 9 N U E F f U m V j a X B l L 0 F 1 d G 9 S Z W 1 v d m V k Q 2 9 s d W 1 u c z E u e 2 l k L D E 4 M X 0 m c X V v d D s s J n F 1 b 3 Q 7 U 2 V j d G l v b j E v V 2 V y a 2 J s Y W Q g M S A t I F J l c 3 V s d H N f T V B B X 1 J l Y 2 l w Z S 9 B d X R v U m V t b 3 Z l Z E N v b H V t b n M x L n t D b 2 x 1 b W 4 x O D M s M T g y f S Z x d W 9 0 O 1 0 s J n F 1 b 3 Q 7 Q 2 9 s d W 1 u Q 2 9 1 b n Q m c X V v d D s 6 M T g z L C Z x d W 9 0 O 0 t l e U N v b H V t b k 5 h b W V z J n F 1 b 3 Q 7 O l t d L C Z x d W 9 0 O 0 N v b H V t b k l k Z W 5 0 a X R p Z X M m c X V v d D s 6 W y Z x d W 9 0 O 1 N l Y 3 R p b 2 4 x L 1 d l c m t i b G F k I D E g L S B S Z X N 1 b H R z X 0 1 Q Q V 9 S Z W N p c G U v Q X V 0 b 1 J l b W 9 2 Z W R D b 2 x 1 b W 5 z M S 5 7 b G 9 h Z F R p b W U s M H 0 m c X V v d D s s J n F 1 b 3 Q 7 U 2 V j d G l v b j E v V 2 V y a 2 J s Y W Q g M S A t I F J l c 3 V s d H N f T V B B X 1 J l Y 2 l w Z S 9 B d X R v U m V t b 3 Z l Z E N v b H V t b n M x L n t k b 2 N U a W 1 l L D F 9 J n F 1 b 3 Q 7 L C Z x d W 9 0 O 1 N l Y 3 R p b 2 4 x L 1 d l c m t i b G F k I D E g L S B S Z X N 1 b H R z X 0 1 Q Q V 9 S Z W N p c G U v Q X V 0 b 1 J l b W 9 2 Z W R D b 2 x 1 b W 5 z M S 5 7 Z n V s b H l M b 2 F k Z W Q s M n 0 m c X V v d D s s J n F 1 b 3 Q 7 U 2 V j d G l v b j E v V 2 V y a 2 J s Y W Q g M S A t I F J l c 3 V s d H N f T V B B X 1 J l Y 2 l w Z S 9 B d X R v U m V t b 3 Z l Z E N v b H V t b n M x L n t i e X R l c 0 9 1 d C w z f S Z x d W 9 0 O y w m c X V v d D t T Z W N 0 a W 9 u M S 9 X Z X J r Y m x h Z C A x I C 0 g U m V z d W x 0 c 1 9 N U E F f U m V j a X B l L 0 F 1 d G 9 S Z W 1 v d m V k Q 2 9 s d W 1 u c z E u e 2 J 5 d G V z T 3 V 0 R G 9 j L D R 9 J n F 1 b 3 Q 7 L C Z x d W 9 0 O 1 N l Y 3 R p b 2 4 x L 1 d l c m t i b G F k I D E g L S B S Z X N 1 b H R z X 0 1 Q Q V 9 S Z W N p c G U v Q X V 0 b 1 J l b W 9 2 Z W R D b 2 x 1 b W 5 z M S 5 7 Y n l 0 Z X N J b i w 1 f S Z x d W 9 0 O y w m c X V v d D t T Z W N 0 a W 9 u M S 9 X Z X J r Y m x h Z C A x I C 0 g U m V z d W x 0 c 1 9 N U E F f U m V j a X B l L 0 F 1 d G 9 S Z W 1 v d m V k Q 2 9 s d W 1 u c z E u e 2 J 5 d G V z S W 5 E b 2 M s N n 0 m c X V v d D s s J n F 1 b 3 Q 7 U 2 V j d G l v b j E v V 2 V y a 2 J s Y W Q g M S A t I F J l c 3 V s d H N f T V B B X 1 J l Y 2 l w Z S 9 B d X R v U m V t b 3 Z l Z E N v b H V t b n M x L n t y Z X F 1 Z X N 0 c y w 3 f S Z x d W 9 0 O y w m c X V v d D t T Z W N 0 a W 9 u M S 9 X Z X J r Y m x h Z C A x I C 0 g U m V z d W x 0 c 1 9 N U E F f U m V j a X B l L 0 F 1 d G 9 S Z W 1 v d m V k Q 2 9 s d W 1 u c z E u e 3 J l c X V l c 3 R z R n V s b C w 4 f S Z x d W 9 0 O y w m c X V v d D t T Z W N 0 a W 9 u M S 9 X Z X J r Y m x h Z C A x I C 0 g U m V z d W x 0 c 1 9 N U E F f U m V j a X B l L 0 F 1 d G 9 S Z W 1 v d m V k Q 2 9 s d W 1 u c z E u e 3 J l c X V l c 3 R z R G 9 j L D l 9 J n F 1 b 3 Q 7 L C Z x d W 9 0 O 1 N l Y 3 R p b 2 4 x L 1 d l c m t i b G F k I D E g L S B S Z X N 1 b H R z X 0 1 Q Q V 9 S Z W N p c G U v Q X V 0 b 1 J l b W 9 2 Z W R D b 2 x 1 b W 5 z M S 5 7 c m V z c G 9 u c 2 V z X z I w M C w x M H 0 m c X V v d D s s J n F 1 b 3 Q 7 U 2 V j d G l v b j E v V 2 V y a 2 J s Y W Q g M S A t I F J l c 3 V s d H N f T V B B X 1 J l Y 2 l w Z S 9 B d X R v U m V t b 3 Z l Z E N v b H V t b n M x L n t y Z X N w b 2 5 z Z X N f N D A 0 L D E x f S Z x d W 9 0 O y w m c X V v d D t T Z W N 0 a W 9 u M S 9 X Z X J r Y m x h Z C A x I C 0 g U m V z d W x 0 c 1 9 N U E F f U m V j a X B l L 0 F 1 d G 9 S Z W 1 v d m V k Q 2 9 s d W 1 u c z E u e 3 J l c 3 B v b n N l c 1 9 v d G h l c i w x M n 0 m c X V v d D s s J n F 1 b 3 Q 7 U 2 V j d G l v b j E v V 2 V y a 2 J s Y W Q g M S A t I F J l c 3 V s d H N f T V B B X 1 J l Y 2 l w Z S 9 B d X R v U m V t b 3 Z l Z E N v b H V t b n M x L n t y Z X N 1 b H Q s M T N 9 J n F 1 b 3 Q 7 L C Z x d W 9 0 O 1 N l Y 3 R p b 2 4 x L 1 d l c m t i b G F k I D E g L S B S Z X N 1 b H R z X 0 1 Q Q V 9 S Z W N p c G U v Q X V 0 b 1 J l b W 9 2 Z W R D b 2 x 1 b W 5 z M S 5 7 d G V z d F N 0 Y X J 0 T 2 Z m c 2 V 0 L D E 0 f S Z x d W 9 0 O y w m c X V v d D t T Z W N 0 a W 9 u M S 9 X Z X J r Y m x h Z C A x I C 0 g U m V z d W x 0 c 1 9 N U E F f U m V j a X B l L 0 F 1 d G 9 S Z W 1 v d m V k Q 2 9 s d W 1 u c z E u e 2 N h Y 2 h l Z C w x N X 0 m c X V v d D s s J n F 1 b 3 Q 7 U 2 V j d G l v b j E v V 2 V y a 2 J s Y W Q g M S A t I F J l c 3 V s d H N f T V B B X 1 J l Y 2 l w Z S 9 B d X R v U m V t b 3 Z l Z E N v b H V t b n M x L n t v c H R p b W l 6 Y X R p b 2 5 f Y 2 h l Y 2 t l Z C w x N n 0 m c X V v d D s s J n F 1 b 3 Q 7 U 2 V j d G l v b j E v V 2 V y a 2 J s Y W Q g M S A t I F J l c 3 V s d H N f T V B B X 1 J l Y 2 l w Z S 9 B d X R v U m V t b 3 Z l Z E N v b H V t b n M x L n t t Y W l u X 2 Z y Y W 1 l L D E 3 f S Z x d W 9 0 O y w m c X V v d D t T Z W N 0 a W 9 u M S 9 X Z X J r Y m x h Z C A x I C 0 g U m V z d W x 0 c 1 9 N U E F f U m V j a X B l L 0 F 1 d G 9 S Z W 1 v d m V k Q 2 9 s d W 1 u c z E u e 2 x v Y W R F d m V u d F N 0 Y X J 0 L D E 4 f S Z x d W 9 0 O y w m c X V v d D t T Z W N 0 a W 9 u M S 9 X Z X J r Y m x h Z C A x I C 0 g U m V z d W x 0 c 1 9 N U E F f U m V j a X B l L 0 F 1 d G 9 S Z W 1 v d m V k Q 2 9 s d W 1 u c z E u e 2 x v Y W R F d m V u d E V u Z C w x O X 0 m c X V v d D s s J n F 1 b 3 Q 7 U 2 V j d G l v b j E v V 2 V y a 2 J s Y W Q g M S A t I F J l c 3 V s d H N f T V B B X 1 J l Y 2 l w Z S 9 B d X R v U m V t b 3 Z l Z E N v b H V t b n M x L n t k b 2 1 D b 2 5 0 Z W 5 0 T G 9 h Z G V k R X Z l b n R T d G F y d C w y M H 0 m c X V v d D s s J n F 1 b 3 Q 7 U 2 V j d G l v b j E v V 2 V y a 2 J s Y W Q g M S A t I F J l c 3 V s d H N f T V B B X 1 J l Y 2 l w Z S 9 B d X R v U m V t b 3 Z l Z E N v b H V t b n M x L n t k b 2 1 D b 2 5 0 Z W 5 0 T G 9 h Z G V k R X Z l b n R F b m Q s M j F 9 J n F 1 b 3 Q 7 L C Z x d W 9 0 O 1 N l Y 3 R p b 2 4 x L 1 d l c m t i b G F k I D E g L S B S Z X N 1 b H R z X 0 1 Q Q V 9 S Z W N p c G U v Q X V 0 b 1 J l b W 9 2 Z W R D b 2 x 1 b W 5 z M S 5 7 V V J M L D I y f S Z x d W 9 0 O y w m c X V v d D t T Z W N 0 a W 9 u M S 9 X Z X J r Y m x h Z C A x I C 0 g U m V z d W x 0 c 1 9 N U E F f U m V j a X B l L 0 F 1 d G 9 S Z W 1 v d m V k Q 2 9 s d W 1 u c z E u e 2 N v b m 5 l Y 3 R p b 2 5 z L D I z f S Z x d W 9 0 O y w m c X V v d D t T Z W N 0 a W 9 u M S 9 X Z X J r Y m x h Z C A x I C 0 g U m V z d W x 0 c 1 9 N U E F f U m V j a X B l L 0 F 1 d G 9 S Z W 1 v d m V k Q 2 9 s d W 1 u c z E u e 2 Z p b m F s X 2 J h c 2 V f c G F n Z V 9 y Z X F 1 Z X N 0 L D I 0 f S Z x d W 9 0 O y w m c X V v d D t T Z W N 0 a W 9 u M S 9 X Z X J r Y m x h Z C A x I C 0 g U m V z d W x 0 c 1 9 N U E F f U m V j a X B l L 0 F 1 d G 9 S Z W 1 v d m V k Q 2 9 s d W 1 u c z E u e 2 Z p b m F s X 2 J h c 2 V f c G F n Z V 9 y Z X F 1 Z X N 0 X 2 l k L D I 1 f S Z x d W 9 0 O y w m c X V v d D t T Z W N 0 a W 9 u M S 9 X Z X J r Y m x h Z C A x I C 0 g U m V z d W x 0 c 1 9 N U E F f U m V j a X B l L 0 F 1 d G 9 S Z W 1 v d m V k Q 2 9 s d W 1 u c z E u e 2 Z p b m F s X 3 V y b C w y N n 0 m c X V v d D s s J n F 1 b 3 Q 7 U 2 V j d G l v b j E v V 2 V y a 2 J s Y W Q g M S A t I F J l c 3 V s d H N f T V B B X 1 J l Y 2 l w Z S 9 B d X R v U m V t b 3 Z l Z E N v b H V t b n M x L n t k b 2 1 J b n R l c m F j d G l 2 Z S w y N 3 0 m c X V v d D s s J n F 1 b 3 Q 7 U 2 V j d G l v b j E v V 2 V y a 2 J s Y W Q g M S A t I F J l c 3 V s d H N f T V B B X 1 J l Y 2 l w Z S 9 B d X R v U m V t b 3 Z l Z E N v b H V t b n M x L n t m a X J z d F B h a W 5 0 L D I 4 f S Z x d W 9 0 O y w m c X V v d D t T Z W N 0 a W 9 u M S 9 X Z X J r Y m x h Z C A x I C 0 g U m V z d W x 0 c 1 9 N U E F f U m V j a X B l L 0 F 1 d G 9 S Z W 1 v d m V k Q 2 9 s d W 1 u c z E u e 2 Z p c n N 0 Q 2 9 u d G V u d G Z 1 b F B h a W 5 0 L D I 5 f S Z x d W 9 0 O y w m c X V v d D t T Z W N 0 a W 9 u M S 9 X Z X J r Y m x h Z C A x I C 0 g U m V z d W x 0 c 1 9 N U E F f U m V j a X B l L 0 F 1 d G 9 S Z W 1 v d m V k Q 2 9 s d W 1 u c z E u e 2 Z p c n N 0 T W V h b m l u Z 2 Z 1 b F B h a W 5 0 L D M w f S Z x d W 9 0 O y w m c X V v d D t T Z W N 0 a W 9 u M S 9 X Z X J r Y m x h Z C A x I C 0 g U m V z d W x 0 c 1 9 N U E F f U m V j a X B l L 0 F 1 d G 9 S Z W 1 v d m V k Q 2 9 s d W 1 u c z E u e 2 Z p c n N 0 S W 1 h Z 2 V Q Y W l u d C w z M X 0 m c X V v d D s s J n F 1 b 3 Q 7 U 2 V j d G l v b j E v V 2 V y a 2 J s Y W Q g M S A t I F J l c 3 V s d H N f T V B B X 1 J l Y 2 l w Z S 9 B d X R v U m V t b 3 Z l Z E N v b H V t b n M x L n t y Z W 5 k Z X J C b G 9 j a 2 l u Z 0 N T U y w z M n 0 m c X V v d D s s J n F 1 b 3 Q 7 U 2 V j d G l v b j E v V 2 V y a 2 J s Y W Q g M S A t I F J l c 3 V s d H N f T V B B X 1 J l Y 2 l w Z S 9 B d X R v U m V t b 3 Z l Z E N v b H V t b n M x L n t y Z W 5 k Z X J C b G 9 j a 2 l u Z 0 p T L D M z f S Z x d W 9 0 O y w m c X V v d D t T Z W N 0 a W 9 u M S 9 X Z X J r Y m x h Z C A x I C 0 g U m V z d W x 0 c 1 9 N U E F f U m V j a X B l L 0 F 1 d G 9 S Z W 1 v d m V k Q 2 9 s d W 1 u c z E u e 1 R U R k I s M z R 9 J n F 1 b 3 Q 7 L C Z x d W 9 0 O 1 N l Y 3 R p b 2 4 x L 1 d l c m t i b G F k I D E g L S B S Z X N 1 b H R z X 0 1 Q Q V 9 S Z W N p c G U v Q X V 0 b 1 J l b W 9 2 Z W R D b 2 x 1 b W 5 z M S 5 7 Y m F z Z V B h Z 2 V T U 0 x U a W 1 l L D M 1 f S Z x d W 9 0 O y w m c X V v d D t T Z W N 0 a W 9 u M S 9 X Z X J r Y m x h Z C A x I C 0 g U m V z d W x 0 c 1 9 N U E F f U m V j a X B l L 0 F 1 d G 9 S Z W 1 v d m V k Q 2 9 s d W 1 u c z E u e 3 N j b 3 J l X 2 N h Y 2 h l L D M 2 f S Z x d W 9 0 O y w m c X V v d D t T Z W N 0 a W 9 u M S 9 X Z X J r Y m x h Z C A x I C 0 g U m V z d W x 0 c 1 9 N U E F f U m V j a X B l L 0 F 1 d G 9 S Z W 1 v d m V k Q 2 9 s d W 1 u c z E u e 3 N j b 3 J l X 2 N k b i w z N 3 0 m c X V v d D s s J n F 1 b 3 Q 7 U 2 V j d G l v b j E v V 2 V y a 2 J s Y W Q g M S A t I F J l c 3 V s d H N f T V B B X 1 J l Y 2 l w Z S 9 B d X R v U m V t b 3 Z l Z E N v b H V t b n M x L n t z Y 2 9 y Z V 9 n e m l w L D M 4 f S Z x d W 9 0 O y w m c X V v d D t T Z W N 0 a W 9 u M S 9 X Z X J r Y m x h Z C A x I C 0 g U m V z d W x 0 c 1 9 N U E F f U m V j a X B l L 0 F 1 d G 9 S Z W 1 v d m V k Q 2 9 s d W 1 u c z E u e 3 N j b 3 J l X 2 N v b 2 t p Z X M s M z l 9 J n F 1 b 3 Q 7 L C Z x d W 9 0 O 1 N l Y 3 R p b 2 4 x L 1 d l c m t i b G F k I D E g L S B S Z X N 1 b H R z X 0 1 Q Q V 9 S Z W N p c G U v Q X V 0 b 1 J l b W 9 2 Z W R D b 2 x 1 b W 5 z M S 5 7 c 2 N v c m V f a 2 V l c C 1 h b G l 2 Z S w 0 M H 0 m c X V v d D s s J n F 1 b 3 Q 7 U 2 V j d G l v b j E v V 2 V y a 2 J s Y W Q g M S A t I F J l c 3 V s d H N f T V B B X 1 J l Y 2 l w Z S 9 B d X R v U m V t b 3 Z l Z E N v b H V t b n M x L n t z Y 2 9 y Z V 9 t a W 5 p Z n k s N D F 9 J n F 1 b 3 Q 7 L C Z x d W 9 0 O 1 N l Y 3 R p b 2 4 x L 1 d l c m t i b G F k I D E g L S B S Z X N 1 b H R z X 0 1 Q Q V 9 S Z W N p c G U v Q X V 0 b 1 J l b W 9 2 Z W R D b 2 x 1 b W 5 z M S 5 7 c 2 N v c m V f Y 2 9 t Y m l u Z S w 0 M n 0 m c X V v d D s s J n F 1 b 3 Q 7 U 2 V j d G l v b j E v V 2 V y a 2 J s Y W Q g M S A t I F J l c 3 V s d H N f T V B B X 1 J l Y 2 l w Z S 9 B d X R v U m V t b 3 Z l Z E N v b H V t b n M x L n t z Y 2 9 y Z V 9 j b 2 1 w c m V z c y w 0 M 3 0 m c X V v d D s s J n F 1 b 3 Q 7 U 2 V j d G l v b j E v V 2 V y a 2 J s Y W Q g M S A t I F J l c 3 V s d H N f T V B B X 1 J l Y 2 l w Z S 9 B d X R v U m V t b 3 Z l Z E N v b H V t b n M x L n t z Y 2 9 y Z V 9 l d G F n c y w 0 N H 0 m c X V v d D s s J n F 1 b 3 Q 7 U 2 V j d G l v b j E v V 2 V y a 2 J s Y W Q g M S A t I F J l c 3 V s d H N f T V B B X 1 J l Y 2 l w Z S 9 B d X R v U m V t b 3 Z l Z E N v b H V t b n M x L n t z Y 2 9 y Z V 9 w c m 9 n c m V z c 2 l 2 Z V 9 q c G V n L D Q 1 f S Z x d W 9 0 O y w m c X V v d D t T Z W N 0 a W 9 u M S 9 X Z X J r Y m x h Z C A x I C 0 g U m V z d W x 0 c 1 9 N U E F f U m V j a X B l L 0 F 1 d G 9 S Z W 1 v d m V k Q 2 9 s d W 1 u c z E u e 2 d 6 a X B f d G 9 0 Y W w s N D Z 9 J n F 1 b 3 Q 7 L C Z x d W 9 0 O 1 N l Y 3 R p b 2 4 x L 1 d l c m t i b G F k I D E g L S B S Z X N 1 b H R z X 0 1 Q Q V 9 S Z W N p c G U v Q X V 0 b 1 J l b W 9 2 Z W R D b 2 x 1 b W 5 z M S 5 7 Z 3 p p c F 9 z Y X Z p b m d z L D Q 3 f S Z x d W 9 0 O y w m c X V v d D t T Z W N 0 a W 9 u M S 9 X Z X J r Y m x h Z C A x I C 0 g U m V z d W x 0 c 1 9 N U E F f U m V j a X B l L 0 F 1 d G 9 S Z W 1 v d m V k Q 2 9 s d W 1 u c z E u e 2 1 p b m l m e V 9 0 b 3 R h b C w 0 O H 0 m c X V v d D s s J n F 1 b 3 Q 7 U 2 V j d G l v b j E v V 2 V y a 2 J s Y W Q g M S A t I F J l c 3 V s d H N f T V B B X 1 J l Y 2 l w Z S 9 B d X R v U m V t b 3 Z l Z E N v b H V t b n M x L n t t a W 5 p Z n l f c 2 F 2 a W 5 n c y w 0 O X 0 m c X V v d D s s J n F 1 b 3 Q 7 U 2 V j d G l v b j E v V 2 V y a 2 J s Y W Q g M S A t I F J l c 3 V s d H N f T V B B X 1 J l Y 2 l w Z S 9 B d X R v U m V t b 3 Z l Z E N v b H V t b n M x L n t p b W F n Z V 9 0 b 3 R h b C w 1 M H 0 m c X V v d D s s J n F 1 b 3 Q 7 U 2 V j d G l v b j E v V 2 V y a 2 J s Y W Q g M S A t I F J l c 3 V s d H N f T V B B X 1 J l Y 2 l w Z S 9 B d X R v U m V t b 3 Z l Z E N v b H V t b n M x L n t p b W F n Z V 9 z Y X Z p b m d z L D U x f S Z x d W 9 0 O y w m c X V v d D t T Z W N 0 a W 9 u M S 9 X Z X J r Y m x h Z C A x I C 0 g U m V z d W x 0 c 1 9 N U E F f U m V j a X B l L 0 F 1 d G 9 S Z W 1 v d m V k Q 2 9 s d W 1 u c z E u e 2 J h c 2 V f c G F n Z V 9 j Z G 4 s N T J 9 J n F 1 b 3 Q 7 L C Z x d W 9 0 O 1 N l Y 3 R p b 2 4 x L 1 d l c m t i b G F k I D E g L S B S Z X N 1 b H R z X 0 1 Q Q V 9 S Z W N p c G U v Q X V 0 b 1 J l b W 9 2 Z W R D b 2 x 1 b W 5 z M S 5 7 Y 3 B 1 L l B h c n N l S F R N T C w 1 M 3 0 m c X V v d D s s J n F 1 b 3 Q 7 U 2 V j d G l v b j E v V 2 V y a 2 J s Y W Q g M S A t I F J l c 3 V s d H N f T V B B X 1 J l Y 2 l w Z S 9 B d X R v U m V t b 3 Z l Z E N v b H V t b n M x L n t j c H U u S F R N T E R v Y 3 V t Z W 5 0 U G F y c 2 V y O j p G Z X R j a F F 1 Z X V l Z F B y Z W x v Y W R z L D U 0 f S Z x d W 9 0 O y w m c X V v d D t T Z W N 0 a W 9 u M S 9 X Z X J r Y m x h Z C A x I C 0 g U m V z d W x 0 c 1 9 N U E F f U m V j a X B l L 0 F 1 d G 9 S Z W 1 v d m V k Q 2 9 s d W 1 u c z E u e 2 N w d S 5 F d m V u d E R p c 3 B h d G N o L D U 1 f S Z x d W 9 0 O y w m c X V v d D t T Z W N 0 a W 9 u M S 9 X Z X J r Y m x h Z C A x I C 0 g U m V z d W x 0 c 1 9 N U E F f U m V j a X B l L 0 F 1 d G 9 S Z W 1 v d m V k Q 2 9 s d W 1 u c z E u e 2 N w d S 5 N Y X J r R E 9 N Q 2 9 u d G V u d C w 1 N n 0 m c X V v d D s s J n F 1 b 3 Q 7 U 2 V j d G l v b j E v V 2 V y a 2 J s Y W Q g M S A t I F J l c 3 V s d H N f T V B B X 1 J l Y 2 l w Z S 9 B d X R v U m V t b 3 Z l Z E N v b H V t b n M x L n t j c H U u V j g u R 0 N f V E l N R V 9 U T 1 9 T Q U Z F U E 9 J T l Q s N T d 9 J n F 1 b 3 Q 7 L C Z x d W 9 0 O 1 N l Y 3 R p b 2 4 x L 1 d l c m t i b G F k I D E g L S B S Z X N 1 b H R z X 0 1 Q Q V 9 S Z W N p c G U v Q X V 0 b 1 J l b W 9 2 Z W R D b 2 x 1 b W 5 z M S 5 7 Y 3 B 1 L k N v b W 1 p d E x v Y W Q s N T h 9 J n F 1 b 3 Q 7 L C Z x d W 9 0 O 1 N l Y 3 R p b 2 4 x L 1 d l c m t i b G F k I D E g L S B S Z X N 1 b H R z X 0 1 Q Q V 9 S Z W N p c G U v Q X V 0 b 1 J l b W 9 2 Z W R D b 2 x 1 b W 5 z M S 5 7 Y 3 B 1 L l J l c 2 9 1 c m N l R m V 0 Y 2 h l c j o 6 c m V x d W V z d F J l c 2 9 1 c m N l L D U 5 f S Z x d W 9 0 O y w m c X V v d D t T Z W N 0 a W 9 u M S 9 X Z X J r Y m x h Z C A x I C 0 g U m V z d W x 0 c 1 9 N U E F f U m V j a X B l L 0 F 1 d G 9 S Z W 1 v d m V k Q 2 9 s d W 1 u c z E u e 2 N w d S 5 F d m F s d W F 0 Z V N j c m l w d C w 2 M H 0 m c X V v d D s s J n F 1 b 3 Q 7 U 2 V j d G l v b j E v V 2 V y a 2 J s Y W Q g M S A t I F J l c 3 V s d H N f T V B B X 1 J l Y 2 l w Z S 9 B d X R v U m V t b 3 Z l Z E N v b H V t b n M x L n t j c H U u d j g u Y 2 9 t c G l s Z S w 2 M X 0 m c X V v d D s s J n F 1 b 3 Q 7 U 2 V j d G l v b j E v V 2 V y a 2 J s Y W Q g M S A t I F J l c 3 V s d H N f T V B B X 1 J l Y 2 l w Z S 9 B d X R v U m V t b 3 Z l Z E N v b H V t b n M x L n t j c H U u U G F y c 2 V B d X R o b 3 J T d H l s Z V N o Z W V 0 L D Y y f S Z x d W 9 0 O y w m c X V v d D t T Z W N 0 a W 9 u M S 9 X Z X J r Y m x h Z C A x I C 0 g U m V z d W x 0 c 1 9 N U E F f U m V j a X B l L 0 F 1 d G 9 S Z W 1 v d m V k Q 2 9 s d W 1 u c z E u e 2 N w d S 5 G d W 5 j d G l v b k N h b G w s N j N 9 J n F 1 b 3 Q 7 L C Z x d W 9 0 O 1 N l Y 3 R p b 2 4 x L 1 d l c m t i b G F k I D E g L S B S Z X N 1 b H R z X 0 1 Q Q V 9 S Z W N p c G U v Q X V 0 b 1 J l b W 9 2 Z W R D b 2 x 1 b W 5 z M S 5 7 Y 3 B 1 L l V w Z G F 0 Z U x h e W 9 1 d F R y Z W U s N j R 9 J n F 1 b 3 Q 7 L C Z x d W 9 0 O 1 N l Y 3 R p b 2 4 x L 1 d l c m t i b G F k I D E g L S B S Z X N 1 b H R z X 0 1 Q Q V 9 S Z W N p c G U v Q X V 0 b 1 J l b W 9 2 Z W R D b 2 x 1 b W 5 z M S 5 7 Y 3 B 1 L k x h e W 9 1 d C w 2 N X 0 m c X V v d D s s J n F 1 b 3 Q 7 U 2 V j d G l v b j E v V 2 V y a 2 J s Y W Q g M S A t I F J l c 3 V s d H N f T V B B X 1 J l Y 2 l w Z S 9 B d X R v U m V t b 3 Z l Z E N v b H V t b n M x L n t j c H U u U m V z b 3 V y Y 2 V D a G F u Z 2 V Q c m l v c m l 0 e S w 2 N n 0 m c X V v d D s s J n F 1 b 3 Q 7 U 2 V j d G l v b j E v V 2 V y a 2 J s Y W Q g M S A t I F J l c 3 V s d H N f T V B B X 1 J l Y 2 l w Z S 9 B d X R v U m V t b 3 Z l Z E N v b H V t b n M x L n t j c H U u U H J l U G F p b n Q s N j d 9 J n F 1 b 3 Q 7 L C Z x d W 9 0 O 1 N l Y 3 R p b 2 4 x L 1 d l c m t i b G F k I D E g L S B S Z X N 1 b H R z X 0 1 Q Q V 9 S Z W N p c G U v Q X V 0 b 1 J l b W 9 2 Z W R D b 2 x 1 b W 5 z M S 5 7 Y 3 B 1 L l B h a W 5 0 L D Y 4 f S Z x d W 9 0 O y w m c X V v d D t T Z W N 0 a W 9 u M S 9 X Z X J r Y m x h Z C A x I C 0 g U m V z d W x 0 c 1 9 N U E F f U m V j a X B l L 0 F 1 d G 9 S Z W 1 v d m V k Q 2 9 s d W 1 u c z E u e 2 N w d S 5 M Y X l l c m l 6 Z S w 2 O X 0 m c X V v d D s s J n F 1 b 3 Q 7 U 2 V j d G l v b j E v V 2 V y a 2 J s Y W Q g M S A t I F J l c 3 V s d H N f T V B B X 1 J l Y 2 l w Z S 9 B d X R v U m V t b 3 Z l Z E N v b H V t b n M x L n t j c H U u b G F y Z 2 V z d E N v b n R l b n R m d W x Q Y W l u d D o 6 Q 2 F u Z G l k Y X R l L D c w f S Z x d W 9 0 O y w m c X V v d D t T Z W N 0 a W 9 u M S 9 X Z X J r Y m x h Z C A x I C 0 g U m V z d W x 0 c 1 9 N U E F f U m V j a X B l L 0 F 1 d G 9 S Z W 1 v d m V k Q 2 9 s d W 1 u c z E u e 2 N w d S 5 I a X R U Z X N 0 L D c x f S Z x d W 9 0 O y w m c X V v d D t T Z W N 0 a W 9 u M S 9 X Z X J r Y m x h Z C A x I C 0 g U m V z d W x 0 c 1 9 N U E F f U m V j a X B l L 0 F 1 d G 9 S Z W 1 v d m V k Q 2 9 s d W 1 u c z E u e 2 N w d S 5 N Y X J r T G 9 h Z C w 3 M n 0 m c X V v d D s s J n F 1 b 3 Q 7 U 2 V j d G l v b j E v V 2 V y a 2 J s Y W Q g M S A t I F J l c 3 V s d H N f T V B B X 1 J l Y 2 l w Z S 9 B d X R v U m V t b 3 Z l Z E N v b H V t b n M x L n t j c H U u S W R s Z S w 3 M 3 0 m c X V v d D s s J n F 1 b 3 Q 7 U 2 V j d G l v b j E v V 2 V y a 2 J s Y W Q g M S A t I F J l c 3 V s d H N f T V B B X 1 J l Y 2 l w Z S 9 B d X R v U m V t b 3 Z l Z E N v b H V t b n M x L n t 0 Z X N 0 Z X I s N z R 9 J n F 1 b 3 Q 7 L C Z x d W 9 0 O 1 N l Y 3 R p b 2 4 x L 1 d l c m t i b G F k I D E g L S B S Z X N 1 b H R z X 0 1 Q Q V 9 S Z W N p c G U v Q X V 0 b 1 J l b W 9 2 Z W R D b 2 x 1 b W 5 z M S 5 7 c 3 R h c n R f Z X B v Y 2 g s N z V 9 J n F 1 b 3 Q 7 L C Z x d W 9 0 O 1 N l Y 3 R p b 2 4 x L 1 d l c m t i b G F k I D E g L S B S Z X N 1 b H R z X 0 1 Q Q V 9 S Z W N p c G U v Q X V 0 b 1 J l b W 9 2 Z W R D b 2 x 1 b W 5 z M S 5 7 b 3 N W Z X J z a W 9 u L D c 2 f S Z x d W 9 0 O y w m c X V v d D t T Z W N 0 a W 9 u M S 9 X Z X J r Y m x h Z C A x I C 0 g U m V z d W x 0 c 1 9 N U E F f U m V j a X B l L 0 F 1 d G 9 S Z W 1 v d m V k Q 2 9 s d W 1 u c z E u e 2 9 z X 3 Z l c n N p b 2 4 s N z d 9 J n F 1 b 3 Q 7 L C Z x d W 9 0 O 1 N l Y 3 R p b 2 4 x L 1 d l c m t i b G F k I D E g L S B S Z X N 1 b H R z X 0 1 Q Q V 9 S Z W N p c G U v Q X V 0 b 1 J l b W 9 2 Z W R D b 2 x 1 b W 5 z M S 5 7 b 3 N Q b G F 0 Z m 9 y b S w 3 O H 0 m c X V v d D s s J n F 1 b 3 Q 7 U 2 V j d G l v b j E v V 2 V y a 2 J s Y W Q g M S A t I F J l c 3 V s d H N f T V B B X 1 J l Y 2 l w Z S 9 B d X R v U m V t b 3 Z l Z E N v b H V t b n M x L n t k Y X R l L D c 5 f S Z x d W 9 0 O y w m c X V v d D t T Z W N 0 a W 9 u M S 9 X Z X J r Y m x h Z C A x I C 0 g U m V z d W x 0 c 1 9 N U E F f U m V j a X B l L 0 F 1 d G 9 S Z W 1 v d m V k Q 2 9 s d W 1 u c z E u e 2 J y b 3 d z Z X J W Z X J z a W 9 u L D g w f S Z x d W 9 0 O y w m c X V v d D t T Z W N 0 a W 9 u M S 9 X Z X J r Y m x h Z C A x I C 0 g U m V z d W x 0 c 1 9 N U E F f U m V j a X B l L 0 F 1 d G 9 S Z W 1 v d m V k Q 2 9 s d W 1 u c z E u e 2 J y b 3 d z Z X J f d m V y c 2 l v b i w 4 M X 0 m c X V v d D s s J n F 1 b 3 Q 7 U 2 V j d G l v b j E v V 2 V y a 2 J s Y W Q g M S A t I F J l c 3 V s d H N f T V B B X 1 J l Y 2 l w Z S 9 B d X R v U m V t b 3 Z l Z E N v b H V t b n M x L n t m d W x s e U x v Y W R l Z E N Q V W 1 z L D g y f S Z x d W 9 0 O y w m c X V v d D t T Z W N 0 a W 9 u M S 9 X Z X J r Y m x h Z C A x I C 0 g U m V z d W x 0 c 1 9 N U E F f U m V j a X B l L 0 F 1 d G 9 S Z W 1 v d m V k Q 2 9 s d W 1 u c z E u e 2 Z 1 b G x 5 T G 9 h Z G V k Q 1 B V c G N 0 L D g z f S Z x d W 9 0 O y w m c X V v d D t T Z W N 0 a W 9 u M S 9 X Z X J r Y m x h Z C A x I C 0 g U m V z d W x 0 c 1 9 N U E F f U m V j a X B l L 0 F 1 d G 9 S Z W 1 v d m V k Q 2 9 s d W 1 u c z E u e 2 R v Y 3 V t Z W 5 0 X 1 V S T C w 4 N H 0 m c X V v d D s s J n F 1 b 3 Q 7 U 2 V j d G l v b j E v V 2 V y a 2 J s Y W Q g M S A t I F J l c 3 V s d H N f T V B B X 1 J l Y 2 l w Z S 9 B d X R v U m V t b 3 Z l Z E N v b H V t b n M x L n t k b 2 N 1 b W V u d F 9 o b 3 N 0 b m F t Z S w 4 N X 0 m c X V v d D s s J n F 1 b 3 Q 7 U 2 V j d G l v b j E v V 2 V y a 2 J s Y W Q g M S A t I F J l c 3 V s d H N f T V B B X 1 J l Y 2 l w Z S 9 B d X R v U m V t b 3 Z l Z E N v b H V t b n M x L n t k b 2 N 1 b W V u d F 9 v c m l n a W 4 s O D Z 9 J n F 1 b 3 Q 7 L C Z x d W 9 0 O 1 N l Y 3 R p b 2 4 x L 1 d l c m t i b G F k I D E g L S B S Z X N 1 b H R z X 0 1 Q Q V 9 S Z W N p c G U v Q X V 0 b 1 J l b W 9 2 Z W R D b 2 x 1 b W 5 z M S 5 7 Z G 9 t R W x l b W V u d H M s O D d 9 J n F 1 b 3 Q 7 L C Z x d W 9 0 O 1 N l Y 3 R p b 2 4 x L 1 d l c m t i b G F k I D E g L S B S Z X N 1 b H R z X 0 1 Q Q V 9 S Z W N p c G U v Q X V 0 b 1 J l b W 9 2 Z W R D b 2 x 1 b W 5 z M S 5 7 Z G 9 t Q 2 9 t c G x l d G U s O D h 9 J n F 1 b 3 Q 7 L C Z x d W 9 0 O 1 N l Y 3 R p b 2 4 x L 1 d l c m t i b G F k I D E g L S B S Z X N 1 b H R z X 0 1 Q Q V 9 S Z W N p c G U v Q X V 0 b 1 J l b W 9 2 Z W R D b 2 x 1 b W 5 z M S 5 7 U G V y Z m 9 y b W F u Y 2 V Q Y W l u d F R p b W l u Z y 5 m a X J z d C 1 w Y W l u d C w 4 O X 0 m c X V v d D s s J n F 1 b 3 Q 7 U 2 V j d G l v b j E v V 2 V y a 2 J s Y W Q g M S A t I F J l c 3 V s d H N f T V B B X 1 J l Y 2 l w Z S 9 B d X R v U m V t b 3 Z l Z E N v b H V t b n M x L n t Q Z X J m b 3 J t Y W 5 j Z V B h a W 5 0 V G l t a W 5 n L m Z p c n N 0 L W N v b n R l b n R m d W w t c G F p b n Q s O T B 9 J n F 1 b 3 Q 7 L C Z x d W 9 0 O 1 N l Y 3 R p b 2 4 x L 1 d l c m t i b G F k I D E g L S B S Z X N 1 b H R z X 0 1 Q Q V 9 S Z W N p c G U v Q X V 0 b 1 J l b W 9 2 Z W R D b 2 x 1 b W 5 z M S 5 7 Y m F z Z V 9 w Y W d l X 2 l w X 3 B 0 c i w 5 M X 0 m c X V v d D s s J n F 1 b 3 Q 7 U 2 V j d G l v b j E v V 2 V y a 2 J s Y W Q g M S A t I F J l c 3 V s d H N f T V B B X 1 J l Y 2 l w Z S 9 B d X R v U m V t b 3 Z l Z E N v b H V t b n M x L n t i Y X N l X 3 B h Z 2 V f Y 2 5 h b W U s O T J 9 J n F 1 b 3 Q 7 L C Z x d W 9 0 O 1 N l Y 3 R p b 2 4 x L 1 d l c m t i b G F k I D E g L S B S Z X N 1 b H R z X 0 1 Q Q V 9 S Z W N p c G U v Q X V 0 b 1 J l b W 9 2 Z W R D b 2 x 1 b W 5 z M S 5 7 Y m F z Z V 9 w Y W d l X 2 R u c 1 9 z Z X J 2 Z X I s O T N 9 J n F 1 b 3 Q 7 L C Z x d W 9 0 O 1 N l Y 3 R p b 2 4 x L 1 d l c m t i b G F k I D E g L S B S Z X N 1 b H R z X 0 1 Q Q V 9 S Z W N p c G U v Q X V 0 b 1 J l b W 9 2 Z W R D b 2 x 1 b W 5 z M S 5 7 Y n J v d 3 N l c l 9 u Y W 1 l L D k 0 f S Z x d W 9 0 O y w m c X V v d D t T Z W N 0 a W 9 u M S 9 X Z X J r Y m x h Z C A x I C 0 g U m V z d W x 0 c 1 9 N U E F f U m V j a X B l L 0 F 1 d G 9 S Z W 1 v d m V k Q 2 9 s d W 1 u c z E u e 2 V 2 Z W 5 0 T m F t Z S w 5 N X 0 m c X V v d D s s J n F 1 b 3 Q 7 U 2 V j d G l v b j E v V 2 V y a 2 J s Y W Q g M S A t I F J l c 3 V s d H N f T V B B X 1 J l Y 2 l w Z S 9 B d X R v U m V t b 3 Z l Z E N v b H V t b n M x L n t 0 Z X N 0 X 3 J 1 b l 9 0 a W 1 l X 2 1 z L D k 2 f S Z x d W 9 0 O y w m c X V v d D t T Z W N 0 a W 9 u M S 9 X Z X J r Y m x h Z C A x I C 0 g U m V z d W x 0 c 1 9 N U E F f U m V j a X B l L 0 F 1 d G 9 S Z W 1 v d m V k Q 2 9 s d W 1 u c z E u e 3 R l c 3 R V c m w s O T d 9 J n F 1 b 3 Q 7 L C Z x d W 9 0 O 1 N l Y 3 R p b 2 4 x L 1 d l c m t i b G F k I D E g L S B S Z X N 1 b H R z X 0 1 Q Q V 9 S Z W N p c G U v Q X V 0 b 1 J l b W 9 2 Z W R D b 2 x 1 b W 5 z M S 5 7 Q 2 9 s b 3 J k Z X B 0 a C w 5 O H 0 m c X V v d D s s J n F 1 b 3 Q 7 U 2 V j d G l v b j E v V 2 V y a 2 J s Y W Q g M S A t I F J l c 3 V s d H N f T V B B X 1 J l Y 2 l w Z S 9 B d X R v U m V t b 3 Z l Z E N v b H V t b n M x L n t E c G k s O T l 9 J n F 1 b 3 Q 7 L C Z x d W 9 0 O 1 N l Y 3 R p b 2 4 x L 1 d l c m t i b G F k I D E g L S B S Z X N 1 b H R z X 0 1 Q Q V 9 S Z W N p c G U v Q X V 0 b 1 J l b W 9 2 Z W R D b 2 x 1 b W 5 z M S 5 7 S W 1 h Z 2 V z L D E w M H 0 m c X V v d D s s J n F 1 b 3 Q 7 U 2 V j d G l v b j E v V 2 V y a 2 J s Y W Q g M S A t I F J l c 3 V s d H N f T V B B X 1 J l Y 2 l w Z S 9 B d X R v U m V t b 3 Z l Z E N v b H V t b n M x L n t S Z X N v b H V 0 a W 9 u L D E w M X 0 m c X V v d D s s J n F 1 b 3 Q 7 U 2 V j d G l v b j E v V 2 V y a 2 J s Y W Q g M S A t I F J l c 3 V s d H N f T V B B X 1 J l Y 2 l w Z S 9 B d X R v U m V t b 3 Z l Z E N v b H V t b n M x L n t n Z W 5 l c m F 0 Z W Q t Y 2 9 u d G V u d C 1 w Z X J j Z W 5 0 L D E w M n 0 m c X V v d D s s J n F 1 b 3 Q 7 U 2 V j d G l v b j E v V 2 V y a 2 J s Y W Q g M S A t I F J l c 3 V s d H N f T V B B X 1 J l Y 2 l w Z S 9 B d X R v U m V t b 3 Z l Z E N v b H V t b n M x L n t n Z W 5 l c m F 0 Z W Q t Y 2 9 u d G V u d C 1 z a X p l L D E w M 3 0 m c X V v d D s s J n F 1 b 3 Q 7 U 2 V j d G l v b j E v V 2 V y a 2 J s Y W Q g M S A t I F J l c 3 V s d H N f T V B B X 1 J l Y 2 l w Z S 9 B d X R v U m V t b 3 Z l Z E N v b H V t b n M x L n t t Z X R h L X Z p Z X d w b 3 J 0 L D E w N H 0 m c X V v d D s s J n F 1 b 3 Q 7 U 2 V j d G l v b j E v V 2 V y a 2 J s Y W Q g M S A t I F J l c 3 V s d H N f T V B B X 1 J l Y 2 l w Z S 9 B d X R v U m V t b 3 Z l Z E N v b H V t b n M x L n t y Z W 5 k Z X J l Z C 1 o d G 1 s L D E w N X 0 m c X V v d D s s J n F 1 b 3 Q 7 U 2 V j d G l v b j E v V 2 V y a 2 J s Y W Q g M S A t I F J l c 3 V s d H N f T V B B X 1 J l Y 2 l w Z S 9 B d X R v U m V t b 3 Z l Z E N v b H V t b n M x L n t s Y X N 0 V m l z d W F s Q 2 h h b m d l L D E w N n 0 m c X V v d D s s J n F 1 b 3 Q 7 U 2 V j d G l v b j E v V 2 V y a 2 J s Y W Q g M S A t I F J l c 3 V s d H N f T V B B X 1 J l Y 2 l w Z S 9 B d X R v U m V t b 3 Z l Z E N v b H V t b n M x L n t y Z W 5 k Z X I s M T A 3 f S Z x d W 9 0 O y w m c X V v d D t T Z W N 0 a W 9 u M S 9 X Z X J r Y m x h Z C A x I C 0 g U m V z d W x 0 c 1 9 N U E F f U m V j a X B l L 0 F 1 d G 9 S Z W 1 v d m V k Q 2 9 s d W 1 u c z E u e 3 Z p c 3 V h b E N v b X B s Z X R l O D U s M T A 4 f S Z x d W 9 0 O y w m c X V v d D t T Z W N 0 a W 9 u M S 9 X Z X J r Y m x h Z C A x I C 0 g U m V z d W x 0 c 1 9 N U E F f U m V j a X B l L 0 F 1 d G 9 S Z W 1 v d m V k Q 2 9 s d W 1 u c z E u e 3 Z p c 3 V h b E N v b X B s Z X R l O T A s M T A 5 f S Z x d W 9 0 O y w m c X V v d D t T Z W N 0 a W 9 u M S 9 X Z X J r Y m x h Z C A x I C 0 g U m V z d W x 0 c 1 9 N U E F f U m V j a X B l L 0 F 1 d G 9 S Z W 1 v d m V k Q 2 9 s d W 1 u c z E u e 3 Z p c 3 V h b E N v b X B s Z X R l O T U s M T E w f S Z x d W 9 0 O y w m c X V v d D t T Z W N 0 a W 9 u M S 9 X Z X J r Y m x h Z C A x I C 0 g U m V z d W x 0 c 1 9 N U E F f U m V j a X B l L 0 F 1 d G 9 S Z W 1 v d m V k Q 2 9 s d W 1 u c z E u e 3 Z p c 3 V h b E N v b X B s Z X R l O T k s M T E x f S Z x d W 9 0 O y w m c X V v d D t T Z W N 0 a W 9 u M S 9 X Z X J r Y m x h Z C A x I C 0 g U m V z d W x 0 c 1 9 N U E F f U m V j a X B l L 0 F 1 d G 9 S Z W 1 v d m V k Q 2 9 s d W 1 u c z E u e 3 Z p c 3 V h b E N v b X B s Z X R l L D E x M n 0 m c X V v d D s s J n F 1 b 3 Q 7 U 2 V j d G l v b j E v V 2 V y a 2 J s Y W Q g M S A t I F J l c 3 V s d H N f T V B B X 1 J l Y 2 l w Z S 9 B d X R v U m V t b 3 Z l Z E N v b H V t b n M x L n t T c G V l Z E l u Z G V 4 L D E x M 3 0 m c X V v d D s s J n F 1 b 3 Q 7 U 2 V j d G l v b j E v V 2 V y a 2 J s Y W Q g M S A t I F J l c 3 V s d H N f T V B B X 1 J l Y 2 l w Z S 9 B d X R v U m V t b 3 Z l Z E N v b H V t b n M x L n t M Y X J n Z X N 0 Q 2 9 u d G V u d G Z 1 b F B h a W 5 0 V H l w Z S w x M T R 9 J n F 1 b 3 Q 7 L C Z x d W 9 0 O 1 N l Y 3 R p b 2 4 x L 1 d l c m t i b G F k I D E g L S B S Z X N 1 b H R z X 0 1 Q Q V 9 S Z W N p c G U v Q X V 0 b 1 J l b W 9 2 Z W R D b 2 x 1 b W 5 z M S 5 7 T G F y Z 2 V z d E N v b n R l b n R m d W x Q Y W l u d E 5 v Z G V U e X B l L D E x N X 0 m c X V v d D s s J n F 1 b 3 Q 7 U 2 V j d G l v b j E v V 2 V y a 2 J s Y W Q g M S A t I F J l c 3 V s d H N f T V B B X 1 J l Y 2 l w Z S 9 B d X R v U m V t b 3 Z l Z E N v b H V t b n M x L n t M Y X J n Z X N 0 Q 2 9 u d G V u d G Z 1 b F B h a W 5 0 S W 1 h Z 2 V V U k w s M T E 2 f S Z x d W 9 0 O y w m c X V v d D t T Z W N 0 a W 9 u M S 9 X Z X J r Y m x h Z C A x I C 0 g U m V z d W x 0 c 1 9 N U E F f U m V j a X B l L 0 F 1 d G 9 S Z W 1 v d m V k Q 2 9 s d W 1 u c z E u e 2 N o c m 9 t Z V V z Z X J U a W 1 p b m c u b m F 2 a W d h d G l v b l N 0 Y X J 0 L D E x N 3 0 m c X V v d D s s J n F 1 b 3 Q 7 U 2 V j d G l v b j E v V 2 V y a 2 J s Y W Q g M S A t I F J l c 3 V s d H N f T V B B X 1 J l Y 2 l w Z S 9 B d X R v U m V t b 3 Z l Z E N v b H V t b n M x L n t j a H J v b W V V c 2 V y V G l t a W 5 n L m Z l d G N o U 3 R h c n Q s M T E 4 f S Z x d W 9 0 O y w m c X V v d D t T Z W N 0 a W 9 u M S 9 X Z X J r Y m x h Z C A x I C 0 g U m V z d W x 0 c 1 9 N U E F f U m V j a X B l L 0 F 1 d G 9 S Z W 1 v d m V k Q 2 9 s d W 1 u c z E u e 2 N o c m 9 t Z V V z Z X J U a W 1 p b m c u Z G 9 t T G 9 h Z G l u Z y w x M T l 9 J n F 1 b 3 Q 7 L C Z x d W 9 0 O 1 N l Y 3 R p b 2 4 x L 1 d l c m t i b G F k I D E g L S B S Z X N 1 b H R z X 0 1 Q Q V 9 S Z W N p c G U v Q X V 0 b 1 J l b W 9 2 Z W R D b 2 x 1 b W 5 z M S 5 7 Y 2 h y b 2 1 l V X N l c l R p b W l u Z y 5 y Z X N w b 2 5 z Z U V u Z C w x M j B 9 J n F 1 b 3 Q 7 L C Z x d W 9 0 O 1 N l Y 3 R p b 2 4 x L 1 d l c m t i b G F k I D E g L S B S Z X N 1 b H R z X 0 1 Q Q V 9 S Z W N p c G U v Q X V 0 b 1 J l b W 9 2 Z W R D b 2 x 1 b W 5 z M S 5 7 Y 2 h y b 2 1 l V X N l c l R p b W l u Z y 5 k b 2 1 J b n R l c m F j d G l 2 Z S w x M j F 9 J n F 1 b 3 Q 7 L C Z x d W 9 0 O 1 N l Y 3 R p b 2 4 x L 1 d l c m t i b G F k I D E g L S B S Z X N 1 b H R z X 0 1 Q Q V 9 S Z W N p c G U v Q X V 0 b 1 J l b W 9 2 Z W R D b 2 x 1 b W 5 z M S 5 7 Y 2 h y b 2 1 l V X N l c l R p b W l u Z y 5 k b 2 1 D b 2 5 0 Z W 5 0 T G 9 h Z G V k R X Z l b n R T d G F y d C w x M j J 9 J n F 1 b 3 Q 7 L C Z x d W 9 0 O 1 N l Y 3 R p b 2 4 x L 1 d l c m t i b G F k I D E g L S B S Z X N 1 b H R z X 0 1 Q Q V 9 S Z W N p c G U v Q X V 0 b 1 J l b W 9 2 Z W R D b 2 x 1 b W 5 z M S 5 7 Y 2 h y b 2 1 l V X N l c l R p b W l u Z y 5 k b 2 1 D b 2 5 0 Z W 5 0 T G 9 h Z G V k R X Z l b n R F b m Q s M T I z f S Z x d W 9 0 O y w m c X V v d D t T Z W N 0 a W 9 u M S 9 X Z X J r Y m x h Z C A x I C 0 g U m V z d W x 0 c 1 9 N U E F f U m V j a X B l L 0 F 1 d G 9 S Z W 1 v d m V k Q 2 9 s d W 1 u c z E u e 2 N o c m 9 t Z V V z Z X J U a W 1 p b m c u Z G 9 t Q 2 9 t c G x l d G U s M T I 0 f S Z x d W 9 0 O y w m c X V v d D t T Z W N 0 a W 9 u M S 9 X Z X J r Y m x h Z C A x I C 0 g U m V z d W x 0 c 1 9 N U E F f U m V j a X B l L 0 F 1 d G 9 S Z W 1 v d m V k Q 2 9 s d W 1 u c z E u e 2 N o c m 9 t Z V V z Z X J U a W 1 p b m c u d W 5 s b 2 F k R X Z l b n R T d G F y d C w x M j V 9 J n F 1 b 3 Q 7 L C Z x d W 9 0 O 1 N l Y 3 R p b 2 4 x L 1 d l c m t i b G F k I D E g L S B S Z X N 1 b H R z X 0 1 Q Q V 9 S Z W N p c G U v Q X V 0 b 1 J l b W 9 2 Z W R D b 2 x 1 b W 5 z M S 5 7 Y 2 h y b 2 1 l V X N l c l R p b W l u Z y 5 1 b m x v Y W R F d m V u d E V u Z C w x M j Z 9 J n F 1 b 3 Q 7 L C Z x d W 9 0 O 1 N l Y 3 R p b 2 4 x L 1 d l c m t i b G F k I D E g L S B S Z X N 1 b H R z X 0 1 Q Q V 9 S Z W N p c G U v Q X V 0 b 1 J l b W 9 2 Z W R D b 2 x 1 b W 5 z M S 5 7 Y 2 h y b 2 1 l V X N l c l R p b W l u Z y 5 t Y X J r Q X N N Y W l u R n J h b W U s M T I 3 f S Z x d W 9 0 O y w m c X V v d D t T Z W N 0 a W 9 u M S 9 X Z X J r Y m x h Z C A x I C 0 g U m V z d W x 0 c 1 9 N U E F f U m V j a X B l L 0 F 1 d G 9 S Z W 1 v d m V k Q 2 9 s d W 1 u c z E u e 2 N o c m 9 t Z V V z Z X J U a W 1 p b m c u Y 2 9 t b W l 0 T m F 2 a W d h d G l v b k V u Z C w x M j h 9 J n F 1 b 3 Q 7 L C Z x d W 9 0 O 1 N l Y 3 R p b 2 4 x L 1 d l c m t i b G F k I D E g L S B S Z X N 1 b H R z X 0 1 Q Q V 9 S Z W N p c G U v Q X V 0 b 1 J l b W 9 2 Z W R D b 2 x 1 b W 5 z M S 5 7 Y 2 h y b 2 1 l V X N l c l R p b W l u Z y 5 m a X J z d F B h a W 5 0 L D E y O X 0 m c X V v d D s s J n F 1 b 3 Q 7 U 2 V j d G l v b j E v V 2 V y a 2 J s Y W Q g M S A t I F J l c 3 V s d H N f T V B B X 1 J l Y 2 l w Z S 9 B d X R v U m V t b 3 Z l Z E N v b H V t b n M x L n t j a H J v b W V V c 2 V y V G l t a W 5 n L m Z p c n N 0 Q 2 9 u d G V u d G Z 1 b F B h a W 5 0 L D E z M H 0 m c X V v d D s s J n F 1 b 3 Q 7 U 2 V j d G l v b j E v V 2 V y a 2 J s Y W Q g M S A t I F J l c 3 V s d H N f T V B B X 1 J l Y 2 l w Z S 9 B d X R v U m V t b 3 Z l Z E N v b H V t b n M x L n t j a H J v b W V V c 2 V y V G l t a W 5 n L m Z p c n N 0 T W V h b m l u Z 2 Z 1 b F B h a W 5 0 Q 2 F u Z G l k Y X R l L D E z M X 0 m c X V v d D s s J n F 1 b 3 Q 7 U 2 V j d G l v b j E v V 2 V y a 2 J s Y W Q g M S A t I F J l c 3 V s d H N f T V B B X 1 J l Y 2 l w Z S 9 B d X R v U m V t b 3 Z l Z E N v b H V t b n M x L n t j a H J v b W V V c 2 V y V G l t a W 5 n L k x h e W 9 1 d F N o a W Z 0 L D E z M n 0 m c X V v d D s s J n F 1 b 3 Q 7 U 2 V j d G l v b j E v V 2 V y a 2 J s Y W Q g M S A t I F J l c 3 V s d H N f T V B B X 1 J l Y 2 l w Z S 9 B d X R v U m V t b 3 Z l Z E N v b H V t b n M x L n t j a H J v b W V V c 2 V y V G l t a W 5 n L m Z p c n N 0 T W V h b m l u Z 2 Z 1 b F B h a W 5 0 L D E z M 3 0 m c X V v d D s s J n F 1 b 3 Q 7 U 2 V j d G l v b j E v V 2 V y a 2 J s Y W Q g M S A t I F J l c 3 V s d H N f T V B B X 1 J l Y 2 l w Z S 9 B d X R v U m V t b 3 Z l Z E N v b H V t b n M x L n t j a H J v b W V V c 2 V y V G l t a W 5 n L m x v Y W R F d m V u d F N 0 Y X J 0 L D E z N H 0 m c X V v d D s s J n F 1 b 3 Q 7 U 2 V j d G l v b j E v V 2 V y a 2 J s Y W Q g M S A t I F J l c 3 V s d H N f T V B B X 1 J l Y 2 l w Z S 9 B d X R v U m V t b 3 Z l Z E N v b H V t b n M x L n t j a H J v b W V V c 2 V y V G l t a W 5 n L m x v Y W R F d m V u d E V u Z C w x M z V 9 J n F 1 b 3 Q 7 L C Z x d W 9 0 O 1 N l Y 3 R p b 2 4 x L 1 d l c m t i b G F k I D E g L S B S Z X N 1 b H R z X 0 1 Q Q V 9 S Z W N p c G U v Q X V 0 b 1 J l b W 9 2 Z W R D b 2 x 1 b W 5 z M S 5 7 Y 2 h y b 2 1 l V X N l c l R p b W l u Z y 5 m a X J z d E l t Y W d l U G F p b n Q s M T M 2 f S Z x d W 9 0 O y w m c X V v d D t T Z W N 0 a W 9 u M S 9 X Z X J r Y m x h Z C A x I C 0 g U m V z d W x 0 c 1 9 N U E F f U m V j a X B l L 0 F 1 d G 9 S Z W 1 v d m V k Q 2 9 s d W 1 u c z E u e 2 N o c m 9 t Z V V z Z X J U a W 1 p b m c u T G F y Z 2 V z d F R l e H R Q Y W l u d C w x M z d 9 J n F 1 b 3 Q 7 L C Z x d W 9 0 O 1 N l Y 3 R p b 2 4 x L 1 d l c m t i b G F k I D E g L S B S Z X N 1 b H R z X 0 1 Q Q V 9 S Z W N p c G U v Q X V 0 b 1 J l b W 9 2 Z W R D b 2 x 1 b W 5 z M S 5 7 Y 2 h y b 2 1 l V X N l c l R p b W l u Z y 5 M Y X J n Z X N 0 Q 2 9 u d G V u d G Z 1 b F B h a W 5 0 L D E z O H 0 m c X V v d D s s J n F 1 b 3 Q 7 U 2 V j d G l v b j E v V 2 V y a 2 J s Y W Q g M S A t I F J l c 3 V s d H N f T V B B X 1 J l Y 2 l w Z S 9 B d X R v U m V t b 3 Z l Z E N v b H V t b n M x L n t j a H J v b W V V c 2 V y V G l t a W 5 n L k x h c m d l c 3 R J b W F n Z V B h a W 5 0 L D E z O X 0 m c X V v d D s s J n F 1 b 3 Q 7 U 2 V j d G l v b j E v V 2 V y a 2 J s Y W Q g M S A t I F J l c 3 V s d H N f T V B B X 1 J l Y 2 l w Z S 9 B d X R v U m V t b 3 Z l Z E N v b H V t b n M x L n t j a H J v b W V V c 2 V y V G l t a W 5 n L l R v d G F s T G F 5 b 3 V 0 U 2 h p Z n Q s M T Q w f S Z x d W 9 0 O y w m c X V v d D t T Z W N 0 a W 9 u M S 9 X Z X J r Y m x h Z C A x I C 0 g U m V z d W x 0 c 1 9 N U E F f U m V j a X B l L 0 F 1 d G 9 S Z W 1 v d m V k Q 2 9 s d W 1 u c z E u e 2 N o c m 9 t Z V V z Z X J U a W 1 p b m c u Q 3 V t d W x h d G l 2 Z U x h e W 9 1 d F N o a W Z 0 L D E 0 M X 0 m c X V v d D s s J n F 1 b 3 Q 7 U 2 V j d G l v b j E v V 2 V y a 2 J s Y W Q g M S A t I F J l c 3 V s d H N f T V B B X 1 J l Y 2 l w Z S 9 B d X R v U m V t b 3 Z l Z E N v b H V t b n M x L n t U V E l N Z W F z d X J l b W V u d E V u Z C w x N D J 9 J n F 1 b 3 Q 7 L C Z x d W 9 0 O 1 N l Y 3 R p b 2 4 x L 1 d l c m t i b G F k I D E g L S B S Z X N 1 b H R z X 0 1 Q Q V 9 S Z W N p c G U v Q X V 0 b 1 J l b W 9 2 Z W R D b 2 x 1 b W 5 z M S 5 7 T G F z d E l u d G V y Y W N 0 a X Z l L D E 0 M 3 0 m c X V v d D s s J n F 1 b 3 Q 7 U 2 V j d G l v b j E v V 2 V y a 2 J s Y W Q g M S A t I F J l c 3 V s d H N f T V B B X 1 J l Y 2 l w Z S 9 B d X R v U m V t b 3 Z l Z E N v b H V t b n M x L n t 0 Z X N 0 S U Q s M T Q 0 f S Z x d W 9 0 O y w m c X V v d D t T Z W N 0 a W 9 u M S 9 X Z X J r Y m x h Z C A x I C 0 g U m V z d W x 0 c 1 9 N U E F f U m V j a X B l L 0 F 1 d G 9 S Z W 1 v d m V k Q 2 9 s d W 1 u c z E u e 3 J 1 b i w x N D V 9 J n F 1 b 3 Q 7 L C Z x d W 9 0 O 1 N l Y 3 R p b 2 4 x L 1 d l c m t i b G F k I D E g L S B S Z X N 1 b H R z X 0 1 Q Q V 9 S Z W N p c G U v Q X V 0 b 1 J l b W 9 2 Z W R D b 2 x 1 b W 5 z M S 5 7 c 3 R l c C w x N D Z 9 J n F 1 b 3 Q 7 L C Z x d W 9 0 O 1 N l Y 3 R p b 2 4 x L 1 d l c m t i b G F k I D E g L S B S Z X N 1 b H R z X 0 1 Q Q V 9 S Z W N p c G U v Q X V 0 b 1 J l b W 9 2 Z W R D b 2 x 1 b W 5 z M S 5 7 Z W Z m Z W N 0 a X Z l Q n B z L D E 0 N 3 0 m c X V v d D s s J n F 1 b 3 Q 7 U 2 V j d G l v b j E v V 2 V y a 2 J s Y W Q g M S A t I F J l c 3 V s d H N f T V B B X 1 J l Y 2 l w Z S 9 B d X R v U m V t b 3 Z l Z E N v b H V t b n M x L n t k b 2 1 U a W 1 l L D E 0 O H 0 m c X V v d D s s J n F 1 b 3 Q 7 U 2 V j d G l v b j E v V 2 V y a 2 J s Y W Q g M S A t I F J l c 3 V s d H N f T V B B X 1 J l Y 2 l w Z S 9 B d X R v U m V t b 3 Z l Z E N v b H V t b n M x L n t h Z n Q s M T Q 5 f S Z x d W 9 0 O y w m c X V v d D t T Z W N 0 a W 9 u M S 9 X Z X J r Y m x h Z C A x I C 0 g U m V z d W x 0 c 1 9 N U E F f U m V j a X B l L 0 F 1 d G 9 S Z W 1 v d m V k Q 2 9 s d W 1 u c z E u e 3 R p d G x l V G l t Z S w x N T B 9 J n F 1 b 3 Q 7 L C Z x d W 9 0 O 1 N l Y 3 R p b 2 4 x L 1 d l c m t i b G F k I D E g L S B S Z X N 1 b H R z X 0 1 Q Q V 9 S Z W N p c G U v Q X V 0 b 1 J l b W 9 2 Z W R D b 2 x 1 b W 5 z M S 5 7 Z G 9 t T G 9 h Z G l u Z y w x N T F 9 J n F 1 b 3 Q 7 L C Z x d W 9 0 O 1 N l Y 3 R p b 2 4 x L 1 d l c m t i b G F k I D E g L S B S Z X N 1 b H R z X 0 1 Q Q V 9 S Z W N p c G U v Q X V 0 b 1 J l b W 9 2 Z W R D b 2 x 1 b W 5 z M S 5 7 c 2 V y d m V y X 3 J 0 d C w x N T J 9 J n F 1 b 3 Q 7 L C Z x d W 9 0 O 1 N l Y 3 R p b 2 4 x L 1 d l c m t i b G F k I D E g L S B S Z X N 1 b H R z X 0 1 Q Q V 9 S Z W N p c G U v Q X V 0 b 1 J l b W 9 2 Z W R D b 2 x 1 b W 5 z M S 5 7 Z W R n Z S 1 w c m 9 j Z X N z Z W Q s M T U z f S Z x d W 9 0 O y w m c X V v d D t T Z W N 0 a W 9 u M S 9 X Z X J r Y m x h Z C A x I C 0 g U m V z d W x 0 c 1 9 N U E F f U m V j a X B l L 0 F 1 d G 9 S Z W 1 v d m V k Q 2 9 s d W 1 u c z E u e 2 1 h e E Z J R C w x N T R 9 J n F 1 b 3 Q 7 L C Z x d W 9 0 O 1 N l Y 3 R p b 2 4 x L 1 d l c m t i b G F k I D E g L S B S Z X N 1 b H R z X 0 1 Q Q V 9 S Z W N p c G U v Q X V 0 b 1 J l b W 9 2 Z W R D b 2 x 1 b W 5 z M S 5 7 V G 9 0 Y W x C b G 9 j a 2 l u Z 1 R p b W U s M T U 1 f S Z x d W 9 0 O y w m c X V v d D t T Z W N 0 a W 9 u M S 9 X Z X J r Y m x h Z C A x I C 0 g U m V z d W x 0 c 1 9 N U E F f U m V j a X B l L 0 F 1 d G 9 S Z W 1 v d m V k Q 2 9 s d W 1 u c z E u e 2 V m Z m V j d G l 2 Z U J w c 0 R v Y y w x N T Z 9 J n F 1 b 3 Q 7 L C Z x d W 9 0 O 1 N l Y 3 R p b 2 4 x L 1 d l c m t i b G F k I D E g L S B S Z X N 1 b H R z X 0 1 Q Q V 9 S Z W N p c G U v Q X V 0 b 1 J l b W 9 2 Z W R D b 2 x 1 b W 5 z M S 5 7 Y n l 0 Z X M u a H R t b C w x N T d 9 J n F 1 b 3 Q 7 L C Z x d W 9 0 O 1 N l Y 3 R p b 2 4 x L 1 d l c m t i b G F k I D E g L S B S Z X N 1 b H R z X 0 1 Q Q V 9 S Z W N p c G U v Q X V 0 b 1 J l b W 9 2 Z W R D b 2 x 1 b W 5 z M S 5 7 c m V x d W V z d H M u a H R t b C w x N T h 9 J n F 1 b 3 Q 7 L C Z x d W 9 0 O 1 N l Y 3 R p b 2 4 x L 1 d l c m t i b G F k I D E g L S B S Z X N 1 b H R z X 0 1 Q Q V 9 S Z W N p c G U v Q X V 0 b 1 J l b W 9 2 Z W R D b 2 x 1 b W 5 z M S 5 7 Y n l 0 Z X N V b m N v b X B y Z X N z Z W Q u a H R t b C w x N T l 9 J n F 1 b 3 Q 7 L C Z x d W 9 0 O 1 N l Y 3 R p b 2 4 x L 1 d l c m t i b G F k I D E g L S B S Z X N 1 b H R z X 0 1 Q Q V 9 S Z W N p c G U v Q X V 0 b 1 J l b W 9 2 Z W R D b 2 x 1 b W 5 z M S 5 7 Y n l 0 Z X M u a n M s M T Y w f S Z x d W 9 0 O y w m c X V v d D t T Z W N 0 a W 9 u M S 9 X Z X J r Y m x h Z C A x I C 0 g U m V z d W x 0 c 1 9 N U E F f U m V j a X B l L 0 F 1 d G 9 S Z W 1 v d m V k Q 2 9 s d W 1 u c z E u e 3 J l c X V l c 3 R z L m p z L D E 2 M X 0 m c X V v d D s s J n F 1 b 3 Q 7 U 2 V j d G l v b j E v V 2 V y a 2 J s Y W Q g M S A t I F J l c 3 V s d H N f T V B B X 1 J l Y 2 l w Z S 9 B d X R v U m V t b 3 Z l Z E N v b H V t b n M x L n t i e X R l c 1 V u Y 2 9 t c H J l c 3 N l Z C 5 q c y w x N j J 9 J n F 1 b 3 Q 7 L C Z x d W 9 0 O 1 N l Y 3 R p b 2 4 x L 1 d l c m t i b G F k I D E g L S B S Z X N 1 b H R z X 0 1 Q Q V 9 S Z W N p c G U v Q X V 0 b 1 J l b W 9 2 Z W R D b 2 x 1 b W 5 z M S 5 7 Y n l 0 Z X M u Y 3 N z L D E 2 M 3 0 m c X V v d D s s J n F 1 b 3 Q 7 U 2 V j d G l v b j E v V 2 V y a 2 J s Y W Q g M S A t I F J l c 3 V s d H N f T V B B X 1 J l Y 2 l w Z S 9 B d X R v U m V t b 3 Z l Z E N v b H V t b n M x L n t y Z X F 1 Z X N 0 c y 5 j c 3 M s M T Y 0 f S Z x d W 9 0 O y w m c X V v d D t T Z W N 0 a W 9 u M S 9 X Z X J r Y m x h Z C A x I C 0 g U m V z d W x 0 c 1 9 N U E F f U m V j a X B l L 0 F 1 d G 9 S Z W 1 v d m V k Q 2 9 s d W 1 u c z E u e 2 J 5 d G V z V W 5 j b 2 1 w c m V z c 2 V k L m N z c y w x N j V 9 J n F 1 b 3 Q 7 L C Z x d W 9 0 O 1 N l Y 3 R p b 2 4 x L 1 d l c m t i b G F k I D E g L S B S Z X N 1 b H R z X 0 1 Q Q V 9 S Z W N p c G U v Q X V 0 b 1 J l b W 9 2 Z W R D b 2 x 1 b W 5 z M S 5 7 Y n l 0 Z X M u a W 1 h Z 2 U s M T Y 2 f S Z x d W 9 0 O y w m c X V v d D t T Z W N 0 a W 9 u M S 9 X Z X J r Y m x h Z C A x I C 0 g U m V z d W x 0 c 1 9 N U E F f U m V j a X B l L 0 F 1 d G 9 S Z W 1 v d m V k Q 2 9 s d W 1 u c z E u e 3 J l c X V l c 3 R z L m l t Y W d l L D E 2 N 3 0 m c X V v d D s s J n F 1 b 3 Q 7 U 2 V j d G l v b j E v V 2 V y a 2 J s Y W Q g M S A t I F J l c 3 V s d H N f T V B B X 1 J l Y 2 l w Z S 9 B d X R v U m V t b 3 Z l Z E N v b H V t b n M x L n t i e X R l c 1 V u Y 2 9 t c H J l c 3 N l Z C 5 p b W F n Z S w x N j h 9 J n F 1 b 3 Q 7 L C Z x d W 9 0 O 1 N l Y 3 R p b 2 4 x L 1 d l c m t i b G F k I D E g L S B S Z X N 1 b H R z X 0 1 Q Q V 9 S Z W N p c G U v Q X V 0 b 1 J l b W 9 2 Z W R D b 2 x 1 b W 5 z M S 5 7 Y n l 0 Z X M u Z m x h c 2 g s M T Y 5 f S Z x d W 9 0 O y w m c X V v d D t T Z W N 0 a W 9 u M S 9 X Z X J r Y m x h Z C A x I C 0 g U m V z d W x 0 c 1 9 N U E F f U m V j a X B l L 0 F 1 d G 9 S Z W 1 v d m V k Q 2 9 s d W 1 u c z E u e 3 J l c X V l c 3 R z L m Z s Y X N o L D E 3 M H 0 m c X V v d D s s J n F 1 b 3 Q 7 U 2 V j d G l v b j E v V 2 V y a 2 J s Y W Q g M S A t I F J l c 3 V s d H N f T V B B X 1 J l Y 2 l w Z S 9 B d X R v U m V t b 3 Z l Z E N v b H V t b n M x L n t i e X R l c 1 V u Y 2 9 t c H J l c 3 N l Z C 5 m b G F z a C w x N z F 9 J n F 1 b 3 Q 7 L C Z x d W 9 0 O 1 N l Y 3 R p b 2 4 x L 1 d l c m t i b G F k I D E g L S B S Z X N 1 b H R z X 0 1 Q Q V 9 S Z W N p c G U v Q X V 0 b 1 J l b W 9 2 Z W R D b 2 x 1 b W 5 z M S 5 7 Y n l 0 Z X M u Z m 9 u d C w x N z J 9 J n F 1 b 3 Q 7 L C Z x d W 9 0 O 1 N l Y 3 R p b 2 4 x L 1 d l c m t i b G F k I D E g L S B S Z X N 1 b H R z X 0 1 Q Q V 9 S Z W N p c G U v Q X V 0 b 1 J l b W 9 2 Z W R D b 2 x 1 b W 5 z M S 5 7 c m V x d W V z d H M u Z m 9 u d C w x N z N 9 J n F 1 b 3 Q 7 L C Z x d W 9 0 O 1 N l Y 3 R p b 2 4 x L 1 d l c m t i b G F k I D E g L S B S Z X N 1 b H R z X 0 1 Q Q V 9 S Z W N p c G U v Q X V 0 b 1 J l b W 9 2 Z W R D b 2 x 1 b W 5 z M S 5 7 Y n l 0 Z X N V b m N v b X B y Z X N z Z W Q u Z m 9 u d C w x N z R 9 J n F 1 b 3 Q 7 L C Z x d W 9 0 O 1 N l Y 3 R p b 2 4 x L 1 d l c m t i b G F k I D E g L S B S Z X N 1 b H R z X 0 1 Q Q V 9 S Z W N p c G U v Q X V 0 b 1 J l b W 9 2 Z W R D b 2 x 1 b W 5 z M S 5 7 Y n l 0 Z X M u d m l k Z W 8 s M T c 1 f S Z x d W 9 0 O y w m c X V v d D t T Z W N 0 a W 9 u M S 9 X Z X J r Y m x h Z C A x I C 0 g U m V z d W x 0 c 1 9 N U E F f U m V j a X B l L 0 F 1 d G 9 S Z W 1 v d m V k Q 2 9 s d W 1 u c z E u e 3 J l c X V l c 3 R z L n Z p Z G V v L D E 3 N n 0 m c X V v d D s s J n F 1 b 3 Q 7 U 2 V j d G l v b j E v V 2 V y a 2 J s Y W Q g M S A t I F J l c 3 V s d H N f T V B B X 1 J l Y 2 l w Z S 9 B d X R v U m V t b 3 Z l Z E N v b H V t b n M x L n t i e X R l c 1 V u Y 2 9 t c H J l c 3 N l Z C 5 2 a W R l b y w x N z d 9 J n F 1 b 3 Q 7 L C Z x d W 9 0 O 1 N l Y 3 R p b 2 4 x L 1 d l c m t i b G F k I D E g L S B S Z X N 1 b H R z X 0 1 Q Q V 9 S Z W N p c G U v Q X V 0 b 1 J l b W 9 2 Z W R D b 2 x 1 b W 5 z M S 5 7 Y n l 0 Z X M u b 3 R o Z X I s M T c 4 f S Z x d W 9 0 O y w m c X V v d D t T Z W N 0 a W 9 u M S 9 X Z X J r Y m x h Z C A x I C 0 g U m V z d W x 0 c 1 9 N U E F f U m V j a X B l L 0 F 1 d G 9 S Z W 1 v d m V k Q 2 9 s d W 1 u c z E u e 3 J l c X V l c 3 R z L m 9 0 a G V y L D E 3 O X 0 m c X V v d D s s J n F 1 b 3 Q 7 U 2 V j d G l v b j E v V 2 V y a 2 J s Y W Q g M S A t I F J l c 3 V s d H N f T V B B X 1 J l Y 2 l w Z S 9 B d X R v U m V t b 3 Z l Z E N v b H V t b n M x L n t i e X R l c 1 V u Y 2 9 t c H J l c 3 N l Z C 5 v d G h l c i w x O D B 9 J n F 1 b 3 Q 7 L C Z x d W 9 0 O 1 N l Y 3 R p b 2 4 x L 1 d l c m t i b G F k I D E g L S B S Z X N 1 b H R z X 0 1 Q Q V 9 S Z W N p c G U v Q X V 0 b 1 J l b W 9 2 Z W R D b 2 x 1 b W 5 z M S 5 7 a W Q s M T g x f S Z x d W 9 0 O y w m c X V v d D t T Z W N 0 a W 9 u M S 9 X Z X J r Y m x h Z C A x I C 0 g U m V z d W x 0 c 1 9 N U E F f U m V j a X B l L 0 F 1 d G 9 S Z W 1 v d m V k Q 2 9 s d W 1 u c z E u e 0 N v b H V t b j E 4 M y w x O D J 9 J n F 1 b 3 Q 7 X S w m c X V v d D t S Z W x h d G l v b n N o a X B J b m Z v J n F 1 b 3 Q 7 O l t d f S I g L z 4 8 L 1 N 0 Y W J s Z U V u d H J p Z X M + P C 9 J d G V t P j x J d G V t P j x J d G V t T G 9 j Y X R p b 2 4 + P E l 0 Z W 1 U e X B l P k Z v c m 1 1 b G E 8 L 0 l 0 Z W 1 U e X B l P j x J d G V t U G F 0 a D 5 T Z W N 0 a W 9 u M S 9 X Z X J r Y m x h Z C U y M D E l M j A t J T I w U m V z d W x 0 c 1 9 N U E F f U m V j a X B l L 0 J y b 2 4 8 L 0 l 0 Z W 1 Q Y X R o P j w v S X R l b U x v Y 2 F 0 a W 9 u P j x T d G F i b G V F b n R y a W V z I C 8 + P C 9 J d G V t P j x J d G V t P j x J d G V t T G 9 j Y X R p b 2 4 + P E l 0 Z W 1 U e X B l P k Z v c m 1 1 b G E 8 L 0 l 0 Z W 1 U e X B l P j x J d G V t U G F 0 a D 5 T Z W N 0 a W 9 u M S 9 X Z X J r Y m x h Z C U y M D E l M j A t J T I w U m V z d W x 0 c 1 9 N U E F f U m V j a X B l L 0 5 h d m l n Y X R p Z S U y M D E 8 L 0 l 0 Z W 1 Q Y X R o P j w v S X R l b U x v Y 2 F 0 a W 9 u P j x T d G F i b G V F b n R y a W V z I C 8 + P C 9 J d G V t P j x J d G V t P j x J d G V t T G 9 j Y X R p b 2 4 + P E l 0 Z W 1 U e X B l P k Z v c m 1 1 b G E 8 L 0 l 0 Z W 1 U e X B l P j x J d G V t U G F 0 a D 5 T Z W N 0 a W 9 u M S 9 X Z X J r Y m x h Z C U y M D E l M j A t J T I w U m V z d W x 0 c 1 9 N U E F f U m V j a X B l L 0 h l Y W R l c n M l M j B t Z X Q l M j B 2 Z X J o b 2 9 n Z C U y M G 5 p d m V h d T w v S X R l b V B h d G g + P C 9 J d G V t T G 9 j Y X R p b 2 4 + P F N 0 Y W J s Z U V u d H J p Z X M g L z 4 8 L 0 l 0 Z W 0 + P E l 0 Z W 0 + P E l 0 Z W 1 M b 2 N h d G l v b j 4 8 S X R l b V R 5 c G U + R m 9 y b X V s Y T w v S X R l b V R 5 c G U + P E l 0 Z W 1 Q Y X R o P l N l Y 3 R p b 2 4 x L 1 d l c m t i b G F k J T I w M S U y M C 0 l M j B S Z X N 1 b H R z X 0 1 Q Q V 9 S Z W N p c G U v S G V 0 J T I w a 2 9 s b 2 1 0 e X B l J T I w a X M l M j B n Z X d p a n p p Z 2 Q 8 L 0 l 0 Z W 1 Q Y X R o P j w v S X R l b U x v Y 2 F 0 a W 9 u P j x T d G F i b G V F b n R y a W V z I C 8 + P C 9 J d G V t P j x J d G V t P j x J d G V t T G 9 j Y X R p b 2 4 + P E l 0 Z W 1 U e X B l P k Z v c m 1 1 b G E 8 L 0 l 0 Z W 1 U e X B l P j x J d G V t U G F 0 a D 5 T Z W N 0 a W 9 u M S 9 X Z X J r Y m x h Z C U y M D E l M j A t J T I w U m V z d W x 0 c 1 9 N U E F f U m V n a X N 0 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5 h b W V V c G R h d G V k Q W Z 0 Z X J G a W x s I i B W Y W x 1 Z T 0 i b D A i I C 8 + P E V u d H J 5 I F R 5 c G U 9 I l J l c 3 V s d F R 5 c G U i I F Z h b H V l P S J z V G F i b G U i I C 8 + P E V u d H J 5 I F R 5 c G U 9 I k J 1 Z m Z l c k 5 l e H R S Z W Z y Z X N o I i B W Y W x 1 Z T 0 i b D E i I C 8 + P E V u d H J 5 I F R 5 c G U 9 I k Z p b G x U Y X J n Z X Q i I F Z h b H V l P S J z V 2 V y a 2 J s Y W R f M V 9 f X 1 J l c 3 V s d H N f T V B B X 1 J l Z 2 l z d C I g L z 4 8 R W 5 0 c n k g V H l w Z T 0 i R m l s b G V k Q 2 9 t c G x l d G V S Z X N 1 b H R U b 1 d v c m t z a G V l d C I g V m F s d W U 9 I m w x I i A v P j x F b n R y e S B U e X B l P S J B Z G R l Z F R v R G F 0 Y U 1 v Z G V s I i B W Y W x 1 Z T 0 i b D A i I C 8 + P E V u d H J 5 I F R 5 c G U 9 I k Z p b G x D b 3 V u d C I g V m F s d W U 9 I m w 1 I i A v P j x F b n R y e S B U e X B l P S J G a W x s R X J y b 3 J D b 2 R l I i B W Y W x 1 Z T 0 i c 1 V u a 2 5 v d 2 4 i I C 8 + P E V u d H J 5 I F R 5 c G U 9 I k Z p b G x F c n J v c k N v d W 5 0 I i B W Y W x 1 Z T 0 i b D A i I C 8 + P E V u d H J 5 I F R 5 c G U 9 I k Z p b G x M Y X N 0 V X B k Y X R l Z C I g V m F s d W U 9 I m Q y M D I z L T A 1 L T A 4 V D I w O j M 0 O j Q z L j c w M D I w N z B a I i A v P j x F b n R y e S B U e X B l P S J G a W x s Q 2 9 s d W 1 u V H l w Z X M i I F Z h b H V l P S J z Q X d N R E F 3 T U R B d 0 1 E Q X d N R E F 3 T U R B d 0 1 H Q X d N R E F 3 W U R B d 1 l H Q X d N R E F 3 T U R B d 0 1 E Q X d N R E F 3 T U R B d 0 1 E Q X d N R E F 3 T U R C Z 0 1 E Q X d N R E F 3 T U R B d 0 1 E Q X d N R E F 3 T U R B d 0 1 H Q X d Z R 0 J n T U R B d 0 1 E Q m d Z R 0 F 3 T U R B d 0 F B Q m d Z R 0 F 3 W U R C Z 1 l H Q X d N R 0 J n T U R B d 0 1 E Q X d N R E J n W U R B d 0 1 E Q X d N R E F 3 T U R B d 0 1 E Q X d N R E F 3 T U R B d 0 1 E Q X d N R 0 F 3 T U R B d 0 1 E Q X d N R E F 3 T U R B d 0 1 E Q X d N R E F 3 T U R B d 0 1 E Q X d N R E F 3 T U R B d 0 1 E Q X d N R E J n T U E i I C 8 + P E V u d H J 5 I F R 5 c G U 9 I k Z p b G x D b 2 x 1 b W 5 O Y W 1 l c y I g V m F s d W U 9 I n N b J n F 1 b 3 Q 7 b G 9 h Z F R p b W U m c X V v d D s s J n F 1 b 3 Q 7 Z G 9 j V G l t Z S Z x d W 9 0 O y w m c X V v d D t m d W x s e U x v Y W R l Z C Z x d W 9 0 O y w m c X V v d D t i e X R l c 0 9 1 d C Z x d W 9 0 O y w m c X V v d D t i e X R l c 0 9 1 d E R v Y y Z x d W 9 0 O y w m c X V v d D t i e X R l c 0 l u J n F 1 b 3 Q 7 L C Z x d W 9 0 O 2 J 5 d G V z S W 5 E b 2 M m c X V v d D s s J n F 1 b 3 Q 7 c m V x d W V z d H M m c X V v d D s s J n F 1 b 3 Q 7 c m V x d W V z d H N G d W x s J n F 1 b 3 Q 7 L C Z x d W 9 0 O 3 J l c X V l c 3 R z R G 9 j J n F 1 b 3 Q 7 L C Z x d W 9 0 O 3 J l c 3 B v b n N l c 1 8 y M D A m c X V v d D s s J n F 1 b 3 Q 7 c m V z c G 9 u c 2 V z X z Q w N C Z x d W 9 0 O y w m c X V v d D t y Z X N w b 2 5 z Z X N f b 3 R o Z X I m c X V v d D s s J n F 1 b 3 Q 7 c m V z d W x 0 J n F 1 b 3 Q 7 L C Z x d W 9 0 O 3 R l c 3 R T d G F y d E 9 m Z n N l d C Z x d W 9 0 O y w m c X V v d D t j Y W N o Z W Q m c X V v d D s s J n F 1 b 3 Q 7 b 3 B 0 a W 1 p e m F 0 a W 9 u X 2 N o Z W N r Z W Q m c X V v d D s s J n F 1 b 3 Q 7 b W F p b l 9 m c m F t Z S Z x d W 9 0 O y w m c X V v d D t s b 2 F k R X Z l b n R T d G F y d C Z x d W 9 0 O y w m c X V v d D t s b 2 F k R X Z l b n R F b m Q m c X V v d D s s J n F 1 b 3 Q 7 Z G 9 t Q 2 9 u d G V u d E x v Y W R l Z E V 2 Z W 5 0 U 3 R h c n Q m c X V v d D s s J n F 1 b 3 Q 7 Z G 9 t Q 2 9 u d G V u d E x v Y W R l Z E V 2 Z W 5 0 R W 5 k J n F 1 b 3 Q 7 L C Z x d W 9 0 O 1 V S T C Z x d W 9 0 O y w m c X V v d D t j b 2 5 u Z W N 0 a W 9 u c y Z x d W 9 0 O y w m c X V v d D t m a W 5 h b F 9 i Y X N l X 3 B h Z 2 V f c m V x d W V z d C Z x d W 9 0 O y w m c X V v d D t m a W 5 h b F 9 i Y X N l X 3 B h Z 2 V f c m V x d W V z d F 9 p Z C Z x d W 9 0 O y w m c X V v d D t m a W 5 h b F 9 1 c m w m c X V v d D s s J n F 1 b 3 Q 7 Z G 9 t S W 5 0 Z X J h Y 3 R p d m U m c X V v d D s s J n F 1 b 3 Q 7 Z m l y c 3 R Q Y W l u d C Z x d W 9 0 O y w m c X V v d D t m a X J z d E N v b n R l b n R m d W x Q Y W l u d C Z x d W 9 0 O y w m c X V v d D t m a X J z d E 1 l Y W 5 p b m d m d W x Q Y W l u d C Z x d W 9 0 O y w m c X V v d D t y Z W 5 k Z X J C b G 9 j a 2 l u Z 0 N T U y Z x d W 9 0 O y w m c X V v d D t y Z W 5 k Z X J C b G 9 j a 2 l u Z 0 p T J n F 1 b 3 Q 7 L C Z x d W 9 0 O 1 R U R k I m c X V v d D s s J n F 1 b 3 Q 7 Y m F z Z V B h Z 2 V T U 0 x U a W 1 l J n F 1 b 3 Q 7 L C Z x d W 9 0 O 3 N j b 3 J l X 2 N h Y 2 h l J n F 1 b 3 Q 7 L C Z x d W 9 0 O 3 N j b 3 J l X 2 N k b i Z x d W 9 0 O y w m c X V v d D t z Y 2 9 y Z V 9 n e m l w J n F 1 b 3 Q 7 L C Z x d W 9 0 O 3 N j b 3 J l X 2 N v b 2 t p Z X M m c X V v d D s s J n F 1 b 3 Q 7 c 2 N v c m V f a 2 V l c C 1 h b G l 2 Z S Z x d W 9 0 O y w m c X V v d D t z Y 2 9 y Z V 9 t a W 5 p Z n k m c X V v d D s s J n F 1 b 3 Q 7 c 2 N v c m V f Y 2 9 t Y m l u Z S Z x d W 9 0 O y w m c X V v d D t z Y 2 9 y Z V 9 j b 2 1 w c m V z c y Z x d W 9 0 O y w m c X V v d D t z Y 2 9 y Z V 9 l d G F n c y Z x d W 9 0 O y w m c X V v d D t z Y 2 9 y Z V 9 w c m 9 n c m V z c 2 l 2 Z V 9 q c G V n J n F 1 b 3 Q 7 L C Z x d W 9 0 O 2 d 6 a X B f d G 9 0 Y W w m c X V v d D s s J n F 1 b 3 Q 7 Z 3 p p c F 9 z Y X Z p b m d z J n F 1 b 3 Q 7 L C Z x d W 9 0 O 2 1 p b m l m e V 9 0 b 3 R h b C Z x d W 9 0 O y w m c X V v d D t t a W 5 p Z n l f c 2 F 2 a W 5 n c y Z x d W 9 0 O y w m c X V v d D t p b W F n Z V 9 0 b 3 R h b C Z x d W 9 0 O y w m c X V v d D t p b W F n Z V 9 z Y X Z p b m d z J n F 1 b 3 Q 7 L C Z x d W 9 0 O 2 J h c 2 V f c G F n Z V 9 j Z G 4 m c X V v d D s s J n F 1 b 3 Q 7 Y 3 B 1 L l B h c n N l S F R N T C Z x d W 9 0 O y w m c X V v d D t j c H U u S F R N T E R v Y 3 V t Z W 5 0 U G F y c 2 V y O j p G Z X R j a F F 1 Z X V l Z F B y Z W x v Y W R z J n F 1 b 3 Q 7 L C Z x d W 9 0 O 2 N w d S 5 F d m V u d E R p c 3 B h d G N o J n F 1 b 3 Q 7 L C Z x d W 9 0 O 2 N w d S 5 N Y X J r R E 9 N Q 2 9 u d G V u d C Z x d W 9 0 O y w m c X V v d D t j c H U u V j g u R 0 N f V E l N R V 9 U T 1 9 T Q U Z F U E 9 J T l Q m c X V v d D s s J n F 1 b 3 Q 7 Y 3 B 1 L k N v b W 1 p d E x v Y W Q m c X V v d D s s J n F 1 b 3 Q 7 Y 3 B 1 L l J l c 2 9 1 c m N l R m V 0 Y 2 h l c j o 6 c m V x d W V z d F J l c 2 9 1 c m N l J n F 1 b 3 Q 7 L C Z x d W 9 0 O 2 N w d S 5 F d m F s d W F 0 Z V N j c m l w d C Z x d W 9 0 O y w m c X V v d D t j c H U u d j g u Y 2 9 t c G l s Z S Z x d W 9 0 O y w m c X V v d D t j c H U u U G F y c 2 V B d X R o b 3 J T d H l s Z V N o Z W V 0 J n F 1 b 3 Q 7 L C Z x d W 9 0 O 2 N w d S 5 V c G R h d G V M Y X l v d X R U c m V l J n F 1 b 3 Q 7 L C Z x d W 9 0 O 2 N w d S 5 M Y X l v d X Q m c X V v d D s s J n F 1 b 3 Q 7 Y 3 B 1 L l B y Z V B h a W 5 0 J n F 1 b 3 Q 7 L C Z x d W 9 0 O 2 N w d S 5 Q Y W l u d C Z x d W 9 0 O y w m c X V v d D t j c H U u T G F 5 Z X J p e m U m c X V v d D s s J n F 1 b 3 Q 7 Y 3 B 1 L k Z 1 b m N 0 a W 9 u Q 2 F s b C Z x d W 9 0 O y w m c X V v d D t j c H U u T W F y a 0 x v Y W Q m c X V v d D s s J n F 1 b 3 Q 7 Y 3 B 1 L m x h c m d l c 3 R D b 2 5 0 Z W 5 0 Z n V s U G F p b n Q 6 O k N h b m R p Z G F 0 Z S Z x d W 9 0 O y w m c X V v d D t j c H U u S W R s Z S Z x d W 9 0 O y w m c X V v d D t 0 Z X N 0 Z X I m c X V v d D s s J n F 1 b 3 Q 7 c 3 R h c n R f Z X B v Y 2 g m c X V v d D s s J n F 1 b 3 Q 7 b 3 N W Z X J z a W 9 u J n F 1 b 3 Q 7 L C Z x d W 9 0 O 2 9 z X 3 Z l c n N p b 2 4 m c X V v d D s s J n F 1 b 3 Q 7 b 3 N Q b G F 0 Z m 9 y b S Z x d W 9 0 O y w m c X V v d D t k Y X R l J n F 1 b 3 Q 7 L C Z x d W 9 0 O 2 J y b 3 d z Z X J W Z X J z a W 9 u J n F 1 b 3 Q 7 L C Z x d W 9 0 O 2 J y b 3 d z Z X J f d m V y c 2 l v b i Z x d W 9 0 O y w m c X V v d D t m d W x s e U x v Y W R l Z E N Q V W 1 z J n F 1 b 3 Q 7 L C Z x d W 9 0 O 2 Z 1 b G x 5 T G 9 h Z G V k Q 1 B V c G N 0 J n F 1 b 3 Q 7 L C Z x d W 9 0 O 2 R v Y 3 V t Z W 5 0 X 1 V S T C Z x d W 9 0 O y w m c X V v d D t k b 2 N 1 b W V u d F 9 o b 3 N 0 b m F t Z S Z x d W 9 0 O y w m c X V v d D t k b 2 N 1 b W V u d F 9 v c m l n a W 4 m c X V v d D s s J n F 1 b 3 Q 7 Z G 9 t R W x l b W V u d H M m c X V v d D s s J n F 1 b 3 Q 7 Z G 9 t Q 2 9 t c G x l d G U m c X V v d D s s J n F 1 b 3 Q 7 U G V y Z m 9 y b W F u Y 2 V Q Y W l u d F R p b W l u Z y 5 m a X J z d C 1 w Y W l u d C Z x d W 9 0 O y w m c X V v d D t Q Z X J m b 3 J t Y W 5 j Z V B h a W 5 0 V G l t a W 5 n L m Z p c n N 0 L W N v b n R l b n R m d W w t c G F p b n Q m c X V v d D s s J n F 1 b 3 Q 7 Y m F z Z V 9 w Y W d l X 2 l w X 3 B 0 c i Z x d W 9 0 O y w m c X V v d D t i Y X N l X 3 B h Z 2 V f Y 2 5 h b W U m c X V v d D s s J n F 1 b 3 Q 7 Y m F z Z V 9 w Y W d l X 2 R u c 1 9 z Z X J 2 Z X I m c X V v d D s s J n F 1 b 3 Q 7 Y n J v d 3 N l c l 9 u Y W 1 l J n F 1 b 3 Q 7 L C Z x d W 9 0 O 2 V 2 Z W 5 0 T m F t Z S Z x d W 9 0 O y w m c X V v d D t 0 Z X N 0 X 3 J 1 b l 9 0 a W 1 l X 2 1 z J n F 1 b 3 Q 7 L C Z x d W 9 0 O 3 R l c 3 R V c m w m c X V v d D s s J n F 1 b 3 Q 7 Q 2 9 s b 3 J k Z X B 0 a C Z x d W 9 0 O y w m c X V v d D t E c G k m c X V v d D s s J n F 1 b 3 Q 7 S W 1 h Z 2 V z J n F 1 b 3 Q 7 L C Z x d W 9 0 O 1 J l c 2 9 s d X R p b 2 4 m c X V v d D s s J n F 1 b 3 Q 7 Z 2 V u Z X J h d G V k L W N v b n R l b n Q t c G V y Y 2 V u d C Z x d W 9 0 O y w m c X V v d D t n Z W 5 l c m F 0 Z W Q t Y 2 9 u d G V u d C 1 z a X p l J n F 1 b 3 Q 7 L C Z x d W 9 0 O 2 1 l d G E t d m l l d 3 B v c n Q m c X V v d D s s J n F 1 b 3 Q 7 c m V u Z G V y Z W Q t a H R t b C Z x d W 9 0 O y w m c X V v d D t s Y X N 0 V m l z d W F s Q 2 h h b m d l J n F 1 b 3 Q 7 L C Z x d W 9 0 O 3 J l b m R l c i Z x d W 9 0 O y w m c X V v d D t 2 a X N 1 Y W x D b 2 1 w b G V 0 Z T g 1 J n F 1 b 3 Q 7 L C Z x d W 9 0 O 3 Z p c 3 V h b E N v b X B s Z X R l O T A m c X V v d D s s J n F 1 b 3 Q 7 d m l z d W F s Q 2 9 t c G x l d G U 5 N S Z x d W 9 0 O y w m c X V v d D t 2 a X N 1 Y W x D b 2 1 w b G V 0 Z T k 5 J n F 1 b 3 Q 7 L C Z x d W 9 0 O 3 Z p c 3 V h b E N v b X B s Z X R l J n F 1 b 3 Q 7 L C Z x d W 9 0 O 1 N w Z W V k S W 5 k Z X g m c X V v d D s s J n F 1 b 3 Q 7 T G F y Z 2 V z d E N v b n R l b n R m d W x Q Y W l u d F R 5 c G U m c X V v d D s s J n F 1 b 3 Q 7 T G F y Z 2 V z d E N v b n R l b n R m d W x Q Y W l u d E 5 v Z G V U e X B l J n F 1 b 3 Q 7 L C Z x d W 9 0 O 2 N o c m 9 t Z V V z Z X J U a W 1 p b m c u b m F 2 a W d h d G l v b l N 0 Y X J 0 J n F 1 b 3 Q 7 L C Z x d W 9 0 O 2 N o c m 9 t Z V V z Z X J U a W 1 p b m c u Z m V 0 Y 2 h T d G F y d C Z x d W 9 0 O y w m c X V v d D t j a H J v b W V V c 2 V y V G l t a W 5 n L m R v b U x v Y W R p b m c m c X V v d D s s J n F 1 b 3 Q 7 Y 2 h y b 2 1 l V X N l c l R p b W l u Z y 5 y Z X N w b 2 5 z Z U V u Z C Z x d W 9 0 O y w m c X V v d D t j a H J v b W V V c 2 V y V G l t a W 5 n L m R v b U l u d G V y Y W N 0 a X Z l J n F 1 b 3 Q 7 L C Z x d W 9 0 O 2 N o c m 9 t Z V V z Z X J U a W 1 p b m c u Z G 9 t Q 2 9 u d G V u d E x v Y W R l Z E V 2 Z W 5 0 U 3 R h c n Q m c X V v d D s s J n F 1 b 3 Q 7 Y 2 h y b 2 1 l V X N l c l R p b W l u Z y 5 k b 2 1 D b 2 5 0 Z W 5 0 T G 9 h Z G V k R X Z l b n R F b m Q m c X V v d D s s J n F 1 b 3 Q 7 Y 2 h y b 2 1 l V X N l c l R p b W l u Z y 5 k b 2 1 D b 2 1 w b G V 0 Z S Z x d W 9 0 O y w m c X V v d D t j a H J v b W V V c 2 V y V G l t a W 5 n L n V u b G 9 h Z E V 2 Z W 5 0 U 3 R h c n Q m c X V v d D s s J n F 1 b 3 Q 7 Y 2 h y b 2 1 l V X N l c l R p b W l u Z y 5 1 b m x v Y W R F d m V u d E V u Z C Z x d W 9 0 O y w m c X V v d D t j a H J v b W V V c 2 V y V G l t a W 5 n L m 1 h c m t B c 0 1 h a W 5 G c m F t Z S Z x d W 9 0 O y w m c X V v d D t j a H J v b W V V c 2 V y V G l t a W 5 n L m N v b W 1 p d E 5 h d m l n Y X R p b 2 5 F b m Q m c X V v d D s s J n F 1 b 3 Q 7 Y 2 h y b 2 1 l V X N l c l R p b W l u Z y 5 s b 2 F k R X Z l b n R T d G F y d C Z x d W 9 0 O y w m c X V v d D t j a H J v b W V V c 2 V y V G l t a W 5 n L m x v Y W R F d m V u d E V u Z C Z x d W 9 0 O y w m c X V v d D t j a H J v b W V V c 2 V y V G l t a W 5 n L m Z p c n N 0 U G F p b n Q m c X V v d D s s J n F 1 b 3 Q 7 Y 2 h y b 2 1 l V X N l c l R p b W l u Z y 5 m a X J z d E N v b n R l b n R m d W x Q Y W l u d C Z x d W 9 0 O y w m c X V v d D t j a H J v b W V V c 2 V y V G l t a W 5 n L m Z p c n N 0 T W V h b m l u Z 2 Z 1 b F B h a W 5 0 Q 2 F u Z G l k Y X R l J n F 1 b 3 Q 7 L C Z x d W 9 0 O 2 N o c m 9 t Z V V z Z X J U a W 1 p b m c u Z m l y c 3 R N Z W F u a W 5 n Z n V s U G F p b n Q m c X V v d D s s J n F 1 b 3 Q 7 Y 2 h y b 2 1 l V X N l c l R p b W l u Z y 5 M Y X J n Z X N 0 V G V 4 d F B h a W 5 0 J n F 1 b 3 Q 7 L C Z x d W 9 0 O 2 N o c m 9 t Z V V z Z X J U a W 1 p b m c u T G F y Z 2 V z d E N v b n R l b n R m d W x Q Y W l u d C Z x d W 9 0 O y w m c X V v d D t j a H J v b W V V c 2 V y V G l t a W 5 n L l R v d G F s T G F 5 b 3 V 0 U 2 h p Z n Q m c X V v d D s s J n F 1 b 3 Q 7 Y 2 h y b 2 1 l V X N l c l R p b W l u Z y 5 D d W 1 1 b G F 0 a X Z l T G F 5 b 3 V 0 U 2 h p Z n Q m c X V v d D s s J n F 1 b 3 Q 7 V F R J T W V h c 3 V y Z W 1 l b n R F b m Q m c X V v d D s s J n F 1 b 3 Q 7 T G F z d E l u d G V y Y W N 0 a X Z l J n F 1 b 3 Q 7 L C Z x d W 9 0 O 3 R l c 3 R J R C Z x d W 9 0 O y w m c X V v d D t y d W 4 m c X V v d D s s J n F 1 b 3 Q 7 c 3 R l c C Z x d W 9 0 O y w m c X V v d D t l Z m Z l Y 3 R p d m V C c H M m c X V v d D s s J n F 1 b 3 Q 7 Z G 9 t V G l t Z S Z x d W 9 0 O y w m c X V v d D t h Z n Q m c X V v d D s s J n F 1 b 3 Q 7 d G l 0 b G V U a W 1 l J n F 1 b 3 Q 7 L C Z x d W 9 0 O 2 R v b U x v Y W R p b m c m c X V v d D s s J n F 1 b 3 Q 7 c 2 V y d m V y X 3 J 0 d C Z x d W 9 0 O y w m c X V v d D t l Z G d l L X B y b 2 N l c 3 N l Z C Z x d W 9 0 O y w m c X V v d D t t Y X h G S U Q m c X V v d D s s J n F 1 b 3 Q 7 V G 9 0 Y W x C b G 9 j a 2 l u Z 1 R p b W U m c X V v d D s s J n F 1 b 3 Q 7 Z W Z m Z W N 0 a X Z l Q n B z R G 9 j J n F 1 b 3 Q 7 L C Z x d W 9 0 O 2 J 5 d G V z L m h 0 b W w m c X V v d D s s J n F 1 b 3 Q 7 c m V x d W V z d H M u a H R t b C Z x d W 9 0 O y w m c X V v d D t i e X R l c 1 V u Y 2 9 t c H J l c 3 N l Z C 5 o d G 1 s J n F 1 b 3 Q 7 L C Z x d W 9 0 O 2 J 5 d G V z L m p z J n F 1 b 3 Q 7 L C Z x d W 9 0 O 3 J l c X V l c 3 R z L m p z J n F 1 b 3 Q 7 L C Z x d W 9 0 O 2 J 5 d G V z V W 5 j b 2 1 w c m V z c 2 V k L m p z J n F 1 b 3 Q 7 L C Z x d W 9 0 O 2 J 5 d G V z L m N z c y Z x d W 9 0 O y w m c X V v d D t y Z X F 1 Z X N 0 c y 5 j c 3 M m c X V v d D s s J n F 1 b 3 Q 7 Y n l 0 Z X N V b m N v b X B y Z X N z Z W Q u Y 3 N z J n F 1 b 3 Q 7 L C Z x d W 9 0 O 2 J 5 d G V z L m l t Y W d l J n F 1 b 3 Q 7 L C Z x d W 9 0 O 3 J l c X V l c 3 R z L m l t Y W d l J n F 1 b 3 Q 7 L C Z x d W 9 0 O 2 J 5 d G V z V W 5 j b 2 1 w c m V z c 2 V k L m l t Y W d l J n F 1 b 3 Q 7 L C Z x d W 9 0 O 2 J 5 d G V z L m Z s Y X N o J n F 1 b 3 Q 7 L C Z x d W 9 0 O 3 J l c X V l c 3 R z L m Z s Y X N o J n F 1 b 3 Q 7 L C Z x d W 9 0 O 2 J 5 d G V z V W 5 j b 2 1 w c m V z c 2 V k L m Z s Y X N o J n F 1 b 3 Q 7 L C Z x d W 9 0 O 2 J 5 d G V z L m Z v b n Q m c X V v d D s s J n F 1 b 3 Q 7 c m V x d W V z d H M u Z m 9 u d C Z x d W 9 0 O y w m c X V v d D t i e X R l c 1 V u Y 2 9 t c H J l c 3 N l Z C 5 m b 2 5 0 J n F 1 b 3 Q 7 L C Z x d W 9 0 O 2 J 5 d G V z L n Z p Z G V v J n F 1 b 3 Q 7 L C Z x d W 9 0 O 3 J l c X V l c 3 R z L n Z p Z G V v J n F 1 b 3 Q 7 L C Z x d W 9 0 O 2 J 5 d G V z V W 5 j b 2 1 w c m V z c 2 V k L n Z p Z G V v J n F 1 b 3 Q 7 L C Z x d W 9 0 O 2 J 5 d G V z L m 9 0 a G V y J n F 1 b 3 Q 7 L C Z x d W 9 0 O 3 J l c X V l c 3 R z L m 9 0 a G V y J n F 1 b 3 Q 7 L C Z x d W 9 0 O 2 J 5 d G V z V W 5 j b 2 1 w c m V z c 2 V k L m 9 0 a G V y J n F 1 b 3 Q 7 L C Z x d W 9 0 O 2 l k J n F 1 b 3 Q 7 L C Z x d W 9 0 O 2 N w d S 5 I a X R U Z X N 0 J n F 1 b 3 Q 7 L C Z x d W 9 0 O 0 N v b H V t b j E 3 N y Z x d W 9 0 O 1 0 i I C 8 + P E V u d H J 5 I F R 5 c G U 9 I k Z p b G x T d G F 0 d X M i I F Z h b H V l P S J z Q 2 9 t c G x l d G U i I C 8 + P E V u d H J 5 I F R 5 c G U 9 I l J l b G F 0 a W 9 u c 2 h p c E l u Z m 9 D b 2 5 0 Y W l u Z X I i I F Z h b H V l P S J z e y Z x d W 9 0 O 2 N v b H V t b k N v d W 5 0 J n F 1 b 3 Q 7 O j E 3 N y w m c X V v d D t r Z X l D b 2 x 1 b W 5 O Y W 1 l c y Z x d W 9 0 O z p b X S w m c X V v d D t x d W V y e V J l b G F 0 a W 9 u c 2 h p c H M m c X V v d D s 6 W 1 0 s J n F 1 b 3 Q 7 Y 2 9 s d W 1 u S W R l b n R p d G l l c y Z x d W 9 0 O z p b J n F 1 b 3 Q 7 U 2 V j d G l v b j E v V 2 V y a 2 J s Y W Q g M S A t I F J l c 3 V s d H N f T V B B X 1 J l Z 2 l z d C 9 B d X R v U m V t b 3 Z l Z E N v b H V t b n M x L n t s b 2 F k V G l t Z S w w f S Z x d W 9 0 O y w m c X V v d D t T Z W N 0 a W 9 u M S 9 X Z X J r Y m x h Z C A x I C 0 g U m V z d W x 0 c 1 9 N U E F f U m V n a X N 0 L 0 F 1 d G 9 S Z W 1 v d m V k Q 2 9 s d W 1 u c z E u e 2 R v Y 1 R p b W U s M X 0 m c X V v d D s s J n F 1 b 3 Q 7 U 2 V j d G l v b j E v V 2 V y a 2 J s Y W Q g M S A t I F J l c 3 V s d H N f T V B B X 1 J l Z 2 l z d C 9 B d X R v U m V t b 3 Z l Z E N v b H V t b n M x L n t m d W x s e U x v Y W R l Z C w y f S Z x d W 9 0 O y w m c X V v d D t T Z W N 0 a W 9 u M S 9 X Z X J r Y m x h Z C A x I C 0 g U m V z d W x 0 c 1 9 N U E F f U m V n a X N 0 L 0 F 1 d G 9 S Z W 1 v d m V k Q 2 9 s d W 1 u c z E u e 2 J 5 d G V z T 3 V 0 L D N 9 J n F 1 b 3 Q 7 L C Z x d W 9 0 O 1 N l Y 3 R p b 2 4 x L 1 d l c m t i b G F k I D E g L S B S Z X N 1 b H R z X 0 1 Q Q V 9 S Z W d p c 3 Q v Q X V 0 b 1 J l b W 9 2 Z W R D b 2 x 1 b W 5 z M S 5 7 Y n l 0 Z X N P d X R E b 2 M s N H 0 m c X V v d D s s J n F 1 b 3 Q 7 U 2 V j d G l v b j E v V 2 V y a 2 J s Y W Q g M S A t I F J l c 3 V s d H N f T V B B X 1 J l Z 2 l z d C 9 B d X R v U m V t b 3 Z l Z E N v b H V t b n M x L n t i e X R l c 0 l u L D V 9 J n F 1 b 3 Q 7 L C Z x d W 9 0 O 1 N l Y 3 R p b 2 4 x L 1 d l c m t i b G F k I D E g L S B S Z X N 1 b H R z X 0 1 Q Q V 9 S Z W d p c 3 Q v Q X V 0 b 1 J l b W 9 2 Z W R D b 2 x 1 b W 5 z M S 5 7 Y n l 0 Z X N J b k R v Y y w 2 f S Z x d W 9 0 O y w m c X V v d D t T Z W N 0 a W 9 u M S 9 X Z X J r Y m x h Z C A x I C 0 g U m V z d W x 0 c 1 9 N U E F f U m V n a X N 0 L 0 F 1 d G 9 S Z W 1 v d m V k Q 2 9 s d W 1 u c z E u e 3 J l c X V l c 3 R z L D d 9 J n F 1 b 3 Q 7 L C Z x d W 9 0 O 1 N l Y 3 R p b 2 4 x L 1 d l c m t i b G F k I D E g L S B S Z X N 1 b H R z X 0 1 Q Q V 9 S Z W d p c 3 Q v Q X V 0 b 1 J l b W 9 2 Z W R D b 2 x 1 b W 5 z M S 5 7 c m V x d W V z d H N G d W x s L D h 9 J n F 1 b 3 Q 7 L C Z x d W 9 0 O 1 N l Y 3 R p b 2 4 x L 1 d l c m t i b G F k I D E g L S B S Z X N 1 b H R z X 0 1 Q Q V 9 S Z W d p c 3 Q v Q X V 0 b 1 J l b W 9 2 Z W R D b 2 x 1 b W 5 z M S 5 7 c m V x d W V z d H N E b 2 M s O X 0 m c X V v d D s s J n F 1 b 3 Q 7 U 2 V j d G l v b j E v V 2 V y a 2 J s Y W Q g M S A t I F J l c 3 V s d H N f T V B B X 1 J l Z 2 l z d C 9 B d X R v U m V t b 3 Z l Z E N v b H V t b n M x L n t y Z X N w b 2 5 z Z X N f M j A w L D E w f S Z x d W 9 0 O y w m c X V v d D t T Z W N 0 a W 9 u M S 9 X Z X J r Y m x h Z C A x I C 0 g U m V z d W x 0 c 1 9 N U E F f U m V n a X N 0 L 0 F 1 d G 9 S Z W 1 v d m V k Q 2 9 s d W 1 u c z E u e 3 J l c 3 B v b n N l c 1 8 0 M D Q s M T F 9 J n F 1 b 3 Q 7 L C Z x d W 9 0 O 1 N l Y 3 R p b 2 4 x L 1 d l c m t i b G F k I D E g L S B S Z X N 1 b H R z X 0 1 Q Q V 9 S Z W d p c 3 Q v Q X V 0 b 1 J l b W 9 2 Z W R D b 2 x 1 b W 5 z M S 5 7 c m V z c G 9 u c 2 V z X 2 9 0 a G V y L D E y f S Z x d W 9 0 O y w m c X V v d D t T Z W N 0 a W 9 u M S 9 X Z X J r Y m x h Z C A x I C 0 g U m V z d W x 0 c 1 9 N U E F f U m V n a X N 0 L 0 F 1 d G 9 S Z W 1 v d m V k Q 2 9 s d W 1 u c z E u e 3 J l c 3 V s d C w x M 3 0 m c X V v d D s s J n F 1 b 3 Q 7 U 2 V j d G l v b j E v V 2 V y a 2 J s Y W Q g M S A t I F J l c 3 V s d H N f T V B B X 1 J l Z 2 l z d C 9 B d X R v U m V t b 3 Z l Z E N v b H V t b n M x L n t 0 Z X N 0 U 3 R h c n R P Z m Z z Z X Q s M T R 9 J n F 1 b 3 Q 7 L C Z x d W 9 0 O 1 N l Y 3 R p b 2 4 x L 1 d l c m t i b G F k I D E g L S B S Z X N 1 b H R z X 0 1 Q Q V 9 S Z W d p c 3 Q v Q X V 0 b 1 J l b W 9 2 Z W R D b 2 x 1 b W 5 z M S 5 7 Y 2 F j a G V k L D E 1 f S Z x d W 9 0 O y w m c X V v d D t T Z W N 0 a W 9 u M S 9 X Z X J r Y m x h Z C A x I C 0 g U m V z d W x 0 c 1 9 N U E F f U m V n a X N 0 L 0 F 1 d G 9 S Z W 1 v d m V k Q 2 9 s d W 1 u c z E u e 2 9 w d G l t a X p h d G l v b l 9 j a G V j a 2 V k L D E 2 f S Z x d W 9 0 O y w m c X V v d D t T Z W N 0 a W 9 u M S 9 X Z X J r Y m x h Z C A x I C 0 g U m V z d W x 0 c 1 9 N U E F f U m V n a X N 0 L 0 F 1 d G 9 S Z W 1 v d m V k Q 2 9 s d W 1 u c z E u e 2 1 h a W 5 f Z n J h b W U s M T d 9 J n F 1 b 3 Q 7 L C Z x d W 9 0 O 1 N l Y 3 R p b 2 4 x L 1 d l c m t i b G F k I D E g L S B S Z X N 1 b H R z X 0 1 Q Q V 9 S Z W d p c 3 Q v Q X V 0 b 1 J l b W 9 2 Z W R D b 2 x 1 b W 5 z M S 5 7 b G 9 h Z E V 2 Z W 5 0 U 3 R h c n Q s M T h 9 J n F 1 b 3 Q 7 L C Z x d W 9 0 O 1 N l Y 3 R p b 2 4 x L 1 d l c m t i b G F k I D E g L S B S Z X N 1 b H R z X 0 1 Q Q V 9 S Z W d p c 3 Q v Q X V 0 b 1 J l b W 9 2 Z W R D b 2 x 1 b W 5 z M S 5 7 b G 9 h Z E V 2 Z W 5 0 R W 5 k L D E 5 f S Z x d W 9 0 O y w m c X V v d D t T Z W N 0 a W 9 u M S 9 X Z X J r Y m x h Z C A x I C 0 g U m V z d W x 0 c 1 9 N U E F f U m V n a X N 0 L 0 F 1 d G 9 S Z W 1 v d m V k Q 2 9 s d W 1 u c z E u e 2 R v b U N v b n R l b n R M b 2 F k Z W R F d m V u d F N 0 Y X J 0 L D I w f S Z x d W 9 0 O y w m c X V v d D t T Z W N 0 a W 9 u M S 9 X Z X J r Y m x h Z C A x I C 0 g U m V z d W x 0 c 1 9 N U E F f U m V n a X N 0 L 0 F 1 d G 9 S Z W 1 v d m V k Q 2 9 s d W 1 u c z E u e 2 R v b U N v b n R l b n R M b 2 F k Z W R F d m V u d E V u Z C w y M X 0 m c X V v d D s s J n F 1 b 3 Q 7 U 2 V j d G l v b j E v V 2 V y a 2 J s Y W Q g M S A t I F J l c 3 V s d H N f T V B B X 1 J l Z 2 l z d C 9 B d X R v U m V t b 3 Z l Z E N v b H V t b n M x L n t V U k w s M j J 9 J n F 1 b 3 Q 7 L C Z x d W 9 0 O 1 N l Y 3 R p b 2 4 x L 1 d l c m t i b G F k I D E g L S B S Z X N 1 b H R z X 0 1 Q Q V 9 S Z W d p c 3 Q v Q X V 0 b 1 J l b W 9 2 Z W R D b 2 x 1 b W 5 z M S 5 7 Y 2 9 u b m V j d G l v b n M s M j N 9 J n F 1 b 3 Q 7 L C Z x d W 9 0 O 1 N l Y 3 R p b 2 4 x L 1 d l c m t i b G F k I D E g L S B S Z X N 1 b H R z X 0 1 Q Q V 9 S Z W d p c 3 Q v Q X V 0 b 1 J l b W 9 2 Z W R D b 2 x 1 b W 5 z M S 5 7 Z m l u Y W x f Y m F z Z V 9 w Y W d l X 3 J l c X V l c 3 Q s M j R 9 J n F 1 b 3 Q 7 L C Z x d W 9 0 O 1 N l Y 3 R p b 2 4 x L 1 d l c m t i b G F k I D E g L S B S Z X N 1 b H R z X 0 1 Q Q V 9 S Z W d p c 3 Q v Q X V 0 b 1 J l b W 9 2 Z W R D b 2 x 1 b W 5 z M S 5 7 Z m l u Y W x f Y m F z Z V 9 w Y W d l X 3 J l c X V l c 3 R f a W Q s M j V 9 J n F 1 b 3 Q 7 L C Z x d W 9 0 O 1 N l Y 3 R p b 2 4 x L 1 d l c m t i b G F k I D E g L S B S Z X N 1 b H R z X 0 1 Q Q V 9 S Z W d p c 3 Q v Q X V 0 b 1 J l b W 9 2 Z W R D b 2 x 1 b W 5 z M S 5 7 Z m l u Y W x f d X J s L D I 2 f S Z x d W 9 0 O y w m c X V v d D t T Z W N 0 a W 9 u M S 9 X Z X J r Y m x h Z C A x I C 0 g U m V z d W x 0 c 1 9 N U E F f U m V n a X N 0 L 0 F 1 d G 9 S Z W 1 v d m V k Q 2 9 s d W 1 u c z E u e 2 R v b U l u d G V y Y W N 0 a X Z l L D I 3 f S Z x d W 9 0 O y w m c X V v d D t T Z W N 0 a W 9 u M S 9 X Z X J r Y m x h Z C A x I C 0 g U m V z d W x 0 c 1 9 N U E F f U m V n a X N 0 L 0 F 1 d G 9 S Z W 1 v d m V k Q 2 9 s d W 1 u c z E u e 2 Z p c n N 0 U G F p b n Q s M j h 9 J n F 1 b 3 Q 7 L C Z x d W 9 0 O 1 N l Y 3 R p b 2 4 x L 1 d l c m t i b G F k I D E g L S B S Z X N 1 b H R z X 0 1 Q Q V 9 S Z W d p c 3 Q v Q X V 0 b 1 J l b W 9 2 Z W R D b 2 x 1 b W 5 z M S 5 7 Z m l y c 3 R D b 2 5 0 Z W 5 0 Z n V s U G F p b n Q s M j l 9 J n F 1 b 3 Q 7 L C Z x d W 9 0 O 1 N l Y 3 R p b 2 4 x L 1 d l c m t i b G F k I D E g L S B S Z X N 1 b H R z X 0 1 Q Q V 9 S Z W d p c 3 Q v Q X V 0 b 1 J l b W 9 2 Z W R D b 2 x 1 b W 5 z M S 5 7 Z m l y c 3 R N Z W F u a W 5 n Z n V s U G F p b n Q s M z B 9 J n F 1 b 3 Q 7 L C Z x d W 9 0 O 1 N l Y 3 R p b 2 4 x L 1 d l c m t i b G F k I D E g L S B S Z X N 1 b H R z X 0 1 Q Q V 9 S Z W d p c 3 Q v Q X V 0 b 1 J l b W 9 2 Z W R D b 2 x 1 b W 5 z M S 5 7 c m V u Z G V y Q m x v Y 2 t p b m d D U 1 M s M z F 9 J n F 1 b 3 Q 7 L C Z x d W 9 0 O 1 N l Y 3 R p b 2 4 x L 1 d l c m t i b G F k I D E g L S B S Z X N 1 b H R z X 0 1 Q Q V 9 S Z W d p c 3 Q v Q X V 0 b 1 J l b W 9 2 Z W R D b 2 x 1 b W 5 z M S 5 7 c m V u Z G V y Q m x v Y 2 t p b m d K U y w z M n 0 m c X V v d D s s J n F 1 b 3 Q 7 U 2 V j d G l v b j E v V 2 V y a 2 J s Y W Q g M S A t I F J l c 3 V s d H N f T V B B X 1 J l Z 2 l z d C 9 B d X R v U m V t b 3 Z l Z E N v b H V t b n M x L n t U V E Z C L D M z f S Z x d W 9 0 O y w m c X V v d D t T Z W N 0 a W 9 u M S 9 X Z X J r Y m x h Z C A x I C 0 g U m V z d W x 0 c 1 9 N U E F f U m V n a X N 0 L 0 F 1 d G 9 S Z W 1 v d m V k Q 2 9 s d W 1 u c z E u e 2 J h c 2 V Q Y W d l U 1 N M V G l t Z S w z N H 0 m c X V v d D s s J n F 1 b 3 Q 7 U 2 V j d G l v b j E v V 2 V y a 2 J s Y W Q g M S A t I F J l c 3 V s d H N f T V B B X 1 J l Z 2 l z d C 9 B d X R v U m V t b 3 Z l Z E N v b H V t b n M x L n t z Y 2 9 y Z V 9 j Y W N o Z S w z N X 0 m c X V v d D s s J n F 1 b 3 Q 7 U 2 V j d G l v b j E v V 2 V y a 2 J s Y W Q g M S A t I F J l c 3 V s d H N f T V B B X 1 J l Z 2 l z d C 9 B d X R v U m V t b 3 Z l Z E N v b H V t b n M x L n t z Y 2 9 y Z V 9 j Z G 4 s M z Z 9 J n F 1 b 3 Q 7 L C Z x d W 9 0 O 1 N l Y 3 R p b 2 4 x L 1 d l c m t i b G F k I D E g L S B S Z X N 1 b H R z X 0 1 Q Q V 9 S Z W d p c 3 Q v Q X V 0 b 1 J l b W 9 2 Z W R D b 2 x 1 b W 5 z M S 5 7 c 2 N v c m V f Z 3 p p c C w z N 3 0 m c X V v d D s s J n F 1 b 3 Q 7 U 2 V j d G l v b j E v V 2 V y a 2 J s Y W Q g M S A t I F J l c 3 V s d H N f T V B B X 1 J l Z 2 l z d C 9 B d X R v U m V t b 3 Z l Z E N v b H V t b n M x L n t z Y 2 9 y Z V 9 j b 2 9 r a W V z L D M 4 f S Z x d W 9 0 O y w m c X V v d D t T Z W N 0 a W 9 u M S 9 X Z X J r Y m x h Z C A x I C 0 g U m V z d W x 0 c 1 9 N U E F f U m V n a X N 0 L 0 F 1 d G 9 S Z W 1 v d m V k Q 2 9 s d W 1 u c z E u e 3 N j b 3 J l X 2 t l Z X A t Y W x p d m U s M z l 9 J n F 1 b 3 Q 7 L C Z x d W 9 0 O 1 N l Y 3 R p b 2 4 x L 1 d l c m t i b G F k I D E g L S B S Z X N 1 b H R z X 0 1 Q Q V 9 S Z W d p c 3 Q v Q X V 0 b 1 J l b W 9 2 Z W R D b 2 x 1 b W 5 z M S 5 7 c 2 N v c m V f b W l u a W Z 5 L D Q w f S Z x d W 9 0 O y w m c X V v d D t T Z W N 0 a W 9 u M S 9 X Z X J r Y m x h Z C A x I C 0 g U m V z d W x 0 c 1 9 N U E F f U m V n a X N 0 L 0 F 1 d G 9 S Z W 1 v d m V k Q 2 9 s d W 1 u c z E u e 3 N j b 3 J l X 2 N v b W J p b m U s N D F 9 J n F 1 b 3 Q 7 L C Z x d W 9 0 O 1 N l Y 3 R p b 2 4 x L 1 d l c m t i b G F k I D E g L S B S Z X N 1 b H R z X 0 1 Q Q V 9 S Z W d p c 3 Q v Q X V 0 b 1 J l b W 9 2 Z W R D b 2 x 1 b W 5 z M S 5 7 c 2 N v c m V f Y 2 9 t c H J l c 3 M s N D J 9 J n F 1 b 3 Q 7 L C Z x d W 9 0 O 1 N l Y 3 R p b 2 4 x L 1 d l c m t i b G F k I D E g L S B S Z X N 1 b H R z X 0 1 Q Q V 9 S Z W d p c 3 Q v Q X V 0 b 1 J l b W 9 2 Z W R D b 2 x 1 b W 5 z M S 5 7 c 2 N v c m V f Z X R h Z 3 M s N D N 9 J n F 1 b 3 Q 7 L C Z x d W 9 0 O 1 N l Y 3 R p b 2 4 x L 1 d l c m t i b G F k I D E g L S B S Z X N 1 b H R z X 0 1 Q Q V 9 S Z W d p c 3 Q v Q X V 0 b 1 J l b W 9 2 Z W R D b 2 x 1 b W 5 z M S 5 7 c 2 N v c m V f c H J v Z 3 J l c 3 N p d m V f a n B l Z y w 0 N H 0 m c X V v d D s s J n F 1 b 3 Q 7 U 2 V j d G l v b j E v V 2 V y a 2 J s Y W Q g M S A t I F J l c 3 V s d H N f T V B B X 1 J l Z 2 l z d C 9 B d X R v U m V t b 3 Z l Z E N v b H V t b n M x L n t n e m l w X 3 R v d G F s L D Q 1 f S Z x d W 9 0 O y w m c X V v d D t T Z W N 0 a W 9 u M S 9 X Z X J r Y m x h Z C A x I C 0 g U m V z d W x 0 c 1 9 N U E F f U m V n a X N 0 L 0 F 1 d G 9 S Z W 1 v d m V k Q 2 9 s d W 1 u c z E u e 2 d 6 a X B f c 2 F 2 a W 5 n c y w 0 N n 0 m c X V v d D s s J n F 1 b 3 Q 7 U 2 V j d G l v b j E v V 2 V y a 2 J s Y W Q g M S A t I F J l c 3 V s d H N f T V B B X 1 J l Z 2 l z d C 9 B d X R v U m V t b 3 Z l Z E N v b H V t b n M x L n t t a W 5 p Z n l f d G 9 0 Y W w s N D d 9 J n F 1 b 3 Q 7 L C Z x d W 9 0 O 1 N l Y 3 R p b 2 4 x L 1 d l c m t i b G F k I D E g L S B S Z X N 1 b H R z X 0 1 Q Q V 9 S Z W d p c 3 Q v Q X V 0 b 1 J l b W 9 2 Z W R D b 2 x 1 b W 5 z M S 5 7 b W l u a W Z 5 X 3 N h d m l u Z 3 M s N D h 9 J n F 1 b 3 Q 7 L C Z x d W 9 0 O 1 N l Y 3 R p b 2 4 x L 1 d l c m t i b G F k I D E g L S B S Z X N 1 b H R z X 0 1 Q Q V 9 S Z W d p c 3 Q v Q X V 0 b 1 J l b W 9 2 Z W R D b 2 x 1 b W 5 z M S 5 7 a W 1 h Z 2 V f d G 9 0 Y W w s N D l 9 J n F 1 b 3 Q 7 L C Z x d W 9 0 O 1 N l Y 3 R p b 2 4 x L 1 d l c m t i b G F k I D E g L S B S Z X N 1 b H R z X 0 1 Q Q V 9 S Z W d p c 3 Q v Q X V 0 b 1 J l b W 9 2 Z W R D b 2 x 1 b W 5 z M S 5 7 a W 1 h Z 2 V f c 2 F 2 a W 5 n c y w 1 M H 0 m c X V v d D s s J n F 1 b 3 Q 7 U 2 V j d G l v b j E v V 2 V y a 2 J s Y W Q g M S A t I F J l c 3 V s d H N f T V B B X 1 J l Z 2 l z d C 9 B d X R v U m V t b 3 Z l Z E N v b H V t b n M x L n t i Y X N l X 3 B h Z 2 V f Y 2 R u L D U x f S Z x d W 9 0 O y w m c X V v d D t T Z W N 0 a W 9 u M S 9 X Z X J r Y m x h Z C A x I C 0 g U m V z d W x 0 c 1 9 N U E F f U m V n a X N 0 L 0 F 1 d G 9 S Z W 1 v d m V k Q 2 9 s d W 1 u c z E u e 2 N w d S 5 Q Y X J z Z U h U T U w s N T J 9 J n F 1 b 3 Q 7 L C Z x d W 9 0 O 1 N l Y 3 R p b 2 4 x L 1 d l c m t i b G F k I D E g L S B S Z X N 1 b H R z X 0 1 Q Q V 9 S Z W d p c 3 Q v Q X V 0 b 1 J l b W 9 2 Z W R D b 2 x 1 b W 5 z M S 5 7 Y 3 B 1 L k h U T U x E b 2 N 1 b W V u d F B h c n N l c j o 6 R m V 0 Y 2 h R d W V 1 Z W R Q c m V s b 2 F k c y w 1 M 3 0 m c X V v d D s s J n F 1 b 3 Q 7 U 2 V j d G l v b j E v V 2 V y a 2 J s Y W Q g M S A t I F J l c 3 V s d H N f T V B B X 1 J l Z 2 l z d C 9 B d X R v U m V t b 3 Z l Z E N v b H V t b n M x L n t j c H U u R X Z l b n R E a X N w Y X R j a C w 1 N H 0 m c X V v d D s s J n F 1 b 3 Q 7 U 2 V j d G l v b j E v V 2 V y a 2 J s Y W Q g M S A t I F J l c 3 V s d H N f T V B B X 1 J l Z 2 l z d C 9 B d X R v U m V t b 3 Z l Z E N v b H V t b n M x L n t j c H U u T W F y a 0 R P T U N v b n R l b n Q s N T V 9 J n F 1 b 3 Q 7 L C Z x d W 9 0 O 1 N l Y 3 R p b 2 4 x L 1 d l c m t i b G F k I D E g L S B S Z X N 1 b H R z X 0 1 Q Q V 9 S Z W d p c 3 Q v Q X V 0 b 1 J l b W 9 2 Z W R D b 2 x 1 b W 5 z M S 5 7 Y 3 B 1 L l Y 4 L k d D X 1 R J T U V f V E 9 f U 0 F G R V B P S U 5 U L D U 2 f S Z x d W 9 0 O y w m c X V v d D t T Z W N 0 a W 9 u M S 9 X Z X J r Y m x h Z C A x I C 0 g U m V z d W x 0 c 1 9 N U E F f U m V n a X N 0 L 0 F 1 d G 9 S Z W 1 v d m V k Q 2 9 s d W 1 u c z E u e 2 N w d S 5 D b 2 1 t a X R M b 2 F k L D U 3 f S Z x d W 9 0 O y w m c X V v d D t T Z W N 0 a W 9 u M S 9 X Z X J r Y m x h Z C A x I C 0 g U m V z d W x 0 c 1 9 N U E F f U m V n a X N 0 L 0 F 1 d G 9 S Z W 1 v d m V k Q 2 9 s d W 1 u c z E u e 2 N w d S 5 S Z X N v d X J j Z U Z l d G N o Z X I 6 O n J l c X V l c 3 R S Z X N v d X J j Z S w 1 O H 0 m c X V v d D s s J n F 1 b 3 Q 7 U 2 V j d G l v b j E v V 2 V y a 2 J s Y W Q g M S A t I F J l c 3 V s d H N f T V B B X 1 J l Z 2 l z d C 9 B d X R v U m V t b 3 Z l Z E N v b H V t b n M x L n t j c H U u R X Z h b H V h d G V T Y 3 J p c H Q s N T l 9 J n F 1 b 3 Q 7 L C Z x d W 9 0 O 1 N l Y 3 R p b 2 4 x L 1 d l c m t i b G F k I D E g L S B S Z X N 1 b H R z X 0 1 Q Q V 9 S Z W d p c 3 Q v Q X V 0 b 1 J l b W 9 2 Z W R D b 2 x 1 b W 5 z M S 5 7 Y 3 B 1 L n Y 4 L m N v b X B p b G U s N j B 9 J n F 1 b 3 Q 7 L C Z x d W 9 0 O 1 N l Y 3 R p b 2 4 x L 1 d l c m t i b G F k I D E g L S B S Z X N 1 b H R z X 0 1 Q Q V 9 S Z W d p c 3 Q v Q X V 0 b 1 J l b W 9 2 Z W R D b 2 x 1 b W 5 z M S 5 7 Y 3 B 1 L l B h c n N l Q X V 0 a G 9 y U 3 R 5 b G V T a G V l d C w 2 M X 0 m c X V v d D s s J n F 1 b 3 Q 7 U 2 V j d G l v b j E v V 2 V y a 2 J s Y W Q g M S A t I F J l c 3 V s d H N f T V B B X 1 J l Z 2 l z d C 9 B d X R v U m V t b 3 Z l Z E N v b H V t b n M x L n t j c H U u V X B k Y X R l T G F 5 b 3 V 0 V H J l Z S w 2 M n 0 m c X V v d D s s J n F 1 b 3 Q 7 U 2 V j d G l v b j E v V 2 V y a 2 J s Y W Q g M S A t I F J l c 3 V s d H N f T V B B X 1 J l Z 2 l z d C 9 B d X R v U m V t b 3 Z l Z E N v b H V t b n M x L n t j c H U u T G F 5 b 3 V 0 L D Y z f S Z x d W 9 0 O y w m c X V v d D t T Z W N 0 a W 9 u M S 9 X Z X J r Y m x h Z C A x I C 0 g U m V z d W x 0 c 1 9 N U E F f U m V n a X N 0 L 0 F 1 d G 9 S Z W 1 v d m V k Q 2 9 s d W 1 u c z E u e 2 N w d S 5 Q c m V Q Y W l u d C w 2 N H 0 m c X V v d D s s J n F 1 b 3 Q 7 U 2 V j d G l v b j E v V 2 V y a 2 J s Y W Q g M S A t I F J l c 3 V s d H N f T V B B X 1 J l Z 2 l z d C 9 B d X R v U m V t b 3 Z l Z E N v b H V t b n M x L n t j c H U u U G F p b n Q s N j V 9 J n F 1 b 3 Q 7 L C Z x d W 9 0 O 1 N l Y 3 R p b 2 4 x L 1 d l c m t i b G F k I D E g L S B S Z X N 1 b H R z X 0 1 Q Q V 9 S Z W d p c 3 Q v Q X V 0 b 1 J l b W 9 2 Z W R D b 2 x 1 b W 5 z M S 5 7 Y 3 B 1 L k x h e W V y a X p l L D Y 2 f S Z x d W 9 0 O y w m c X V v d D t T Z W N 0 a W 9 u M S 9 X Z X J r Y m x h Z C A x I C 0 g U m V z d W x 0 c 1 9 N U E F f U m V n a X N 0 L 0 F 1 d G 9 S Z W 1 v d m V k Q 2 9 s d W 1 u c z E u e 2 N w d S 5 G d W 5 j d G l v b k N h b G w s N j d 9 J n F 1 b 3 Q 7 L C Z x d W 9 0 O 1 N l Y 3 R p b 2 4 x L 1 d l c m t i b G F k I D E g L S B S Z X N 1 b H R z X 0 1 Q Q V 9 S Z W d p c 3 Q v Q X V 0 b 1 J l b W 9 2 Z W R D b 2 x 1 b W 5 z M S 5 7 Y 3 B 1 L k 1 h c m t M b 2 F k L D Y 4 f S Z x d W 9 0 O y w m c X V v d D t T Z W N 0 a W 9 u M S 9 X Z X J r Y m x h Z C A x I C 0 g U m V z d W x 0 c 1 9 N U E F f U m V n a X N 0 L 0 F 1 d G 9 S Z W 1 v d m V k Q 2 9 s d W 1 u c z E u e 2 N w d S 5 s Y X J n Z X N 0 Q 2 9 u d G V u d G Z 1 b F B h a W 5 0 O j p D Y W 5 k a W R h d G U s N j l 9 J n F 1 b 3 Q 7 L C Z x d W 9 0 O 1 N l Y 3 R p b 2 4 x L 1 d l c m t i b G F k I D E g L S B S Z X N 1 b H R z X 0 1 Q Q V 9 S Z W d p c 3 Q v Q X V 0 b 1 J l b W 9 2 Z W R D b 2 x 1 b W 5 z M S 5 7 Y 3 B 1 L k l k b G U s N z B 9 J n F 1 b 3 Q 7 L C Z x d W 9 0 O 1 N l Y 3 R p b 2 4 x L 1 d l c m t i b G F k I D E g L S B S Z X N 1 b H R z X 0 1 Q Q V 9 S Z W d p c 3 Q v Q X V 0 b 1 J l b W 9 2 Z W R D b 2 x 1 b W 5 z M S 5 7 d G V z d G V y L D c x f S Z x d W 9 0 O y w m c X V v d D t T Z W N 0 a W 9 u M S 9 X Z X J r Y m x h Z C A x I C 0 g U m V z d W x 0 c 1 9 N U E F f U m V n a X N 0 L 0 F 1 d G 9 S Z W 1 v d m V k Q 2 9 s d W 1 u c z E u e 3 N 0 Y X J 0 X 2 V w b 2 N o L D c y f S Z x d W 9 0 O y w m c X V v d D t T Z W N 0 a W 9 u M S 9 X Z X J r Y m x h Z C A x I C 0 g U m V z d W x 0 c 1 9 N U E F f U m V n a X N 0 L 0 F 1 d G 9 S Z W 1 v d m V k Q 2 9 s d W 1 u c z E u e 2 9 z V m V y c 2 l v b i w 3 M 3 0 m c X V v d D s s J n F 1 b 3 Q 7 U 2 V j d G l v b j E v V 2 V y a 2 J s Y W Q g M S A t I F J l c 3 V s d H N f T V B B X 1 J l Z 2 l z d C 9 B d X R v U m V t b 3 Z l Z E N v b H V t b n M x L n t v c 1 9 2 Z X J z a W 9 u L D c 0 f S Z x d W 9 0 O y w m c X V v d D t T Z W N 0 a W 9 u M S 9 X Z X J r Y m x h Z C A x I C 0 g U m V z d W x 0 c 1 9 N U E F f U m V n a X N 0 L 0 F 1 d G 9 S Z W 1 v d m V k Q 2 9 s d W 1 u c z E u e 2 9 z U G x h d G Z v c m 0 s N z V 9 J n F 1 b 3 Q 7 L C Z x d W 9 0 O 1 N l Y 3 R p b 2 4 x L 1 d l c m t i b G F k I D E g L S B S Z X N 1 b H R z X 0 1 Q Q V 9 S Z W d p c 3 Q v Q X V 0 b 1 J l b W 9 2 Z W R D b 2 x 1 b W 5 z M S 5 7 Z G F 0 Z S w 3 N n 0 m c X V v d D s s J n F 1 b 3 Q 7 U 2 V j d G l v b j E v V 2 V y a 2 J s Y W Q g M S A t I F J l c 3 V s d H N f T V B B X 1 J l Z 2 l z d C 9 B d X R v U m V t b 3 Z l Z E N v b H V t b n M x L n t i c m 9 3 c 2 V y V m V y c 2 l v b i w 3 N 3 0 m c X V v d D s s J n F 1 b 3 Q 7 U 2 V j d G l v b j E v V 2 V y a 2 J s Y W Q g M S A t I F J l c 3 V s d H N f T V B B X 1 J l Z 2 l z d C 9 B d X R v U m V t b 3 Z l Z E N v b H V t b n M x L n t i c m 9 3 c 2 V y X 3 Z l c n N p b 2 4 s N z h 9 J n F 1 b 3 Q 7 L C Z x d W 9 0 O 1 N l Y 3 R p b 2 4 x L 1 d l c m t i b G F k I D E g L S B S Z X N 1 b H R z X 0 1 Q Q V 9 S Z W d p c 3 Q v Q X V 0 b 1 J l b W 9 2 Z W R D b 2 x 1 b W 5 z M S 5 7 Z n V s b H l M b 2 F k Z W R D U F V t c y w 3 O X 0 m c X V v d D s s J n F 1 b 3 Q 7 U 2 V j d G l v b j E v V 2 V y a 2 J s Y W Q g M S A t I F J l c 3 V s d H N f T V B B X 1 J l Z 2 l z d C 9 B d X R v U m V t b 3 Z l Z E N v b H V t b n M x L n t m d W x s e U x v Y W R l Z E N Q V X B j d C w 4 M H 0 m c X V v d D s s J n F 1 b 3 Q 7 U 2 V j d G l v b j E v V 2 V y a 2 J s Y W Q g M S A t I F J l c 3 V s d H N f T V B B X 1 J l Z 2 l z d C 9 B d X R v U m V t b 3 Z l Z E N v b H V t b n M x L n t k b 2 N 1 b W V u d F 9 V U k w s O D F 9 J n F 1 b 3 Q 7 L C Z x d W 9 0 O 1 N l Y 3 R p b 2 4 x L 1 d l c m t i b G F k I D E g L S B S Z X N 1 b H R z X 0 1 Q Q V 9 S Z W d p c 3 Q v Q X V 0 b 1 J l b W 9 2 Z W R D b 2 x 1 b W 5 z M S 5 7 Z G 9 j d W 1 l b n R f a G 9 z d G 5 h b W U s O D J 9 J n F 1 b 3 Q 7 L C Z x d W 9 0 O 1 N l Y 3 R p b 2 4 x L 1 d l c m t i b G F k I D E g L S B S Z X N 1 b H R z X 0 1 Q Q V 9 S Z W d p c 3 Q v Q X V 0 b 1 J l b W 9 2 Z W R D b 2 x 1 b W 5 z M S 5 7 Z G 9 j d W 1 l b n R f b 3 J p Z 2 l u L D g z f S Z x d W 9 0 O y w m c X V v d D t T Z W N 0 a W 9 u M S 9 X Z X J r Y m x h Z C A x I C 0 g U m V z d W x 0 c 1 9 N U E F f U m V n a X N 0 L 0 F 1 d G 9 S Z W 1 v d m V k Q 2 9 s d W 1 u c z E u e 2 R v b U V s Z W 1 l b n R z L D g 0 f S Z x d W 9 0 O y w m c X V v d D t T Z W N 0 a W 9 u M S 9 X Z X J r Y m x h Z C A x I C 0 g U m V z d W x 0 c 1 9 N U E F f U m V n a X N 0 L 0 F 1 d G 9 S Z W 1 v d m V k Q 2 9 s d W 1 u c z E u e 2 R v b U N v b X B s Z X R l L D g 1 f S Z x d W 9 0 O y w m c X V v d D t T Z W N 0 a W 9 u M S 9 X Z X J r Y m x h Z C A x I C 0 g U m V z d W x 0 c 1 9 N U E F f U m V n a X N 0 L 0 F 1 d G 9 S Z W 1 v d m V k Q 2 9 s d W 1 u c z E u e 1 B l c m Z v c m 1 h b m N l U G F p b n R U a W 1 p b m c u Z m l y c 3 Q t c G F p b n Q s O D Z 9 J n F 1 b 3 Q 7 L C Z x d W 9 0 O 1 N l Y 3 R p b 2 4 x L 1 d l c m t i b G F k I D E g L S B S Z X N 1 b H R z X 0 1 Q Q V 9 S Z W d p c 3 Q v Q X V 0 b 1 J l b W 9 2 Z W R D b 2 x 1 b W 5 z M S 5 7 U G V y Z m 9 y b W F u Y 2 V Q Y W l u d F R p b W l u Z y 5 m a X J z d C 1 j b 2 5 0 Z W 5 0 Z n V s L X B h a W 5 0 L D g 3 f S Z x d W 9 0 O y w m c X V v d D t T Z W N 0 a W 9 u M S 9 X Z X J r Y m x h Z C A x I C 0 g U m V z d W x 0 c 1 9 N U E F f U m V n a X N 0 L 0 F 1 d G 9 S Z W 1 v d m V k Q 2 9 s d W 1 u c z E u e 2 J h c 2 V f c G F n Z V 9 p c F 9 w d H I s O D h 9 J n F 1 b 3 Q 7 L C Z x d W 9 0 O 1 N l Y 3 R p b 2 4 x L 1 d l c m t i b G F k I D E g L S B S Z X N 1 b H R z X 0 1 Q Q V 9 S Z W d p c 3 Q v Q X V 0 b 1 J l b W 9 2 Z W R D b 2 x 1 b W 5 z M S 5 7 Y m F z Z V 9 w Y W d l X 2 N u Y W 1 l L D g 5 f S Z x d W 9 0 O y w m c X V v d D t T Z W N 0 a W 9 u M S 9 X Z X J r Y m x h Z C A x I C 0 g U m V z d W x 0 c 1 9 N U E F f U m V n a X N 0 L 0 F 1 d G 9 S Z W 1 v d m V k Q 2 9 s d W 1 u c z E u e 2 J h c 2 V f c G F n Z V 9 k b n N f c 2 V y d m V y L D k w f S Z x d W 9 0 O y w m c X V v d D t T Z W N 0 a W 9 u M S 9 X Z X J r Y m x h Z C A x I C 0 g U m V z d W x 0 c 1 9 N U E F f U m V n a X N 0 L 0 F 1 d G 9 S Z W 1 v d m V k Q 2 9 s d W 1 u c z E u e 2 J y b 3 d z Z X J f b m F t Z S w 5 M X 0 m c X V v d D s s J n F 1 b 3 Q 7 U 2 V j d G l v b j E v V 2 V y a 2 J s Y W Q g M S A t I F J l c 3 V s d H N f T V B B X 1 J l Z 2 l z d C 9 B d X R v U m V t b 3 Z l Z E N v b H V t b n M x L n t l d m V u d E 5 h b W U s O T J 9 J n F 1 b 3 Q 7 L C Z x d W 9 0 O 1 N l Y 3 R p b 2 4 x L 1 d l c m t i b G F k I D E g L S B S Z X N 1 b H R z X 0 1 Q Q V 9 S Z W d p c 3 Q v Q X V 0 b 1 J l b W 9 2 Z W R D b 2 x 1 b W 5 z M S 5 7 d G V z d F 9 y d W 5 f d G l t Z V 9 t c y w 5 M 3 0 m c X V v d D s s J n F 1 b 3 Q 7 U 2 V j d G l v b j E v V 2 V y a 2 J s Y W Q g M S A t I F J l c 3 V s d H N f T V B B X 1 J l Z 2 l z d C 9 B d X R v U m V t b 3 Z l Z E N v b H V t b n M x L n t 0 Z X N 0 V X J s L D k 0 f S Z x d W 9 0 O y w m c X V v d D t T Z W N 0 a W 9 u M S 9 X Z X J r Y m x h Z C A x I C 0 g U m V z d W x 0 c 1 9 N U E F f U m V n a X N 0 L 0 F 1 d G 9 S Z W 1 v d m V k Q 2 9 s d W 1 u c z E u e 0 N v b G 9 y Z G V w d G g s O T V 9 J n F 1 b 3 Q 7 L C Z x d W 9 0 O 1 N l Y 3 R p b 2 4 x L 1 d l c m t i b G F k I D E g L S B S Z X N 1 b H R z X 0 1 Q Q V 9 S Z W d p c 3 Q v Q X V 0 b 1 J l b W 9 2 Z W R D b 2 x 1 b W 5 z M S 5 7 R H B p L D k 2 f S Z x d W 9 0 O y w m c X V v d D t T Z W N 0 a W 9 u M S 9 X Z X J r Y m x h Z C A x I C 0 g U m V z d W x 0 c 1 9 N U E F f U m V n a X N 0 L 0 F 1 d G 9 S Z W 1 v d m V k Q 2 9 s d W 1 u c z E u e 0 l t Y W d l c y w 5 N 3 0 m c X V v d D s s J n F 1 b 3 Q 7 U 2 V j d G l v b j E v V 2 V y a 2 J s Y W Q g M S A t I F J l c 3 V s d H N f T V B B X 1 J l Z 2 l z d C 9 B d X R v U m V t b 3 Z l Z E N v b H V t b n M x L n t S Z X N v b H V 0 a W 9 u L D k 4 f S Z x d W 9 0 O y w m c X V v d D t T Z W N 0 a W 9 u M S 9 X Z X J r Y m x h Z C A x I C 0 g U m V z d W x 0 c 1 9 N U E F f U m V n a X N 0 L 0 F 1 d G 9 S Z W 1 v d m V k Q 2 9 s d W 1 u c z E u e 2 d l b m V y Y X R l Z C 1 j b 2 5 0 Z W 5 0 L X B l c m N l b n Q s O T l 9 J n F 1 b 3 Q 7 L C Z x d W 9 0 O 1 N l Y 3 R p b 2 4 x L 1 d l c m t i b G F k I D E g L S B S Z X N 1 b H R z X 0 1 Q Q V 9 S Z W d p c 3 Q v Q X V 0 b 1 J l b W 9 2 Z W R D b 2 x 1 b W 5 z M S 5 7 Z 2 V u Z X J h d G V k L W N v b n R l b n Q t c 2 l 6 Z S w x M D B 9 J n F 1 b 3 Q 7 L C Z x d W 9 0 O 1 N l Y 3 R p b 2 4 x L 1 d l c m t i b G F k I D E g L S B S Z X N 1 b H R z X 0 1 Q Q V 9 S Z W d p c 3 Q v Q X V 0 b 1 J l b W 9 2 Z W R D b 2 x 1 b W 5 z M S 5 7 b W V 0 Y S 1 2 a W V 3 c G 9 y d C w x M D F 9 J n F 1 b 3 Q 7 L C Z x d W 9 0 O 1 N l Y 3 R p b 2 4 x L 1 d l c m t i b G F k I D E g L S B S Z X N 1 b H R z X 0 1 Q Q V 9 S Z W d p c 3 Q v Q X V 0 b 1 J l b W 9 2 Z W R D b 2 x 1 b W 5 z M S 5 7 c m V u Z G V y Z W Q t a H R t b C w x M D J 9 J n F 1 b 3 Q 7 L C Z x d W 9 0 O 1 N l Y 3 R p b 2 4 x L 1 d l c m t i b G F k I D E g L S B S Z X N 1 b H R z X 0 1 Q Q V 9 S Z W d p c 3 Q v Q X V 0 b 1 J l b W 9 2 Z W R D b 2 x 1 b W 5 z M S 5 7 b G F z d F Z p c 3 V h b E N o Y W 5 n Z S w x M D N 9 J n F 1 b 3 Q 7 L C Z x d W 9 0 O 1 N l Y 3 R p b 2 4 x L 1 d l c m t i b G F k I D E g L S B S Z X N 1 b H R z X 0 1 Q Q V 9 S Z W d p c 3 Q v Q X V 0 b 1 J l b W 9 2 Z W R D b 2 x 1 b W 5 z M S 5 7 c m V u Z G V y L D E w N H 0 m c X V v d D s s J n F 1 b 3 Q 7 U 2 V j d G l v b j E v V 2 V y a 2 J s Y W Q g M S A t I F J l c 3 V s d H N f T V B B X 1 J l Z 2 l z d C 9 B d X R v U m V t b 3 Z l Z E N v b H V t b n M x L n t 2 a X N 1 Y W x D b 2 1 w b G V 0 Z T g 1 L D E w N X 0 m c X V v d D s s J n F 1 b 3 Q 7 U 2 V j d G l v b j E v V 2 V y a 2 J s Y W Q g M S A t I F J l c 3 V s d H N f T V B B X 1 J l Z 2 l z d C 9 B d X R v U m V t b 3 Z l Z E N v b H V t b n M x L n t 2 a X N 1 Y W x D b 2 1 w b G V 0 Z T k w L D E w N n 0 m c X V v d D s s J n F 1 b 3 Q 7 U 2 V j d G l v b j E v V 2 V y a 2 J s Y W Q g M S A t I F J l c 3 V s d H N f T V B B X 1 J l Z 2 l z d C 9 B d X R v U m V t b 3 Z l Z E N v b H V t b n M x L n t 2 a X N 1 Y W x D b 2 1 w b G V 0 Z T k 1 L D E w N 3 0 m c X V v d D s s J n F 1 b 3 Q 7 U 2 V j d G l v b j E v V 2 V y a 2 J s Y W Q g M S A t I F J l c 3 V s d H N f T V B B X 1 J l Z 2 l z d C 9 B d X R v U m V t b 3 Z l Z E N v b H V t b n M x L n t 2 a X N 1 Y W x D b 2 1 w b G V 0 Z T k 5 L D E w O H 0 m c X V v d D s s J n F 1 b 3 Q 7 U 2 V j d G l v b j E v V 2 V y a 2 J s Y W Q g M S A t I F J l c 3 V s d H N f T V B B X 1 J l Z 2 l z d C 9 B d X R v U m V t b 3 Z l Z E N v b H V t b n M x L n t 2 a X N 1 Y W x D b 2 1 w b G V 0 Z S w x M D l 9 J n F 1 b 3 Q 7 L C Z x d W 9 0 O 1 N l Y 3 R p b 2 4 x L 1 d l c m t i b G F k I D E g L S B S Z X N 1 b H R z X 0 1 Q Q V 9 S Z W d p c 3 Q v Q X V 0 b 1 J l b W 9 2 Z W R D b 2 x 1 b W 5 z M S 5 7 U 3 B l Z W R J b m R l e C w x M T B 9 J n F 1 b 3 Q 7 L C Z x d W 9 0 O 1 N l Y 3 R p b 2 4 x L 1 d l c m t i b G F k I D E g L S B S Z X N 1 b H R z X 0 1 Q Q V 9 S Z W d p c 3 Q v Q X V 0 b 1 J l b W 9 2 Z W R D b 2 x 1 b W 5 z M S 5 7 T G F y Z 2 V z d E N v b n R l b n R m d W x Q Y W l u d F R 5 c G U s M T E x f S Z x d W 9 0 O y w m c X V v d D t T Z W N 0 a W 9 u M S 9 X Z X J r Y m x h Z C A x I C 0 g U m V z d W x 0 c 1 9 N U E F f U m V n a X N 0 L 0 F 1 d G 9 S Z W 1 v d m V k Q 2 9 s d W 1 u c z E u e 0 x h c m d l c 3 R D b 2 5 0 Z W 5 0 Z n V s U G F p b n R O b 2 R l V H l w Z S w x M T J 9 J n F 1 b 3 Q 7 L C Z x d W 9 0 O 1 N l Y 3 R p b 2 4 x L 1 d l c m t i b G F k I D E g L S B S Z X N 1 b H R z X 0 1 Q Q V 9 S Z W d p c 3 Q v Q X V 0 b 1 J l b W 9 2 Z W R D b 2 x 1 b W 5 z M S 5 7 Y 2 h y b 2 1 l V X N l c l R p b W l u Z y 5 u Y X Z p Z 2 F 0 a W 9 u U 3 R h c n Q s M T E z f S Z x d W 9 0 O y w m c X V v d D t T Z W N 0 a W 9 u M S 9 X Z X J r Y m x h Z C A x I C 0 g U m V z d W x 0 c 1 9 N U E F f U m V n a X N 0 L 0 F 1 d G 9 S Z W 1 v d m V k Q 2 9 s d W 1 u c z E u e 2 N o c m 9 t Z V V z Z X J U a W 1 p b m c u Z m V 0 Y 2 h T d G F y d C w x M T R 9 J n F 1 b 3 Q 7 L C Z x d W 9 0 O 1 N l Y 3 R p b 2 4 x L 1 d l c m t i b G F k I D E g L S B S Z X N 1 b H R z X 0 1 Q Q V 9 S Z W d p c 3 Q v Q X V 0 b 1 J l b W 9 2 Z W R D b 2 x 1 b W 5 z M S 5 7 Y 2 h y b 2 1 l V X N l c l R p b W l u Z y 5 k b 2 1 M b 2 F k a W 5 n L D E x N X 0 m c X V v d D s s J n F 1 b 3 Q 7 U 2 V j d G l v b j E v V 2 V y a 2 J s Y W Q g M S A t I F J l c 3 V s d H N f T V B B X 1 J l Z 2 l z d C 9 B d X R v U m V t b 3 Z l Z E N v b H V t b n M x L n t j a H J v b W V V c 2 V y V G l t a W 5 n L n J l c 3 B v b n N l R W 5 k L D E x N n 0 m c X V v d D s s J n F 1 b 3 Q 7 U 2 V j d G l v b j E v V 2 V y a 2 J s Y W Q g M S A t I F J l c 3 V s d H N f T V B B X 1 J l Z 2 l z d C 9 B d X R v U m V t b 3 Z l Z E N v b H V t b n M x L n t j a H J v b W V V c 2 V y V G l t a W 5 n L m R v b U l u d G V y Y W N 0 a X Z l L D E x N 3 0 m c X V v d D s s J n F 1 b 3 Q 7 U 2 V j d G l v b j E v V 2 V y a 2 J s Y W Q g M S A t I F J l c 3 V s d H N f T V B B X 1 J l Z 2 l z d C 9 B d X R v U m V t b 3 Z l Z E N v b H V t b n M x L n t j a H J v b W V V c 2 V y V G l t a W 5 n L m R v b U N v b n R l b n R M b 2 F k Z W R F d m V u d F N 0 Y X J 0 L D E x O H 0 m c X V v d D s s J n F 1 b 3 Q 7 U 2 V j d G l v b j E v V 2 V y a 2 J s Y W Q g M S A t I F J l c 3 V s d H N f T V B B X 1 J l Z 2 l z d C 9 B d X R v U m V t b 3 Z l Z E N v b H V t b n M x L n t j a H J v b W V V c 2 V y V G l t a W 5 n L m R v b U N v b n R l b n R M b 2 F k Z W R F d m V u d E V u Z C w x M T l 9 J n F 1 b 3 Q 7 L C Z x d W 9 0 O 1 N l Y 3 R p b 2 4 x L 1 d l c m t i b G F k I D E g L S B S Z X N 1 b H R z X 0 1 Q Q V 9 S Z W d p c 3 Q v Q X V 0 b 1 J l b W 9 2 Z W R D b 2 x 1 b W 5 z M S 5 7 Y 2 h y b 2 1 l V X N l c l R p b W l u Z y 5 k b 2 1 D b 2 1 w b G V 0 Z S w x M j B 9 J n F 1 b 3 Q 7 L C Z x d W 9 0 O 1 N l Y 3 R p b 2 4 x L 1 d l c m t i b G F k I D E g L S B S Z X N 1 b H R z X 0 1 Q Q V 9 S Z W d p c 3 Q v Q X V 0 b 1 J l b W 9 2 Z W R D b 2 x 1 b W 5 z M S 5 7 Y 2 h y b 2 1 l V X N l c l R p b W l u Z y 5 1 b m x v Y W R F d m V u d F N 0 Y X J 0 L D E y M X 0 m c X V v d D s s J n F 1 b 3 Q 7 U 2 V j d G l v b j E v V 2 V y a 2 J s Y W Q g M S A t I F J l c 3 V s d H N f T V B B X 1 J l Z 2 l z d C 9 B d X R v U m V t b 3 Z l Z E N v b H V t b n M x L n t j a H J v b W V V c 2 V y V G l t a W 5 n L n V u b G 9 h Z E V 2 Z W 5 0 R W 5 k L D E y M n 0 m c X V v d D s s J n F 1 b 3 Q 7 U 2 V j d G l v b j E v V 2 V y a 2 J s Y W Q g M S A t I F J l c 3 V s d H N f T V B B X 1 J l Z 2 l z d C 9 B d X R v U m V t b 3 Z l Z E N v b H V t b n M x L n t j a H J v b W V V c 2 V y V G l t a W 5 n L m 1 h c m t B c 0 1 h a W 5 G c m F t Z S w x M j N 9 J n F 1 b 3 Q 7 L C Z x d W 9 0 O 1 N l Y 3 R p b 2 4 x L 1 d l c m t i b G F k I D E g L S B S Z X N 1 b H R z X 0 1 Q Q V 9 S Z W d p c 3 Q v Q X V 0 b 1 J l b W 9 2 Z W R D b 2 x 1 b W 5 z M S 5 7 Y 2 h y b 2 1 l V X N l c l R p b W l u Z y 5 j b 2 1 t a X R O Y X Z p Z 2 F 0 a W 9 u R W 5 k L D E y N H 0 m c X V v d D s s J n F 1 b 3 Q 7 U 2 V j d G l v b j E v V 2 V y a 2 J s Y W Q g M S A t I F J l c 3 V s d H N f T V B B X 1 J l Z 2 l z d C 9 B d X R v U m V t b 3 Z l Z E N v b H V t b n M x L n t j a H J v b W V V c 2 V y V G l t a W 5 n L m x v Y W R F d m V u d F N 0 Y X J 0 L D E y N X 0 m c X V v d D s s J n F 1 b 3 Q 7 U 2 V j d G l v b j E v V 2 V y a 2 J s Y W Q g M S A t I F J l c 3 V s d H N f T V B B X 1 J l Z 2 l z d C 9 B d X R v U m V t b 3 Z l Z E N v b H V t b n M x L n t j a H J v b W V V c 2 V y V G l t a W 5 n L m x v Y W R F d m V u d E V u Z C w x M j Z 9 J n F 1 b 3 Q 7 L C Z x d W 9 0 O 1 N l Y 3 R p b 2 4 x L 1 d l c m t i b G F k I D E g L S B S Z X N 1 b H R z X 0 1 Q Q V 9 S Z W d p c 3 Q v Q X V 0 b 1 J l b W 9 2 Z W R D b 2 x 1 b W 5 z M S 5 7 Y 2 h y b 2 1 l V X N l c l R p b W l u Z y 5 m a X J z d F B h a W 5 0 L D E y N 3 0 m c X V v d D s s J n F 1 b 3 Q 7 U 2 V j d G l v b j E v V 2 V y a 2 J s Y W Q g M S A t I F J l c 3 V s d H N f T V B B X 1 J l Z 2 l z d C 9 B d X R v U m V t b 3 Z l Z E N v b H V t b n M x L n t j a H J v b W V V c 2 V y V G l t a W 5 n L m Z p c n N 0 Q 2 9 u d G V u d G Z 1 b F B h a W 5 0 L D E y O H 0 m c X V v d D s s J n F 1 b 3 Q 7 U 2 V j d G l v b j E v V 2 V y a 2 J s Y W Q g M S A t I F J l c 3 V s d H N f T V B B X 1 J l Z 2 l z d C 9 B d X R v U m V t b 3 Z l Z E N v b H V t b n M x L n t j a H J v b W V V c 2 V y V G l t a W 5 n L m Z p c n N 0 T W V h b m l u Z 2 Z 1 b F B h a W 5 0 Q 2 F u Z G l k Y X R l L D E y O X 0 m c X V v d D s s J n F 1 b 3 Q 7 U 2 V j d G l v b j E v V 2 V y a 2 J s Y W Q g M S A t I F J l c 3 V s d H N f T V B B X 1 J l Z 2 l z d C 9 B d X R v U m V t b 3 Z l Z E N v b H V t b n M x L n t j a H J v b W V V c 2 V y V G l t a W 5 n L m Z p c n N 0 T W V h b m l u Z 2 Z 1 b F B h a W 5 0 L D E z M H 0 m c X V v d D s s J n F 1 b 3 Q 7 U 2 V j d G l v b j E v V 2 V y a 2 J s Y W Q g M S A t I F J l c 3 V s d H N f T V B B X 1 J l Z 2 l z d C 9 B d X R v U m V t b 3 Z l Z E N v b H V t b n M x L n t j a H J v b W V V c 2 V y V G l t a W 5 n L k x h c m d l c 3 R U Z X h 0 U G F p b n Q s M T M x f S Z x d W 9 0 O y w m c X V v d D t T Z W N 0 a W 9 u M S 9 X Z X J r Y m x h Z C A x I C 0 g U m V z d W x 0 c 1 9 N U E F f U m V n a X N 0 L 0 F 1 d G 9 S Z W 1 v d m V k Q 2 9 s d W 1 u c z E u e 2 N o c m 9 t Z V V z Z X J U a W 1 p b m c u T G F y Z 2 V z d E N v b n R l b n R m d W x Q Y W l u d C w x M z J 9 J n F 1 b 3 Q 7 L C Z x d W 9 0 O 1 N l Y 3 R p b 2 4 x L 1 d l c m t i b G F k I D E g L S B S Z X N 1 b H R z X 0 1 Q Q V 9 S Z W d p c 3 Q v Q X V 0 b 1 J l b W 9 2 Z W R D b 2 x 1 b W 5 z M S 5 7 Y 2 h y b 2 1 l V X N l c l R p b W l u Z y 5 U b 3 R h b E x h e W 9 1 d F N o a W Z 0 L D E z M 3 0 m c X V v d D s s J n F 1 b 3 Q 7 U 2 V j d G l v b j E v V 2 V y a 2 J s Y W Q g M S A t I F J l c 3 V s d H N f T V B B X 1 J l Z 2 l z d C 9 B d X R v U m V t b 3 Z l Z E N v b H V t b n M x L n t j a H J v b W V V c 2 V y V G l t a W 5 n L k N 1 b X V s Y X R p d m V M Y X l v d X R T a G l m d C w x M z R 9 J n F 1 b 3 Q 7 L C Z x d W 9 0 O 1 N l Y 3 R p b 2 4 x L 1 d l c m t i b G F k I D E g L S B S Z X N 1 b H R z X 0 1 Q Q V 9 S Z W d p c 3 Q v Q X V 0 b 1 J l b W 9 2 Z W R D b 2 x 1 b W 5 z M S 5 7 V F R J T W V h c 3 V y Z W 1 l b n R F b m Q s M T M 1 f S Z x d W 9 0 O y w m c X V v d D t T Z W N 0 a W 9 u M S 9 X Z X J r Y m x h Z C A x I C 0 g U m V z d W x 0 c 1 9 N U E F f U m V n a X N 0 L 0 F 1 d G 9 S Z W 1 v d m V k Q 2 9 s d W 1 u c z E u e 0 x h c 3 R J b n R l c m F j d G l 2 Z S w x M z Z 9 J n F 1 b 3 Q 7 L C Z x d W 9 0 O 1 N l Y 3 R p b 2 4 x L 1 d l c m t i b G F k I D E g L S B S Z X N 1 b H R z X 0 1 Q Q V 9 S Z W d p c 3 Q v Q X V 0 b 1 J l b W 9 2 Z W R D b 2 x 1 b W 5 z M S 5 7 d G V z d E l E L D E z N 3 0 m c X V v d D s s J n F 1 b 3 Q 7 U 2 V j d G l v b j E v V 2 V y a 2 J s Y W Q g M S A t I F J l c 3 V s d H N f T V B B X 1 J l Z 2 l z d C 9 B d X R v U m V t b 3 Z l Z E N v b H V t b n M x L n t y d W 4 s M T M 4 f S Z x d W 9 0 O y w m c X V v d D t T Z W N 0 a W 9 u M S 9 X Z X J r Y m x h Z C A x I C 0 g U m V z d W x 0 c 1 9 N U E F f U m V n a X N 0 L 0 F 1 d G 9 S Z W 1 v d m V k Q 2 9 s d W 1 u c z E u e 3 N 0 Z X A s M T M 5 f S Z x d W 9 0 O y w m c X V v d D t T Z W N 0 a W 9 u M S 9 X Z X J r Y m x h Z C A x I C 0 g U m V z d W x 0 c 1 9 N U E F f U m V n a X N 0 L 0 F 1 d G 9 S Z W 1 v d m V k Q 2 9 s d W 1 u c z E u e 2 V m Z m V j d G l 2 Z U J w c y w x N D B 9 J n F 1 b 3 Q 7 L C Z x d W 9 0 O 1 N l Y 3 R p b 2 4 x L 1 d l c m t i b G F k I D E g L S B S Z X N 1 b H R z X 0 1 Q Q V 9 S Z W d p c 3 Q v Q X V 0 b 1 J l b W 9 2 Z W R D b 2 x 1 b W 5 z M S 5 7 Z G 9 t V G l t Z S w x N D F 9 J n F 1 b 3 Q 7 L C Z x d W 9 0 O 1 N l Y 3 R p b 2 4 x L 1 d l c m t i b G F k I D E g L S B S Z X N 1 b H R z X 0 1 Q Q V 9 S Z W d p c 3 Q v Q X V 0 b 1 J l b W 9 2 Z W R D b 2 x 1 b W 5 z M S 5 7 Y W Z 0 L D E 0 M n 0 m c X V v d D s s J n F 1 b 3 Q 7 U 2 V j d G l v b j E v V 2 V y a 2 J s Y W Q g M S A t I F J l c 3 V s d H N f T V B B X 1 J l Z 2 l z d C 9 B d X R v U m V t b 3 Z l Z E N v b H V t b n M x L n t 0 a X R s Z V R p b W U s M T Q z f S Z x d W 9 0 O y w m c X V v d D t T Z W N 0 a W 9 u M S 9 X Z X J r Y m x h Z C A x I C 0 g U m V z d W x 0 c 1 9 N U E F f U m V n a X N 0 L 0 F 1 d G 9 S Z W 1 v d m V k Q 2 9 s d W 1 u c z E u e 2 R v b U x v Y W R p b m c s M T Q 0 f S Z x d W 9 0 O y w m c X V v d D t T Z W N 0 a W 9 u M S 9 X Z X J r Y m x h Z C A x I C 0 g U m V z d W x 0 c 1 9 N U E F f U m V n a X N 0 L 0 F 1 d G 9 S Z W 1 v d m V k Q 2 9 s d W 1 u c z E u e 3 N l c n Z l c l 9 y d H Q s M T Q 1 f S Z x d W 9 0 O y w m c X V v d D t T Z W N 0 a W 9 u M S 9 X Z X J r Y m x h Z C A x I C 0 g U m V z d W x 0 c 1 9 N U E F f U m V n a X N 0 L 0 F 1 d G 9 S Z W 1 v d m V k Q 2 9 s d W 1 u c z E u e 2 V k Z 2 U t c H J v Y 2 V z c 2 V k L D E 0 N n 0 m c X V v d D s s J n F 1 b 3 Q 7 U 2 V j d G l v b j E v V 2 V y a 2 J s Y W Q g M S A t I F J l c 3 V s d H N f T V B B X 1 J l Z 2 l z d C 9 B d X R v U m V t b 3 Z l Z E N v b H V t b n M x L n t t Y X h G S U Q s M T Q 3 f S Z x d W 9 0 O y w m c X V v d D t T Z W N 0 a W 9 u M S 9 X Z X J r Y m x h Z C A x I C 0 g U m V z d W x 0 c 1 9 N U E F f U m V n a X N 0 L 0 F 1 d G 9 S Z W 1 v d m V k Q 2 9 s d W 1 u c z E u e 1 R v d G F s Q m x v Y 2 t p b m d U a W 1 l L D E 0 O H 0 m c X V v d D s s J n F 1 b 3 Q 7 U 2 V j d G l v b j E v V 2 V y a 2 J s Y W Q g M S A t I F J l c 3 V s d H N f T V B B X 1 J l Z 2 l z d C 9 B d X R v U m V t b 3 Z l Z E N v b H V t b n M x L n t l Z m Z l Y 3 R p d m V C c H N E b 2 M s M T Q 5 f S Z x d W 9 0 O y w m c X V v d D t T Z W N 0 a W 9 u M S 9 X Z X J r Y m x h Z C A x I C 0 g U m V z d W x 0 c 1 9 N U E F f U m V n a X N 0 L 0 F 1 d G 9 S Z W 1 v d m V k Q 2 9 s d W 1 u c z E u e 2 J 5 d G V z L m h 0 b W w s M T U w f S Z x d W 9 0 O y w m c X V v d D t T Z W N 0 a W 9 u M S 9 X Z X J r Y m x h Z C A x I C 0 g U m V z d W x 0 c 1 9 N U E F f U m V n a X N 0 L 0 F 1 d G 9 S Z W 1 v d m V k Q 2 9 s d W 1 u c z E u e 3 J l c X V l c 3 R z L m h 0 b W w s M T U x f S Z x d W 9 0 O y w m c X V v d D t T Z W N 0 a W 9 u M S 9 X Z X J r Y m x h Z C A x I C 0 g U m V z d W x 0 c 1 9 N U E F f U m V n a X N 0 L 0 F 1 d G 9 S Z W 1 v d m V k Q 2 9 s d W 1 u c z E u e 2 J 5 d G V z V W 5 j b 2 1 w c m V z c 2 V k L m h 0 b W w s M T U y f S Z x d W 9 0 O y w m c X V v d D t T Z W N 0 a W 9 u M S 9 X Z X J r Y m x h Z C A x I C 0 g U m V z d W x 0 c 1 9 N U E F f U m V n a X N 0 L 0 F 1 d G 9 S Z W 1 v d m V k Q 2 9 s d W 1 u c z E u e 2 J 5 d G V z L m p z L D E 1 M 3 0 m c X V v d D s s J n F 1 b 3 Q 7 U 2 V j d G l v b j E v V 2 V y a 2 J s Y W Q g M S A t I F J l c 3 V s d H N f T V B B X 1 J l Z 2 l z d C 9 B d X R v U m V t b 3 Z l Z E N v b H V t b n M x L n t y Z X F 1 Z X N 0 c y 5 q c y w x N T R 9 J n F 1 b 3 Q 7 L C Z x d W 9 0 O 1 N l Y 3 R p b 2 4 x L 1 d l c m t i b G F k I D E g L S B S Z X N 1 b H R z X 0 1 Q Q V 9 S Z W d p c 3 Q v Q X V 0 b 1 J l b W 9 2 Z W R D b 2 x 1 b W 5 z M S 5 7 Y n l 0 Z X N V b m N v b X B y Z X N z Z W Q u a n M s M T U 1 f S Z x d W 9 0 O y w m c X V v d D t T Z W N 0 a W 9 u M S 9 X Z X J r Y m x h Z C A x I C 0 g U m V z d W x 0 c 1 9 N U E F f U m V n a X N 0 L 0 F 1 d G 9 S Z W 1 v d m V k Q 2 9 s d W 1 u c z E u e 2 J 5 d G V z L m N z c y w x N T Z 9 J n F 1 b 3 Q 7 L C Z x d W 9 0 O 1 N l Y 3 R p b 2 4 x L 1 d l c m t i b G F k I D E g L S B S Z X N 1 b H R z X 0 1 Q Q V 9 S Z W d p c 3 Q v Q X V 0 b 1 J l b W 9 2 Z W R D b 2 x 1 b W 5 z M S 5 7 c m V x d W V z d H M u Y 3 N z L D E 1 N 3 0 m c X V v d D s s J n F 1 b 3 Q 7 U 2 V j d G l v b j E v V 2 V y a 2 J s Y W Q g M S A t I F J l c 3 V s d H N f T V B B X 1 J l Z 2 l z d C 9 B d X R v U m V t b 3 Z l Z E N v b H V t b n M x L n t i e X R l c 1 V u Y 2 9 t c H J l c 3 N l Z C 5 j c 3 M s M T U 4 f S Z x d W 9 0 O y w m c X V v d D t T Z W N 0 a W 9 u M S 9 X Z X J r Y m x h Z C A x I C 0 g U m V z d W x 0 c 1 9 N U E F f U m V n a X N 0 L 0 F 1 d G 9 S Z W 1 v d m V k Q 2 9 s d W 1 u c z E u e 2 J 5 d G V z L m l t Y W d l L D E 1 O X 0 m c X V v d D s s J n F 1 b 3 Q 7 U 2 V j d G l v b j E v V 2 V y a 2 J s Y W Q g M S A t I F J l c 3 V s d H N f T V B B X 1 J l Z 2 l z d C 9 B d X R v U m V t b 3 Z l Z E N v b H V t b n M x L n t y Z X F 1 Z X N 0 c y 5 p b W F n Z S w x N j B 9 J n F 1 b 3 Q 7 L C Z x d W 9 0 O 1 N l Y 3 R p b 2 4 x L 1 d l c m t i b G F k I D E g L S B S Z X N 1 b H R z X 0 1 Q Q V 9 S Z W d p c 3 Q v Q X V 0 b 1 J l b W 9 2 Z W R D b 2 x 1 b W 5 z M S 5 7 Y n l 0 Z X N V b m N v b X B y Z X N z Z W Q u a W 1 h Z 2 U s M T Y x f S Z x d W 9 0 O y w m c X V v d D t T Z W N 0 a W 9 u M S 9 X Z X J r Y m x h Z C A x I C 0 g U m V z d W x 0 c 1 9 N U E F f U m V n a X N 0 L 0 F 1 d G 9 S Z W 1 v d m V k Q 2 9 s d W 1 u c z E u e 2 J 5 d G V z L m Z s Y X N o L D E 2 M n 0 m c X V v d D s s J n F 1 b 3 Q 7 U 2 V j d G l v b j E v V 2 V y a 2 J s Y W Q g M S A t I F J l c 3 V s d H N f T V B B X 1 J l Z 2 l z d C 9 B d X R v U m V t b 3 Z l Z E N v b H V t b n M x L n t y Z X F 1 Z X N 0 c y 5 m b G F z a C w x N j N 9 J n F 1 b 3 Q 7 L C Z x d W 9 0 O 1 N l Y 3 R p b 2 4 x L 1 d l c m t i b G F k I D E g L S B S Z X N 1 b H R z X 0 1 Q Q V 9 S Z W d p c 3 Q v Q X V 0 b 1 J l b W 9 2 Z W R D b 2 x 1 b W 5 z M S 5 7 Y n l 0 Z X N V b m N v b X B y Z X N z Z W Q u Z m x h c 2 g s M T Y 0 f S Z x d W 9 0 O y w m c X V v d D t T Z W N 0 a W 9 u M S 9 X Z X J r Y m x h Z C A x I C 0 g U m V z d W x 0 c 1 9 N U E F f U m V n a X N 0 L 0 F 1 d G 9 S Z W 1 v d m V k Q 2 9 s d W 1 u c z E u e 2 J 5 d G V z L m Z v b n Q s M T Y 1 f S Z x d W 9 0 O y w m c X V v d D t T Z W N 0 a W 9 u M S 9 X Z X J r Y m x h Z C A x I C 0 g U m V z d W x 0 c 1 9 N U E F f U m V n a X N 0 L 0 F 1 d G 9 S Z W 1 v d m V k Q 2 9 s d W 1 u c z E u e 3 J l c X V l c 3 R z L m Z v b n Q s M T Y 2 f S Z x d W 9 0 O y w m c X V v d D t T Z W N 0 a W 9 u M S 9 X Z X J r Y m x h Z C A x I C 0 g U m V z d W x 0 c 1 9 N U E F f U m V n a X N 0 L 0 F 1 d G 9 S Z W 1 v d m V k Q 2 9 s d W 1 u c z E u e 2 J 5 d G V z V W 5 j b 2 1 w c m V z c 2 V k L m Z v b n Q s M T Y 3 f S Z x d W 9 0 O y w m c X V v d D t T Z W N 0 a W 9 u M S 9 X Z X J r Y m x h Z C A x I C 0 g U m V z d W x 0 c 1 9 N U E F f U m V n a X N 0 L 0 F 1 d G 9 S Z W 1 v d m V k Q 2 9 s d W 1 u c z E u e 2 J 5 d G V z L n Z p Z G V v L D E 2 O H 0 m c X V v d D s s J n F 1 b 3 Q 7 U 2 V j d G l v b j E v V 2 V y a 2 J s Y W Q g M S A t I F J l c 3 V s d H N f T V B B X 1 J l Z 2 l z d C 9 B d X R v U m V t b 3 Z l Z E N v b H V t b n M x L n t y Z X F 1 Z X N 0 c y 5 2 a W R l b y w x N j l 9 J n F 1 b 3 Q 7 L C Z x d W 9 0 O 1 N l Y 3 R p b 2 4 x L 1 d l c m t i b G F k I D E g L S B S Z X N 1 b H R z X 0 1 Q Q V 9 S Z W d p c 3 Q v Q X V 0 b 1 J l b W 9 2 Z W R D b 2 x 1 b W 5 z M S 5 7 Y n l 0 Z X N V b m N v b X B y Z X N z Z W Q u d m l k Z W 8 s M T c w f S Z x d W 9 0 O y w m c X V v d D t T Z W N 0 a W 9 u M S 9 X Z X J r Y m x h Z C A x I C 0 g U m V z d W x 0 c 1 9 N U E F f U m V n a X N 0 L 0 F 1 d G 9 S Z W 1 v d m V k Q 2 9 s d W 1 u c z E u e 2 J 5 d G V z L m 9 0 a G V y L D E 3 M X 0 m c X V v d D s s J n F 1 b 3 Q 7 U 2 V j d G l v b j E v V 2 V y a 2 J s Y W Q g M S A t I F J l c 3 V s d H N f T V B B X 1 J l Z 2 l z d C 9 B d X R v U m V t b 3 Z l Z E N v b H V t b n M x L n t y Z X F 1 Z X N 0 c y 5 v d G h l c i w x N z J 9 J n F 1 b 3 Q 7 L C Z x d W 9 0 O 1 N l Y 3 R p b 2 4 x L 1 d l c m t i b G F k I D E g L S B S Z X N 1 b H R z X 0 1 Q Q V 9 S Z W d p c 3 Q v Q X V 0 b 1 J l b W 9 2 Z W R D b 2 x 1 b W 5 z M S 5 7 Y n l 0 Z X N V b m N v b X B y Z X N z Z W Q u b 3 R o Z X I s M T c z f S Z x d W 9 0 O y w m c X V v d D t T Z W N 0 a W 9 u M S 9 X Z X J r Y m x h Z C A x I C 0 g U m V z d W x 0 c 1 9 N U E F f U m V n a X N 0 L 0 F 1 d G 9 S Z W 1 v d m V k Q 2 9 s d W 1 u c z E u e 2 l k L D E 3 N H 0 m c X V v d D s s J n F 1 b 3 Q 7 U 2 V j d G l v b j E v V 2 V y a 2 J s Y W Q g M S A t I F J l c 3 V s d H N f T V B B X 1 J l Z 2 l z d C 9 B d X R v U m V t b 3 Z l Z E N v b H V t b n M x L n t j c H U u S G l 0 V G V z d C w x N z V 9 J n F 1 b 3 Q 7 L C Z x d W 9 0 O 1 N l Y 3 R p b 2 4 x L 1 d l c m t i b G F k I D E g L S B S Z X N 1 b H R z X 0 1 Q Q V 9 S Z W d p c 3 Q v Q X V 0 b 1 J l b W 9 2 Z W R D b 2 x 1 b W 5 z M S 5 7 Q 2 9 s d W 1 u M T c 3 L D E 3 N n 0 m c X V v d D t d L C Z x d W 9 0 O 0 N v b H V t b k N v d W 5 0 J n F 1 b 3 Q 7 O j E 3 N y w m c X V v d D t L Z X l D b 2 x 1 b W 5 O Y W 1 l c y Z x d W 9 0 O z p b X S w m c X V v d D t D b 2 x 1 b W 5 J Z G V u d G l 0 a W V z J n F 1 b 3 Q 7 O l s m c X V v d D t T Z W N 0 a W 9 u M S 9 X Z X J r Y m x h Z C A x I C 0 g U m V z d W x 0 c 1 9 N U E F f U m V n a X N 0 L 0 F 1 d G 9 S Z W 1 v d m V k Q 2 9 s d W 1 u c z E u e 2 x v Y W R U a W 1 l L D B 9 J n F 1 b 3 Q 7 L C Z x d W 9 0 O 1 N l Y 3 R p b 2 4 x L 1 d l c m t i b G F k I D E g L S B S Z X N 1 b H R z X 0 1 Q Q V 9 S Z W d p c 3 Q v Q X V 0 b 1 J l b W 9 2 Z W R D b 2 x 1 b W 5 z M S 5 7 Z G 9 j V G l t Z S w x f S Z x d W 9 0 O y w m c X V v d D t T Z W N 0 a W 9 u M S 9 X Z X J r Y m x h Z C A x I C 0 g U m V z d W x 0 c 1 9 N U E F f U m V n a X N 0 L 0 F 1 d G 9 S Z W 1 v d m V k Q 2 9 s d W 1 u c z E u e 2 Z 1 b G x 5 T G 9 h Z G V k L D J 9 J n F 1 b 3 Q 7 L C Z x d W 9 0 O 1 N l Y 3 R p b 2 4 x L 1 d l c m t i b G F k I D E g L S B S Z X N 1 b H R z X 0 1 Q Q V 9 S Z W d p c 3 Q v Q X V 0 b 1 J l b W 9 2 Z W R D b 2 x 1 b W 5 z M S 5 7 Y n l 0 Z X N P d X Q s M 3 0 m c X V v d D s s J n F 1 b 3 Q 7 U 2 V j d G l v b j E v V 2 V y a 2 J s Y W Q g M S A t I F J l c 3 V s d H N f T V B B X 1 J l Z 2 l z d C 9 B d X R v U m V t b 3 Z l Z E N v b H V t b n M x L n t i e X R l c 0 9 1 d E R v Y y w 0 f S Z x d W 9 0 O y w m c X V v d D t T Z W N 0 a W 9 u M S 9 X Z X J r Y m x h Z C A x I C 0 g U m V z d W x 0 c 1 9 N U E F f U m V n a X N 0 L 0 F 1 d G 9 S Z W 1 v d m V k Q 2 9 s d W 1 u c z E u e 2 J 5 d G V z S W 4 s N X 0 m c X V v d D s s J n F 1 b 3 Q 7 U 2 V j d G l v b j E v V 2 V y a 2 J s Y W Q g M S A t I F J l c 3 V s d H N f T V B B X 1 J l Z 2 l z d C 9 B d X R v U m V t b 3 Z l Z E N v b H V t b n M x L n t i e X R l c 0 l u R G 9 j L D Z 9 J n F 1 b 3 Q 7 L C Z x d W 9 0 O 1 N l Y 3 R p b 2 4 x L 1 d l c m t i b G F k I D E g L S B S Z X N 1 b H R z X 0 1 Q Q V 9 S Z W d p c 3 Q v Q X V 0 b 1 J l b W 9 2 Z W R D b 2 x 1 b W 5 z M S 5 7 c m V x d W V z d H M s N 3 0 m c X V v d D s s J n F 1 b 3 Q 7 U 2 V j d G l v b j E v V 2 V y a 2 J s Y W Q g M S A t I F J l c 3 V s d H N f T V B B X 1 J l Z 2 l z d C 9 B d X R v U m V t b 3 Z l Z E N v b H V t b n M x L n t y Z X F 1 Z X N 0 c 0 Z 1 b G w s O H 0 m c X V v d D s s J n F 1 b 3 Q 7 U 2 V j d G l v b j E v V 2 V y a 2 J s Y W Q g M S A t I F J l c 3 V s d H N f T V B B X 1 J l Z 2 l z d C 9 B d X R v U m V t b 3 Z l Z E N v b H V t b n M x L n t y Z X F 1 Z X N 0 c 0 R v Y y w 5 f S Z x d W 9 0 O y w m c X V v d D t T Z W N 0 a W 9 u M S 9 X Z X J r Y m x h Z C A x I C 0 g U m V z d W x 0 c 1 9 N U E F f U m V n a X N 0 L 0 F 1 d G 9 S Z W 1 v d m V k Q 2 9 s d W 1 u c z E u e 3 J l c 3 B v b n N l c 1 8 y M D A s M T B 9 J n F 1 b 3 Q 7 L C Z x d W 9 0 O 1 N l Y 3 R p b 2 4 x L 1 d l c m t i b G F k I D E g L S B S Z X N 1 b H R z X 0 1 Q Q V 9 S Z W d p c 3 Q v Q X V 0 b 1 J l b W 9 2 Z W R D b 2 x 1 b W 5 z M S 5 7 c m V z c G 9 u c 2 V z X z Q w N C w x M X 0 m c X V v d D s s J n F 1 b 3 Q 7 U 2 V j d G l v b j E v V 2 V y a 2 J s Y W Q g M S A t I F J l c 3 V s d H N f T V B B X 1 J l Z 2 l z d C 9 B d X R v U m V t b 3 Z l Z E N v b H V t b n M x L n t y Z X N w b 2 5 z Z X N f b 3 R o Z X I s M T J 9 J n F 1 b 3 Q 7 L C Z x d W 9 0 O 1 N l Y 3 R p b 2 4 x L 1 d l c m t i b G F k I D E g L S B S Z X N 1 b H R z X 0 1 Q Q V 9 S Z W d p c 3 Q v Q X V 0 b 1 J l b W 9 2 Z W R D b 2 x 1 b W 5 z M S 5 7 c m V z d W x 0 L D E z f S Z x d W 9 0 O y w m c X V v d D t T Z W N 0 a W 9 u M S 9 X Z X J r Y m x h Z C A x I C 0 g U m V z d W x 0 c 1 9 N U E F f U m V n a X N 0 L 0 F 1 d G 9 S Z W 1 v d m V k Q 2 9 s d W 1 u c z E u e 3 R l c 3 R T d G F y d E 9 m Z n N l d C w x N H 0 m c X V v d D s s J n F 1 b 3 Q 7 U 2 V j d G l v b j E v V 2 V y a 2 J s Y W Q g M S A t I F J l c 3 V s d H N f T V B B X 1 J l Z 2 l z d C 9 B d X R v U m V t b 3 Z l Z E N v b H V t b n M x L n t j Y W N o Z W Q s M T V 9 J n F 1 b 3 Q 7 L C Z x d W 9 0 O 1 N l Y 3 R p b 2 4 x L 1 d l c m t i b G F k I D E g L S B S Z X N 1 b H R z X 0 1 Q Q V 9 S Z W d p c 3 Q v Q X V 0 b 1 J l b W 9 2 Z W R D b 2 x 1 b W 5 z M S 5 7 b 3 B 0 a W 1 p e m F 0 a W 9 u X 2 N o Z W N r Z W Q s M T Z 9 J n F 1 b 3 Q 7 L C Z x d W 9 0 O 1 N l Y 3 R p b 2 4 x L 1 d l c m t i b G F k I D E g L S B S Z X N 1 b H R z X 0 1 Q Q V 9 S Z W d p c 3 Q v Q X V 0 b 1 J l b W 9 2 Z W R D b 2 x 1 b W 5 z M S 5 7 b W F p b l 9 m c m F t Z S w x N 3 0 m c X V v d D s s J n F 1 b 3 Q 7 U 2 V j d G l v b j E v V 2 V y a 2 J s Y W Q g M S A t I F J l c 3 V s d H N f T V B B X 1 J l Z 2 l z d C 9 B d X R v U m V t b 3 Z l Z E N v b H V t b n M x L n t s b 2 F k R X Z l b n R T d G F y d C w x O H 0 m c X V v d D s s J n F 1 b 3 Q 7 U 2 V j d G l v b j E v V 2 V y a 2 J s Y W Q g M S A t I F J l c 3 V s d H N f T V B B X 1 J l Z 2 l z d C 9 B d X R v U m V t b 3 Z l Z E N v b H V t b n M x L n t s b 2 F k R X Z l b n R F b m Q s M T l 9 J n F 1 b 3 Q 7 L C Z x d W 9 0 O 1 N l Y 3 R p b 2 4 x L 1 d l c m t i b G F k I D E g L S B S Z X N 1 b H R z X 0 1 Q Q V 9 S Z W d p c 3 Q v Q X V 0 b 1 J l b W 9 2 Z W R D b 2 x 1 b W 5 z M S 5 7 Z G 9 t Q 2 9 u d G V u d E x v Y W R l Z E V 2 Z W 5 0 U 3 R h c n Q s M j B 9 J n F 1 b 3 Q 7 L C Z x d W 9 0 O 1 N l Y 3 R p b 2 4 x L 1 d l c m t i b G F k I D E g L S B S Z X N 1 b H R z X 0 1 Q Q V 9 S Z W d p c 3 Q v Q X V 0 b 1 J l b W 9 2 Z W R D b 2 x 1 b W 5 z M S 5 7 Z G 9 t Q 2 9 u d G V u d E x v Y W R l Z E V 2 Z W 5 0 R W 5 k L D I x f S Z x d W 9 0 O y w m c X V v d D t T Z W N 0 a W 9 u M S 9 X Z X J r Y m x h Z C A x I C 0 g U m V z d W x 0 c 1 9 N U E F f U m V n a X N 0 L 0 F 1 d G 9 S Z W 1 v d m V k Q 2 9 s d W 1 u c z E u e 1 V S T C w y M n 0 m c X V v d D s s J n F 1 b 3 Q 7 U 2 V j d G l v b j E v V 2 V y a 2 J s Y W Q g M S A t I F J l c 3 V s d H N f T V B B X 1 J l Z 2 l z d C 9 B d X R v U m V t b 3 Z l Z E N v b H V t b n M x L n t j b 2 5 u Z W N 0 a W 9 u c y w y M 3 0 m c X V v d D s s J n F 1 b 3 Q 7 U 2 V j d G l v b j E v V 2 V y a 2 J s Y W Q g M S A t I F J l c 3 V s d H N f T V B B X 1 J l Z 2 l z d C 9 B d X R v U m V t b 3 Z l Z E N v b H V t b n M x L n t m a W 5 h b F 9 i Y X N l X 3 B h Z 2 V f c m V x d W V z d C w y N H 0 m c X V v d D s s J n F 1 b 3 Q 7 U 2 V j d G l v b j E v V 2 V y a 2 J s Y W Q g M S A t I F J l c 3 V s d H N f T V B B X 1 J l Z 2 l z d C 9 B d X R v U m V t b 3 Z l Z E N v b H V t b n M x L n t m a W 5 h b F 9 i Y X N l X 3 B h Z 2 V f c m V x d W V z d F 9 p Z C w y N X 0 m c X V v d D s s J n F 1 b 3 Q 7 U 2 V j d G l v b j E v V 2 V y a 2 J s Y W Q g M S A t I F J l c 3 V s d H N f T V B B X 1 J l Z 2 l z d C 9 B d X R v U m V t b 3 Z l Z E N v b H V t b n M x L n t m a W 5 h b F 9 1 c m w s M j Z 9 J n F 1 b 3 Q 7 L C Z x d W 9 0 O 1 N l Y 3 R p b 2 4 x L 1 d l c m t i b G F k I D E g L S B S Z X N 1 b H R z X 0 1 Q Q V 9 S Z W d p c 3 Q v Q X V 0 b 1 J l b W 9 2 Z W R D b 2 x 1 b W 5 z M S 5 7 Z G 9 t S W 5 0 Z X J h Y 3 R p d m U s M j d 9 J n F 1 b 3 Q 7 L C Z x d W 9 0 O 1 N l Y 3 R p b 2 4 x L 1 d l c m t i b G F k I D E g L S B S Z X N 1 b H R z X 0 1 Q Q V 9 S Z W d p c 3 Q v Q X V 0 b 1 J l b W 9 2 Z W R D b 2 x 1 b W 5 z M S 5 7 Z m l y c 3 R Q Y W l u d C w y O H 0 m c X V v d D s s J n F 1 b 3 Q 7 U 2 V j d G l v b j E v V 2 V y a 2 J s Y W Q g M S A t I F J l c 3 V s d H N f T V B B X 1 J l Z 2 l z d C 9 B d X R v U m V t b 3 Z l Z E N v b H V t b n M x L n t m a X J z d E N v b n R l b n R m d W x Q Y W l u d C w y O X 0 m c X V v d D s s J n F 1 b 3 Q 7 U 2 V j d G l v b j E v V 2 V y a 2 J s Y W Q g M S A t I F J l c 3 V s d H N f T V B B X 1 J l Z 2 l z d C 9 B d X R v U m V t b 3 Z l Z E N v b H V t b n M x L n t m a X J z d E 1 l Y W 5 p b m d m d W x Q Y W l u d C w z M H 0 m c X V v d D s s J n F 1 b 3 Q 7 U 2 V j d G l v b j E v V 2 V y a 2 J s Y W Q g M S A t I F J l c 3 V s d H N f T V B B X 1 J l Z 2 l z d C 9 B d X R v U m V t b 3 Z l Z E N v b H V t b n M x L n t y Z W 5 k Z X J C b G 9 j a 2 l u Z 0 N T U y w z M X 0 m c X V v d D s s J n F 1 b 3 Q 7 U 2 V j d G l v b j E v V 2 V y a 2 J s Y W Q g M S A t I F J l c 3 V s d H N f T V B B X 1 J l Z 2 l z d C 9 B d X R v U m V t b 3 Z l Z E N v b H V t b n M x L n t y Z W 5 k Z X J C b G 9 j a 2 l u Z 0 p T L D M y f S Z x d W 9 0 O y w m c X V v d D t T Z W N 0 a W 9 u M S 9 X Z X J r Y m x h Z C A x I C 0 g U m V z d W x 0 c 1 9 N U E F f U m V n a X N 0 L 0 F 1 d G 9 S Z W 1 v d m V k Q 2 9 s d W 1 u c z E u e 1 R U R k I s M z N 9 J n F 1 b 3 Q 7 L C Z x d W 9 0 O 1 N l Y 3 R p b 2 4 x L 1 d l c m t i b G F k I D E g L S B S Z X N 1 b H R z X 0 1 Q Q V 9 S Z W d p c 3 Q v Q X V 0 b 1 J l b W 9 2 Z W R D b 2 x 1 b W 5 z M S 5 7 Y m F z Z V B h Z 2 V T U 0 x U a W 1 l L D M 0 f S Z x d W 9 0 O y w m c X V v d D t T Z W N 0 a W 9 u M S 9 X Z X J r Y m x h Z C A x I C 0 g U m V z d W x 0 c 1 9 N U E F f U m V n a X N 0 L 0 F 1 d G 9 S Z W 1 v d m V k Q 2 9 s d W 1 u c z E u e 3 N j b 3 J l X 2 N h Y 2 h l L D M 1 f S Z x d W 9 0 O y w m c X V v d D t T Z W N 0 a W 9 u M S 9 X Z X J r Y m x h Z C A x I C 0 g U m V z d W x 0 c 1 9 N U E F f U m V n a X N 0 L 0 F 1 d G 9 S Z W 1 v d m V k Q 2 9 s d W 1 u c z E u e 3 N j b 3 J l X 2 N k b i w z N n 0 m c X V v d D s s J n F 1 b 3 Q 7 U 2 V j d G l v b j E v V 2 V y a 2 J s Y W Q g M S A t I F J l c 3 V s d H N f T V B B X 1 J l Z 2 l z d C 9 B d X R v U m V t b 3 Z l Z E N v b H V t b n M x L n t z Y 2 9 y Z V 9 n e m l w L D M 3 f S Z x d W 9 0 O y w m c X V v d D t T Z W N 0 a W 9 u M S 9 X Z X J r Y m x h Z C A x I C 0 g U m V z d W x 0 c 1 9 N U E F f U m V n a X N 0 L 0 F 1 d G 9 S Z W 1 v d m V k Q 2 9 s d W 1 u c z E u e 3 N j b 3 J l X 2 N v b 2 t p Z X M s M z h 9 J n F 1 b 3 Q 7 L C Z x d W 9 0 O 1 N l Y 3 R p b 2 4 x L 1 d l c m t i b G F k I D E g L S B S Z X N 1 b H R z X 0 1 Q Q V 9 S Z W d p c 3 Q v Q X V 0 b 1 J l b W 9 2 Z W R D b 2 x 1 b W 5 z M S 5 7 c 2 N v c m V f a 2 V l c C 1 h b G l 2 Z S w z O X 0 m c X V v d D s s J n F 1 b 3 Q 7 U 2 V j d G l v b j E v V 2 V y a 2 J s Y W Q g M S A t I F J l c 3 V s d H N f T V B B X 1 J l Z 2 l z d C 9 B d X R v U m V t b 3 Z l Z E N v b H V t b n M x L n t z Y 2 9 y Z V 9 t a W 5 p Z n k s N D B 9 J n F 1 b 3 Q 7 L C Z x d W 9 0 O 1 N l Y 3 R p b 2 4 x L 1 d l c m t i b G F k I D E g L S B S Z X N 1 b H R z X 0 1 Q Q V 9 S Z W d p c 3 Q v Q X V 0 b 1 J l b W 9 2 Z W R D b 2 x 1 b W 5 z M S 5 7 c 2 N v c m V f Y 2 9 t Y m l u Z S w 0 M X 0 m c X V v d D s s J n F 1 b 3 Q 7 U 2 V j d G l v b j E v V 2 V y a 2 J s Y W Q g M S A t I F J l c 3 V s d H N f T V B B X 1 J l Z 2 l z d C 9 B d X R v U m V t b 3 Z l Z E N v b H V t b n M x L n t z Y 2 9 y Z V 9 j b 2 1 w c m V z c y w 0 M n 0 m c X V v d D s s J n F 1 b 3 Q 7 U 2 V j d G l v b j E v V 2 V y a 2 J s Y W Q g M S A t I F J l c 3 V s d H N f T V B B X 1 J l Z 2 l z d C 9 B d X R v U m V t b 3 Z l Z E N v b H V t b n M x L n t z Y 2 9 y Z V 9 l d G F n c y w 0 M 3 0 m c X V v d D s s J n F 1 b 3 Q 7 U 2 V j d G l v b j E v V 2 V y a 2 J s Y W Q g M S A t I F J l c 3 V s d H N f T V B B X 1 J l Z 2 l z d C 9 B d X R v U m V t b 3 Z l Z E N v b H V t b n M x L n t z Y 2 9 y Z V 9 w c m 9 n c m V z c 2 l 2 Z V 9 q c G V n L D Q 0 f S Z x d W 9 0 O y w m c X V v d D t T Z W N 0 a W 9 u M S 9 X Z X J r Y m x h Z C A x I C 0 g U m V z d W x 0 c 1 9 N U E F f U m V n a X N 0 L 0 F 1 d G 9 S Z W 1 v d m V k Q 2 9 s d W 1 u c z E u e 2 d 6 a X B f d G 9 0 Y W w s N D V 9 J n F 1 b 3 Q 7 L C Z x d W 9 0 O 1 N l Y 3 R p b 2 4 x L 1 d l c m t i b G F k I D E g L S B S Z X N 1 b H R z X 0 1 Q Q V 9 S Z W d p c 3 Q v Q X V 0 b 1 J l b W 9 2 Z W R D b 2 x 1 b W 5 z M S 5 7 Z 3 p p c F 9 z Y X Z p b m d z L D Q 2 f S Z x d W 9 0 O y w m c X V v d D t T Z W N 0 a W 9 u M S 9 X Z X J r Y m x h Z C A x I C 0 g U m V z d W x 0 c 1 9 N U E F f U m V n a X N 0 L 0 F 1 d G 9 S Z W 1 v d m V k Q 2 9 s d W 1 u c z E u e 2 1 p b m l m e V 9 0 b 3 R h b C w 0 N 3 0 m c X V v d D s s J n F 1 b 3 Q 7 U 2 V j d G l v b j E v V 2 V y a 2 J s Y W Q g M S A t I F J l c 3 V s d H N f T V B B X 1 J l Z 2 l z d C 9 B d X R v U m V t b 3 Z l Z E N v b H V t b n M x L n t t a W 5 p Z n l f c 2 F 2 a W 5 n c y w 0 O H 0 m c X V v d D s s J n F 1 b 3 Q 7 U 2 V j d G l v b j E v V 2 V y a 2 J s Y W Q g M S A t I F J l c 3 V s d H N f T V B B X 1 J l Z 2 l z d C 9 B d X R v U m V t b 3 Z l Z E N v b H V t b n M x L n t p b W F n Z V 9 0 b 3 R h b C w 0 O X 0 m c X V v d D s s J n F 1 b 3 Q 7 U 2 V j d G l v b j E v V 2 V y a 2 J s Y W Q g M S A t I F J l c 3 V s d H N f T V B B X 1 J l Z 2 l z d C 9 B d X R v U m V t b 3 Z l Z E N v b H V t b n M x L n t p b W F n Z V 9 z Y X Z p b m d z L D U w f S Z x d W 9 0 O y w m c X V v d D t T Z W N 0 a W 9 u M S 9 X Z X J r Y m x h Z C A x I C 0 g U m V z d W x 0 c 1 9 N U E F f U m V n a X N 0 L 0 F 1 d G 9 S Z W 1 v d m V k Q 2 9 s d W 1 u c z E u e 2 J h c 2 V f c G F n Z V 9 j Z G 4 s N T F 9 J n F 1 b 3 Q 7 L C Z x d W 9 0 O 1 N l Y 3 R p b 2 4 x L 1 d l c m t i b G F k I D E g L S B S Z X N 1 b H R z X 0 1 Q Q V 9 S Z W d p c 3 Q v Q X V 0 b 1 J l b W 9 2 Z W R D b 2 x 1 b W 5 z M S 5 7 Y 3 B 1 L l B h c n N l S F R N T C w 1 M n 0 m c X V v d D s s J n F 1 b 3 Q 7 U 2 V j d G l v b j E v V 2 V y a 2 J s Y W Q g M S A t I F J l c 3 V s d H N f T V B B X 1 J l Z 2 l z d C 9 B d X R v U m V t b 3 Z l Z E N v b H V t b n M x L n t j c H U u S F R N T E R v Y 3 V t Z W 5 0 U G F y c 2 V y O j p G Z X R j a F F 1 Z X V l Z F B y Z W x v Y W R z L D U z f S Z x d W 9 0 O y w m c X V v d D t T Z W N 0 a W 9 u M S 9 X Z X J r Y m x h Z C A x I C 0 g U m V z d W x 0 c 1 9 N U E F f U m V n a X N 0 L 0 F 1 d G 9 S Z W 1 v d m V k Q 2 9 s d W 1 u c z E u e 2 N w d S 5 F d m V u d E R p c 3 B h d G N o L D U 0 f S Z x d W 9 0 O y w m c X V v d D t T Z W N 0 a W 9 u M S 9 X Z X J r Y m x h Z C A x I C 0 g U m V z d W x 0 c 1 9 N U E F f U m V n a X N 0 L 0 F 1 d G 9 S Z W 1 v d m V k Q 2 9 s d W 1 u c z E u e 2 N w d S 5 N Y X J r R E 9 N Q 2 9 u d G V u d C w 1 N X 0 m c X V v d D s s J n F 1 b 3 Q 7 U 2 V j d G l v b j E v V 2 V y a 2 J s Y W Q g M S A t I F J l c 3 V s d H N f T V B B X 1 J l Z 2 l z d C 9 B d X R v U m V t b 3 Z l Z E N v b H V t b n M x L n t j c H U u V j g u R 0 N f V E l N R V 9 U T 1 9 T Q U Z F U E 9 J T l Q s N T Z 9 J n F 1 b 3 Q 7 L C Z x d W 9 0 O 1 N l Y 3 R p b 2 4 x L 1 d l c m t i b G F k I D E g L S B S Z X N 1 b H R z X 0 1 Q Q V 9 S Z W d p c 3 Q v Q X V 0 b 1 J l b W 9 2 Z W R D b 2 x 1 b W 5 z M S 5 7 Y 3 B 1 L k N v b W 1 p d E x v Y W Q s N T d 9 J n F 1 b 3 Q 7 L C Z x d W 9 0 O 1 N l Y 3 R p b 2 4 x L 1 d l c m t i b G F k I D E g L S B S Z X N 1 b H R z X 0 1 Q Q V 9 S Z W d p c 3 Q v Q X V 0 b 1 J l b W 9 2 Z W R D b 2 x 1 b W 5 z M S 5 7 Y 3 B 1 L l J l c 2 9 1 c m N l R m V 0 Y 2 h l c j o 6 c m V x d W V z d F J l c 2 9 1 c m N l L D U 4 f S Z x d W 9 0 O y w m c X V v d D t T Z W N 0 a W 9 u M S 9 X Z X J r Y m x h Z C A x I C 0 g U m V z d W x 0 c 1 9 N U E F f U m V n a X N 0 L 0 F 1 d G 9 S Z W 1 v d m V k Q 2 9 s d W 1 u c z E u e 2 N w d S 5 F d m F s d W F 0 Z V N j c m l w d C w 1 O X 0 m c X V v d D s s J n F 1 b 3 Q 7 U 2 V j d G l v b j E v V 2 V y a 2 J s Y W Q g M S A t I F J l c 3 V s d H N f T V B B X 1 J l Z 2 l z d C 9 B d X R v U m V t b 3 Z l Z E N v b H V t b n M x L n t j c H U u d j g u Y 2 9 t c G l s Z S w 2 M H 0 m c X V v d D s s J n F 1 b 3 Q 7 U 2 V j d G l v b j E v V 2 V y a 2 J s Y W Q g M S A t I F J l c 3 V s d H N f T V B B X 1 J l Z 2 l z d C 9 B d X R v U m V t b 3 Z l Z E N v b H V t b n M x L n t j c H U u U G F y c 2 V B d X R o b 3 J T d H l s Z V N o Z W V 0 L D Y x f S Z x d W 9 0 O y w m c X V v d D t T Z W N 0 a W 9 u M S 9 X Z X J r Y m x h Z C A x I C 0 g U m V z d W x 0 c 1 9 N U E F f U m V n a X N 0 L 0 F 1 d G 9 S Z W 1 v d m V k Q 2 9 s d W 1 u c z E u e 2 N w d S 5 V c G R h d G V M Y X l v d X R U c m V l L D Y y f S Z x d W 9 0 O y w m c X V v d D t T Z W N 0 a W 9 u M S 9 X Z X J r Y m x h Z C A x I C 0 g U m V z d W x 0 c 1 9 N U E F f U m V n a X N 0 L 0 F 1 d G 9 S Z W 1 v d m V k Q 2 9 s d W 1 u c z E u e 2 N w d S 5 M Y X l v d X Q s N j N 9 J n F 1 b 3 Q 7 L C Z x d W 9 0 O 1 N l Y 3 R p b 2 4 x L 1 d l c m t i b G F k I D E g L S B S Z X N 1 b H R z X 0 1 Q Q V 9 S Z W d p c 3 Q v Q X V 0 b 1 J l b W 9 2 Z W R D b 2 x 1 b W 5 z M S 5 7 Y 3 B 1 L l B y Z V B h a W 5 0 L D Y 0 f S Z x d W 9 0 O y w m c X V v d D t T Z W N 0 a W 9 u M S 9 X Z X J r Y m x h Z C A x I C 0 g U m V z d W x 0 c 1 9 N U E F f U m V n a X N 0 L 0 F 1 d G 9 S Z W 1 v d m V k Q 2 9 s d W 1 u c z E u e 2 N w d S 5 Q Y W l u d C w 2 N X 0 m c X V v d D s s J n F 1 b 3 Q 7 U 2 V j d G l v b j E v V 2 V y a 2 J s Y W Q g M S A t I F J l c 3 V s d H N f T V B B X 1 J l Z 2 l z d C 9 B d X R v U m V t b 3 Z l Z E N v b H V t b n M x L n t j c H U u T G F 5 Z X J p e m U s N j Z 9 J n F 1 b 3 Q 7 L C Z x d W 9 0 O 1 N l Y 3 R p b 2 4 x L 1 d l c m t i b G F k I D E g L S B S Z X N 1 b H R z X 0 1 Q Q V 9 S Z W d p c 3 Q v Q X V 0 b 1 J l b W 9 2 Z W R D b 2 x 1 b W 5 z M S 5 7 Y 3 B 1 L k Z 1 b m N 0 a W 9 u Q 2 F s b C w 2 N 3 0 m c X V v d D s s J n F 1 b 3 Q 7 U 2 V j d G l v b j E v V 2 V y a 2 J s Y W Q g M S A t I F J l c 3 V s d H N f T V B B X 1 J l Z 2 l z d C 9 B d X R v U m V t b 3 Z l Z E N v b H V t b n M x L n t j c H U u T W F y a 0 x v Y W Q s N j h 9 J n F 1 b 3 Q 7 L C Z x d W 9 0 O 1 N l Y 3 R p b 2 4 x L 1 d l c m t i b G F k I D E g L S B S Z X N 1 b H R z X 0 1 Q Q V 9 S Z W d p c 3 Q v Q X V 0 b 1 J l b W 9 2 Z W R D b 2 x 1 b W 5 z M S 5 7 Y 3 B 1 L m x h c m d l c 3 R D b 2 5 0 Z W 5 0 Z n V s U G F p b n Q 6 O k N h b m R p Z G F 0 Z S w 2 O X 0 m c X V v d D s s J n F 1 b 3 Q 7 U 2 V j d G l v b j E v V 2 V y a 2 J s Y W Q g M S A t I F J l c 3 V s d H N f T V B B X 1 J l Z 2 l z d C 9 B d X R v U m V t b 3 Z l Z E N v b H V t b n M x L n t j c H U u S W R s Z S w 3 M H 0 m c X V v d D s s J n F 1 b 3 Q 7 U 2 V j d G l v b j E v V 2 V y a 2 J s Y W Q g M S A t I F J l c 3 V s d H N f T V B B X 1 J l Z 2 l z d C 9 B d X R v U m V t b 3 Z l Z E N v b H V t b n M x L n t 0 Z X N 0 Z X I s N z F 9 J n F 1 b 3 Q 7 L C Z x d W 9 0 O 1 N l Y 3 R p b 2 4 x L 1 d l c m t i b G F k I D E g L S B S Z X N 1 b H R z X 0 1 Q Q V 9 S Z W d p c 3 Q v Q X V 0 b 1 J l b W 9 2 Z W R D b 2 x 1 b W 5 z M S 5 7 c 3 R h c n R f Z X B v Y 2 g s N z J 9 J n F 1 b 3 Q 7 L C Z x d W 9 0 O 1 N l Y 3 R p b 2 4 x L 1 d l c m t i b G F k I D E g L S B S Z X N 1 b H R z X 0 1 Q Q V 9 S Z W d p c 3 Q v Q X V 0 b 1 J l b W 9 2 Z W R D b 2 x 1 b W 5 z M S 5 7 b 3 N W Z X J z a W 9 u L D c z f S Z x d W 9 0 O y w m c X V v d D t T Z W N 0 a W 9 u M S 9 X Z X J r Y m x h Z C A x I C 0 g U m V z d W x 0 c 1 9 N U E F f U m V n a X N 0 L 0 F 1 d G 9 S Z W 1 v d m V k Q 2 9 s d W 1 u c z E u e 2 9 z X 3 Z l c n N p b 2 4 s N z R 9 J n F 1 b 3 Q 7 L C Z x d W 9 0 O 1 N l Y 3 R p b 2 4 x L 1 d l c m t i b G F k I D E g L S B S Z X N 1 b H R z X 0 1 Q Q V 9 S Z W d p c 3 Q v Q X V 0 b 1 J l b W 9 2 Z W R D b 2 x 1 b W 5 z M S 5 7 b 3 N Q b G F 0 Z m 9 y b S w 3 N X 0 m c X V v d D s s J n F 1 b 3 Q 7 U 2 V j d G l v b j E v V 2 V y a 2 J s Y W Q g M S A t I F J l c 3 V s d H N f T V B B X 1 J l Z 2 l z d C 9 B d X R v U m V t b 3 Z l Z E N v b H V t b n M x L n t k Y X R l L D c 2 f S Z x d W 9 0 O y w m c X V v d D t T Z W N 0 a W 9 u M S 9 X Z X J r Y m x h Z C A x I C 0 g U m V z d W x 0 c 1 9 N U E F f U m V n a X N 0 L 0 F 1 d G 9 S Z W 1 v d m V k Q 2 9 s d W 1 u c z E u e 2 J y b 3 d z Z X J W Z X J z a W 9 u L D c 3 f S Z x d W 9 0 O y w m c X V v d D t T Z W N 0 a W 9 u M S 9 X Z X J r Y m x h Z C A x I C 0 g U m V z d W x 0 c 1 9 N U E F f U m V n a X N 0 L 0 F 1 d G 9 S Z W 1 v d m V k Q 2 9 s d W 1 u c z E u e 2 J y b 3 d z Z X J f d m V y c 2 l v b i w 3 O H 0 m c X V v d D s s J n F 1 b 3 Q 7 U 2 V j d G l v b j E v V 2 V y a 2 J s Y W Q g M S A t I F J l c 3 V s d H N f T V B B X 1 J l Z 2 l z d C 9 B d X R v U m V t b 3 Z l Z E N v b H V t b n M x L n t m d W x s e U x v Y W R l Z E N Q V W 1 z L D c 5 f S Z x d W 9 0 O y w m c X V v d D t T Z W N 0 a W 9 u M S 9 X Z X J r Y m x h Z C A x I C 0 g U m V z d W x 0 c 1 9 N U E F f U m V n a X N 0 L 0 F 1 d G 9 S Z W 1 v d m V k Q 2 9 s d W 1 u c z E u e 2 Z 1 b G x 5 T G 9 h Z G V k Q 1 B V c G N 0 L D g w f S Z x d W 9 0 O y w m c X V v d D t T Z W N 0 a W 9 u M S 9 X Z X J r Y m x h Z C A x I C 0 g U m V z d W x 0 c 1 9 N U E F f U m V n a X N 0 L 0 F 1 d G 9 S Z W 1 v d m V k Q 2 9 s d W 1 u c z E u e 2 R v Y 3 V t Z W 5 0 X 1 V S T C w 4 M X 0 m c X V v d D s s J n F 1 b 3 Q 7 U 2 V j d G l v b j E v V 2 V y a 2 J s Y W Q g M S A t I F J l c 3 V s d H N f T V B B X 1 J l Z 2 l z d C 9 B d X R v U m V t b 3 Z l Z E N v b H V t b n M x L n t k b 2 N 1 b W V u d F 9 o b 3 N 0 b m F t Z S w 4 M n 0 m c X V v d D s s J n F 1 b 3 Q 7 U 2 V j d G l v b j E v V 2 V y a 2 J s Y W Q g M S A t I F J l c 3 V s d H N f T V B B X 1 J l Z 2 l z d C 9 B d X R v U m V t b 3 Z l Z E N v b H V t b n M x L n t k b 2 N 1 b W V u d F 9 v c m l n a W 4 s O D N 9 J n F 1 b 3 Q 7 L C Z x d W 9 0 O 1 N l Y 3 R p b 2 4 x L 1 d l c m t i b G F k I D E g L S B S Z X N 1 b H R z X 0 1 Q Q V 9 S Z W d p c 3 Q v Q X V 0 b 1 J l b W 9 2 Z W R D b 2 x 1 b W 5 z M S 5 7 Z G 9 t R W x l b W V u d H M s O D R 9 J n F 1 b 3 Q 7 L C Z x d W 9 0 O 1 N l Y 3 R p b 2 4 x L 1 d l c m t i b G F k I D E g L S B S Z X N 1 b H R z X 0 1 Q Q V 9 S Z W d p c 3 Q v Q X V 0 b 1 J l b W 9 2 Z W R D b 2 x 1 b W 5 z M S 5 7 Z G 9 t Q 2 9 t c G x l d G U s O D V 9 J n F 1 b 3 Q 7 L C Z x d W 9 0 O 1 N l Y 3 R p b 2 4 x L 1 d l c m t i b G F k I D E g L S B S Z X N 1 b H R z X 0 1 Q Q V 9 S Z W d p c 3 Q v Q X V 0 b 1 J l b W 9 2 Z W R D b 2 x 1 b W 5 z M S 5 7 U G V y Z m 9 y b W F u Y 2 V Q Y W l u d F R p b W l u Z y 5 m a X J z d C 1 w Y W l u d C w 4 N n 0 m c X V v d D s s J n F 1 b 3 Q 7 U 2 V j d G l v b j E v V 2 V y a 2 J s Y W Q g M S A t I F J l c 3 V s d H N f T V B B X 1 J l Z 2 l z d C 9 B d X R v U m V t b 3 Z l Z E N v b H V t b n M x L n t Q Z X J m b 3 J t Y W 5 j Z V B h a W 5 0 V G l t a W 5 n L m Z p c n N 0 L W N v b n R l b n R m d W w t c G F p b n Q s O D d 9 J n F 1 b 3 Q 7 L C Z x d W 9 0 O 1 N l Y 3 R p b 2 4 x L 1 d l c m t i b G F k I D E g L S B S Z X N 1 b H R z X 0 1 Q Q V 9 S Z W d p c 3 Q v Q X V 0 b 1 J l b W 9 2 Z W R D b 2 x 1 b W 5 z M S 5 7 Y m F z Z V 9 w Y W d l X 2 l w X 3 B 0 c i w 4 O H 0 m c X V v d D s s J n F 1 b 3 Q 7 U 2 V j d G l v b j E v V 2 V y a 2 J s Y W Q g M S A t I F J l c 3 V s d H N f T V B B X 1 J l Z 2 l z d C 9 B d X R v U m V t b 3 Z l Z E N v b H V t b n M x L n t i Y X N l X 3 B h Z 2 V f Y 2 5 h b W U s O D l 9 J n F 1 b 3 Q 7 L C Z x d W 9 0 O 1 N l Y 3 R p b 2 4 x L 1 d l c m t i b G F k I D E g L S B S Z X N 1 b H R z X 0 1 Q Q V 9 S Z W d p c 3 Q v Q X V 0 b 1 J l b W 9 2 Z W R D b 2 x 1 b W 5 z M S 5 7 Y m F z Z V 9 w Y W d l X 2 R u c 1 9 z Z X J 2 Z X I s O T B 9 J n F 1 b 3 Q 7 L C Z x d W 9 0 O 1 N l Y 3 R p b 2 4 x L 1 d l c m t i b G F k I D E g L S B S Z X N 1 b H R z X 0 1 Q Q V 9 S Z W d p c 3 Q v Q X V 0 b 1 J l b W 9 2 Z W R D b 2 x 1 b W 5 z M S 5 7 Y n J v d 3 N l c l 9 u Y W 1 l L D k x f S Z x d W 9 0 O y w m c X V v d D t T Z W N 0 a W 9 u M S 9 X Z X J r Y m x h Z C A x I C 0 g U m V z d W x 0 c 1 9 N U E F f U m V n a X N 0 L 0 F 1 d G 9 S Z W 1 v d m V k Q 2 9 s d W 1 u c z E u e 2 V 2 Z W 5 0 T m F t Z S w 5 M n 0 m c X V v d D s s J n F 1 b 3 Q 7 U 2 V j d G l v b j E v V 2 V y a 2 J s Y W Q g M S A t I F J l c 3 V s d H N f T V B B X 1 J l Z 2 l z d C 9 B d X R v U m V t b 3 Z l Z E N v b H V t b n M x L n t 0 Z X N 0 X 3 J 1 b l 9 0 a W 1 l X 2 1 z L D k z f S Z x d W 9 0 O y w m c X V v d D t T Z W N 0 a W 9 u M S 9 X Z X J r Y m x h Z C A x I C 0 g U m V z d W x 0 c 1 9 N U E F f U m V n a X N 0 L 0 F 1 d G 9 S Z W 1 v d m V k Q 2 9 s d W 1 u c z E u e 3 R l c 3 R V c m w s O T R 9 J n F 1 b 3 Q 7 L C Z x d W 9 0 O 1 N l Y 3 R p b 2 4 x L 1 d l c m t i b G F k I D E g L S B S Z X N 1 b H R z X 0 1 Q Q V 9 S Z W d p c 3 Q v Q X V 0 b 1 J l b W 9 2 Z W R D b 2 x 1 b W 5 z M S 5 7 Q 2 9 s b 3 J k Z X B 0 a C w 5 N X 0 m c X V v d D s s J n F 1 b 3 Q 7 U 2 V j d G l v b j E v V 2 V y a 2 J s Y W Q g M S A t I F J l c 3 V s d H N f T V B B X 1 J l Z 2 l z d C 9 B d X R v U m V t b 3 Z l Z E N v b H V t b n M x L n t E c G k s O T Z 9 J n F 1 b 3 Q 7 L C Z x d W 9 0 O 1 N l Y 3 R p b 2 4 x L 1 d l c m t i b G F k I D E g L S B S Z X N 1 b H R z X 0 1 Q Q V 9 S Z W d p c 3 Q v Q X V 0 b 1 J l b W 9 2 Z W R D b 2 x 1 b W 5 z M S 5 7 S W 1 h Z 2 V z L D k 3 f S Z x d W 9 0 O y w m c X V v d D t T Z W N 0 a W 9 u M S 9 X Z X J r Y m x h Z C A x I C 0 g U m V z d W x 0 c 1 9 N U E F f U m V n a X N 0 L 0 F 1 d G 9 S Z W 1 v d m V k Q 2 9 s d W 1 u c z E u e 1 J l c 2 9 s d X R p b 2 4 s O T h 9 J n F 1 b 3 Q 7 L C Z x d W 9 0 O 1 N l Y 3 R p b 2 4 x L 1 d l c m t i b G F k I D E g L S B S Z X N 1 b H R z X 0 1 Q Q V 9 S Z W d p c 3 Q v Q X V 0 b 1 J l b W 9 2 Z W R D b 2 x 1 b W 5 z M S 5 7 Z 2 V u Z X J h d G V k L W N v b n R l b n Q t c G V y Y 2 V u d C w 5 O X 0 m c X V v d D s s J n F 1 b 3 Q 7 U 2 V j d G l v b j E v V 2 V y a 2 J s Y W Q g M S A t I F J l c 3 V s d H N f T V B B X 1 J l Z 2 l z d C 9 B d X R v U m V t b 3 Z l Z E N v b H V t b n M x L n t n Z W 5 l c m F 0 Z W Q t Y 2 9 u d G V u d C 1 z a X p l L D E w M H 0 m c X V v d D s s J n F 1 b 3 Q 7 U 2 V j d G l v b j E v V 2 V y a 2 J s Y W Q g M S A t I F J l c 3 V s d H N f T V B B X 1 J l Z 2 l z d C 9 B d X R v U m V t b 3 Z l Z E N v b H V t b n M x L n t t Z X R h L X Z p Z X d w b 3 J 0 L D E w M X 0 m c X V v d D s s J n F 1 b 3 Q 7 U 2 V j d G l v b j E v V 2 V y a 2 J s Y W Q g M S A t I F J l c 3 V s d H N f T V B B X 1 J l Z 2 l z d C 9 B d X R v U m V t b 3 Z l Z E N v b H V t b n M x L n t y Z W 5 k Z X J l Z C 1 o d G 1 s L D E w M n 0 m c X V v d D s s J n F 1 b 3 Q 7 U 2 V j d G l v b j E v V 2 V y a 2 J s Y W Q g M S A t I F J l c 3 V s d H N f T V B B X 1 J l Z 2 l z d C 9 B d X R v U m V t b 3 Z l Z E N v b H V t b n M x L n t s Y X N 0 V m l z d W F s Q 2 h h b m d l L D E w M 3 0 m c X V v d D s s J n F 1 b 3 Q 7 U 2 V j d G l v b j E v V 2 V y a 2 J s Y W Q g M S A t I F J l c 3 V s d H N f T V B B X 1 J l Z 2 l z d C 9 B d X R v U m V t b 3 Z l Z E N v b H V t b n M x L n t y Z W 5 k Z X I s M T A 0 f S Z x d W 9 0 O y w m c X V v d D t T Z W N 0 a W 9 u M S 9 X Z X J r Y m x h Z C A x I C 0 g U m V z d W x 0 c 1 9 N U E F f U m V n a X N 0 L 0 F 1 d G 9 S Z W 1 v d m V k Q 2 9 s d W 1 u c z E u e 3 Z p c 3 V h b E N v b X B s Z X R l O D U s M T A 1 f S Z x d W 9 0 O y w m c X V v d D t T Z W N 0 a W 9 u M S 9 X Z X J r Y m x h Z C A x I C 0 g U m V z d W x 0 c 1 9 N U E F f U m V n a X N 0 L 0 F 1 d G 9 S Z W 1 v d m V k Q 2 9 s d W 1 u c z E u e 3 Z p c 3 V h b E N v b X B s Z X R l O T A s M T A 2 f S Z x d W 9 0 O y w m c X V v d D t T Z W N 0 a W 9 u M S 9 X Z X J r Y m x h Z C A x I C 0 g U m V z d W x 0 c 1 9 N U E F f U m V n a X N 0 L 0 F 1 d G 9 S Z W 1 v d m V k Q 2 9 s d W 1 u c z E u e 3 Z p c 3 V h b E N v b X B s Z X R l O T U s M T A 3 f S Z x d W 9 0 O y w m c X V v d D t T Z W N 0 a W 9 u M S 9 X Z X J r Y m x h Z C A x I C 0 g U m V z d W x 0 c 1 9 N U E F f U m V n a X N 0 L 0 F 1 d G 9 S Z W 1 v d m V k Q 2 9 s d W 1 u c z E u e 3 Z p c 3 V h b E N v b X B s Z X R l O T k s M T A 4 f S Z x d W 9 0 O y w m c X V v d D t T Z W N 0 a W 9 u M S 9 X Z X J r Y m x h Z C A x I C 0 g U m V z d W x 0 c 1 9 N U E F f U m V n a X N 0 L 0 F 1 d G 9 S Z W 1 v d m V k Q 2 9 s d W 1 u c z E u e 3 Z p c 3 V h b E N v b X B s Z X R l L D E w O X 0 m c X V v d D s s J n F 1 b 3 Q 7 U 2 V j d G l v b j E v V 2 V y a 2 J s Y W Q g M S A t I F J l c 3 V s d H N f T V B B X 1 J l Z 2 l z d C 9 B d X R v U m V t b 3 Z l Z E N v b H V t b n M x L n t T c G V l Z E l u Z G V 4 L D E x M H 0 m c X V v d D s s J n F 1 b 3 Q 7 U 2 V j d G l v b j E v V 2 V y a 2 J s Y W Q g M S A t I F J l c 3 V s d H N f T V B B X 1 J l Z 2 l z d C 9 B d X R v U m V t b 3 Z l Z E N v b H V t b n M x L n t M Y X J n Z X N 0 Q 2 9 u d G V u d G Z 1 b F B h a W 5 0 V H l w Z S w x M T F 9 J n F 1 b 3 Q 7 L C Z x d W 9 0 O 1 N l Y 3 R p b 2 4 x L 1 d l c m t i b G F k I D E g L S B S Z X N 1 b H R z X 0 1 Q Q V 9 S Z W d p c 3 Q v Q X V 0 b 1 J l b W 9 2 Z W R D b 2 x 1 b W 5 z M S 5 7 T G F y Z 2 V z d E N v b n R l b n R m d W x Q Y W l u d E 5 v Z G V U e X B l L D E x M n 0 m c X V v d D s s J n F 1 b 3 Q 7 U 2 V j d G l v b j E v V 2 V y a 2 J s Y W Q g M S A t I F J l c 3 V s d H N f T V B B X 1 J l Z 2 l z d C 9 B d X R v U m V t b 3 Z l Z E N v b H V t b n M x L n t j a H J v b W V V c 2 V y V G l t a W 5 n L m 5 h d m l n Y X R p b 2 5 T d G F y d C w x M T N 9 J n F 1 b 3 Q 7 L C Z x d W 9 0 O 1 N l Y 3 R p b 2 4 x L 1 d l c m t i b G F k I D E g L S B S Z X N 1 b H R z X 0 1 Q Q V 9 S Z W d p c 3 Q v Q X V 0 b 1 J l b W 9 2 Z W R D b 2 x 1 b W 5 z M S 5 7 Y 2 h y b 2 1 l V X N l c l R p b W l u Z y 5 m Z X R j a F N 0 Y X J 0 L D E x N H 0 m c X V v d D s s J n F 1 b 3 Q 7 U 2 V j d G l v b j E v V 2 V y a 2 J s Y W Q g M S A t I F J l c 3 V s d H N f T V B B X 1 J l Z 2 l z d C 9 B d X R v U m V t b 3 Z l Z E N v b H V t b n M x L n t j a H J v b W V V c 2 V y V G l t a W 5 n L m R v b U x v Y W R p b m c s M T E 1 f S Z x d W 9 0 O y w m c X V v d D t T Z W N 0 a W 9 u M S 9 X Z X J r Y m x h Z C A x I C 0 g U m V z d W x 0 c 1 9 N U E F f U m V n a X N 0 L 0 F 1 d G 9 S Z W 1 v d m V k Q 2 9 s d W 1 u c z E u e 2 N o c m 9 t Z V V z Z X J U a W 1 p b m c u c m V z c G 9 u c 2 V F b m Q s M T E 2 f S Z x d W 9 0 O y w m c X V v d D t T Z W N 0 a W 9 u M S 9 X Z X J r Y m x h Z C A x I C 0 g U m V z d W x 0 c 1 9 N U E F f U m V n a X N 0 L 0 F 1 d G 9 S Z W 1 v d m V k Q 2 9 s d W 1 u c z E u e 2 N o c m 9 t Z V V z Z X J U a W 1 p b m c u Z G 9 t S W 5 0 Z X J h Y 3 R p d m U s M T E 3 f S Z x d W 9 0 O y w m c X V v d D t T Z W N 0 a W 9 u M S 9 X Z X J r Y m x h Z C A x I C 0 g U m V z d W x 0 c 1 9 N U E F f U m V n a X N 0 L 0 F 1 d G 9 S Z W 1 v d m V k Q 2 9 s d W 1 u c z E u e 2 N o c m 9 t Z V V z Z X J U a W 1 p b m c u Z G 9 t Q 2 9 u d G V u d E x v Y W R l Z E V 2 Z W 5 0 U 3 R h c n Q s M T E 4 f S Z x d W 9 0 O y w m c X V v d D t T Z W N 0 a W 9 u M S 9 X Z X J r Y m x h Z C A x I C 0 g U m V z d W x 0 c 1 9 N U E F f U m V n a X N 0 L 0 F 1 d G 9 S Z W 1 v d m V k Q 2 9 s d W 1 u c z E u e 2 N o c m 9 t Z V V z Z X J U a W 1 p b m c u Z G 9 t Q 2 9 u d G V u d E x v Y W R l Z E V 2 Z W 5 0 R W 5 k L D E x O X 0 m c X V v d D s s J n F 1 b 3 Q 7 U 2 V j d G l v b j E v V 2 V y a 2 J s Y W Q g M S A t I F J l c 3 V s d H N f T V B B X 1 J l Z 2 l z d C 9 B d X R v U m V t b 3 Z l Z E N v b H V t b n M x L n t j a H J v b W V V c 2 V y V G l t a W 5 n L m R v b U N v b X B s Z X R l L D E y M H 0 m c X V v d D s s J n F 1 b 3 Q 7 U 2 V j d G l v b j E v V 2 V y a 2 J s Y W Q g M S A t I F J l c 3 V s d H N f T V B B X 1 J l Z 2 l z d C 9 B d X R v U m V t b 3 Z l Z E N v b H V t b n M x L n t j a H J v b W V V c 2 V y V G l t a W 5 n L n V u b G 9 h Z E V 2 Z W 5 0 U 3 R h c n Q s M T I x f S Z x d W 9 0 O y w m c X V v d D t T Z W N 0 a W 9 u M S 9 X Z X J r Y m x h Z C A x I C 0 g U m V z d W x 0 c 1 9 N U E F f U m V n a X N 0 L 0 F 1 d G 9 S Z W 1 v d m V k Q 2 9 s d W 1 u c z E u e 2 N o c m 9 t Z V V z Z X J U a W 1 p b m c u d W 5 s b 2 F k R X Z l b n R F b m Q s M T I y f S Z x d W 9 0 O y w m c X V v d D t T Z W N 0 a W 9 u M S 9 X Z X J r Y m x h Z C A x I C 0 g U m V z d W x 0 c 1 9 N U E F f U m V n a X N 0 L 0 F 1 d G 9 S Z W 1 v d m V k Q 2 9 s d W 1 u c z E u e 2 N o c m 9 t Z V V z Z X J U a W 1 p b m c u b W F y a 0 F z T W F p b k Z y Y W 1 l L D E y M 3 0 m c X V v d D s s J n F 1 b 3 Q 7 U 2 V j d G l v b j E v V 2 V y a 2 J s Y W Q g M S A t I F J l c 3 V s d H N f T V B B X 1 J l Z 2 l z d C 9 B d X R v U m V t b 3 Z l Z E N v b H V t b n M x L n t j a H J v b W V V c 2 V y V G l t a W 5 n L m N v b W 1 p d E 5 h d m l n Y X R p b 2 5 F b m Q s M T I 0 f S Z x d W 9 0 O y w m c X V v d D t T Z W N 0 a W 9 u M S 9 X Z X J r Y m x h Z C A x I C 0 g U m V z d W x 0 c 1 9 N U E F f U m V n a X N 0 L 0 F 1 d G 9 S Z W 1 v d m V k Q 2 9 s d W 1 u c z E u e 2 N o c m 9 t Z V V z Z X J U a W 1 p b m c u b G 9 h Z E V 2 Z W 5 0 U 3 R h c n Q s M T I 1 f S Z x d W 9 0 O y w m c X V v d D t T Z W N 0 a W 9 u M S 9 X Z X J r Y m x h Z C A x I C 0 g U m V z d W x 0 c 1 9 N U E F f U m V n a X N 0 L 0 F 1 d G 9 S Z W 1 v d m V k Q 2 9 s d W 1 u c z E u e 2 N o c m 9 t Z V V z Z X J U a W 1 p b m c u b G 9 h Z E V 2 Z W 5 0 R W 5 k L D E y N n 0 m c X V v d D s s J n F 1 b 3 Q 7 U 2 V j d G l v b j E v V 2 V y a 2 J s Y W Q g M S A t I F J l c 3 V s d H N f T V B B X 1 J l Z 2 l z d C 9 B d X R v U m V t b 3 Z l Z E N v b H V t b n M x L n t j a H J v b W V V c 2 V y V G l t a W 5 n L m Z p c n N 0 U G F p b n Q s M T I 3 f S Z x d W 9 0 O y w m c X V v d D t T Z W N 0 a W 9 u M S 9 X Z X J r Y m x h Z C A x I C 0 g U m V z d W x 0 c 1 9 N U E F f U m V n a X N 0 L 0 F 1 d G 9 S Z W 1 v d m V k Q 2 9 s d W 1 u c z E u e 2 N o c m 9 t Z V V z Z X J U a W 1 p b m c u Z m l y c 3 R D b 2 5 0 Z W 5 0 Z n V s U G F p b n Q s M T I 4 f S Z x d W 9 0 O y w m c X V v d D t T Z W N 0 a W 9 u M S 9 X Z X J r Y m x h Z C A x I C 0 g U m V z d W x 0 c 1 9 N U E F f U m V n a X N 0 L 0 F 1 d G 9 S Z W 1 v d m V k Q 2 9 s d W 1 u c z E u e 2 N o c m 9 t Z V V z Z X J U a W 1 p b m c u Z m l y c 3 R N Z W F u a W 5 n Z n V s U G F p b n R D Y W 5 k a W R h d G U s M T I 5 f S Z x d W 9 0 O y w m c X V v d D t T Z W N 0 a W 9 u M S 9 X Z X J r Y m x h Z C A x I C 0 g U m V z d W x 0 c 1 9 N U E F f U m V n a X N 0 L 0 F 1 d G 9 S Z W 1 v d m V k Q 2 9 s d W 1 u c z E u e 2 N o c m 9 t Z V V z Z X J U a W 1 p b m c u Z m l y c 3 R N Z W F u a W 5 n Z n V s U G F p b n Q s M T M w f S Z x d W 9 0 O y w m c X V v d D t T Z W N 0 a W 9 u M S 9 X Z X J r Y m x h Z C A x I C 0 g U m V z d W x 0 c 1 9 N U E F f U m V n a X N 0 L 0 F 1 d G 9 S Z W 1 v d m V k Q 2 9 s d W 1 u c z E u e 2 N o c m 9 t Z V V z Z X J U a W 1 p b m c u T G F y Z 2 V z d F R l e H R Q Y W l u d C w x M z F 9 J n F 1 b 3 Q 7 L C Z x d W 9 0 O 1 N l Y 3 R p b 2 4 x L 1 d l c m t i b G F k I D E g L S B S Z X N 1 b H R z X 0 1 Q Q V 9 S Z W d p c 3 Q v Q X V 0 b 1 J l b W 9 2 Z W R D b 2 x 1 b W 5 z M S 5 7 Y 2 h y b 2 1 l V X N l c l R p b W l u Z y 5 M Y X J n Z X N 0 Q 2 9 u d G V u d G Z 1 b F B h a W 5 0 L D E z M n 0 m c X V v d D s s J n F 1 b 3 Q 7 U 2 V j d G l v b j E v V 2 V y a 2 J s Y W Q g M S A t I F J l c 3 V s d H N f T V B B X 1 J l Z 2 l z d C 9 B d X R v U m V t b 3 Z l Z E N v b H V t b n M x L n t j a H J v b W V V c 2 V y V G l t a W 5 n L l R v d G F s T G F 5 b 3 V 0 U 2 h p Z n Q s M T M z f S Z x d W 9 0 O y w m c X V v d D t T Z W N 0 a W 9 u M S 9 X Z X J r Y m x h Z C A x I C 0 g U m V z d W x 0 c 1 9 N U E F f U m V n a X N 0 L 0 F 1 d G 9 S Z W 1 v d m V k Q 2 9 s d W 1 u c z E u e 2 N o c m 9 t Z V V z Z X J U a W 1 p b m c u Q 3 V t d W x h d G l 2 Z U x h e W 9 1 d F N o a W Z 0 L D E z N H 0 m c X V v d D s s J n F 1 b 3 Q 7 U 2 V j d G l v b j E v V 2 V y a 2 J s Y W Q g M S A t I F J l c 3 V s d H N f T V B B X 1 J l Z 2 l z d C 9 B d X R v U m V t b 3 Z l Z E N v b H V t b n M x L n t U V E l N Z W F z d X J l b W V u d E V u Z C w x M z V 9 J n F 1 b 3 Q 7 L C Z x d W 9 0 O 1 N l Y 3 R p b 2 4 x L 1 d l c m t i b G F k I D E g L S B S Z X N 1 b H R z X 0 1 Q Q V 9 S Z W d p c 3 Q v Q X V 0 b 1 J l b W 9 2 Z W R D b 2 x 1 b W 5 z M S 5 7 T G F z d E l u d G V y Y W N 0 a X Z l L D E z N n 0 m c X V v d D s s J n F 1 b 3 Q 7 U 2 V j d G l v b j E v V 2 V y a 2 J s Y W Q g M S A t I F J l c 3 V s d H N f T V B B X 1 J l Z 2 l z d C 9 B d X R v U m V t b 3 Z l Z E N v b H V t b n M x L n t 0 Z X N 0 S U Q s M T M 3 f S Z x d W 9 0 O y w m c X V v d D t T Z W N 0 a W 9 u M S 9 X Z X J r Y m x h Z C A x I C 0 g U m V z d W x 0 c 1 9 N U E F f U m V n a X N 0 L 0 F 1 d G 9 S Z W 1 v d m V k Q 2 9 s d W 1 u c z E u e 3 J 1 b i w x M z h 9 J n F 1 b 3 Q 7 L C Z x d W 9 0 O 1 N l Y 3 R p b 2 4 x L 1 d l c m t i b G F k I D E g L S B S Z X N 1 b H R z X 0 1 Q Q V 9 S Z W d p c 3 Q v Q X V 0 b 1 J l b W 9 2 Z W R D b 2 x 1 b W 5 z M S 5 7 c 3 R l c C w x M z l 9 J n F 1 b 3 Q 7 L C Z x d W 9 0 O 1 N l Y 3 R p b 2 4 x L 1 d l c m t i b G F k I D E g L S B S Z X N 1 b H R z X 0 1 Q Q V 9 S Z W d p c 3 Q v Q X V 0 b 1 J l b W 9 2 Z W R D b 2 x 1 b W 5 z M S 5 7 Z W Z m Z W N 0 a X Z l Q n B z L D E 0 M H 0 m c X V v d D s s J n F 1 b 3 Q 7 U 2 V j d G l v b j E v V 2 V y a 2 J s Y W Q g M S A t I F J l c 3 V s d H N f T V B B X 1 J l Z 2 l z d C 9 B d X R v U m V t b 3 Z l Z E N v b H V t b n M x L n t k b 2 1 U a W 1 l L D E 0 M X 0 m c X V v d D s s J n F 1 b 3 Q 7 U 2 V j d G l v b j E v V 2 V y a 2 J s Y W Q g M S A t I F J l c 3 V s d H N f T V B B X 1 J l Z 2 l z d C 9 B d X R v U m V t b 3 Z l Z E N v b H V t b n M x L n t h Z n Q s M T Q y f S Z x d W 9 0 O y w m c X V v d D t T Z W N 0 a W 9 u M S 9 X Z X J r Y m x h Z C A x I C 0 g U m V z d W x 0 c 1 9 N U E F f U m V n a X N 0 L 0 F 1 d G 9 S Z W 1 v d m V k Q 2 9 s d W 1 u c z E u e 3 R p d G x l V G l t Z S w x N D N 9 J n F 1 b 3 Q 7 L C Z x d W 9 0 O 1 N l Y 3 R p b 2 4 x L 1 d l c m t i b G F k I D E g L S B S Z X N 1 b H R z X 0 1 Q Q V 9 S Z W d p c 3 Q v Q X V 0 b 1 J l b W 9 2 Z W R D b 2 x 1 b W 5 z M S 5 7 Z G 9 t T G 9 h Z G l u Z y w x N D R 9 J n F 1 b 3 Q 7 L C Z x d W 9 0 O 1 N l Y 3 R p b 2 4 x L 1 d l c m t i b G F k I D E g L S B S Z X N 1 b H R z X 0 1 Q Q V 9 S Z W d p c 3 Q v Q X V 0 b 1 J l b W 9 2 Z W R D b 2 x 1 b W 5 z M S 5 7 c 2 V y d m V y X 3 J 0 d C w x N D V 9 J n F 1 b 3 Q 7 L C Z x d W 9 0 O 1 N l Y 3 R p b 2 4 x L 1 d l c m t i b G F k I D E g L S B S Z X N 1 b H R z X 0 1 Q Q V 9 S Z W d p c 3 Q v Q X V 0 b 1 J l b W 9 2 Z W R D b 2 x 1 b W 5 z M S 5 7 Z W R n Z S 1 w c m 9 j Z X N z Z W Q s M T Q 2 f S Z x d W 9 0 O y w m c X V v d D t T Z W N 0 a W 9 u M S 9 X Z X J r Y m x h Z C A x I C 0 g U m V z d W x 0 c 1 9 N U E F f U m V n a X N 0 L 0 F 1 d G 9 S Z W 1 v d m V k Q 2 9 s d W 1 u c z E u e 2 1 h e E Z J R C w x N D d 9 J n F 1 b 3 Q 7 L C Z x d W 9 0 O 1 N l Y 3 R p b 2 4 x L 1 d l c m t i b G F k I D E g L S B S Z X N 1 b H R z X 0 1 Q Q V 9 S Z W d p c 3 Q v Q X V 0 b 1 J l b W 9 2 Z W R D b 2 x 1 b W 5 z M S 5 7 V G 9 0 Y W x C b G 9 j a 2 l u Z 1 R p b W U s M T Q 4 f S Z x d W 9 0 O y w m c X V v d D t T Z W N 0 a W 9 u M S 9 X Z X J r Y m x h Z C A x I C 0 g U m V z d W x 0 c 1 9 N U E F f U m V n a X N 0 L 0 F 1 d G 9 S Z W 1 v d m V k Q 2 9 s d W 1 u c z E u e 2 V m Z m V j d G l 2 Z U J w c 0 R v Y y w x N D l 9 J n F 1 b 3 Q 7 L C Z x d W 9 0 O 1 N l Y 3 R p b 2 4 x L 1 d l c m t i b G F k I D E g L S B S Z X N 1 b H R z X 0 1 Q Q V 9 S Z W d p c 3 Q v Q X V 0 b 1 J l b W 9 2 Z W R D b 2 x 1 b W 5 z M S 5 7 Y n l 0 Z X M u a H R t b C w x N T B 9 J n F 1 b 3 Q 7 L C Z x d W 9 0 O 1 N l Y 3 R p b 2 4 x L 1 d l c m t i b G F k I D E g L S B S Z X N 1 b H R z X 0 1 Q Q V 9 S Z W d p c 3 Q v Q X V 0 b 1 J l b W 9 2 Z W R D b 2 x 1 b W 5 z M S 5 7 c m V x d W V z d H M u a H R t b C w x N T F 9 J n F 1 b 3 Q 7 L C Z x d W 9 0 O 1 N l Y 3 R p b 2 4 x L 1 d l c m t i b G F k I D E g L S B S Z X N 1 b H R z X 0 1 Q Q V 9 S Z W d p c 3 Q v Q X V 0 b 1 J l b W 9 2 Z W R D b 2 x 1 b W 5 z M S 5 7 Y n l 0 Z X N V b m N v b X B y Z X N z Z W Q u a H R t b C w x N T J 9 J n F 1 b 3 Q 7 L C Z x d W 9 0 O 1 N l Y 3 R p b 2 4 x L 1 d l c m t i b G F k I D E g L S B S Z X N 1 b H R z X 0 1 Q Q V 9 S Z W d p c 3 Q v Q X V 0 b 1 J l b W 9 2 Z W R D b 2 x 1 b W 5 z M S 5 7 Y n l 0 Z X M u a n M s M T U z f S Z x d W 9 0 O y w m c X V v d D t T Z W N 0 a W 9 u M S 9 X Z X J r Y m x h Z C A x I C 0 g U m V z d W x 0 c 1 9 N U E F f U m V n a X N 0 L 0 F 1 d G 9 S Z W 1 v d m V k Q 2 9 s d W 1 u c z E u e 3 J l c X V l c 3 R z L m p z L D E 1 N H 0 m c X V v d D s s J n F 1 b 3 Q 7 U 2 V j d G l v b j E v V 2 V y a 2 J s Y W Q g M S A t I F J l c 3 V s d H N f T V B B X 1 J l Z 2 l z d C 9 B d X R v U m V t b 3 Z l Z E N v b H V t b n M x L n t i e X R l c 1 V u Y 2 9 t c H J l c 3 N l Z C 5 q c y w x N T V 9 J n F 1 b 3 Q 7 L C Z x d W 9 0 O 1 N l Y 3 R p b 2 4 x L 1 d l c m t i b G F k I D E g L S B S Z X N 1 b H R z X 0 1 Q Q V 9 S Z W d p c 3 Q v Q X V 0 b 1 J l b W 9 2 Z W R D b 2 x 1 b W 5 z M S 5 7 Y n l 0 Z X M u Y 3 N z L D E 1 N n 0 m c X V v d D s s J n F 1 b 3 Q 7 U 2 V j d G l v b j E v V 2 V y a 2 J s Y W Q g M S A t I F J l c 3 V s d H N f T V B B X 1 J l Z 2 l z d C 9 B d X R v U m V t b 3 Z l Z E N v b H V t b n M x L n t y Z X F 1 Z X N 0 c y 5 j c 3 M s M T U 3 f S Z x d W 9 0 O y w m c X V v d D t T Z W N 0 a W 9 u M S 9 X Z X J r Y m x h Z C A x I C 0 g U m V z d W x 0 c 1 9 N U E F f U m V n a X N 0 L 0 F 1 d G 9 S Z W 1 v d m V k Q 2 9 s d W 1 u c z E u e 2 J 5 d G V z V W 5 j b 2 1 w c m V z c 2 V k L m N z c y w x N T h 9 J n F 1 b 3 Q 7 L C Z x d W 9 0 O 1 N l Y 3 R p b 2 4 x L 1 d l c m t i b G F k I D E g L S B S Z X N 1 b H R z X 0 1 Q Q V 9 S Z W d p c 3 Q v Q X V 0 b 1 J l b W 9 2 Z W R D b 2 x 1 b W 5 z M S 5 7 Y n l 0 Z X M u a W 1 h Z 2 U s M T U 5 f S Z x d W 9 0 O y w m c X V v d D t T Z W N 0 a W 9 u M S 9 X Z X J r Y m x h Z C A x I C 0 g U m V z d W x 0 c 1 9 N U E F f U m V n a X N 0 L 0 F 1 d G 9 S Z W 1 v d m V k Q 2 9 s d W 1 u c z E u e 3 J l c X V l c 3 R z L m l t Y W d l L D E 2 M H 0 m c X V v d D s s J n F 1 b 3 Q 7 U 2 V j d G l v b j E v V 2 V y a 2 J s Y W Q g M S A t I F J l c 3 V s d H N f T V B B X 1 J l Z 2 l z d C 9 B d X R v U m V t b 3 Z l Z E N v b H V t b n M x L n t i e X R l c 1 V u Y 2 9 t c H J l c 3 N l Z C 5 p b W F n Z S w x N j F 9 J n F 1 b 3 Q 7 L C Z x d W 9 0 O 1 N l Y 3 R p b 2 4 x L 1 d l c m t i b G F k I D E g L S B S Z X N 1 b H R z X 0 1 Q Q V 9 S Z W d p c 3 Q v Q X V 0 b 1 J l b W 9 2 Z W R D b 2 x 1 b W 5 z M S 5 7 Y n l 0 Z X M u Z m x h c 2 g s M T Y y f S Z x d W 9 0 O y w m c X V v d D t T Z W N 0 a W 9 u M S 9 X Z X J r Y m x h Z C A x I C 0 g U m V z d W x 0 c 1 9 N U E F f U m V n a X N 0 L 0 F 1 d G 9 S Z W 1 v d m V k Q 2 9 s d W 1 u c z E u e 3 J l c X V l c 3 R z L m Z s Y X N o L D E 2 M 3 0 m c X V v d D s s J n F 1 b 3 Q 7 U 2 V j d G l v b j E v V 2 V y a 2 J s Y W Q g M S A t I F J l c 3 V s d H N f T V B B X 1 J l Z 2 l z d C 9 B d X R v U m V t b 3 Z l Z E N v b H V t b n M x L n t i e X R l c 1 V u Y 2 9 t c H J l c 3 N l Z C 5 m b G F z a C w x N j R 9 J n F 1 b 3 Q 7 L C Z x d W 9 0 O 1 N l Y 3 R p b 2 4 x L 1 d l c m t i b G F k I D E g L S B S Z X N 1 b H R z X 0 1 Q Q V 9 S Z W d p c 3 Q v Q X V 0 b 1 J l b W 9 2 Z W R D b 2 x 1 b W 5 z M S 5 7 Y n l 0 Z X M u Z m 9 u d C w x N j V 9 J n F 1 b 3 Q 7 L C Z x d W 9 0 O 1 N l Y 3 R p b 2 4 x L 1 d l c m t i b G F k I D E g L S B S Z X N 1 b H R z X 0 1 Q Q V 9 S Z W d p c 3 Q v Q X V 0 b 1 J l b W 9 2 Z W R D b 2 x 1 b W 5 z M S 5 7 c m V x d W V z d H M u Z m 9 u d C w x N j Z 9 J n F 1 b 3 Q 7 L C Z x d W 9 0 O 1 N l Y 3 R p b 2 4 x L 1 d l c m t i b G F k I D E g L S B S Z X N 1 b H R z X 0 1 Q Q V 9 S Z W d p c 3 Q v Q X V 0 b 1 J l b W 9 2 Z W R D b 2 x 1 b W 5 z M S 5 7 Y n l 0 Z X N V b m N v b X B y Z X N z Z W Q u Z m 9 u d C w x N j d 9 J n F 1 b 3 Q 7 L C Z x d W 9 0 O 1 N l Y 3 R p b 2 4 x L 1 d l c m t i b G F k I D E g L S B S Z X N 1 b H R z X 0 1 Q Q V 9 S Z W d p c 3 Q v Q X V 0 b 1 J l b W 9 2 Z W R D b 2 x 1 b W 5 z M S 5 7 Y n l 0 Z X M u d m l k Z W 8 s M T Y 4 f S Z x d W 9 0 O y w m c X V v d D t T Z W N 0 a W 9 u M S 9 X Z X J r Y m x h Z C A x I C 0 g U m V z d W x 0 c 1 9 N U E F f U m V n a X N 0 L 0 F 1 d G 9 S Z W 1 v d m V k Q 2 9 s d W 1 u c z E u e 3 J l c X V l c 3 R z L n Z p Z G V v L D E 2 O X 0 m c X V v d D s s J n F 1 b 3 Q 7 U 2 V j d G l v b j E v V 2 V y a 2 J s Y W Q g M S A t I F J l c 3 V s d H N f T V B B X 1 J l Z 2 l z d C 9 B d X R v U m V t b 3 Z l Z E N v b H V t b n M x L n t i e X R l c 1 V u Y 2 9 t c H J l c 3 N l Z C 5 2 a W R l b y w x N z B 9 J n F 1 b 3 Q 7 L C Z x d W 9 0 O 1 N l Y 3 R p b 2 4 x L 1 d l c m t i b G F k I D E g L S B S Z X N 1 b H R z X 0 1 Q Q V 9 S Z W d p c 3 Q v Q X V 0 b 1 J l b W 9 2 Z W R D b 2 x 1 b W 5 z M S 5 7 Y n l 0 Z X M u b 3 R o Z X I s M T c x f S Z x d W 9 0 O y w m c X V v d D t T Z W N 0 a W 9 u M S 9 X Z X J r Y m x h Z C A x I C 0 g U m V z d W x 0 c 1 9 N U E F f U m V n a X N 0 L 0 F 1 d G 9 S Z W 1 v d m V k Q 2 9 s d W 1 u c z E u e 3 J l c X V l c 3 R z L m 9 0 a G V y L D E 3 M n 0 m c X V v d D s s J n F 1 b 3 Q 7 U 2 V j d G l v b j E v V 2 V y a 2 J s Y W Q g M S A t I F J l c 3 V s d H N f T V B B X 1 J l Z 2 l z d C 9 B d X R v U m V t b 3 Z l Z E N v b H V t b n M x L n t i e X R l c 1 V u Y 2 9 t c H J l c 3 N l Z C 5 v d G h l c i w x N z N 9 J n F 1 b 3 Q 7 L C Z x d W 9 0 O 1 N l Y 3 R p b 2 4 x L 1 d l c m t i b G F k I D E g L S B S Z X N 1 b H R z X 0 1 Q Q V 9 S Z W d p c 3 Q v Q X V 0 b 1 J l b W 9 2 Z W R D b 2 x 1 b W 5 z M S 5 7 a W Q s M T c 0 f S Z x d W 9 0 O y w m c X V v d D t T Z W N 0 a W 9 u M S 9 X Z X J r Y m x h Z C A x I C 0 g U m V z d W x 0 c 1 9 N U E F f U m V n a X N 0 L 0 F 1 d G 9 S Z W 1 v d m V k Q 2 9 s d W 1 u c z E u e 2 N w d S 5 I a X R U Z X N 0 L D E 3 N X 0 m c X V v d D s s J n F 1 b 3 Q 7 U 2 V j d G l v b j E v V 2 V y a 2 J s Y W Q g M S A t I F J l c 3 V s d H N f T V B B X 1 J l Z 2 l z d C 9 B d X R v U m V t b 3 Z l Z E N v b H V t b n M x L n t D b 2 x 1 b W 4 x N z c s M T c 2 f S Z x d W 9 0 O 1 0 s J n F 1 b 3 Q 7 U m V s Y X R p b 2 5 z a G l w S W 5 m b y Z x d W 9 0 O z p b X X 0 i I C 8 + P C 9 T d G F i b G V F b n R y a W V z P j w v S X R l b T 4 8 S X R l b T 4 8 S X R l b U x v Y 2 F 0 a W 9 u P j x J d G V t V H l w Z T 5 G b 3 J t d W x h P C 9 J d G V t V H l w Z T 4 8 S X R l b V B h d G g + U 2 V j d G l v b j E v V 2 V y a 2 J s Y W Q l M j A x J T I w L S U y M F J l c 3 V s d H N f T V B B X 1 J l Z 2 l z d C 9 C c m 9 u P C 9 J d G V t U G F 0 a D 4 8 L 0 l 0 Z W 1 M b 2 N h d G l v b j 4 8 U 3 R h Y m x l R W 5 0 c m l l c y A v P j w v S X R l b T 4 8 S X R l b T 4 8 S X R l b U x v Y 2 F 0 a W 9 u P j x J d G V t V H l w Z T 5 G b 3 J t d W x h P C 9 J d G V t V H l w Z T 4 8 S X R l b V B h d G g + U 2 V j d G l v b j E v V 2 V y a 2 J s Y W Q l M j A x J T I w L S U y M F J l c 3 V s d H N f T V B B X 1 J l Z 2 l z d C 9 O Y X Z p Z 2 F 0 a W U l M j A x P C 9 J d G V t U G F 0 a D 4 8 L 0 l 0 Z W 1 M b 2 N h d G l v b j 4 8 U 3 R h Y m x l R W 5 0 c m l l c y A v P j w v S X R l b T 4 8 S X R l b T 4 8 S X R l b U x v Y 2 F 0 a W 9 u P j x J d G V t V H l w Z T 5 G b 3 J t d W x h P C 9 J d G V t V H l w Z T 4 8 S X R l b V B h d G g + U 2 V j d G l v b j E v V 2 V y a 2 J s Y W Q l M j A x J T I w L S U y M F J l c 3 V s d H N f T V B B X 1 J l Z 2 l z d C 9 I Z W F k Z X J z J T I w b W V 0 J T I w d m V y a G 9 v Z 2 Q l M j B u a X Z l Y X U 8 L 0 l 0 Z W 1 Q Y X R o P j w v S X R l b U x v Y 2 F 0 a W 9 u P j x T d G F i b G V F b n R y a W V z I C 8 + P C 9 J d G V t P j x J d G V t P j x J d G V t T G 9 j Y X R p b 2 4 + P E l 0 Z W 1 U e X B l P k Z v c m 1 1 b G E 8 L 0 l 0 Z W 1 U e X B l P j x J d G V t U G F 0 a D 5 T Z W N 0 a W 9 u M S 9 X Z X J r Y m x h Z C U y M D E l M j A t J T I w U m V z d W x 0 c 1 9 N U E F f U m V n a X N 0 L 0 h l d C U y M G t v b G 9 t d H l w Z S U y M G l z J T I w Z 2 V 3 a W p 6 a W d k P C 9 J d G V t U G F 0 a D 4 8 L 0 l 0 Z W 1 M b 2 N h d G l v b j 4 8 U 3 R h Y m x l R W 5 0 c m l l c y A v P j w v S X R l b T 4 8 S X R l b T 4 8 S X R l b U x v Y 2 F 0 a W 9 u P j x J d G V t V H l w Z T 5 G b 3 J t d W x h P C 9 J d G V t V H l w Z T 4 8 S X R l b V B h d G g + U 2 V j d G l v b j E v V 2 V y a 2 J s Y W Q l M j A x J T I w L S U y M F J l c 3 V s d H N f T V B B X 1 N h d m V k T 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W 1 l V X B k Y X R l Z E F m d G V y R m l s b C I g V m F s d W U 9 I m w w I i A v P j x F b n R y e S B U e X B l P S J S Z X N 1 b H R U e X B l I i B W Y W x 1 Z T 0 i c 1 R h Y m x l I i A v P j x F b n R y e S B U e X B l P S J C d W Z m Z X J O Z X h 0 U m V m c m V z a C I g V m F s d W U 9 I m w x I i A v P j x F b n R y e S B U e X B l P S J G a W x s V G F y Z 2 V 0 I i B W Y W x 1 Z T 0 i c 1 d l c m t i b G F k X z F f X 1 9 S Z X N 1 b H R z X 0 1 Q Q V 9 T Y X Z l Z E 0 i I C 8 + P E V u d H J 5 I F R 5 c G U 9 I k Z p b G x l Z E N v b X B s Z X R l U m V z d W x 0 V G 9 X b 3 J r c 2 h l Z X Q i I F Z h b H V l P S J s M S I g L z 4 8 R W 5 0 c n k g V H l w Z T 0 i Q W R k Z W R U b 0 R h d G F N b 2 R l b C I g V m F s d W U 9 I m w w I i A v P j x F b n R y e S B U e X B l P S J G a W x s Q 2 9 1 b n Q i I F Z h b H V l P S J s N S I g L z 4 8 R W 5 0 c n k g V H l w Z T 0 i R m l s b E V y c m 9 y Q 2 9 k Z S I g V m F s d W U 9 I n N V b m t u b 3 d u I i A v P j x F b n R y e S B U e X B l P S J G a W x s R X J y b 3 J D b 3 V u d C I g V m F s d W U 9 I m w w I i A v P j x F b n R y e S B U e X B l P S J G a W x s T G F z d F V w Z G F 0 Z W Q i I F Z h b H V l P S J k M j A y M y 0 w N S 0 w O F Q y M D o z N z o x M i 4 y N z A w M z U w W i I g L z 4 8 R W 5 0 c n k g V H l w Z T 0 i R m l s b E N v b H V t b l R 5 c G V z I i B W Y W x 1 Z T 0 i c 0 F 3 T U R B d 0 1 E Q X d N R E F 3 T U R B d 0 1 E Q X d N R 0 F 3 T U R B d 1 l E Q X d Z R 0 F 3 T U R B d 0 1 E Q X d N R E F 3 T U R B d 0 1 E Q X d N R E F 3 T U R B d 0 1 E Q m d N R E F 3 T U R B d 0 1 E Q X d N R E F 3 T U R B d 0 1 E Q X d N R E J n T U d C Z 1 l E Q X d N R E F 3 W U d C Z 0 1 E Q X d N Q U F B W U d C Z 0 1 H Q X d Z R 0 J n T U R C Z 1 l E Q X d N R E F 3 T U R B d 1 l H Q X d N R E F 3 T U R B d 0 1 E Q X d N R E F 3 T U R B d 0 1 E Q X d N R E J R V U R B d 1 l E Q X d N R E F 3 T U R B d 0 1 E Q X d N R E F 3 T U R B d 0 1 E Q X d N R E F 3 T U R B d 0 1 E Q X d N R E F 3 T U R B d 0 1 H Q U E 9 P S I g L z 4 8 R W 5 0 c n k g V H l w Z T 0 i R m l s b E N v b H V t b k 5 h b W V z I i B W Y W x 1 Z T 0 i c 1 s m c X V v d D t s b 2 F k V G l t Z S Z x d W 9 0 O y w m c X V v d D t k b 2 N U a W 1 l J n F 1 b 3 Q 7 L C Z x d W 9 0 O 2 Z 1 b G x 5 T G 9 h Z G V k J n F 1 b 3 Q 7 L C Z x d W 9 0 O 2 J 5 d G V z T 3 V 0 J n F 1 b 3 Q 7 L C Z x d W 9 0 O 2 J 5 d G V z T 3 V 0 R G 9 j J n F 1 b 3 Q 7 L C Z x d W 9 0 O 2 J 5 d G V z S W 4 m c X V v d D s s J n F 1 b 3 Q 7 Y n l 0 Z X N J b k R v Y y Z x d W 9 0 O y w m c X V v d D t y Z X F 1 Z X N 0 c y Z x d W 9 0 O y w m c X V v d D t y Z X F 1 Z X N 0 c 0 Z 1 b G w m c X V v d D s s J n F 1 b 3 Q 7 c m V x d W V z d H N E b 2 M m c X V v d D s s J n F 1 b 3 Q 7 c m V z c G 9 u c 2 V z X z I w M C Z x d W 9 0 O y w m c X V v d D t y Z X N w b 2 5 z Z X N f N D A 0 J n F 1 b 3 Q 7 L C Z x d W 9 0 O 3 J l c 3 B v b n N l c 1 9 v d G h l c i Z x d W 9 0 O y w m c X V v d D t y Z X N 1 b H Q m c X V v d D s s J n F 1 b 3 Q 7 d G V z d F N 0 Y X J 0 T 2 Z m c 2 V 0 J n F 1 b 3 Q 7 L C Z x d W 9 0 O 2 N h Y 2 h l Z C Z x d W 9 0 O y w m c X V v d D t v c H R p b W l 6 Y X R p b 2 5 f Y 2 h l Y 2 t l Z C Z x d W 9 0 O y w m c X V v d D t t Y W l u X 2 Z y Y W 1 l J n F 1 b 3 Q 7 L C Z x d W 9 0 O 2 x v Y W R F d m V u d F N 0 Y X J 0 J n F 1 b 3 Q 7 L C Z x d W 9 0 O 2 x v Y W R F d m V u d E V u Z C Z x d W 9 0 O y w m c X V v d D t k b 2 1 D b 2 5 0 Z W 5 0 T G 9 h Z G V k R X Z l b n R T d G F y d C Z x d W 9 0 O y w m c X V v d D t k b 2 1 D b 2 5 0 Z W 5 0 T G 9 h Z G V k R X Z l b n R F b m Q m c X V v d D s s J n F 1 b 3 Q 7 V V J M J n F 1 b 3 Q 7 L C Z x d W 9 0 O 2 N v b m 5 l Y 3 R p b 2 5 z J n F 1 b 3 Q 7 L C Z x d W 9 0 O 2 Z p b m F s X 2 J h c 2 V f c G F n Z V 9 y Z X F 1 Z X N 0 J n F 1 b 3 Q 7 L C Z x d W 9 0 O 2 Z p b m F s X 2 J h c 2 V f c G F n Z V 9 y Z X F 1 Z X N 0 X 2 l k J n F 1 b 3 Q 7 L C Z x d W 9 0 O 2 Z p b m F s X 3 V y b C Z x d W 9 0 O y w m c X V v d D t k b 2 1 J b n R l c m F j d G l 2 Z S Z x d W 9 0 O y w m c X V v d D t m a X J z d F B h a W 5 0 J n F 1 b 3 Q 7 L C Z x d W 9 0 O 2 Z p c n N 0 Q 2 9 u d G V u d G Z 1 b F B h a W 5 0 J n F 1 b 3 Q 7 L C Z x d W 9 0 O 2 Z p c n N 0 T W V h b m l u Z 2 Z 1 b F B h a W 5 0 J n F 1 b 3 Q 7 L C Z x d W 9 0 O 3 J l b m R l c k J s b 2 N r a W 5 n Q 1 N T J n F 1 b 3 Q 7 L C Z x d W 9 0 O 3 J l b m R l c k J s b 2 N r a W 5 n S l M m c X V v d D s s J n F 1 b 3 Q 7 V F R G Q i Z x d W 9 0 O y w m c X V v d D t i Y X N l U G F n Z V N T T F R p b W U m c X V v d D s s J n F 1 b 3 Q 7 c 2 N v c m V f Y 2 F j a G U m c X V v d D s s J n F 1 b 3 Q 7 c 2 N v c m V f Y 2 R u J n F 1 b 3 Q 7 L C Z x d W 9 0 O 3 N j b 3 J l X 2 d 6 a X A m c X V v d D s s J n F 1 b 3 Q 7 c 2 N v c m V f Y 2 9 v a 2 l l c y Z x d W 9 0 O y w m c X V v d D t z Y 2 9 y Z V 9 r Z W V w L W F s a X Z l J n F 1 b 3 Q 7 L C Z x d W 9 0 O 3 N j b 3 J l X 2 1 p b m l m e S Z x d W 9 0 O y w m c X V v d D t z Y 2 9 y Z V 9 j b 2 1 i a W 5 l J n F 1 b 3 Q 7 L C Z x d W 9 0 O 3 N j b 3 J l X 2 N v b X B y Z X N z J n F 1 b 3 Q 7 L C Z x d W 9 0 O 3 N j b 3 J l X 2 V 0 Y W d z J n F 1 b 3 Q 7 L C Z x d W 9 0 O 3 N j b 3 J l X 3 B y b 2 d y Z X N z a X Z l X 2 p w Z W c m c X V v d D s s J n F 1 b 3 Q 7 Z 3 p p c F 9 0 b 3 R h b C Z x d W 9 0 O y w m c X V v d D t n e m l w X 3 N h d m l u Z 3 M m c X V v d D s s J n F 1 b 3 Q 7 b W l u a W Z 5 X 3 R v d G F s J n F 1 b 3 Q 7 L C Z x d W 9 0 O 2 1 p b m l m e V 9 z Y X Z p b m d z J n F 1 b 3 Q 7 L C Z x d W 9 0 O 2 l t Y W d l X 3 R v d G F s J n F 1 b 3 Q 7 L C Z x d W 9 0 O 2 l t Y W d l X 3 N h d m l u Z 3 M m c X V v d D s s J n F 1 b 3 Q 7 Y m F z Z V 9 w Y W d l X 2 N k b i Z x d W 9 0 O y w m c X V v d D t j c H U u U G F y c 2 V I V E 1 M J n F 1 b 3 Q 7 L C Z x d W 9 0 O 2 N w d S 5 I V E 1 M R G 9 j d W 1 l b n R Q Y X J z Z X I 6 O k Z l d G N o U X V l d W V k U H J l b G 9 h Z H M m c X V v d D s s J n F 1 b 3 Q 7 Y 3 B 1 L k V 2 Z W 5 0 R G l z c G F 0 Y 2 g m c X V v d D s s J n F 1 b 3 Q 7 Y 3 B 1 L k 1 h c m t E T 0 1 D b 2 5 0 Z W 5 0 J n F 1 b 3 Q 7 L C Z x d W 9 0 O 2 N w d S 5 W O C 5 H Q 1 9 U S U 1 F X 1 R P X 1 N B R k V Q T 0 l O V C Z x d W 9 0 O y w m c X V v d D t j c H U u Q 2 9 t b W l 0 T G 9 h Z C Z x d W 9 0 O y w m c X V v d D t j c H U u U m V z b 3 V y Y 2 V G Z X R j a G V y O j p y Z X F 1 Z X N 0 U m V z b 3 V y Y 2 U m c X V v d D s s J n F 1 b 3 Q 7 Y 3 B 1 L k V 2 Y W x 1 Y X R l U 2 N y a X B 0 J n F 1 b 3 Q 7 L C Z x d W 9 0 O 2 N w d S 5 2 O C 5 j b 2 1 w a W x l J n F 1 b 3 Q 7 L C Z x d W 9 0 O 2 N w d S 5 Q Y X J z Z U F 1 d G h v c l N 0 e W x l U 2 h l Z X Q m c X V v d D s s J n F 1 b 3 Q 7 Y 3 B 1 L k Z 1 b m N 0 a W 9 u Q 2 F s b C Z x d W 9 0 O y w m c X V v d D t j c H U u T W F y a 0 x v Y W Q m c X V v d D s s J n F 1 b 3 Q 7 Y 3 B 1 L l V w Z G F 0 Z U x h e W 9 1 d F R y Z W U m c X V v d D s s J n F 1 b 3 Q 7 Y 3 B 1 L k x h e W 9 1 d C Z x d W 9 0 O y w m c X V v d D t j c H U u U H J l U G F p b n Q m c X V v d D s s J n F 1 b 3 Q 7 Y 3 B 1 L k h p d F R l c 3 Q m c X V v d D s s J n F 1 b 3 Q 7 Y 3 B 1 L l B h a W 5 0 J n F 1 b 3 Q 7 L C Z x d W 9 0 O 2 N w d S 5 M Y X l l c m l 6 Z S Z x d W 9 0 O y w m c X V v d D t j c H U u b G F y Z 2 V z d E N v b n R l b n R m d W x Q Y W l u d D o 6 Q 2 F u Z G l k Y X R l J n F 1 b 3 Q 7 L C Z x d W 9 0 O 2 N w d S 5 J Z G x l J n F 1 b 3 Q 7 L C Z x d W 9 0 O 3 R l c 3 R l c i Z x d W 9 0 O y w m c X V v d D t z d G F y d F 9 l c G 9 j a C Z x d W 9 0 O y w m c X V v d D t v c 1 Z l c n N p b 2 4 m c X V v d D s s J n F 1 b 3 Q 7 b 3 N f d m V y c 2 l v b i Z x d W 9 0 O y w m c X V v d D t v c 1 B s Y X R m b 3 J t J n F 1 b 3 Q 7 L C Z x d W 9 0 O 2 R h d G U m c X V v d D s s J n F 1 b 3 Q 7 Y n J v d 3 N l c l Z l c n N p b 2 4 m c X V v d D s s J n F 1 b 3 Q 7 Y n J v d 3 N l c l 9 2 Z X J z a W 9 u J n F 1 b 3 Q 7 L C Z x d W 9 0 O 2 Z 1 b G x 5 T G 9 h Z G V k Q 1 B V b X M m c X V v d D s s J n F 1 b 3 Q 7 Z n V s b H l M b 2 F k Z W R D U F V w Y 3 Q m c X V v d D s s J n F 1 b 3 Q 7 Z G 9 j d W 1 l b n R f V V J M J n F 1 b 3 Q 7 L C Z x d W 9 0 O 2 R v Y 3 V t Z W 5 0 X 2 h v c 3 R u Y W 1 l J n F 1 b 3 Q 7 L C Z x d W 9 0 O 2 R v Y 3 V t Z W 5 0 X 2 9 y a W d p b i Z x d W 9 0 O y w m c X V v d D t k b 2 1 F b G V t Z W 5 0 c y Z x d W 9 0 O y w m c X V v d D t k b 2 1 D b 2 1 w b G V 0 Z S Z x d W 9 0 O y w m c X V v d D t Q Z X J m b 3 J t Y W 5 j Z V B h a W 5 0 V G l t a W 5 n L m Z p c n N 0 L X B h a W 5 0 J n F 1 b 3 Q 7 L C Z x d W 9 0 O 1 B l c m Z v c m 1 h b m N l U G F p b n R U a W 1 p b m c u Z m l y c 3 Q t Y 2 9 u d G V u d G Z 1 b C 1 w Y W l u d C Z x d W 9 0 O y w m c X V v d D t i Y X N l X 3 B h Z 2 V f a X B f c H R y J n F 1 b 3 Q 7 L C Z x d W 9 0 O 2 J h c 2 V f c G F n Z V 9 j b m F t Z S Z x d W 9 0 O y w m c X V v d D t i Y X N l X 3 B h Z 2 V f Z G 5 z X 3 N l c n Z l c i Z x d W 9 0 O y w m c X V v d D t i c m 9 3 c 2 V y X 2 5 h b W U m c X V v d D s s J n F 1 b 3 Q 7 Z X Z l b n R O Y W 1 l J n F 1 b 3 Q 7 L C Z x d W 9 0 O 3 R l c 3 R f c n V u X 3 R p b W V f b X M m c X V v d D s s J n F 1 b 3 Q 7 d G V z d F V y b C Z x d W 9 0 O y w m c X V v d D t D b 2 x v c m R l c H R o J n F 1 b 3 Q 7 L C Z x d W 9 0 O 0 R w a S Z x d W 9 0 O y w m c X V v d D t J b W F n Z X M m c X V v d D s s J n F 1 b 3 Q 7 U m V z b 2 x 1 d G l v b i Z x d W 9 0 O y w m c X V v d D t n Z W 5 l c m F 0 Z W Q t Y 2 9 u d G V u d C 1 w Z X J j Z W 5 0 J n F 1 b 3 Q 7 L C Z x d W 9 0 O 2 d l b m V y Y X R l Z C 1 j b 2 5 0 Z W 5 0 L X N p e m U m c X V v d D s s J n F 1 b 3 Q 7 b W V 0 Y S 1 2 a W V 3 c G 9 y d C Z x d W 9 0 O y w m c X V v d D t y Z W 5 k Z X J l Z C 1 o d G 1 s J n F 1 b 3 Q 7 L C Z x d W 9 0 O 2 x h c 3 R W a X N 1 Y W x D a G F u Z 2 U m c X V v d D s s J n F 1 b 3 Q 7 c m V u Z G V y J n F 1 b 3 Q 7 L C Z x d W 9 0 O 3 Z p c 3 V h b E N v b X B s Z X R l O D U m c X V v d D s s J n F 1 b 3 Q 7 d m l z d W F s Q 2 9 t c G x l d G U 5 M C Z x d W 9 0 O y w m c X V v d D t 2 a X N 1 Y W x D b 2 1 w b G V 0 Z T k 1 J n F 1 b 3 Q 7 L C Z x d W 9 0 O 3 Z p c 3 V h b E N v b X B s Z X R l O T k m c X V v d D s s J n F 1 b 3 Q 7 d m l z d W F s Q 2 9 t c G x l d G U m c X V v d D s s J n F 1 b 3 Q 7 U 3 B l Z W R J b m R l e C Z x d W 9 0 O y w m c X V v d D t M Y X J n Z X N 0 Q 2 9 u d G V u d G Z 1 b F B h a W 5 0 V H l w Z S Z x d W 9 0 O y w m c X V v d D t M Y X J n Z X N 0 Q 2 9 u d G V u d G Z 1 b F B h a W 5 0 T m 9 k Z V R 5 c G U m c X V v d D s s J n F 1 b 3 Q 7 Y 2 h y b 2 1 l V X N l c l R p b W l u Z y 5 u Y X Z p Z 2 F 0 a W 9 u U 3 R h c n Q m c X V v d D s s J n F 1 b 3 Q 7 Y 2 h y b 2 1 l V X N l c l R p b W l u Z y 5 m Z X R j a F N 0 Y X J 0 J n F 1 b 3 Q 7 L C Z x d W 9 0 O 2 N o c m 9 t Z V V z Z X J U a W 1 p b m c u Z G 9 t T G 9 h Z G l u Z y Z x d W 9 0 O y w m c X V v d D t j a H J v b W V V c 2 V y V G l t a W 5 n L n J l c 3 B v b n N l R W 5 k J n F 1 b 3 Q 7 L C Z x d W 9 0 O 2 N o c m 9 t Z V V z Z X J U a W 1 p b m c u Z G 9 t S W 5 0 Z X J h Y 3 R p d m U m c X V v d D s s J n F 1 b 3 Q 7 Y 2 h y b 2 1 l V X N l c l R p b W l u Z y 5 k b 2 1 D b 2 5 0 Z W 5 0 T G 9 h Z G V k R X Z l b n R T d G F y d C Z x d W 9 0 O y w m c X V v d D t j a H J v b W V V c 2 V y V G l t a W 5 n L m R v b U N v b n R l b n R M b 2 F k Z W R F d m V u d E V u Z C Z x d W 9 0 O y w m c X V v d D t j a H J v b W V V c 2 V y V G l t a W 5 n L m R v b U N v b X B s Z X R l J n F 1 b 3 Q 7 L C Z x d W 9 0 O 2 N o c m 9 t Z V V z Z X J U a W 1 p b m c u d W 5 s b 2 F k R X Z l b n R T d G F y d C Z x d W 9 0 O y w m c X V v d D t j a H J v b W V V c 2 V y V G l t a W 5 n L n V u b G 9 h Z E V 2 Z W 5 0 R W 5 k J n F 1 b 3 Q 7 L C Z x d W 9 0 O 2 N o c m 9 t Z V V z Z X J U a W 1 p b m c u b W F y a 0 F z T W F p b k Z y Y W 1 l J n F 1 b 3 Q 7 L C Z x d W 9 0 O 2 N o c m 9 t Z V V z Z X J U a W 1 p b m c u Y 2 9 t b W l 0 T m F 2 a W d h d G l v b k V u Z C Z x d W 9 0 O y w m c X V v d D t j a H J v b W V V c 2 V y V G l t a W 5 n L m x v Y W R F d m V u d F N 0 Y X J 0 J n F 1 b 3 Q 7 L C Z x d W 9 0 O 2 N o c m 9 t Z V V z Z X J U a W 1 p b m c u b G 9 h Z E V 2 Z W 5 0 R W 5 k J n F 1 b 3 Q 7 L C Z x d W 9 0 O 2 N o c m 9 t Z V V z Z X J U a W 1 p b m c u Z m l y c 3 R Q Y W l u d C Z x d W 9 0 O y w m c X V v d D t j a H J v b W V V c 2 V y V G l t a W 5 n L m Z p c n N 0 Q 2 9 u d G V u d G Z 1 b F B h a W 5 0 J n F 1 b 3 Q 7 L C Z x d W 9 0 O 2 N o c m 9 t Z V V z Z X J U a W 1 p b m c u Z m l y c 3 R N Z W F u a W 5 n Z n V s U G F p b n R D Y W 5 k a W R h d G U m c X V v d D s s J n F 1 b 3 Q 7 Y 2 h y b 2 1 l V X N l c l R p b W l u Z y 5 M Y X l v d X R T a G l m d C Z x d W 9 0 O y w m c X V v d D t j a H J v b W V V c 2 V y V G l t a W 5 n L m Z p c n N 0 T W V h b m l u Z 2 Z 1 b F B h a W 5 0 J n F 1 b 3 Q 7 L C Z x d W 9 0 O 2 N o c m 9 t Z V V z Z X J U a W 1 p b m c u T G F y Z 2 V z d F R l e H R Q Y W l u d C Z x d W 9 0 O y w m c X V v d D t j a H J v b W V V c 2 V y V G l t a W 5 n L k x h c m d l c 3 R D b 2 5 0 Z W 5 0 Z n V s U G F p b n Q m c X V v d D s s J n F 1 b 3 Q 7 Y 2 h y b 2 1 l V X N l c l R p b W l u Z y 5 U b 3 R h b E x h e W 9 1 d F N o a W Z 0 J n F 1 b 3 Q 7 L C Z x d W 9 0 O 2 N o c m 9 t Z V V z Z X J U a W 1 p b m c u Q 3 V t d W x h d G l 2 Z U x h e W 9 1 d F N o a W Z 0 J n F 1 b 3 Q 7 L C Z x d W 9 0 O 1 R U S U 1 l Y X N 1 c m V t Z W 5 0 R W 5 k J n F 1 b 3 Q 7 L C Z x d W 9 0 O 0 x h c 3 R J b n R l c m F j d G l 2 Z S Z x d W 9 0 O y w m c X V v d D t 0 Z X N 0 S U Q m c X V v d D s s J n F 1 b 3 Q 7 c n V u J n F 1 b 3 Q 7 L C Z x d W 9 0 O 3 N 0 Z X A m c X V v d D s s J n F 1 b 3 Q 7 Z W Z m Z W N 0 a X Z l Q n B z J n F 1 b 3 Q 7 L C Z x d W 9 0 O 2 R v b V R p b W U m c X V v d D s s J n F 1 b 3 Q 7 Y W Z 0 J n F 1 b 3 Q 7 L C Z x d W 9 0 O 3 R p d G x l V G l t Z S Z x d W 9 0 O y w m c X V v d D t k b 2 1 M b 2 F k a W 5 n J n F 1 b 3 Q 7 L C Z x d W 9 0 O 3 N l c n Z l c l 9 y d H Q m c X V v d D s s J n F 1 b 3 Q 7 Z W R n Z S 1 w c m 9 j Z X N z Z W Q m c X V v d D s s J n F 1 b 3 Q 7 b W F 4 R k l E J n F 1 b 3 Q 7 L C Z x d W 9 0 O 1 R v d G F s Q m x v Y 2 t p b m d U a W 1 l J n F 1 b 3 Q 7 L C Z x d W 9 0 O 2 V m Z m V j d G l 2 Z U J w c 0 R v Y y Z x d W 9 0 O y w m c X V v d D t i e X R l c y 5 o d G 1 s J n F 1 b 3 Q 7 L C Z x d W 9 0 O 3 J l c X V l c 3 R z L m h 0 b W w m c X V v d D s s J n F 1 b 3 Q 7 Y n l 0 Z X N V b m N v b X B y Z X N z Z W Q u a H R t b C Z x d W 9 0 O y w m c X V v d D t i e X R l c y 5 q c y Z x d W 9 0 O y w m c X V v d D t y Z X F 1 Z X N 0 c y 5 q c y Z x d W 9 0 O y w m c X V v d D t i e X R l c 1 V u Y 2 9 t c H J l c 3 N l Z C 5 q c y Z x d W 9 0 O y w m c X V v d D t i e X R l c y 5 j c 3 M m c X V v d D s s J n F 1 b 3 Q 7 c m V x d W V z d H M u Y 3 N z J n F 1 b 3 Q 7 L C Z x d W 9 0 O 2 J 5 d G V z V W 5 j b 2 1 w c m V z c 2 V k L m N z c y Z x d W 9 0 O y w m c X V v d D t i e X R l c y 5 p b W F n Z S Z x d W 9 0 O y w m c X V v d D t y Z X F 1 Z X N 0 c y 5 p b W F n Z S Z x d W 9 0 O y w m c X V v d D t i e X R l c 1 V u Y 2 9 t c H J l c 3 N l Z C 5 p b W F n Z S Z x d W 9 0 O y w m c X V v d D t i e X R l c y 5 m b G F z a C Z x d W 9 0 O y w m c X V v d D t y Z X F 1 Z X N 0 c y 5 m b G F z a C Z x d W 9 0 O y w m c X V v d D t i e X R l c 1 V u Y 2 9 t c H J l c 3 N l Z C 5 m b G F z a C Z x d W 9 0 O y w m c X V v d D t i e X R l c y 5 m b 2 5 0 J n F 1 b 3 Q 7 L C Z x d W 9 0 O 3 J l c X V l c 3 R z L m Z v b n Q m c X V v d D s s J n F 1 b 3 Q 7 Y n l 0 Z X N V b m N v b X B y Z X N z Z W Q u Z m 9 u d C Z x d W 9 0 O y w m c X V v d D t i e X R l c y 5 2 a W R l b y Z x d W 9 0 O y w m c X V v d D t y Z X F 1 Z X N 0 c y 5 2 a W R l b y Z x d W 9 0 O y w m c X V v d D t i e X R l c 1 V u Y 2 9 t c H J l c 3 N l Z C 5 2 a W R l b y Z x d W 9 0 O y w m c X V v d D t i e X R l c y 5 v d G h l c i Z x d W 9 0 O y w m c X V v d D t y Z X F 1 Z X N 0 c y 5 v d G h l c i Z x d W 9 0 O y w m c X V v d D t i e X R l c 1 V u Y 2 9 t c H J l c 3 N l Z C 5 v d G h l c i Z x d W 9 0 O y w m c X V v d D t p Z C Z x d W 9 0 O y w m c X V v d D t D b 2 x 1 b W 4 x N z g m c X V v d D t d I i A v P j x F b n R y e S B U e X B l P S J G a W x s U 3 R h d H V z I i B W Y W x 1 Z T 0 i c 0 N v b X B s Z X R l I i A v P j x F b n R y e S B U e X B l P S J S Z W x h d G l v b n N o a X B J b m Z v Q 2 9 u d G F p b m V y I i B W Y W x 1 Z T 0 i c 3 s m c X V v d D t j b 2 x 1 b W 5 D b 3 V u d C Z x d W 9 0 O z o x N z g s J n F 1 b 3 Q 7 a 2 V 5 Q 2 9 s d W 1 u T m F t Z X M m c X V v d D s 6 W 1 0 s J n F 1 b 3 Q 7 c X V l c n l S Z W x h d G l v b n N o a X B z J n F 1 b 3 Q 7 O l t d L C Z x d W 9 0 O 2 N v b H V t b k l k Z W 5 0 a X R p Z X M m c X V v d D s 6 W y Z x d W 9 0 O 1 N l Y 3 R p b 2 4 x L 1 d l c m t i b G F k I D E g L S B S Z X N 1 b H R z X 0 1 Q Q V 9 T Y X Z l Z E 0 v Q X V 0 b 1 J l b W 9 2 Z W R D b 2 x 1 b W 5 z M S 5 7 b G 9 h Z F R p b W U s M H 0 m c X V v d D s s J n F 1 b 3 Q 7 U 2 V j d G l v b j E v V 2 V y a 2 J s Y W Q g M S A t I F J l c 3 V s d H N f T V B B X 1 N h d m V k T S 9 B d X R v U m V t b 3 Z l Z E N v b H V t b n M x L n t k b 2 N U a W 1 l L D F 9 J n F 1 b 3 Q 7 L C Z x d W 9 0 O 1 N l Y 3 R p b 2 4 x L 1 d l c m t i b G F k I D E g L S B S Z X N 1 b H R z X 0 1 Q Q V 9 T Y X Z l Z E 0 v Q X V 0 b 1 J l b W 9 2 Z W R D b 2 x 1 b W 5 z M S 5 7 Z n V s b H l M b 2 F k Z W Q s M n 0 m c X V v d D s s J n F 1 b 3 Q 7 U 2 V j d G l v b j E v V 2 V y a 2 J s Y W Q g M S A t I F J l c 3 V s d H N f T V B B X 1 N h d m V k T S 9 B d X R v U m V t b 3 Z l Z E N v b H V t b n M x L n t i e X R l c 0 9 1 d C w z f S Z x d W 9 0 O y w m c X V v d D t T Z W N 0 a W 9 u M S 9 X Z X J r Y m x h Z C A x I C 0 g U m V z d W x 0 c 1 9 N U E F f U 2 F 2 Z W R N L 0 F 1 d G 9 S Z W 1 v d m V k Q 2 9 s d W 1 u c z E u e 2 J 5 d G V z T 3 V 0 R G 9 j L D R 9 J n F 1 b 3 Q 7 L C Z x d W 9 0 O 1 N l Y 3 R p b 2 4 x L 1 d l c m t i b G F k I D E g L S B S Z X N 1 b H R z X 0 1 Q Q V 9 T Y X Z l Z E 0 v Q X V 0 b 1 J l b W 9 2 Z W R D b 2 x 1 b W 5 z M S 5 7 Y n l 0 Z X N J b i w 1 f S Z x d W 9 0 O y w m c X V v d D t T Z W N 0 a W 9 u M S 9 X Z X J r Y m x h Z C A x I C 0 g U m V z d W x 0 c 1 9 N U E F f U 2 F 2 Z W R N L 0 F 1 d G 9 S Z W 1 v d m V k Q 2 9 s d W 1 u c z E u e 2 J 5 d G V z S W 5 E b 2 M s N n 0 m c X V v d D s s J n F 1 b 3 Q 7 U 2 V j d G l v b j E v V 2 V y a 2 J s Y W Q g M S A t I F J l c 3 V s d H N f T V B B X 1 N h d m V k T S 9 B d X R v U m V t b 3 Z l Z E N v b H V t b n M x L n t y Z X F 1 Z X N 0 c y w 3 f S Z x d W 9 0 O y w m c X V v d D t T Z W N 0 a W 9 u M S 9 X Z X J r Y m x h Z C A x I C 0 g U m V z d W x 0 c 1 9 N U E F f U 2 F 2 Z W R N L 0 F 1 d G 9 S Z W 1 v d m V k Q 2 9 s d W 1 u c z E u e 3 J l c X V l c 3 R z R n V s b C w 4 f S Z x d W 9 0 O y w m c X V v d D t T Z W N 0 a W 9 u M S 9 X Z X J r Y m x h Z C A x I C 0 g U m V z d W x 0 c 1 9 N U E F f U 2 F 2 Z W R N L 0 F 1 d G 9 S Z W 1 v d m V k Q 2 9 s d W 1 u c z E u e 3 J l c X V l c 3 R z R G 9 j L D l 9 J n F 1 b 3 Q 7 L C Z x d W 9 0 O 1 N l Y 3 R p b 2 4 x L 1 d l c m t i b G F k I D E g L S B S Z X N 1 b H R z X 0 1 Q Q V 9 T Y X Z l Z E 0 v Q X V 0 b 1 J l b W 9 2 Z W R D b 2 x 1 b W 5 z M S 5 7 c m V z c G 9 u c 2 V z X z I w M C w x M H 0 m c X V v d D s s J n F 1 b 3 Q 7 U 2 V j d G l v b j E v V 2 V y a 2 J s Y W Q g M S A t I F J l c 3 V s d H N f T V B B X 1 N h d m V k T S 9 B d X R v U m V t b 3 Z l Z E N v b H V t b n M x L n t y Z X N w b 2 5 z Z X N f N D A 0 L D E x f S Z x d W 9 0 O y w m c X V v d D t T Z W N 0 a W 9 u M S 9 X Z X J r Y m x h Z C A x I C 0 g U m V z d W x 0 c 1 9 N U E F f U 2 F 2 Z W R N L 0 F 1 d G 9 S Z W 1 v d m V k Q 2 9 s d W 1 u c z E u e 3 J l c 3 B v b n N l c 1 9 v d G h l c i w x M n 0 m c X V v d D s s J n F 1 b 3 Q 7 U 2 V j d G l v b j E v V 2 V y a 2 J s Y W Q g M S A t I F J l c 3 V s d H N f T V B B X 1 N h d m V k T S 9 B d X R v U m V t b 3 Z l Z E N v b H V t b n M x L n t y Z X N 1 b H Q s M T N 9 J n F 1 b 3 Q 7 L C Z x d W 9 0 O 1 N l Y 3 R p b 2 4 x L 1 d l c m t i b G F k I D E g L S B S Z X N 1 b H R z X 0 1 Q Q V 9 T Y X Z l Z E 0 v Q X V 0 b 1 J l b W 9 2 Z W R D b 2 x 1 b W 5 z M S 5 7 d G V z d F N 0 Y X J 0 T 2 Z m c 2 V 0 L D E 0 f S Z x d W 9 0 O y w m c X V v d D t T Z W N 0 a W 9 u M S 9 X Z X J r Y m x h Z C A x I C 0 g U m V z d W x 0 c 1 9 N U E F f U 2 F 2 Z W R N L 0 F 1 d G 9 S Z W 1 v d m V k Q 2 9 s d W 1 u c z E u e 2 N h Y 2 h l Z C w x N X 0 m c X V v d D s s J n F 1 b 3 Q 7 U 2 V j d G l v b j E v V 2 V y a 2 J s Y W Q g M S A t I F J l c 3 V s d H N f T V B B X 1 N h d m V k T S 9 B d X R v U m V t b 3 Z l Z E N v b H V t b n M x L n t v c H R p b W l 6 Y X R p b 2 5 f Y 2 h l Y 2 t l Z C w x N n 0 m c X V v d D s s J n F 1 b 3 Q 7 U 2 V j d G l v b j E v V 2 V y a 2 J s Y W Q g M S A t I F J l c 3 V s d H N f T V B B X 1 N h d m V k T S 9 B d X R v U m V t b 3 Z l Z E N v b H V t b n M x L n t t Y W l u X 2 Z y Y W 1 l L D E 3 f S Z x d W 9 0 O y w m c X V v d D t T Z W N 0 a W 9 u M S 9 X Z X J r Y m x h Z C A x I C 0 g U m V z d W x 0 c 1 9 N U E F f U 2 F 2 Z W R N L 0 F 1 d G 9 S Z W 1 v d m V k Q 2 9 s d W 1 u c z E u e 2 x v Y W R F d m V u d F N 0 Y X J 0 L D E 4 f S Z x d W 9 0 O y w m c X V v d D t T Z W N 0 a W 9 u M S 9 X Z X J r Y m x h Z C A x I C 0 g U m V z d W x 0 c 1 9 N U E F f U 2 F 2 Z W R N L 0 F 1 d G 9 S Z W 1 v d m V k Q 2 9 s d W 1 u c z E u e 2 x v Y W R F d m V u d E V u Z C w x O X 0 m c X V v d D s s J n F 1 b 3 Q 7 U 2 V j d G l v b j E v V 2 V y a 2 J s Y W Q g M S A t I F J l c 3 V s d H N f T V B B X 1 N h d m V k T S 9 B d X R v U m V t b 3 Z l Z E N v b H V t b n M x L n t k b 2 1 D b 2 5 0 Z W 5 0 T G 9 h Z G V k R X Z l b n R T d G F y d C w y M H 0 m c X V v d D s s J n F 1 b 3 Q 7 U 2 V j d G l v b j E v V 2 V y a 2 J s Y W Q g M S A t I F J l c 3 V s d H N f T V B B X 1 N h d m V k T S 9 B d X R v U m V t b 3 Z l Z E N v b H V t b n M x L n t k b 2 1 D b 2 5 0 Z W 5 0 T G 9 h Z G V k R X Z l b n R F b m Q s M j F 9 J n F 1 b 3 Q 7 L C Z x d W 9 0 O 1 N l Y 3 R p b 2 4 x L 1 d l c m t i b G F k I D E g L S B S Z X N 1 b H R z X 0 1 Q Q V 9 T Y X Z l Z E 0 v Q X V 0 b 1 J l b W 9 2 Z W R D b 2 x 1 b W 5 z M S 5 7 V V J M L D I y f S Z x d W 9 0 O y w m c X V v d D t T Z W N 0 a W 9 u M S 9 X Z X J r Y m x h Z C A x I C 0 g U m V z d W x 0 c 1 9 N U E F f U 2 F 2 Z W R N L 0 F 1 d G 9 S Z W 1 v d m V k Q 2 9 s d W 1 u c z E u e 2 N v b m 5 l Y 3 R p b 2 5 z L D I z f S Z x d W 9 0 O y w m c X V v d D t T Z W N 0 a W 9 u M S 9 X Z X J r Y m x h Z C A x I C 0 g U m V z d W x 0 c 1 9 N U E F f U 2 F 2 Z W R N L 0 F 1 d G 9 S Z W 1 v d m V k Q 2 9 s d W 1 u c z E u e 2 Z p b m F s X 2 J h c 2 V f c G F n Z V 9 y Z X F 1 Z X N 0 L D I 0 f S Z x d W 9 0 O y w m c X V v d D t T Z W N 0 a W 9 u M S 9 X Z X J r Y m x h Z C A x I C 0 g U m V z d W x 0 c 1 9 N U E F f U 2 F 2 Z W R N L 0 F 1 d G 9 S Z W 1 v d m V k Q 2 9 s d W 1 u c z E u e 2 Z p b m F s X 2 J h c 2 V f c G F n Z V 9 y Z X F 1 Z X N 0 X 2 l k L D I 1 f S Z x d W 9 0 O y w m c X V v d D t T Z W N 0 a W 9 u M S 9 X Z X J r Y m x h Z C A x I C 0 g U m V z d W x 0 c 1 9 N U E F f U 2 F 2 Z W R N L 0 F 1 d G 9 S Z W 1 v d m V k Q 2 9 s d W 1 u c z E u e 2 Z p b m F s X 3 V y b C w y N n 0 m c X V v d D s s J n F 1 b 3 Q 7 U 2 V j d G l v b j E v V 2 V y a 2 J s Y W Q g M S A t I F J l c 3 V s d H N f T V B B X 1 N h d m V k T S 9 B d X R v U m V t b 3 Z l Z E N v b H V t b n M x L n t k b 2 1 J b n R l c m F j d G l 2 Z S w y N 3 0 m c X V v d D s s J n F 1 b 3 Q 7 U 2 V j d G l v b j E v V 2 V y a 2 J s Y W Q g M S A t I F J l c 3 V s d H N f T V B B X 1 N h d m V k T S 9 B d X R v U m V t b 3 Z l Z E N v b H V t b n M x L n t m a X J z d F B h a W 5 0 L D I 4 f S Z x d W 9 0 O y w m c X V v d D t T Z W N 0 a W 9 u M S 9 X Z X J r Y m x h Z C A x I C 0 g U m V z d W x 0 c 1 9 N U E F f U 2 F 2 Z W R N L 0 F 1 d G 9 S Z W 1 v d m V k Q 2 9 s d W 1 u c z E u e 2 Z p c n N 0 Q 2 9 u d G V u d G Z 1 b F B h a W 5 0 L D I 5 f S Z x d W 9 0 O y w m c X V v d D t T Z W N 0 a W 9 u M S 9 X Z X J r Y m x h Z C A x I C 0 g U m V z d W x 0 c 1 9 N U E F f U 2 F 2 Z W R N L 0 F 1 d G 9 S Z W 1 v d m V k Q 2 9 s d W 1 u c z E u e 2 Z p c n N 0 T W V h b m l u Z 2 Z 1 b F B h a W 5 0 L D M w f S Z x d W 9 0 O y w m c X V v d D t T Z W N 0 a W 9 u M S 9 X Z X J r Y m x h Z C A x I C 0 g U m V z d W x 0 c 1 9 N U E F f U 2 F 2 Z W R N L 0 F 1 d G 9 S Z W 1 v d m V k Q 2 9 s d W 1 u c z E u e 3 J l b m R l c k J s b 2 N r a W 5 n Q 1 N T L D M x f S Z x d W 9 0 O y w m c X V v d D t T Z W N 0 a W 9 u M S 9 X Z X J r Y m x h Z C A x I C 0 g U m V z d W x 0 c 1 9 N U E F f U 2 F 2 Z W R N L 0 F 1 d G 9 S Z W 1 v d m V k Q 2 9 s d W 1 u c z E u e 3 J l b m R l c k J s b 2 N r a W 5 n S l M s M z J 9 J n F 1 b 3 Q 7 L C Z x d W 9 0 O 1 N l Y 3 R p b 2 4 x L 1 d l c m t i b G F k I D E g L S B S Z X N 1 b H R z X 0 1 Q Q V 9 T Y X Z l Z E 0 v Q X V 0 b 1 J l b W 9 2 Z W R D b 2 x 1 b W 5 z M S 5 7 V F R G Q i w z M 3 0 m c X V v d D s s J n F 1 b 3 Q 7 U 2 V j d G l v b j E v V 2 V y a 2 J s Y W Q g M S A t I F J l c 3 V s d H N f T V B B X 1 N h d m V k T S 9 B d X R v U m V t b 3 Z l Z E N v b H V t b n M x L n t i Y X N l U G F n Z V N T T F R p b W U s M z R 9 J n F 1 b 3 Q 7 L C Z x d W 9 0 O 1 N l Y 3 R p b 2 4 x L 1 d l c m t i b G F k I D E g L S B S Z X N 1 b H R z X 0 1 Q Q V 9 T Y X Z l Z E 0 v Q X V 0 b 1 J l b W 9 2 Z W R D b 2 x 1 b W 5 z M S 5 7 c 2 N v c m V f Y 2 F j a G U s M z V 9 J n F 1 b 3 Q 7 L C Z x d W 9 0 O 1 N l Y 3 R p b 2 4 x L 1 d l c m t i b G F k I D E g L S B S Z X N 1 b H R z X 0 1 Q Q V 9 T Y X Z l Z E 0 v Q X V 0 b 1 J l b W 9 2 Z W R D b 2 x 1 b W 5 z M S 5 7 c 2 N v c m V f Y 2 R u L D M 2 f S Z x d W 9 0 O y w m c X V v d D t T Z W N 0 a W 9 u M S 9 X Z X J r Y m x h Z C A x I C 0 g U m V z d W x 0 c 1 9 N U E F f U 2 F 2 Z W R N L 0 F 1 d G 9 S Z W 1 v d m V k Q 2 9 s d W 1 u c z E u e 3 N j b 3 J l X 2 d 6 a X A s M z d 9 J n F 1 b 3 Q 7 L C Z x d W 9 0 O 1 N l Y 3 R p b 2 4 x L 1 d l c m t i b G F k I D E g L S B S Z X N 1 b H R z X 0 1 Q Q V 9 T Y X Z l Z E 0 v Q X V 0 b 1 J l b W 9 2 Z W R D b 2 x 1 b W 5 z M S 5 7 c 2 N v c m V f Y 2 9 v a 2 l l c y w z O H 0 m c X V v d D s s J n F 1 b 3 Q 7 U 2 V j d G l v b j E v V 2 V y a 2 J s Y W Q g M S A t I F J l c 3 V s d H N f T V B B X 1 N h d m V k T S 9 B d X R v U m V t b 3 Z l Z E N v b H V t b n M x L n t z Y 2 9 y Z V 9 r Z W V w L W F s a X Z l L D M 5 f S Z x d W 9 0 O y w m c X V v d D t T Z W N 0 a W 9 u M S 9 X Z X J r Y m x h Z C A x I C 0 g U m V z d W x 0 c 1 9 N U E F f U 2 F 2 Z W R N L 0 F 1 d G 9 S Z W 1 v d m V k Q 2 9 s d W 1 u c z E u e 3 N j b 3 J l X 2 1 p b m l m e S w 0 M H 0 m c X V v d D s s J n F 1 b 3 Q 7 U 2 V j d G l v b j E v V 2 V y a 2 J s Y W Q g M S A t I F J l c 3 V s d H N f T V B B X 1 N h d m V k T S 9 B d X R v U m V t b 3 Z l Z E N v b H V t b n M x L n t z Y 2 9 y Z V 9 j b 2 1 i a W 5 l L D Q x f S Z x d W 9 0 O y w m c X V v d D t T Z W N 0 a W 9 u M S 9 X Z X J r Y m x h Z C A x I C 0 g U m V z d W x 0 c 1 9 N U E F f U 2 F 2 Z W R N L 0 F 1 d G 9 S Z W 1 v d m V k Q 2 9 s d W 1 u c z E u e 3 N j b 3 J l X 2 N v b X B y Z X N z L D Q y f S Z x d W 9 0 O y w m c X V v d D t T Z W N 0 a W 9 u M S 9 X Z X J r Y m x h Z C A x I C 0 g U m V z d W x 0 c 1 9 N U E F f U 2 F 2 Z W R N L 0 F 1 d G 9 S Z W 1 v d m V k Q 2 9 s d W 1 u c z E u e 3 N j b 3 J l X 2 V 0 Y W d z L D Q z f S Z x d W 9 0 O y w m c X V v d D t T Z W N 0 a W 9 u M S 9 X Z X J r Y m x h Z C A x I C 0 g U m V z d W x 0 c 1 9 N U E F f U 2 F 2 Z W R N L 0 F 1 d G 9 S Z W 1 v d m V k Q 2 9 s d W 1 u c z E u e 3 N j b 3 J l X 3 B y b 2 d y Z X N z a X Z l X 2 p w Z W c s N D R 9 J n F 1 b 3 Q 7 L C Z x d W 9 0 O 1 N l Y 3 R p b 2 4 x L 1 d l c m t i b G F k I D E g L S B S Z X N 1 b H R z X 0 1 Q Q V 9 T Y X Z l Z E 0 v Q X V 0 b 1 J l b W 9 2 Z W R D b 2 x 1 b W 5 z M S 5 7 Z 3 p p c F 9 0 b 3 R h b C w 0 N X 0 m c X V v d D s s J n F 1 b 3 Q 7 U 2 V j d G l v b j E v V 2 V y a 2 J s Y W Q g M S A t I F J l c 3 V s d H N f T V B B X 1 N h d m V k T S 9 B d X R v U m V t b 3 Z l Z E N v b H V t b n M x L n t n e m l w X 3 N h d m l u Z 3 M s N D Z 9 J n F 1 b 3 Q 7 L C Z x d W 9 0 O 1 N l Y 3 R p b 2 4 x L 1 d l c m t i b G F k I D E g L S B S Z X N 1 b H R z X 0 1 Q Q V 9 T Y X Z l Z E 0 v Q X V 0 b 1 J l b W 9 2 Z W R D b 2 x 1 b W 5 z M S 5 7 b W l u a W Z 5 X 3 R v d G F s L D Q 3 f S Z x d W 9 0 O y w m c X V v d D t T Z W N 0 a W 9 u M S 9 X Z X J r Y m x h Z C A x I C 0 g U m V z d W x 0 c 1 9 N U E F f U 2 F 2 Z W R N L 0 F 1 d G 9 S Z W 1 v d m V k Q 2 9 s d W 1 u c z E u e 2 1 p b m l m e V 9 z Y X Z p b m d z L D Q 4 f S Z x d W 9 0 O y w m c X V v d D t T Z W N 0 a W 9 u M S 9 X Z X J r Y m x h Z C A x I C 0 g U m V z d W x 0 c 1 9 N U E F f U 2 F 2 Z W R N L 0 F 1 d G 9 S Z W 1 v d m V k Q 2 9 s d W 1 u c z E u e 2 l t Y W d l X 3 R v d G F s L D Q 5 f S Z x d W 9 0 O y w m c X V v d D t T Z W N 0 a W 9 u M S 9 X Z X J r Y m x h Z C A x I C 0 g U m V z d W x 0 c 1 9 N U E F f U 2 F 2 Z W R N L 0 F 1 d G 9 S Z W 1 v d m V k Q 2 9 s d W 1 u c z E u e 2 l t Y W d l X 3 N h d m l u Z 3 M s N T B 9 J n F 1 b 3 Q 7 L C Z x d W 9 0 O 1 N l Y 3 R p b 2 4 x L 1 d l c m t i b G F k I D E g L S B S Z X N 1 b H R z X 0 1 Q Q V 9 T Y X Z l Z E 0 v Q X V 0 b 1 J l b W 9 2 Z W R D b 2 x 1 b W 5 z M S 5 7 Y m F z Z V 9 w Y W d l X 2 N k b i w 1 M X 0 m c X V v d D s s J n F 1 b 3 Q 7 U 2 V j d G l v b j E v V 2 V y a 2 J s Y W Q g M S A t I F J l c 3 V s d H N f T V B B X 1 N h d m V k T S 9 B d X R v U m V t b 3 Z l Z E N v b H V t b n M x L n t j c H U u U G F y c 2 V I V E 1 M L D U y f S Z x d W 9 0 O y w m c X V v d D t T Z W N 0 a W 9 u M S 9 X Z X J r Y m x h Z C A x I C 0 g U m V z d W x 0 c 1 9 N U E F f U 2 F 2 Z W R N L 0 F 1 d G 9 S Z W 1 v d m V k Q 2 9 s d W 1 u c z E u e 2 N w d S 5 I V E 1 M R G 9 j d W 1 l b n R Q Y X J z Z X I 6 O k Z l d G N o U X V l d W V k U H J l b G 9 h Z H M s N T N 9 J n F 1 b 3 Q 7 L C Z x d W 9 0 O 1 N l Y 3 R p b 2 4 x L 1 d l c m t i b G F k I D E g L S B S Z X N 1 b H R z X 0 1 Q Q V 9 T Y X Z l Z E 0 v Q X V 0 b 1 J l b W 9 2 Z W R D b 2 x 1 b W 5 z M S 5 7 Y 3 B 1 L k V 2 Z W 5 0 R G l z c G F 0 Y 2 g s N T R 9 J n F 1 b 3 Q 7 L C Z x d W 9 0 O 1 N l Y 3 R p b 2 4 x L 1 d l c m t i b G F k I D E g L S B S Z X N 1 b H R z X 0 1 Q Q V 9 T Y X Z l Z E 0 v Q X V 0 b 1 J l b W 9 2 Z W R D b 2 x 1 b W 5 z M S 5 7 Y 3 B 1 L k 1 h c m t E T 0 1 D b 2 5 0 Z W 5 0 L D U 1 f S Z x d W 9 0 O y w m c X V v d D t T Z W N 0 a W 9 u M S 9 X Z X J r Y m x h Z C A x I C 0 g U m V z d W x 0 c 1 9 N U E F f U 2 F 2 Z W R N L 0 F 1 d G 9 S Z W 1 v d m V k Q 2 9 s d W 1 u c z E u e 2 N w d S 5 W O C 5 H Q 1 9 U S U 1 F X 1 R P X 1 N B R k V Q T 0 l O V C w 1 N n 0 m c X V v d D s s J n F 1 b 3 Q 7 U 2 V j d G l v b j E v V 2 V y a 2 J s Y W Q g M S A t I F J l c 3 V s d H N f T V B B X 1 N h d m V k T S 9 B d X R v U m V t b 3 Z l Z E N v b H V t b n M x L n t j c H U u Q 2 9 t b W l 0 T G 9 h Z C w 1 N 3 0 m c X V v d D s s J n F 1 b 3 Q 7 U 2 V j d G l v b j E v V 2 V y a 2 J s Y W Q g M S A t I F J l c 3 V s d H N f T V B B X 1 N h d m V k T S 9 B d X R v U m V t b 3 Z l Z E N v b H V t b n M x L n t j c H U u U m V z b 3 V y Y 2 V G Z X R j a G V y O j p y Z X F 1 Z X N 0 U m V z b 3 V y Y 2 U s N T h 9 J n F 1 b 3 Q 7 L C Z x d W 9 0 O 1 N l Y 3 R p b 2 4 x L 1 d l c m t i b G F k I D E g L S B S Z X N 1 b H R z X 0 1 Q Q V 9 T Y X Z l Z E 0 v Q X V 0 b 1 J l b W 9 2 Z W R D b 2 x 1 b W 5 z M S 5 7 Y 3 B 1 L k V 2 Y W x 1 Y X R l U 2 N y a X B 0 L D U 5 f S Z x d W 9 0 O y w m c X V v d D t T Z W N 0 a W 9 u M S 9 X Z X J r Y m x h Z C A x I C 0 g U m V z d W x 0 c 1 9 N U E F f U 2 F 2 Z W R N L 0 F 1 d G 9 S Z W 1 v d m V k Q 2 9 s d W 1 u c z E u e 2 N w d S 5 2 O C 5 j b 2 1 w a W x l L D Y w f S Z x d W 9 0 O y w m c X V v d D t T Z W N 0 a W 9 u M S 9 X Z X J r Y m x h Z C A x I C 0 g U m V z d W x 0 c 1 9 N U E F f U 2 F 2 Z W R N L 0 F 1 d G 9 S Z W 1 v d m V k Q 2 9 s d W 1 u c z E u e 2 N w d S 5 Q Y X J z Z U F 1 d G h v c l N 0 e W x l U 2 h l Z X Q s N j F 9 J n F 1 b 3 Q 7 L C Z x d W 9 0 O 1 N l Y 3 R p b 2 4 x L 1 d l c m t i b G F k I D E g L S B S Z X N 1 b H R z X 0 1 Q Q V 9 T Y X Z l Z E 0 v Q X V 0 b 1 J l b W 9 2 Z W R D b 2 x 1 b W 5 z M S 5 7 Y 3 B 1 L k Z 1 b m N 0 a W 9 u Q 2 F s b C w 2 M n 0 m c X V v d D s s J n F 1 b 3 Q 7 U 2 V j d G l v b j E v V 2 V y a 2 J s Y W Q g M S A t I F J l c 3 V s d H N f T V B B X 1 N h d m V k T S 9 B d X R v U m V t b 3 Z l Z E N v b H V t b n M x L n t j c H U u T W F y a 0 x v Y W Q s N j N 9 J n F 1 b 3 Q 7 L C Z x d W 9 0 O 1 N l Y 3 R p b 2 4 x L 1 d l c m t i b G F k I D E g L S B S Z X N 1 b H R z X 0 1 Q Q V 9 T Y X Z l Z E 0 v Q X V 0 b 1 J l b W 9 2 Z W R D b 2 x 1 b W 5 z M S 5 7 Y 3 B 1 L l V w Z G F 0 Z U x h e W 9 1 d F R y Z W U s N j R 9 J n F 1 b 3 Q 7 L C Z x d W 9 0 O 1 N l Y 3 R p b 2 4 x L 1 d l c m t i b G F k I D E g L S B S Z X N 1 b H R z X 0 1 Q Q V 9 T Y X Z l Z E 0 v Q X V 0 b 1 J l b W 9 2 Z W R D b 2 x 1 b W 5 z M S 5 7 Y 3 B 1 L k x h e W 9 1 d C w 2 N X 0 m c X V v d D s s J n F 1 b 3 Q 7 U 2 V j d G l v b j E v V 2 V y a 2 J s Y W Q g M S A t I F J l c 3 V s d H N f T V B B X 1 N h d m V k T S 9 B d X R v U m V t b 3 Z l Z E N v b H V t b n M x L n t j c H U u U H J l U G F p b n Q s N j Z 9 J n F 1 b 3 Q 7 L C Z x d W 9 0 O 1 N l Y 3 R p b 2 4 x L 1 d l c m t i b G F k I D E g L S B S Z X N 1 b H R z X 0 1 Q Q V 9 T Y X Z l Z E 0 v Q X V 0 b 1 J l b W 9 2 Z W R D b 2 x 1 b W 5 z M S 5 7 Y 3 B 1 L k h p d F R l c 3 Q s N j d 9 J n F 1 b 3 Q 7 L C Z x d W 9 0 O 1 N l Y 3 R p b 2 4 x L 1 d l c m t i b G F k I D E g L S B S Z X N 1 b H R z X 0 1 Q Q V 9 T Y X Z l Z E 0 v Q X V 0 b 1 J l b W 9 2 Z W R D b 2 x 1 b W 5 z M S 5 7 Y 3 B 1 L l B h a W 5 0 L D Y 4 f S Z x d W 9 0 O y w m c X V v d D t T Z W N 0 a W 9 u M S 9 X Z X J r Y m x h Z C A x I C 0 g U m V z d W x 0 c 1 9 N U E F f U 2 F 2 Z W R N L 0 F 1 d G 9 S Z W 1 v d m V k Q 2 9 s d W 1 u c z E u e 2 N w d S 5 M Y X l l c m l 6 Z S w 2 O X 0 m c X V v d D s s J n F 1 b 3 Q 7 U 2 V j d G l v b j E v V 2 V y a 2 J s Y W Q g M S A t I F J l c 3 V s d H N f T V B B X 1 N h d m V k T S 9 B d X R v U m V t b 3 Z l Z E N v b H V t b n M x L n t j c H U u b G F y Z 2 V z d E N v b n R l b n R m d W x Q Y W l u d D o 6 Q 2 F u Z G l k Y X R l L D c w f S Z x d W 9 0 O y w m c X V v d D t T Z W N 0 a W 9 u M S 9 X Z X J r Y m x h Z C A x I C 0 g U m V z d W x 0 c 1 9 N U E F f U 2 F 2 Z W R N L 0 F 1 d G 9 S Z W 1 v d m V k Q 2 9 s d W 1 u c z E u e 2 N w d S 5 J Z G x l L D c x f S Z x d W 9 0 O y w m c X V v d D t T Z W N 0 a W 9 u M S 9 X Z X J r Y m x h Z C A x I C 0 g U m V z d W x 0 c 1 9 N U E F f U 2 F 2 Z W R N L 0 F 1 d G 9 S Z W 1 v d m V k Q 2 9 s d W 1 u c z E u e 3 R l c 3 R l c i w 3 M n 0 m c X V v d D s s J n F 1 b 3 Q 7 U 2 V j d G l v b j E v V 2 V y a 2 J s Y W Q g M S A t I F J l c 3 V s d H N f T V B B X 1 N h d m V k T S 9 B d X R v U m V t b 3 Z l Z E N v b H V t b n M x L n t z d G F y d F 9 l c G 9 j a C w 3 M 3 0 m c X V v d D s s J n F 1 b 3 Q 7 U 2 V j d G l v b j E v V 2 V y a 2 J s Y W Q g M S A t I F J l c 3 V s d H N f T V B B X 1 N h d m V k T S 9 B d X R v U m V t b 3 Z l Z E N v b H V t b n M x L n t v c 1 Z l c n N p b 2 4 s N z R 9 J n F 1 b 3 Q 7 L C Z x d W 9 0 O 1 N l Y 3 R p b 2 4 x L 1 d l c m t i b G F k I D E g L S B S Z X N 1 b H R z X 0 1 Q Q V 9 T Y X Z l Z E 0 v Q X V 0 b 1 J l b W 9 2 Z W R D b 2 x 1 b W 5 z M S 5 7 b 3 N f d m V y c 2 l v b i w 3 N X 0 m c X V v d D s s J n F 1 b 3 Q 7 U 2 V j d G l v b j E v V 2 V y a 2 J s Y W Q g M S A t I F J l c 3 V s d H N f T V B B X 1 N h d m V k T S 9 B d X R v U m V t b 3 Z l Z E N v b H V t b n M x L n t v c 1 B s Y X R m b 3 J t L D c 2 f S Z x d W 9 0 O y w m c X V v d D t T Z W N 0 a W 9 u M S 9 X Z X J r Y m x h Z C A x I C 0 g U m V z d W x 0 c 1 9 N U E F f U 2 F 2 Z W R N L 0 F 1 d G 9 S Z W 1 v d m V k Q 2 9 s d W 1 u c z E u e 2 R h d G U s N z d 9 J n F 1 b 3 Q 7 L C Z x d W 9 0 O 1 N l Y 3 R p b 2 4 x L 1 d l c m t i b G F k I D E g L S B S Z X N 1 b H R z X 0 1 Q Q V 9 T Y X Z l Z E 0 v Q X V 0 b 1 J l b W 9 2 Z W R D b 2 x 1 b W 5 z M S 5 7 Y n J v d 3 N l c l Z l c n N p b 2 4 s N z h 9 J n F 1 b 3 Q 7 L C Z x d W 9 0 O 1 N l Y 3 R p b 2 4 x L 1 d l c m t i b G F k I D E g L S B S Z X N 1 b H R z X 0 1 Q Q V 9 T Y X Z l Z E 0 v Q X V 0 b 1 J l b W 9 2 Z W R D b 2 x 1 b W 5 z M S 5 7 Y n J v d 3 N l c l 9 2 Z X J z a W 9 u L D c 5 f S Z x d W 9 0 O y w m c X V v d D t T Z W N 0 a W 9 u M S 9 X Z X J r Y m x h Z C A x I C 0 g U m V z d W x 0 c 1 9 N U E F f U 2 F 2 Z W R N L 0 F 1 d G 9 S Z W 1 v d m V k Q 2 9 s d W 1 u c z E u e 2 Z 1 b G x 5 T G 9 h Z G V k Q 1 B V b X M s O D B 9 J n F 1 b 3 Q 7 L C Z x d W 9 0 O 1 N l Y 3 R p b 2 4 x L 1 d l c m t i b G F k I D E g L S B S Z X N 1 b H R z X 0 1 Q Q V 9 T Y X Z l Z E 0 v Q X V 0 b 1 J l b W 9 2 Z W R D b 2 x 1 b W 5 z M S 5 7 Z n V s b H l M b 2 F k Z W R D U F V w Y 3 Q s O D F 9 J n F 1 b 3 Q 7 L C Z x d W 9 0 O 1 N l Y 3 R p b 2 4 x L 1 d l c m t i b G F k I D E g L S B S Z X N 1 b H R z X 0 1 Q Q V 9 T Y X Z l Z E 0 v Q X V 0 b 1 J l b W 9 2 Z W R D b 2 x 1 b W 5 z M S 5 7 Z G 9 j d W 1 l b n R f V V J M L D g y f S Z x d W 9 0 O y w m c X V v d D t T Z W N 0 a W 9 u M S 9 X Z X J r Y m x h Z C A x I C 0 g U m V z d W x 0 c 1 9 N U E F f U 2 F 2 Z W R N L 0 F 1 d G 9 S Z W 1 v d m V k Q 2 9 s d W 1 u c z E u e 2 R v Y 3 V t Z W 5 0 X 2 h v c 3 R u Y W 1 l L D g z f S Z x d W 9 0 O y w m c X V v d D t T Z W N 0 a W 9 u M S 9 X Z X J r Y m x h Z C A x I C 0 g U m V z d W x 0 c 1 9 N U E F f U 2 F 2 Z W R N L 0 F 1 d G 9 S Z W 1 v d m V k Q 2 9 s d W 1 u c z E u e 2 R v Y 3 V t Z W 5 0 X 2 9 y a W d p b i w 4 N H 0 m c X V v d D s s J n F 1 b 3 Q 7 U 2 V j d G l v b j E v V 2 V y a 2 J s Y W Q g M S A t I F J l c 3 V s d H N f T V B B X 1 N h d m V k T S 9 B d X R v U m V t b 3 Z l Z E N v b H V t b n M x L n t k b 2 1 F b G V t Z W 5 0 c y w 4 N X 0 m c X V v d D s s J n F 1 b 3 Q 7 U 2 V j d G l v b j E v V 2 V y a 2 J s Y W Q g M S A t I F J l c 3 V s d H N f T V B B X 1 N h d m V k T S 9 B d X R v U m V t b 3 Z l Z E N v b H V t b n M x L n t k b 2 1 D b 2 1 w b G V 0 Z S w 4 N n 0 m c X V v d D s s J n F 1 b 3 Q 7 U 2 V j d G l v b j E v V 2 V y a 2 J s Y W Q g M S A t I F J l c 3 V s d H N f T V B B X 1 N h d m V k T S 9 B d X R v U m V t b 3 Z l Z E N v b H V t b n M x L n t Q Z X J m b 3 J t Y W 5 j Z V B h a W 5 0 V G l t a W 5 n L m Z p c n N 0 L X B h a W 5 0 L D g 3 f S Z x d W 9 0 O y w m c X V v d D t T Z W N 0 a W 9 u M S 9 X Z X J r Y m x h Z C A x I C 0 g U m V z d W x 0 c 1 9 N U E F f U 2 F 2 Z W R N L 0 F 1 d G 9 S Z W 1 v d m V k Q 2 9 s d W 1 u c z E u e 1 B l c m Z v c m 1 h b m N l U G F p b n R U a W 1 p b m c u Z m l y c 3 Q t Y 2 9 u d G V u d G Z 1 b C 1 w Y W l u d C w 4 O H 0 m c X V v d D s s J n F 1 b 3 Q 7 U 2 V j d G l v b j E v V 2 V y a 2 J s Y W Q g M S A t I F J l c 3 V s d H N f T V B B X 1 N h d m V k T S 9 B d X R v U m V t b 3 Z l Z E N v b H V t b n M x L n t i Y X N l X 3 B h Z 2 V f a X B f c H R y L D g 5 f S Z x d W 9 0 O y w m c X V v d D t T Z W N 0 a W 9 u M S 9 X Z X J r Y m x h Z C A x I C 0 g U m V z d W x 0 c 1 9 N U E F f U 2 F 2 Z W R N L 0 F 1 d G 9 S Z W 1 v d m V k Q 2 9 s d W 1 u c z E u e 2 J h c 2 V f c G F n Z V 9 j b m F t Z S w 5 M H 0 m c X V v d D s s J n F 1 b 3 Q 7 U 2 V j d G l v b j E v V 2 V y a 2 J s Y W Q g M S A t I F J l c 3 V s d H N f T V B B X 1 N h d m V k T S 9 B d X R v U m V t b 3 Z l Z E N v b H V t b n M x L n t i Y X N l X 3 B h Z 2 V f Z G 5 z X 3 N l c n Z l c i w 5 M X 0 m c X V v d D s s J n F 1 b 3 Q 7 U 2 V j d G l v b j E v V 2 V y a 2 J s Y W Q g M S A t I F J l c 3 V s d H N f T V B B X 1 N h d m V k T S 9 B d X R v U m V t b 3 Z l Z E N v b H V t b n M x L n t i c m 9 3 c 2 V y X 2 5 h b W U s O T J 9 J n F 1 b 3 Q 7 L C Z x d W 9 0 O 1 N l Y 3 R p b 2 4 x L 1 d l c m t i b G F k I D E g L S B S Z X N 1 b H R z X 0 1 Q Q V 9 T Y X Z l Z E 0 v Q X V 0 b 1 J l b W 9 2 Z W R D b 2 x 1 b W 5 z M S 5 7 Z X Z l b n R O Y W 1 l L D k z f S Z x d W 9 0 O y w m c X V v d D t T Z W N 0 a W 9 u M S 9 X Z X J r Y m x h Z C A x I C 0 g U m V z d W x 0 c 1 9 N U E F f U 2 F 2 Z W R N L 0 F 1 d G 9 S Z W 1 v d m V k Q 2 9 s d W 1 u c z E u e 3 R l c 3 R f c n V u X 3 R p b W V f b X M s O T R 9 J n F 1 b 3 Q 7 L C Z x d W 9 0 O 1 N l Y 3 R p b 2 4 x L 1 d l c m t i b G F k I D E g L S B S Z X N 1 b H R z X 0 1 Q Q V 9 T Y X Z l Z E 0 v Q X V 0 b 1 J l b W 9 2 Z W R D b 2 x 1 b W 5 z M S 5 7 d G V z d F V y b C w 5 N X 0 m c X V v d D s s J n F 1 b 3 Q 7 U 2 V j d G l v b j E v V 2 V y a 2 J s Y W Q g M S A t I F J l c 3 V s d H N f T V B B X 1 N h d m V k T S 9 B d X R v U m V t b 3 Z l Z E N v b H V t b n M x L n t D b 2 x v c m R l c H R o L D k 2 f S Z x d W 9 0 O y w m c X V v d D t T Z W N 0 a W 9 u M S 9 X Z X J r Y m x h Z C A x I C 0 g U m V z d W x 0 c 1 9 N U E F f U 2 F 2 Z W R N L 0 F 1 d G 9 S Z W 1 v d m V k Q 2 9 s d W 1 u c z E u e 0 R w a S w 5 N 3 0 m c X V v d D s s J n F 1 b 3 Q 7 U 2 V j d G l v b j E v V 2 V y a 2 J s Y W Q g M S A t I F J l c 3 V s d H N f T V B B X 1 N h d m V k T S 9 B d X R v U m V t b 3 Z l Z E N v b H V t b n M x L n t J b W F n Z X M s O T h 9 J n F 1 b 3 Q 7 L C Z x d W 9 0 O 1 N l Y 3 R p b 2 4 x L 1 d l c m t i b G F k I D E g L S B S Z X N 1 b H R z X 0 1 Q Q V 9 T Y X Z l Z E 0 v Q X V 0 b 1 J l b W 9 2 Z W R D b 2 x 1 b W 5 z M S 5 7 U m V z b 2 x 1 d G l v b i w 5 O X 0 m c X V v d D s s J n F 1 b 3 Q 7 U 2 V j d G l v b j E v V 2 V y a 2 J s Y W Q g M S A t I F J l c 3 V s d H N f T V B B X 1 N h d m V k T S 9 B d X R v U m V t b 3 Z l Z E N v b H V t b n M x L n t n Z W 5 l c m F 0 Z W Q t Y 2 9 u d G V u d C 1 w Z X J j Z W 5 0 L D E w M H 0 m c X V v d D s s J n F 1 b 3 Q 7 U 2 V j d G l v b j E v V 2 V y a 2 J s Y W Q g M S A t I F J l c 3 V s d H N f T V B B X 1 N h d m V k T S 9 B d X R v U m V t b 3 Z l Z E N v b H V t b n M x L n t n Z W 5 l c m F 0 Z W Q t Y 2 9 u d G V u d C 1 z a X p l L D E w M X 0 m c X V v d D s s J n F 1 b 3 Q 7 U 2 V j d G l v b j E v V 2 V y a 2 J s Y W Q g M S A t I F J l c 3 V s d H N f T V B B X 1 N h d m V k T S 9 B d X R v U m V t b 3 Z l Z E N v b H V t b n M x L n t t Z X R h L X Z p Z X d w b 3 J 0 L D E w M n 0 m c X V v d D s s J n F 1 b 3 Q 7 U 2 V j d G l v b j E v V 2 V y a 2 J s Y W Q g M S A t I F J l c 3 V s d H N f T V B B X 1 N h d m V k T S 9 B d X R v U m V t b 3 Z l Z E N v b H V t b n M x L n t y Z W 5 k Z X J l Z C 1 o d G 1 s L D E w M 3 0 m c X V v d D s s J n F 1 b 3 Q 7 U 2 V j d G l v b j E v V 2 V y a 2 J s Y W Q g M S A t I F J l c 3 V s d H N f T V B B X 1 N h d m V k T S 9 B d X R v U m V t b 3 Z l Z E N v b H V t b n M x L n t s Y X N 0 V m l z d W F s Q 2 h h b m d l L D E w N H 0 m c X V v d D s s J n F 1 b 3 Q 7 U 2 V j d G l v b j E v V 2 V y a 2 J s Y W Q g M S A t I F J l c 3 V s d H N f T V B B X 1 N h d m V k T S 9 B d X R v U m V t b 3 Z l Z E N v b H V t b n M x L n t y Z W 5 k Z X I s M T A 1 f S Z x d W 9 0 O y w m c X V v d D t T Z W N 0 a W 9 u M S 9 X Z X J r Y m x h Z C A x I C 0 g U m V z d W x 0 c 1 9 N U E F f U 2 F 2 Z W R N L 0 F 1 d G 9 S Z W 1 v d m V k Q 2 9 s d W 1 u c z E u e 3 Z p c 3 V h b E N v b X B s Z X R l O D U s M T A 2 f S Z x d W 9 0 O y w m c X V v d D t T Z W N 0 a W 9 u M S 9 X Z X J r Y m x h Z C A x I C 0 g U m V z d W x 0 c 1 9 N U E F f U 2 F 2 Z W R N L 0 F 1 d G 9 S Z W 1 v d m V k Q 2 9 s d W 1 u c z E u e 3 Z p c 3 V h b E N v b X B s Z X R l O T A s M T A 3 f S Z x d W 9 0 O y w m c X V v d D t T Z W N 0 a W 9 u M S 9 X Z X J r Y m x h Z C A x I C 0 g U m V z d W x 0 c 1 9 N U E F f U 2 F 2 Z W R N L 0 F 1 d G 9 S Z W 1 v d m V k Q 2 9 s d W 1 u c z E u e 3 Z p c 3 V h b E N v b X B s Z X R l O T U s M T A 4 f S Z x d W 9 0 O y w m c X V v d D t T Z W N 0 a W 9 u M S 9 X Z X J r Y m x h Z C A x I C 0 g U m V z d W x 0 c 1 9 N U E F f U 2 F 2 Z W R N L 0 F 1 d G 9 S Z W 1 v d m V k Q 2 9 s d W 1 u c z E u e 3 Z p c 3 V h b E N v b X B s Z X R l O T k s M T A 5 f S Z x d W 9 0 O y w m c X V v d D t T Z W N 0 a W 9 u M S 9 X Z X J r Y m x h Z C A x I C 0 g U m V z d W x 0 c 1 9 N U E F f U 2 F 2 Z W R N L 0 F 1 d G 9 S Z W 1 v d m V k Q 2 9 s d W 1 u c z E u e 3 Z p c 3 V h b E N v b X B s Z X R l L D E x M H 0 m c X V v d D s s J n F 1 b 3 Q 7 U 2 V j d G l v b j E v V 2 V y a 2 J s Y W Q g M S A t I F J l c 3 V s d H N f T V B B X 1 N h d m V k T S 9 B d X R v U m V t b 3 Z l Z E N v b H V t b n M x L n t T c G V l Z E l u Z G V 4 L D E x M X 0 m c X V v d D s s J n F 1 b 3 Q 7 U 2 V j d G l v b j E v V 2 V y a 2 J s Y W Q g M S A t I F J l c 3 V s d H N f T V B B X 1 N h d m V k T S 9 B d X R v U m V t b 3 Z l Z E N v b H V t b n M x L n t M Y X J n Z X N 0 Q 2 9 u d G V u d G Z 1 b F B h a W 5 0 V H l w Z S w x M T J 9 J n F 1 b 3 Q 7 L C Z x d W 9 0 O 1 N l Y 3 R p b 2 4 x L 1 d l c m t i b G F k I D E g L S B S Z X N 1 b H R z X 0 1 Q Q V 9 T Y X Z l Z E 0 v Q X V 0 b 1 J l b W 9 2 Z W R D b 2 x 1 b W 5 z M S 5 7 T G F y Z 2 V z d E N v b n R l b n R m d W x Q Y W l u d E 5 v Z G V U e X B l L D E x M 3 0 m c X V v d D s s J n F 1 b 3 Q 7 U 2 V j d G l v b j E v V 2 V y a 2 J s Y W Q g M S A t I F J l c 3 V s d H N f T V B B X 1 N h d m V k T S 9 B d X R v U m V t b 3 Z l Z E N v b H V t b n M x L n t j a H J v b W V V c 2 V y V G l t a W 5 n L m 5 h d m l n Y X R p b 2 5 T d G F y d C w x M T R 9 J n F 1 b 3 Q 7 L C Z x d W 9 0 O 1 N l Y 3 R p b 2 4 x L 1 d l c m t i b G F k I D E g L S B S Z X N 1 b H R z X 0 1 Q Q V 9 T Y X Z l Z E 0 v Q X V 0 b 1 J l b W 9 2 Z W R D b 2 x 1 b W 5 z M S 5 7 Y 2 h y b 2 1 l V X N l c l R p b W l u Z y 5 m Z X R j a F N 0 Y X J 0 L D E x N X 0 m c X V v d D s s J n F 1 b 3 Q 7 U 2 V j d G l v b j E v V 2 V y a 2 J s Y W Q g M S A t I F J l c 3 V s d H N f T V B B X 1 N h d m V k T S 9 B d X R v U m V t b 3 Z l Z E N v b H V t b n M x L n t j a H J v b W V V c 2 V y V G l t a W 5 n L m R v b U x v Y W R p b m c s M T E 2 f S Z x d W 9 0 O y w m c X V v d D t T Z W N 0 a W 9 u M S 9 X Z X J r Y m x h Z C A x I C 0 g U m V z d W x 0 c 1 9 N U E F f U 2 F 2 Z W R N L 0 F 1 d G 9 S Z W 1 v d m V k Q 2 9 s d W 1 u c z E u e 2 N o c m 9 t Z V V z Z X J U a W 1 p b m c u c m V z c G 9 u c 2 V F b m Q s M T E 3 f S Z x d W 9 0 O y w m c X V v d D t T Z W N 0 a W 9 u M S 9 X Z X J r Y m x h Z C A x I C 0 g U m V z d W x 0 c 1 9 N U E F f U 2 F 2 Z W R N L 0 F 1 d G 9 S Z W 1 v d m V k Q 2 9 s d W 1 u c z E u e 2 N o c m 9 t Z V V z Z X J U a W 1 p b m c u Z G 9 t S W 5 0 Z X J h Y 3 R p d m U s M T E 4 f S Z x d W 9 0 O y w m c X V v d D t T Z W N 0 a W 9 u M S 9 X Z X J r Y m x h Z C A x I C 0 g U m V z d W x 0 c 1 9 N U E F f U 2 F 2 Z W R N L 0 F 1 d G 9 S Z W 1 v d m V k Q 2 9 s d W 1 u c z E u e 2 N o c m 9 t Z V V z Z X J U a W 1 p b m c u Z G 9 t Q 2 9 u d G V u d E x v Y W R l Z E V 2 Z W 5 0 U 3 R h c n Q s M T E 5 f S Z x d W 9 0 O y w m c X V v d D t T Z W N 0 a W 9 u M S 9 X Z X J r Y m x h Z C A x I C 0 g U m V z d W x 0 c 1 9 N U E F f U 2 F 2 Z W R N L 0 F 1 d G 9 S Z W 1 v d m V k Q 2 9 s d W 1 u c z E u e 2 N o c m 9 t Z V V z Z X J U a W 1 p b m c u Z G 9 t Q 2 9 u d G V u d E x v Y W R l Z E V 2 Z W 5 0 R W 5 k L D E y M H 0 m c X V v d D s s J n F 1 b 3 Q 7 U 2 V j d G l v b j E v V 2 V y a 2 J s Y W Q g M S A t I F J l c 3 V s d H N f T V B B X 1 N h d m V k T S 9 B d X R v U m V t b 3 Z l Z E N v b H V t b n M x L n t j a H J v b W V V c 2 V y V G l t a W 5 n L m R v b U N v b X B s Z X R l L D E y M X 0 m c X V v d D s s J n F 1 b 3 Q 7 U 2 V j d G l v b j E v V 2 V y a 2 J s Y W Q g M S A t I F J l c 3 V s d H N f T V B B X 1 N h d m V k T S 9 B d X R v U m V t b 3 Z l Z E N v b H V t b n M x L n t j a H J v b W V V c 2 V y V G l t a W 5 n L n V u b G 9 h Z E V 2 Z W 5 0 U 3 R h c n Q s M T I y f S Z x d W 9 0 O y w m c X V v d D t T Z W N 0 a W 9 u M S 9 X Z X J r Y m x h Z C A x I C 0 g U m V z d W x 0 c 1 9 N U E F f U 2 F 2 Z W R N L 0 F 1 d G 9 S Z W 1 v d m V k Q 2 9 s d W 1 u c z E u e 2 N o c m 9 t Z V V z Z X J U a W 1 p b m c u d W 5 s b 2 F k R X Z l b n R F b m Q s M T I z f S Z x d W 9 0 O y w m c X V v d D t T Z W N 0 a W 9 u M S 9 X Z X J r Y m x h Z C A x I C 0 g U m V z d W x 0 c 1 9 N U E F f U 2 F 2 Z W R N L 0 F 1 d G 9 S Z W 1 v d m V k Q 2 9 s d W 1 u c z E u e 2 N o c m 9 t Z V V z Z X J U a W 1 p b m c u b W F y a 0 F z T W F p b k Z y Y W 1 l L D E y N H 0 m c X V v d D s s J n F 1 b 3 Q 7 U 2 V j d G l v b j E v V 2 V y a 2 J s Y W Q g M S A t I F J l c 3 V s d H N f T V B B X 1 N h d m V k T S 9 B d X R v U m V t b 3 Z l Z E N v b H V t b n M x L n t j a H J v b W V V c 2 V y V G l t a W 5 n L m N v b W 1 p d E 5 h d m l n Y X R p b 2 5 F b m Q s M T I 1 f S Z x d W 9 0 O y w m c X V v d D t T Z W N 0 a W 9 u M S 9 X Z X J r Y m x h Z C A x I C 0 g U m V z d W x 0 c 1 9 N U E F f U 2 F 2 Z W R N L 0 F 1 d G 9 S Z W 1 v d m V k Q 2 9 s d W 1 u c z E u e 2 N o c m 9 t Z V V z Z X J U a W 1 p b m c u b G 9 h Z E V 2 Z W 5 0 U 3 R h c n Q s M T I 2 f S Z x d W 9 0 O y w m c X V v d D t T Z W N 0 a W 9 u M S 9 X Z X J r Y m x h Z C A x I C 0 g U m V z d W x 0 c 1 9 N U E F f U 2 F 2 Z W R N L 0 F 1 d G 9 S Z W 1 v d m V k Q 2 9 s d W 1 u c z E u e 2 N o c m 9 t Z V V z Z X J U a W 1 p b m c u b G 9 h Z E V 2 Z W 5 0 R W 5 k L D E y N 3 0 m c X V v d D s s J n F 1 b 3 Q 7 U 2 V j d G l v b j E v V 2 V y a 2 J s Y W Q g M S A t I F J l c 3 V s d H N f T V B B X 1 N h d m V k T S 9 B d X R v U m V t b 3 Z l Z E N v b H V t b n M x L n t j a H J v b W V V c 2 V y V G l t a W 5 n L m Z p c n N 0 U G F p b n Q s M T I 4 f S Z x d W 9 0 O y w m c X V v d D t T Z W N 0 a W 9 u M S 9 X Z X J r Y m x h Z C A x I C 0 g U m V z d W x 0 c 1 9 N U E F f U 2 F 2 Z W R N L 0 F 1 d G 9 S Z W 1 v d m V k Q 2 9 s d W 1 u c z E u e 2 N o c m 9 t Z V V z Z X J U a W 1 p b m c u Z m l y c 3 R D b 2 5 0 Z W 5 0 Z n V s U G F p b n Q s M T I 5 f S Z x d W 9 0 O y w m c X V v d D t T Z W N 0 a W 9 u M S 9 X Z X J r Y m x h Z C A x I C 0 g U m V z d W x 0 c 1 9 N U E F f U 2 F 2 Z W R N L 0 F 1 d G 9 S Z W 1 v d m V k Q 2 9 s d W 1 u c z E u e 2 N o c m 9 t Z V V z Z X J U a W 1 p b m c u Z m l y c 3 R N Z W F u a W 5 n Z n V s U G F p b n R D Y W 5 k a W R h d G U s M T M w f S Z x d W 9 0 O y w m c X V v d D t T Z W N 0 a W 9 u M S 9 X Z X J r Y m x h Z C A x I C 0 g U m V z d W x 0 c 1 9 N U E F f U 2 F 2 Z W R N L 0 F 1 d G 9 S Z W 1 v d m V k Q 2 9 s d W 1 u c z E u e 2 N o c m 9 t Z V V z Z X J U a W 1 p b m c u T G F 5 b 3 V 0 U 2 h p Z n Q s M T M x f S Z x d W 9 0 O y w m c X V v d D t T Z W N 0 a W 9 u M S 9 X Z X J r Y m x h Z C A x I C 0 g U m V z d W x 0 c 1 9 N U E F f U 2 F 2 Z W R N L 0 F 1 d G 9 S Z W 1 v d m V k Q 2 9 s d W 1 u c z E u e 2 N o c m 9 t Z V V z Z X J U a W 1 p b m c u Z m l y c 3 R N Z W F u a W 5 n Z n V s U G F p b n Q s M T M y f S Z x d W 9 0 O y w m c X V v d D t T Z W N 0 a W 9 u M S 9 X Z X J r Y m x h Z C A x I C 0 g U m V z d W x 0 c 1 9 N U E F f U 2 F 2 Z W R N L 0 F 1 d G 9 S Z W 1 v d m V k Q 2 9 s d W 1 u c z E u e 2 N o c m 9 t Z V V z Z X J U a W 1 p b m c u T G F y Z 2 V z d F R l e H R Q Y W l u d C w x M z N 9 J n F 1 b 3 Q 7 L C Z x d W 9 0 O 1 N l Y 3 R p b 2 4 x L 1 d l c m t i b G F k I D E g L S B S Z X N 1 b H R z X 0 1 Q Q V 9 T Y X Z l Z E 0 v Q X V 0 b 1 J l b W 9 2 Z W R D b 2 x 1 b W 5 z M S 5 7 Y 2 h y b 2 1 l V X N l c l R p b W l u Z y 5 M Y X J n Z X N 0 Q 2 9 u d G V u d G Z 1 b F B h a W 5 0 L D E z N H 0 m c X V v d D s s J n F 1 b 3 Q 7 U 2 V j d G l v b j E v V 2 V y a 2 J s Y W Q g M S A t I F J l c 3 V s d H N f T V B B X 1 N h d m V k T S 9 B d X R v U m V t b 3 Z l Z E N v b H V t b n M x L n t j a H J v b W V V c 2 V y V G l t a W 5 n L l R v d G F s T G F 5 b 3 V 0 U 2 h p Z n Q s M T M 1 f S Z x d W 9 0 O y w m c X V v d D t T Z W N 0 a W 9 u M S 9 X Z X J r Y m x h Z C A x I C 0 g U m V z d W x 0 c 1 9 N U E F f U 2 F 2 Z W R N L 0 F 1 d G 9 S Z W 1 v d m V k Q 2 9 s d W 1 u c z E u e 2 N o c m 9 t Z V V z Z X J U a W 1 p b m c u Q 3 V t d W x h d G l 2 Z U x h e W 9 1 d F N o a W Z 0 L D E z N n 0 m c X V v d D s s J n F 1 b 3 Q 7 U 2 V j d G l v b j E v V 2 V y a 2 J s Y W Q g M S A t I F J l c 3 V s d H N f T V B B X 1 N h d m V k T S 9 B d X R v U m V t b 3 Z l Z E N v b H V t b n M x L n t U V E l N Z W F z d X J l b W V u d E V u Z C w x M z d 9 J n F 1 b 3 Q 7 L C Z x d W 9 0 O 1 N l Y 3 R p b 2 4 x L 1 d l c m t i b G F k I D E g L S B S Z X N 1 b H R z X 0 1 Q Q V 9 T Y X Z l Z E 0 v Q X V 0 b 1 J l b W 9 2 Z W R D b 2 x 1 b W 5 z M S 5 7 T G F z d E l u d G V y Y W N 0 a X Z l L D E z O H 0 m c X V v d D s s J n F 1 b 3 Q 7 U 2 V j d G l v b j E v V 2 V y a 2 J s Y W Q g M S A t I F J l c 3 V s d H N f T V B B X 1 N h d m V k T S 9 B d X R v U m V t b 3 Z l Z E N v b H V t b n M x L n t 0 Z X N 0 S U Q s M T M 5 f S Z x d W 9 0 O y w m c X V v d D t T Z W N 0 a W 9 u M S 9 X Z X J r Y m x h Z C A x I C 0 g U m V z d W x 0 c 1 9 N U E F f U 2 F 2 Z W R N L 0 F 1 d G 9 S Z W 1 v d m V k Q 2 9 s d W 1 u c z E u e 3 J 1 b i w x N D B 9 J n F 1 b 3 Q 7 L C Z x d W 9 0 O 1 N l Y 3 R p b 2 4 x L 1 d l c m t i b G F k I D E g L S B S Z X N 1 b H R z X 0 1 Q Q V 9 T Y X Z l Z E 0 v Q X V 0 b 1 J l b W 9 2 Z W R D b 2 x 1 b W 5 z M S 5 7 c 3 R l c C w x N D F 9 J n F 1 b 3 Q 7 L C Z x d W 9 0 O 1 N l Y 3 R p b 2 4 x L 1 d l c m t i b G F k I D E g L S B S Z X N 1 b H R z X 0 1 Q Q V 9 T Y X Z l Z E 0 v Q X V 0 b 1 J l b W 9 2 Z W R D b 2 x 1 b W 5 z M S 5 7 Z W Z m Z W N 0 a X Z l Q n B z L D E 0 M n 0 m c X V v d D s s J n F 1 b 3 Q 7 U 2 V j d G l v b j E v V 2 V y a 2 J s Y W Q g M S A t I F J l c 3 V s d H N f T V B B X 1 N h d m V k T S 9 B d X R v U m V t b 3 Z l Z E N v b H V t b n M x L n t k b 2 1 U a W 1 l L D E 0 M 3 0 m c X V v d D s s J n F 1 b 3 Q 7 U 2 V j d G l v b j E v V 2 V y a 2 J s Y W Q g M S A t I F J l c 3 V s d H N f T V B B X 1 N h d m V k T S 9 B d X R v U m V t b 3 Z l Z E N v b H V t b n M x L n t h Z n Q s M T Q 0 f S Z x d W 9 0 O y w m c X V v d D t T Z W N 0 a W 9 u M S 9 X Z X J r Y m x h Z C A x I C 0 g U m V z d W x 0 c 1 9 N U E F f U 2 F 2 Z W R N L 0 F 1 d G 9 S Z W 1 v d m V k Q 2 9 s d W 1 u c z E u e 3 R p d G x l V G l t Z S w x N D V 9 J n F 1 b 3 Q 7 L C Z x d W 9 0 O 1 N l Y 3 R p b 2 4 x L 1 d l c m t i b G F k I D E g L S B S Z X N 1 b H R z X 0 1 Q Q V 9 T Y X Z l Z E 0 v Q X V 0 b 1 J l b W 9 2 Z W R D b 2 x 1 b W 5 z M S 5 7 Z G 9 t T G 9 h Z G l u Z y w x N D Z 9 J n F 1 b 3 Q 7 L C Z x d W 9 0 O 1 N l Y 3 R p b 2 4 x L 1 d l c m t i b G F k I D E g L S B S Z X N 1 b H R z X 0 1 Q Q V 9 T Y X Z l Z E 0 v Q X V 0 b 1 J l b W 9 2 Z W R D b 2 x 1 b W 5 z M S 5 7 c 2 V y d m V y X 3 J 0 d C w x N D d 9 J n F 1 b 3 Q 7 L C Z x d W 9 0 O 1 N l Y 3 R p b 2 4 x L 1 d l c m t i b G F k I D E g L S B S Z X N 1 b H R z X 0 1 Q Q V 9 T Y X Z l Z E 0 v Q X V 0 b 1 J l b W 9 2 Z W R D b 2 x 1 b W 5 z M S 5 7 Z W R n Z S 1 w c m 9 j Z X N z Z W Q s M T Q 4 f S Z x d W 9 0 O y w m c X V v d D t T Z W N 0 a W 9 u M S 9 X Z X J r Y m x h Z C A x I C 0 g U m V z d W x 0 c 1 9 N U E F f U 2 F 2 Z W R N L 0 F 1 d G 9 S Z W 1 v d m V k Q 2 9 s d W 1 u c z E u e 2 1 h e E Z J R C w x N D l 9 J n F 1 b 3 Q 7 L C Z x d W 9 0 O 1 N l Y 3 R p b 2 4 x L 1 d l c m t i b G F k I D E g L S B S Z X N 1 b H R z X 0 1 Q Q V 9 T Y X Z l Z E 0 v Q X V 0 b 1 J l b W 9 2 Z W R D b 2 x 1 b W 5 z M S 5 7 V G 9 0 Y W x C b G 9 j a 2 l u Z 1 R p b W U s M T U w f S Z x d W 9 0 O y w m c X V v d D t T Z W N 0 a W 9 u M S 9 X Z X J r Y m x h Z C A x I C 0 g U m V z d W x 0 c 1 9 N U E F f U 2 F 2 Z W R N L 0 F 1 d G 9 S Z W 1 v d m V k Q 2 9 s d W 1 u c z E u e 2 V m Z m V j d G l 2 Z U J w c 0 R v Y y w x N T F 9 J n F 1 b 3 Q 7 L C Z x d W 9 0 O 1 N l Y 3 R p b 2 4 x L 1 d l c m t i b G F k I D E g L S B S Z X N 1 b H R z X 0 1 Q Q V 9 T Y X Z l Z E 0 v Q X V 0 b 1 J l b W 9 2 Z W R D b 2 x 1 b W 5 z M S 5 7 Y n l 0 Z X M u a H R t b C w x N T J 9 J n F 1 b 3 Q 7 L C Z x d W 9 0 O 1 N l Y 3 R p b 2 4 x L 1 d l c m t i b G F k I D E g L S B S Z X N 1 b H R z X 0 1 Q Q V 9 T Y X Z l Z E 0 v Q X V 0 b 1 J l b W 9 2 Z W R D b 2 x 1 b W 5 z M S 5 7 c m V x d W V z d H M u a H R t b C w x N T N 9 J n F 1 b 3 Q 7 L C Z x d W 9 0 O 1 N l Y 3 R p b 2 4 x L 1 d l c m t i b G F k I D E g L S B S Z X N 1 b H R z X 0 1 Q Q V 9 T Y X Z l Z E 0 v Q X V 0 b 1 J l b W 9 2 Z W R D b 2 x 1 b W 5 z M S 5 7 Y n l 0 Z X N V b m N v b X B y Z X N z Z W Q u a H R t b C w x N T R 9 J n F 1 b 3 Q 7 L C Z x d W 9 0 O 1 N l Y 3 R p b 2 4 x L 1 d l c m t i b G F k I D E g L S B S Z X N 1 b H R z X 0 1 Q Q V 9 T Y X Z l Z E 0 v Q X V 0 b 1 J l b W 9 2 Z W R D b 2 x 1 b W 5 z M S 5 7 Y n l 0 Z X M u a n M s M T U 1 f S Z x d W 9 0 O y w m c X V v d D t T Z W N 0 a W 9 u M S 9 X Z X J r Y m x h Z C A x I C 0 g U m V z d W x 0 c 1 9 N U E F f U 2 F 2 Z W R N L 0 F 1 d G 9 S Z W 1 v d m V k Q 2 9 s d W 1 u c z E u e 3 J l c X V l c 3 R z L m p z L D E 1 N n 0 m c X V v d D s s J n F 1 b 3 Q 7 U 2 V j d G l v b j E v V 2 V y a 2 J s Y W Q g M S A t I F J l c 3 V s d H N f T V B B X 1 N h d m V k T S 9 B d X R v U m V t b 3 Z l Z E N v b H V t b n M x L n t i e X R l c 1 V u Y 2 9 t c H J l c 3 N l Z C 5 q c y w x N T d 9 J n F 1 b 3 Q 7 L C Z x d W 9 0 O 1 N l Y 3 R p b 2 4 x L 1 d l c m t i b G F k I D E g L S B S Z X N 1 b H R z X 0 1 Q Q V 9 T Y X Z l Z E 0 v Q X V 0 b 1 J l b W 9 2 Z W R D b 2 x 1 b W 5 z M S 5 7 Y n l 0 Z X M u Y 3 N z L D E 1 O H 0 m c X V v d D s s J n F 1 b 3 Q 7 U 2 V j d G l v b j E v V 2 V y a 2 J s Y W Q g M S A t I F J l c 3 V s d H N f T V B B X 1 N h d m V k T S 9 B d X R v U m V t b 3 Z l Z E N v b H V t b n M x L n t y Z X F 1 Z X N 0 c y 5 j c 3 M s M T U 5 f S Z x d W 9 0 O y w m c X V v d D t T Z W N 0 a W 9 u M S 9 X Z X J r Y m x h Z C A x I C 0 g U m V z d W x 0 c 1 9 N U E F f U 2 F 2 Z W R N L 0 F 1 d G 9 S Z W 1 v d m V k Q 2 9 s d W 1 u c z E u e 2 J 5 d G V z V W 5 j b 2 1 w c m V z c 2 V k L m N z c y w x N j B 9 J n F 1 b 3 Q 7 L C Z x d W 9 0 O 1 N l Y 3 R p b 2 4 x L 1 d l c m t i b G F k I D E g L S B S Z X N 1 b H R z X 0 1 Q Q V 9 T Y X Z l Z E 0 v Q X V 0 b 1 J l b W 9 2 Z W R D b 2 x 1 b W 5 z M S 5 7 Y n l 0 Z X M u a W 1 h Z 2 U s M T Y x f S Z x d W 9 0 O y w m c X V v d D t T Z W N 0 a W 9 u M S 9 X Z X J r Y m x h Z C A x I C 0 g U m V z d W x 0 c 1 9 N U E F f U 2 F 2 Z W R N L 0 F 1 d G 9 S Z W 1 v d m V k Q 2 9 s d W 1 u c z E u e 3 J l c X V l c 3 R z L m l t Y W d l L D E 2 M n 0 m c X V v d D s s J n F 1 b 3 Q 7 U 2 V j d G l v b j E v V 2 V y a 2 J s Y W Q g M S A t I F J l c 3 V s d H N f T V B B X 1 N h d m V k T S 9 B d X R v U m V t b 3 Z l Z E N v b H V t b n M x L n t i e X R l c 1 V u Y 2 9 t c H J l c 3 N l Z C 5 p b W F n Z S w x N j N 9 J n F 1 b 3 Q 7 L C Z x d W 9 0 O 1 N l Y 3 R p b 2 4 x L 1 d l c m t i b G F k I D E g L S B S Z X N 1 b H R z X 0 1 Q Q V 9 T Y X Z l Z E 0 v Q X V 0 b 1 J l b W 9 2 Z W R D b 2 x 1 b W 5 z M S 5 7 Y n l 0 Z X M u Z m x h c 2 g s M T Y 0 f S Z x d W 9 0 O y w m c X V v d D t T Z W N 0 a W 9 u M S 9 X Z X J r Y m x h Z C A x I C 0 g U m V z d W x 0 c 1 9 N U E F f U 2 F 2 Z W R N L 0 F 1 d G 9 S Z W 1 v d m V k Q 2 9 s d W 1 u c z E u e 3 J l c X V l c 3 R z L m Z s Y X N o L D E 2 N X 0 m c X V v d D s s J n F 1 b 3 Q 7 U 2 V j d G l v b j E v V 2 V y a 2 J s Y W Q g M S A t I F J l c 3 V s d H N f T V B B X 1 N h d m V k T S 9 B d X R v U m V t b 3 Z l Z E N v b H V t b n M x L n t i e X R l c 1 V u Y 2 9 t c H J l c 3 N l Z C 5 m b G F z a C w x N j Z 9 J n F 1 b 3 Q 7 L C Z x d W 9 0 O 1 N l Y 3 R p b 2 4 x L 1 d l c m t i b G F k I D E g L S B S Z X N 1 b H R z X 0 1 Q Q V 9 T Y X Z l Z E 0 v Q X V 0 b 1 J l b W 9 2 Z W R D b 2 x 1 b W 5 z M S 5 7 Y n l 0 Z X M u Z m 9 u d C w x N j d 9 J n F 1 b 3 Q 7 L C Z x d W 9 0 O 1 N l Y 3 R p b 2 4 x L 1 d l c m t i b G F k I D E g L S B S Z X N 1 b H R z X 0 1 Q Q V 9 T Y X Z l Z E 0 v Q X V 0 b 1 J l b W 9 2 Z W R D b 2 x 1 b W 5 z M S 5 7 c m V x d W V z d H M u Z m 9 u d C w x N j h 9 J n F 1 b 3 Q 7 L C Z x d W 9 0 O 1 N l Y 3 R p b 2 4 x L 1 d l c m t i b G F k I D E g L S B S Z X N 1 b H R z X 0 1 Q Q V 9 T Y X Z l Z E 0 v Q X V 0 b 1 J l b W 9 2 Z W R D b 2 x 1 b W 5 z M S 5 7 Y n l 0 Z X N V b m N v b X B y Z X N z Z W Q u Z m 9 u d C w x N j l 9 J n F 1 b 3 Q 7 L C Z x d W 9 0 O 1 N l Y 3 R p b 2 4 x L 1 d l c m t i b G F k I D E g L S B S Z X N 1 b H R z X 0 1 Q Q V 9 T Y X Z l Z E 0 v Q X V 0 b 1 J l b W 9 2 Z W R D b 2 x 1 b W 5 z M S 5 7 Y n l 0 Z X M u d m l k Z W 8 s M T c w f S Z x d W 9 0 O y w m c X V v d D t T Z W N 0 a W 9 u M S 9 X Z X J r Y m x h Z C A x I C 0 g U m V z d W x 0 c 1 9 N U E F f U 2 F 2 Z W R N L 0 F 1 d G 9 S Z W 1 v d m V k Q 2 9 s d W 1 u c z E u e 3 J l c X V l c 3 R z L n Z p Z G V v L D E 3 M X 0 m c X V v d D s s J n F 1 b 3 Q 7 U 2 V j d G l v b j E v V 2 V y a 2 J s Y W Q g M S A t I F J l c 3 V s d H N f T V B B X 1 N h d m V k T S 9 B d X R v U m V t b 3 Z l Z E N v b H V t b n M x L n t i e X R l c 1 V u Y 2 9 t c H J l c 3 N l Z C 5 2 a W R l b y w x N z J 9 J n F 1 b 3 Q 7 L C Z x d W 9 0 O 1 N l Y 3 R p b 2 4 x L 1 d l c m t i b G F k I D E g L S B S Z X N 1 b H R z X 0 1 Q Q V 9 T Y X Z l Z E 0 v Q X V 0 b 1 J l b W 9 2 Z W R D b 2 x 1 b W 5 z M S 5 7 Y n l 0 Z X M u b 3 R o Z X I s M T c z f S Z x d W 9 0 O y w m c X V v d D t T Z W N 0 a W 9 u M S 9 X Z X J r Y m x h Z C A x I C 0 g U m V z d W x 0 c 1 9 N U E F f U 2 F 2 Z W R N L 0 F 1 d G 9 S Z W 1 v d m V k Q 2 9 s d W 1 u c z E u e 3 J l c X V l c 3 R z L m 9 0 a G V y L D E 3 N H 0 m c X V v d D s s J n F 1 b 3 Q 7 U 2 V j d G l v b j E v V 2 V y a 2 J s Y W Q g M S A t I F J l c 3 V s d H N f T V B B X 1 N h d m V k T S 9 B d X R v U m V t b 3 Z l Z E N v b H V t b n M x L n t i e X R l c 1 V u Y 2 9 t c H J l c 3 N l Z C 5 v d G h l c i w x N z V 9 J n F 1 b 3 Q 7 L C Z x d W 9 0 O 1 N l Y 3 R p b 2 4 x L 1 d l c m t i b G F k I D E g L S B S Z X N 1 b H R z X 0 1 Q Q V 9 T Y X Z l Z E 0 v Q X V 0 b 1 J l b W 9 2 Z W R D b 2 x 1 b W 5 z M S 5 7 a W Q s M T c 2 f S Z x d W 9 0 O y w m c X V v d D t T Z W N 0 a W 9 u M S 9 X Z X J r Y m x h Z C A x I C 0 g U m V z d W x 0 c 1 9 N U E F f U 2 F 2 Z W R N L 0 F 1 d G 9 S Z W 1 v d m V k Q 2 9 s d W 1 u c z E u e 0 N v b H V t b j E 3 O C w x N z d 9 J n F 1 b 3 Q 7 X S w m c X V v d D t D b 2 x 1 b W 5 D b 3 V u d C Z x d W 9 0 O z o x N z g s J n F 1 b 3 Q 7 S 2 V 5 Q 2 9 s d W 1 u T m F t Z X M m c X V v d D s 6 W 1 0 s J n F 1 b 3 Q 7 Q 2 9 s d W 1 u S W R l b n R p d G l l c y Z x d W 9 0 O z p b J n F 1 b 3 Q 7 U 2 V j d G l v b j E v V 2 V y a 2 J s Y W Q g M S A t I F J l c 3 V s d H N f T V B B X 1 N h d m V k T S 9 B d X R v U m V t b 3 Z l Z E N v b H V t b n M x L n t s b 2 F k V G l t Z S w w f S Z x d W 9 0 O y w m c X V v d D t T Z W N 0 a W 9 u M S 9 X Z X J r Y m x h Z C A x I C 0 g U m V z d W x 0 c 1 9 N U E F f U 2 F 2 Z W R N L 0 F 1 d G 9 S Z W 1 v d m V k Q 2 9 s d W 1 u c z E u e 2 R v Y 1 R p b W U s M X 0 m c X V v d D s s J n F 1 b 3 Q 7 U 2 V j d G l v b j E v V 2 V y a 2 J s Y W Q g M S A t I F J l c 3 V s d H N f T V B B X 1 N h d m V k T S 9 B d X R v U m V t b 3 Z l Z E N v b H V t b n M x L n t m d W x s e U x v Y W R l Z C w y f S Z x d W 9 0 O y w m c X V v d D t T Z W N 0 a W 9 u M S 9 X Z X J r Y m x h Z C A x I C 0 g U m V z d W x 0 c 1 9 N U E F f U 2 F 2 Z W R N L 0 F 1 d G 9 S Z W 1 v d m V k Q 2 9 s d W 1 u c z E u e 2 J 5 d G V z T 3 V 0 L D N 9 J n F 1 b 3 Q 7 L C Z x d W 9 0 O 1 N l Y 3 R p b 2 4 x L 1 d l c m t i b G F k I D E g L S B S Z X N 1 b H R z X 0 1 Q Q V 9 T Y X Z l Z E 0 v Q X V 0 b 1 J l b W 9 2 Z W R D b 2 x 1 b W 5 z M S 5 7 Y n l 0 Z X N P d X R E b 2 M s N H 0 m c X V v d D s s J n F 1 b 3 Q 7 U 2 V j d G l v b j E v V 2 V y a 2 J s Y W Q g M S A t I F J l c 3 V s d H N f T V B B X 1 N h d m V k T S 9 B d X R v U m V t b 3 Z l Z E N v b H V t b n M x L n t i e X R l c 0 l u L D V 9 J n F 1 b 3 Q 7 L C Z x d W 9 0 O 1 N l Y 3 R p b 2 4 x L 1 d l c m t i b G F k I D E g L S B S Z X N 1 b H R z X 0 1 Q Q V 9 T Y X Z l Z E 0 v Q X V 0 b 1 J l b W 9 2 Z W R D b 2 x 1 b W 5 z M S 5 7 Y n l 0 Z X N J b k R v Y y w 2 f S Z x d W 9 0 O y w m c X V v d D t T Z W N 0 a W 9 u M S 9 X Z X J r Y m x h Z C A x I C 0 g U m V z d W x 0 c 1 9 N U E F f U 2 F 2 Z W R N L 0 F 1 d G 9 S Z W 1 v d m V k Q 2 9 s d W 1 u c z E u e 3 J l c X V l c 3 R z L D d 9 J n F 1 b 3 Q 7 L C Z x d W 9 0 O 1 N l Y 3 R p b 2 4 x L 1 d l c m t i b G F k I D E g L S B S Z X N 1 b H R z X 0 1 Q Q V 9 T Y X Z l Z E 0 v Q X V 0 b 1 J l b W 9 2 Z W R D b 2 x 1 b W 5 z M S 5 7 c m V x d W V z d H N G d W x s L D h 9 J n F 1 b 3 Q 7 L C Z x d W 9 0 O 1 N l Y 3 R p b 2 4 x L 1 d l c m t i b G F k I D E g L S B S Z X N 1 b H R z X 0 1 Q Q V 9 T Y X Z l Z E 0 v Q X V 0 b 1 J l b W 9 2 Z W R D b 2 x 1 b W 5 z M S 5 7 c m V x d W V z d H N E b 2 M s O X 0 m c X V v d D s s J n F 1 b 3 Q 7 U 2 V j d G l v b j E v V 2 V y a 2 J s Y W Q g M S A t I F J l c 3 V s d H N f T V B B X 1 N h d m V k T S 9 B d X R v U m V t b 3 Z l Z E N v b H V t b n M x L n t y Z X N w b 2 5 z Z X N f M j A w L D E w f S Z x d W 9 0 O y w m c X V v d D t T Z W N 0 a W 9 u M S 9 X Z X J r Y m x h Z C A x I C 0 g U m V z d W x 0 c 1 9 N U E F f U 2 F 2 Z W R N L 0 F 1 d G 9 S Z W 1 v d m V k Q 2 9 s d W 1 u c z E u e 3 J l c 3 B v b n N l c 1 8 0 M D Q s M T F 9 J n F 1 b 3 Q 7 L C Z x d W 9 0 O 1 N l Y 3 R p b 2 4 x L 1 d l c m t i b G F k I D E g L S B S Z X N 1 b H R z X 0 1 Q Q V 9 T Y X Z l Z E 0 v Q X V 0 b 1 J l b W 9 2 Z W R D b 2 x 1 b W 5 z M S 5 7 c m V z c G 9 u c 2 V z X 2 9 0 a G V y L D E y f S Z x d W 9 0 O y w m c X V v d D t T Z W N 0 a W 9 u M S 9 X Z X J r Y m x h Z C A x I C 0 g U m V z d W x 0 c 1 9 N U E F f U 2 F 2 Z W R N L 0 F 1 d G 9 S Z W 1 v d m V k Q 2 9 s d W 1 u c z E u e 3 J l c 3 V s d C w x M 3 0 m c X V v d D s s J n F 1 b 3 Q 7 U 2 V j d G l v b j E v V 2 V y a 2 J s Y W Q g M S A t I F J l c 3 V s d H N f T V B B X 1 N h d m V k T S 9 B d X R v U m V t b 3 Z l Z E N v b H V t b n M x L n t 0 Z X N 0 U 3 R h c n R P Z m Z z Z X Q s M T R 9 J n F 1 b 3 Q 7 L C Z x d W 9 0 O 1 N l Y 3 R p b 2 4 x L 1 d l c m t i b G F k I D E g L S B S Z X N 1 b H R z X 0 1 Q Q V 9 T Y X Z l Z E 0 v Q X V 0 b 1 J l b W 9 2 Z W R D b 2 x 1 b W 5 z M S 5 7 Y 2 F j a G V k L D E 1 f S Z x d W 9 0 O y w m c X V v d D t T Z W N 0 a W 9 u M S 9 X Z X J r Y m x h Z C A x I C 0 g U m V z d W x 0 c 1 9 N U E F f U 2 F 2 Z W R N L 0 F 1 d G 9 S Z W 1 v d m V k Q 2 9 s d W 1 u c z E u e 2 9 w d G l t a X p h d G l v b l 9 j a G V j a 2 V k L D E 2 f S Z x d W 9 0 O y w m c X V v d D t T Z W N 0 a W 9 u M S 9 X Z X J r Y m x h Z C A x I C 0 g U m V z d W x 0 c 1 9 N U E F f U 2 F 2 Z W R N L 0 F 1 d G 9 S Z W 1 v d m V k Q 2 9 s d W 1 u c z E u e 2 1 h a W 5 f Z n J h b W U s M T d 9 J n F 1 b 3 Q 7 L C Z x d W 9 0 O 1 N l Y 3 R p b 2 4 x L 1 d l c m t i b G F k I D E g L S B S Z X N 1 b H R z X 0 1 Q Q V 9 T Y X Z l Z E 0 v Q X V 0 b 1 J l b W 9 2 Z W R D b 2 x 1 b W 5 z M S 5 7 b G 9 h Z E V 2 Z W 5 0 U 3 R h c n Q s M T h 9 J n F 1 b 3 Q 7 L C Z x d W 9 0 O 1 N l Y 3 R p b 2 4 x L 1 d l c m t i b G F k I D E g L S B S Z X N 1 b H R z X 0 1 Q Q V 9 T Y X Z l Z E 0 v Q X V 0 b 1 J l b W 9 2 Z W R D b 2 x 1 b W 5 z M S 5 7 b G 9 h Z E V 2 Z W 5 0 R W 5 k L D E 5 f S Z x d W 9 0 O y w m c X V v d D t T Z W N 0 a W 9 u M S 9 X Z X J r Y m x h Z C A x I C 0 g U m V z d W x 0 c 1 9 N U E F f U 2 F 2 Z W R N L 0 F 1 d G 9 S Z W 1 v d m V k Q 2 9 s d W 1 u c z E u e 2 R v b U N v b n R l b n R M b 2 F k Z W R F d m V u d F N 0 Y X J 0 L D I w f S Z x d W 9 0 O y w m c X V v d D t T Z W N 0 a W 9 u M S 9 X Z X J r Y m x h Z C A x I C 0 g U m V z d W x 0 c 1 9 N U E F f U 2 F 2 Z W R N L 0 F 1 d G 9 S Z W 1 v d m V k Q 2 9 s d W 1 u c z E u e 2 R v b U N v b n R l b n R M b 2 F k Z W R F d m V u d E V u Z C w y M X 0 m c X V v d D s s J n F 1 b 3 Q 7 U 2 V j d G l v b j E v V 2 V y a 2 J s Y W Q g M S A t I F J l c 3 V s d H N f T V B B X 1 N h d m V k T S 9 B d X R v U m V t b 3 Z l Z E N v b H V t b n M x L n t V U k w s M j J 9 J n F 1 b 3 Q 7 L C Z x d W 9 0 O 1 N l Y 3 R p b 2 4 x L 1 d l c m t i b G F k I D E g L S B S Z X N 1 b H R z X 0 1 Q Q V 9 T Y X Z l Z E 0 v Q X V 0 b 1 J l b W 9 2 Z W R D b 2 x 1 b W 5 z M S 5 7 Y 2 9 u b m V j d G l v b n M s M j N 9 J n F 1 b 3 Q 7 L C Z x d W 9 0 O 1 N l Y 3 R p b 2 4 x L 1 d l c m t i b G F k I D E g L S B S Z X N 1 b H R z X 0 1 Q Q V 9 T Y X Z l Z E 0 v Q X V 0 b 1 J l b W 9 2 Z W R D b 2 x 1 b W 5 z M S 5 7 Z m l u Y W x f Y m F z Z V 9 w Y W d l X 3 J l c X V l c 3 Q s M j R 9 J n F 1 b 3 Q 7 L C Z x d W 9 0 O 1 N l Y 3 R p b 2 4 x L 1 d l c m t i b G F k I D E g L S B S Z X N 1 b H R z X 0 1 Q Q V 9 T Y X Z l Z E 0 v Q X V 0 b 1 J l b W 9 2 Z W R D b 2 x 1 b W 5 z M S 5 7 Z m l u Y W x f Y m F z Z V 9 w Y W d l X 3 J l c X V l c 3 R f a W Q s M j V 9 J n F 1 b 3 Q 7 L C Z x d W 9 0 O 1 N l Y 3 R p b 2 4 x L 1 d l c m t i b G F k I D E g L S B S Z X N 1 b H R z X 0 1 Q Q V 9 T Y X Z l Z E 0 v Q X V 0 b 1 J l b W 9 2 Z W R D b 2 x 1 b W 5 z M S 5 7 Z m l u Y W x f d X J s L D I 2 f S Z x d W 9 0 O y w m c X V v d D t T Z W N 0 a W 9 u M S 9 X Z X J r Y m x h Z C A x I C 0 g U m V z d W x 0 c 1 9 N U E F f U 2 F 2 Z W R N L 0 F 1 d G 9 S Z W 1 v d m V k Q 2 9 s d W 1 u c z E u e 2 R v b U l u d G V y Y W N 0 a X Z l L D I 3 f S Z x d W 9 0 O y w m c X V v d D t T Z W N 0 a W 9 u M S 9 X Z X J r Y m x h Z C A x I C 0 g U m V z d W x 0 c 1 9 N U E F f U 2 F 2 Z W R N L 0 F 1 d G 9 S Z W 1 v d m V k Q 2 9 s d W 1 u c z E u e 2 Z p c n N 0 U G F p b n Q s M j h 9 J n F 1 b 3 Q 7 L C Z x d W 9 0 O 1 N l Y 3 R p b 2 4 x L 1 d l c m t i b G F k I D E g L S B S Z X N 1 b H R z X 0 1 Q Q V 9 T Y X Z l Z E 0 v Q X V 0 b 1 J l b W 9 2 Z W R D b 2 x 1 b W 5 z M S 5 7 Z m l y c 3 R D b 2 5 0 Z W 5 0 Z n V s U G F p b n Q s M j l 9 J n F 1 b 3 Q 7 L C Z x d W 9 0 O 1 N l Y 3 R p b 2 4 x L 1 d l c m t i b G F k I D E g L S B S Z X N 1 b H R z X 0 1 Q Q V 9 T Y X Z l Z E 0 v Q X V 0 b 1 J l b W 9 2 Z W R D b 2 x 1 b W 5 z M S 5 7 Z m l y c 3 R N Z W F u a W 5 n Z n V s U G F p b n Q s M z B 9 J n F 1 b 3 Q 7 L C Z x d W 9 0 O 1 N l Y 3 R p b 2 4 x L 1 d l c m t i b G F k I D E g L S B S Z X N 1 b H R z X 0 1 Q Q V 9 T Y X Z l Z E 0 v Q X V 0 b 1 J l b W 9 2 Z W R D b 2 x 1 b W 5 z M S 5 7 c m V u Z G V y Q m x v Y 2 t p b m d D U 1 M s M z F 9 J n F 1 b 3 Q 7 L C Z x d W 9 0 O 1 N l Y 3 R p b 2 4 x L 1 d l c m t i b G F k I D E g L S B S Z X N 1 b H R z X 0 1 Q Q V 9 T Y X Z l Z E 0 v Q X V 0 b 1 J l b W 9 2 Z W R D b 2 x 1 b W 5 z M S 5 7 c m V u Z G V y Q m x v Y 2 t p b m d K U y w z M n 0 m c X V v d D s s J n F 1 b 3 Q 7 U 2 V j d G l v b j E v V 2 V y a 2 J s Y W Q g M S A t I F J l c 3 V s d H N f T V B B X 1 N h d m V k T S 9 B d X R v U m V t b 3 Z l Z E N v b H V t b n M x L n t U V E Z C L D M z f S Z x d W 9 0 O y w m c X V v d D t T Z W N 0 a W 9 u M S 9 X Z X J r Y m x h Z C A x I C 0 g U m V z d W x 0 c 1 9 N U E F f U 2 F 2 Z W R N L 0 F 1 d G 9 S Z W 1 v d m V k Q 2 9 s d W 1 u c z E u e 2 J h c 2 V Q Y W d l U 1 N M V G l t Z S w z N H 0 m c X V v d D s s J n F 1 b 3 Q 7 U 2 V j d G l v b j E v V 2 V y a 2 J s Y W Q g M S A t I F J l c 3 V s d H N f T V B B X 1 N h d m V k T S 9 B d X R v U m V t b 3 Z l Z E N v b H V t b n M x L n t z Y 2 9 y Z V 9 j Y W N o Z S w z N X 0 m c X V v d D s s J n F 1 b 3 Q 7 U 2 V j d G l v b j E v V 2 V y a 2 J s Y W Q g M S A t I F J l c 3 V s d H N f T V B B X 1 N h d m V k T S 9 B d X R v U m V t b 3 Z l Z E N v b H V t b n M x L n t z Y 2 9 y Z V 9 j Z G 4 s M z Z 9 J n F 1 b 3 Q 7 L C Z x d W 9 0 O 1 N l Y 3 R p b 2 4 x L 1 d l c m t i b G F k I D E g L S B S Z X N 1 b H R z X 0 1 Q Q V 9 T Y X Z l Z E 0 v Q X V 0 b 1 J l b W 9 2 Z W R D b 2 x 1 b W 5 z M S 5 7 c 2 N v c m V f Z 3 p p c C w z N 3 0 m c X V v d D s s J n F 1 b 3 Q 7 U 2 V j d G l v b j E v V 2 V y a 2 J s Y W Q g M S A t I F J l c 3 V s d H N f T V B B X 1 N h d m V k T S 9 B d X R v U m V t b 3 Z l Z E N v b H V t b n M x L n t z Y 2 9 y Z V 9 j b 2 9 r a W V z L D M 4 f S Z x d W 9 0 O y w m c X V v d D t T Z W N 0 a W 9 u M S 9 X Z X J r Y m x h Z C A x I C 0 g U m V z d W x 0 c 1 9 N U E F f U 2 F 2 Z W R N L 0 F 1 d G 9 S Z W 1 v d m V k Q 2 9 s d W 1 u c z E u e 3 N j b 3 J l X 2 t l Z X A t Y W x p d m U s M z l 9 J n F 1 b 3 Q 7 L C Z x d W 9 0 O 1 N l Y 3 R p b 2 4 x L 1 d l c m t i b G F k I D E g L S B S Z X N 1 b H R z X 0 1 Q Q V 9 T Y X Z l Z E 0 v Q X V 0 b 1 J l b W 9 2 Z W R D b 2 x 1 b W 5 z M S 5 7 c 2 N v c m V f b W l u a W Z 5 L D Q w f S Z x d W 9 0 O y w m c X V v d D t T Z W N 0 a W 9 u M S 9 X Z X J r Y m x h Z C A x I C 0 g U m V z d W x 0 c 1 9 N U E F f U 2 F 2 Z W R N L 0 F 1 d G 9 S Z W 1 v d m V k Q 2 9 s d W 1 u c z E u e 3 N j b 3 J l X 2 N v b W J p b m U s N D F 9 J n F 1 b 3 Q 7 L C Z x d W 9 0 O 1 N l Y 3 R p b 2 4 x L 1 d l c m t i b G F k I D E g L S B S Z X N 1 b H R z X 0 1 Q Q V 9 T Y X Z l Z E 0 v Q X V 0 b 1 J l b W 9 2 Z W R D b 2 x 1 b W 5 z M S 5 7 c 2 N v c m V f Y 2 9 t c H J l c 3 M s N D J 9 J n F 1 b 3 Q 7 L C Z x d W 9 0 O 1 N l Y 3 R p b 2 4 x L 1 d l c m t i b G F k I D E g L S B S Z X N 1 b H R z X 0 1 Q Q V 9 T Y X Z l Z E 0 v Q X V 0 b 1 J l b W 9 2 Z W R D b 2 x 1 b W 5 z M S 5 7 c 2 N v c m V f Z X R h Z 3 M s N D N 9 J n F 1 b 3 Q 7 L C Z x d W 9 0 O 1 N l Y 3 R p b 2 4 x L 1 d l c m t i b G F k I D E g L S B S Z X N 1 b H R z X 0 1 Q Q V 9 T Y X Z l Z E 0 v Q X V 0 b 1 J l b W 9 2 Z W R D b 2 x 1 b W 5 z M S 5 7 c 2 N v c m V f c H J v Z 3 J l c 3 N p d m V f a n B l Z y w 0 N H 0 m c X V v d D s s J n F 1 b 3 Q 7 U 2 V j d G l v b j E v V 2 V y a 2 J s Y W Q g M S A t I F J l c 3 V s d H N f T V B B X 1 N h d m V k T S 9 B d X R v U m V t b 3 Z l Z E N v b H V t b n M x L n t n e m l w X 3 R v d G F s L D Q 1 f S Z x d W 9 0 O y w m c X V v d D t T Z W N 0 a W 9 u M S 9 X Z X J r Y m x h Z C A x I C 0 g U m V z d W x 0 c 1 9 N U E F f U 2 F 2 Z W R N L 0 F 1 d G 9 S Z W 1 v d m V k Q 2 9 s d W 1 u c z E u e 2 d 6 a X B f c 2 F 2 a W 5 n c y w 0 N n 0 m c X V v d D s s J n F 1 b 3 Q 7 U 2 V j d G l v b j E v V 2 V y a 2 J s Y W Q g M S A t I F J l c 3 V s d H N f T V B B X 1 N h d m V k T S 9 B d X R v U m V t b 3 Z l Z E N v b H V t b n M x L n t t a W 5 p Z n l f d G 9 0 Y W w s N D d 9 J n F 1 b 3 Q 7 L C Z x d W 9 0 O 1 N l Y 3 R p b 2 4 x L 1 d l c m t i b G F k I D E g L S B S Z X N 1 b H R z X 0 1 Q Q V 9 T Y X Z l Z E 0 v Q X V 0 b 1 J l b W 9 2 Z W R D b 2 x 1 b W 5 z M S 5 7 b W l u a W Z 5 X 3 N h d m l u Z 3 M s N D h 9 J n F 1 b 3 Q 7 L C Z x d W 9 0 O 1 N l Y 3 R p b 2 4 x L 1 d l c m t i b G F k I D E g L S B S Z X N 1 b H R z X 0 1 Q Q V 9 T Y X Z l Z E 0 v Q X V 0 b 1 J l b W 9 2 Z W R D b 2 x 1 b W 5 z M S 5 7 a W 1 h Z 2 V f d G 9 0 Y W w s N D l 9 J n F 1 b 3 Q 7 L C Z x d W 9 0 O 1 N l Y 3 R p b 2 4 x L 1 d l c m t i b G F k I D E g L S B S Z X N 1 b H R z X 0 1 Q Q V 9 T Y X Z l Z E 0 v Q X V 0 b 1 J l b W 9 2 Z W R D b 2 x 1 b W 5 z M S 5 7 a W 1 h Z 2 V f c 2 F 2 a W 5 n c y w 1 M H 0 m c X V v d D s s J n F 1 b 3 Q 7 U 2 V j d G l v b j E v V 2 V y a 2 J s Y W Q g M S A t I F J l c 3 V s d H N f T V B B X 1 N h d m V k T S 9 B d X R v U m V t b 3 Z l Z E N v b H V t b n M x L n t i Y X N l X 3 B h Z 2 V f Y 2 R u L D U x f S Z x d W 9 0 O y w m c X V v d D t T Z W N 0 a W 9 u M S 9 X Z X J r Y m x h Z C A x I C 0 g U m V z d W x 0 c 1 9 N U E F f U 2 F 2 Z W R N L 0 F 1 d G 9 S Z W 1 v d m V k Q 2 9 s d W 1 u c z E u e 2 N w d S 5 Q Y X J z Z U h U T U w s N T J 9 J n F 1 b 3 Q 7 L C Z x d W 9 0 O 1 N l Y 3 R p b 2 4 x L 1 d l c m t i b G F k I D E g L S B S Z X N 1 b H R z X 0 1 Q Q V 9 T Y X Z l Z E 0 v Q X V 0 b 1 J l b W 9 2 Z W R D b 2 x 1 b W 5 z M S 5 7 Y 3 B 1 L k h U T U x E b 2 N 1 b W V u d F B h c n N l c j o 6 R m V 0 Y 2 h R d W V 1 Z W R Q c m V s b 2 F k c y w 1 M 3 0 m c X V v d D s s J n F 1 b 3 Q 7 U 2 V j d G l v b j E v V 2 V y a 2 J s Y W Q g M S A t I F J l c 3 V s d H N f T V B B X 1 N h d m V k T S 9 B d X R v U m V t b 3 Z l Z E N v b H V t b n M x L n t j c H U u R X Z l b n R E a X N w Y X R j a C w 1 N H 0 m c X V v d D s s J n F 1 b 3 Q 7 U 2 V j d G l v b j E v V 2 V y a 2 J s Y W Q g M S A t I F J l c 3 V s d H N f T V B B X 1 N h d m V k T S 9 B d X R v U m V t b 3 Z l Z E N v b H V t b n M x L n t j c H U u T W F y a 0 R P T U N v b n R l b n Q s N T V 9 J n F 1 b 3 Q 7 L C Z x d W 9 0 O 1 N l Y 3 R p b 2 4 x L 1 d l c m t i b G F k I D E g L S B S Z X N 1 b H R z X 0 1 Q Q V 9 T Y X Z l Z E 0 v Q X V 0 b 1 J l b W 9 2 Z W R D b 2 x 1 b W 5 z M S 5 7 Y 3 B 1 L l Y 4 L k d D X 1 R J T U V f V E 9 f U 0 F G R V B P S U 5 U L D U 2 f S Z x d W 9 0 O y w m c X V v d D t T Z W N 0 a W 9 u M S 9 X Z X J r Y m x h Z C A x I C 0 g U m V z d W x 0 c 1 9 N U E F f U 2 F 2 Z W R N L 0 F 1 d G 9 S Z W 1 v d m V k Q 2 9 s d W 1 u c z E u e 2 N w d S 5 D b 2 1 t a X R M b 2 F k L D U 3 f S Z x d W 9 0 O y w m c X V v d D t T Z W N 0 a W 9 u M S 9 X Z X J r Y m x h Z C A x I C 0 g U m V z d W x 0 c 1 9 N U E F f U 2 F 2 Z W R N L 0 F 1 d G 9 S Z W 1 v d m V k Q 2 9 s d W 1 u c z E u e 2 N w d S 5 S Z X N v d X J j Z U Z l d G N o Z X I 6 O n J l c X V l c 3 R S Z X N v d X J j Z S w 1 O H 0 m c X V v d D s s J n F 1 b 3 Q 7 U 2 V j d G l v b j E v V 2 V y a 2 J s Y W Q g M S A t I F J l c 3 V s d H N f T V B B X 1 N h d m V k T S 9 B d X R v U m V t b 3 Z l Z E N v b H V t b n M x L n t j c H U u R X Z h b H V h d G V T Y 3 J p c H Q s N T l 9 J n F 1 b 3 Q 7 L C Z x d W 9 0 O 1 N l Y 3 R p b 2 4 x L 1 d l c m t i b G F k I D E g L S B S Z X N 1 b H R z X 0 1 Q Q V 9 T Y X Z l Z E 0 v Q X V 0 b 1 J l b W 9 2 Z W R D b 2 x 1 b W 5 z M S 5 7 Y 3 B 1 L n Y 4 L m N v b X B p b G U s N j B 9 J n F 1 b 3 Q 7 L C Z x d W 9 0 O 1 N l Y 3 R p b 2 4 x L 1 d l c m t i b G F k I D E g L S B S Z X N 1 b H R z X 0 1 Q Q V 9 T Y X Z l Z E 0 v Q X V 0 b 1 J l b W 9 2 Z W R D b 2 x 1 b W 5 z M S 5 7 Y 3 B 1 L l B h c n N l Q X V 0 a G 9 y U 3 R 5 b G V T a G V l d C w 2 M X 0 m c X V v d D s s J n F 1 b 3 Q 7 U 2 V j d G l v b j E v V 2 V y a 2 J s Y W Q g M S A t I F J l c 3 V s d H N f T V B B X 1 N h d m V k T S 9 B d X R v U m V t b 3 Z l Z E N v b H V t b n M x L n t j c H U u R n V u Y 3 R p b 2 5 D Y W x s L D Y y f S Z x d W 9 0 O y w m c X V v d D t T Z W N 0 a W 9 u M S 9 X Z X J r Y m x h Z C A x I C 0 g U m V z d W x 0 c 1 9 N U E F f U 2 F 2 Z W R N L 0 F 1 d G 9 S Z W 1 v d m V k Q 2 9 s d W 1 u c z E u e 2 N w d S 5 N Y X J r T G 9 h Z C w 2 M 3 0 m c X V v d D s s J n F 1 b 3 Q 7 U 2 V j d G l v b j E v V 2 V y a 2 J s Y W Q g M S A t I F J l c 3 V s d H N f T V B B X 1 N h d m V k T S 9 B d X R v U m V t b 3 Z l Z E N v b H V t b n M x L n t j c H U u V X B k Y X R l T G F 5 b 3 V 0 V H J l Z S w 2 N H 0 m c X V v d D s s J n F 1 b 3 Q 7 U 2 V j d G l v b j E v V 2 V y a 2 J s Y W Q g M S A t I F J l c 3 V s d H N f T V B B X 1 N h d m V k T S 9 B d X R v U m V t b 3 Z l Z E N v b H V t b n M x L n t j c H U u T G F 5 b 3 V 0 L D Y 1 f S Z x d W 9 0 O y w m c X V v d D t T Z W N 0 a W 9 u M S 9 X Z X J r Y m x h Z C A x I C 0 g U m V z d W x 0 c 1 9 N U E F f U 2 F 2 Z W R N L 0 F 1 d G 9 S Z W 1 v d m V k Q 2 9 s d W 1 u c z E u e 2 N w d S 5 Q c m V Q Y W l u d C w 2 N n 0 m c X V v d D s s J n F 1 b 3 Q 7 U 2 V j d G l v b j E v V 2 V y a 2 J s Y W Q g M S A t I F J l c 3 V s d H N f T V B B X 1 N h d m V k T S 9 B d X R v U m V t b 3 Z l Z E N v b H V t b n M x L n t j c H U u S G l 0 V G V z d C w 2 N 3 0 m c X V v d D s s J n F 1 b 3 Q 7 U 2 V j d G l v b j E v V 2 V y a 2 J s Y W Q g M S A t I F J l c 3 V s d H N f T V B B X 1 N h d m V k T S 9 B d X R v U m V t b 3 Z l Z E N v b H V t b n M x L n t j c H U u U G F p b n Q s N j h 9 J n F 1 b 3 Q 7 L C Z x d W 9 0 O 1 N l Y 3 R p b 2 4 x L 1 d l c m t i b G F k I D E g L S B S Z X N 1 b H R z X 0 1 Q Q V 9 T Y X Z l Z E 0 v Q X V 0 b 1 J l b W 9 2 Z W R D b 2 x 1 b W 5 z M S 5 7 Y 3 B 1 L k x h e W V y a X p l L D Y 5 f S Z x d W 9 0 O y w m c X V v d D t T Z W N 0 a W 9 u M S 9 X Z X J r Y m x h Z C A x I C 0 g U m V z d W x 0 c 1 9 N U E F f U 2 F 2 Z W R N L 0 F 1 d G 9 S Z W 1 v d m V k Q 2 9 s d W 1 u c z E u e 2 N w d S 5 s Y X J n Z X N 0 Q 2 9 u d G V u d G Z 1 b F B h a W 5 0 O j p D Y W 5 k a W R h d G U s N z B 9 J n F 1 b 3 Q 7 L C Z x d W 9 0 O 1 N l Y 3 R p b 2 4 x L 1 d l c m t i b G F k I D E g L S B S Z X N 1 b H R z X 0 1 Q Q V 9 T Y X Z l Z E 0 v Q X V 0 b 1 J l b W 9 2 Z W R D b 2 x 1 b W 5 z M S 5 7 Y 3 B 1 L k l k b G U s N z F 9 J n F 1 b 3 Q 7 L C Z x d W 9 0 O 1 N l Y 3 R p b 2 4 x L 1 d l c m t i b G F k I D E g L S B S Z X N 1 b H R z X 0 1 Q Q V 9 T Y X Z l Z E 0 v Q X V 0 b 1 J l b W 9 2 Z W R D b 2 x 1 b W 5 z M S 5 7 d G V z d G V y L D c y f S Z x d W 9 0 O y w m c X V v d D t T Z W N 0 a W 9 u M S 9 X Z X J r Y m x h Z C A x I C 0 g U m V z d W x 0 c 1 9 N U E F f U 2 F 2 Z W R N L 0 F 1 d G 9 S Z W 1 v d m V k Q 2 9 s d W 1 u c z E u e 3 N 0 Y X J 0 X 2 V w b 2 N o L D c z f S Z x d W 9 0 O y w m c X V v d D t T Z W N 0 a W 9 u M S 9 X Z X J r Y m x h Z C A x I C 0 g U m V z d W x 0 c 1 9 N U E F f U 2 F 2 Z W R N L 0 F 1 d G 9 S Z W 1 v d m V k Q 2 9 s d W 1 u c z E u e 2 9 z V m V y c 2 l v b i w 3 N H 0 m c X V v d D s s J n F 1 b 3 Q 7 U 2 V j d G l v b j E v V 2 V y a 2 J s Y W Q g M S A t I F J l c 3 V s d H N f T V B B X 1 N h d m V k T S 9 B d X R v U m V t b 3 Z l Z E N v b H V t b n M x L n t v c 1 9 2 Z X J z a W 9 u L D c 1 f S Z x d W 9 0 O y w m c X V v d D t T Z W N 0 a W 9 u M S 9 X Z X J r Y m x h Z C A x I C 0 g U m V z d W x 0 c 1 9 N U E F f U 2 F 2 Z W R N L 0 F 1 d G 9 S Z W 1 v d m V k Q 2 9 s d W 1 u c z E u e 2 9 z U G x h d G Z v c m 0 s N z Z 9 J n F 1 b 3 Q 7 L C Z x d W 9 0 O 1 N l Y 3 R p b 2 4 x L 1 d l c m t i b G F k I D E g L S B S Z X N 1 b H R z X 0 1 Q Q V 9 T Y X Z l Z E 0 v Q X V 0 b 1 J l b W 9 2 Z W R D b 2 x 1 b W 5 z M S 5 7 Z G F 0 Z S w 3 N 3 0 m c X V v d D s s J n F 1 b 3 Q 7 U 2 V j d G l v b j E v V 2 V y a 2 J s Y W Q g M S A t I F J l c 3 V s d H N f T V B B X 1 N h d m V k T S 9 B d X R v U m V t b 3 Z l Z E N v b H V t b n M x L n t i c m 9 3 c 2 V y V m V y c 2 l v b i w 3 O H 0 m c X V v d D s s J n F 1 b 3 Q 7 U 2 V j d G l v b j E v V 2 V y a 2 J s Y W Q g M S A t I F J l c 3 V s d H N f T V B B X 1 N h d m V k T S 9 B d X R v U m V t b 3 Z l Z E N v b H V t b n M x L n t i c m 9 3 c 2 V y X 3 Z l c n N p b 2 4 s N z l 9 J n F 1 b 3 Q 7 L C Z x d W 9 0 O 1 N l Y 3 R p b 2 4 x L 1 d l c m t i b G F k I D E g L S B S Z X N 1 b H R z X 0 1 Q Q V 9 T Y X Z l Z E 0 v Q X V 0 b 1 J l b W 9 2 Z W R D b 2 x 1 b W 5 z M S 5 7 Z n V s b H l M b 2 F k Z W R D U F V t c y w 4 M H 0 m c X V v d D s s J n F 1 b 3 Q 7 U 2 V j d G l v b j E v V 2 V y a 2 J s Y W Q g M S A t I F J l c 3 V s d H N f T V B B X 1 N h d m V k T S 9 B d X R v U m V t b 3 Z l Z E N v b H V t b n M x L n t m d W x s e U x v Y W R l Z E N Q V X B j d C w 4 M X 0 m c X V v d D s s J n F 1 b 3 Q 7 U 2 V j d G l v b j E v V 2 V y a 2 J s Y W Q g M S A t I F J l c 3 V s d H N f T V B B X 1 N h d m V k T S 9 B d X R v U m V t b 3 Z l Z E N v b H V t b n M x L n t k b 2 N 1 b W V u d F 9 V U k w s O D J 9 J n F 1 b 3 Q 7 L C Z x d W 9 0 O 1 N l Y 3 R p b 2 4 x L 1 d l c m t i b G F k I D E g L S B S Z X N 1 b H R z X 0 1 Q Q V 9 T Y X Z l Z E 0 v Q X V 0 b 1 J l b W 9 2 Z W R D b 2 x 1 b W 5 z M S 5 7 Z G 9 j d W 1 l b n R f a G 9 z d G 5 h b W U s O D N 9 J n F 1 b 3 Q 7 L C Z x d W 9 0 O 1 N l Y 3 R p b 2 4 x L 1 d l c m t i b G F k I D E g L S B S Z X N 1 b H R z X 0 1 Q Q V 9 T Y X Z l Z E 0 v Q X V 0 b 1 J l b W 9 2 Z W R D b 2 x 1 b W 5 z M S 5 7 Z G 9 j d W 1 l b n R f b 3 J p Z 2 l u L D g 0 f S Z x d W 9 0 O y w m c X V v d D t T Z W N 0 a W 9 u M S 9 X Z X J r Y m x h Z C A x I C 0 g U m V z d W x 0 c 1 9 N U E F f U 2 F 2 Z W R N L 0 F 1 d G 9 S Z W 1 v d m V k Q 2 9 s d W 1 u c z E u e 2 R v b U V s Z W 1 l b n R z L D g 1 f S Z x d W 9 0 O y w m c X V v d D t T Z W N 0 a W 9 u M S 9 X Z X J r Y m x h Z C A x I C 0 g U m V z d W x 0 c 1 9 N U E F f U 2 F 2 Z W R N L 0 F 1 d G 9 S Z W 1 v d m V k Q 2 9 s d W 1 u c z E u e 2 R v b U N v b X B s Z X R l L D g 2 f S Z x d W 9 0 O y w m c X V v d D t T Z W N 0 a W 9 u M S 9 X Z X J r Y m x h Z C A x I C 0 g U m V z d W x 0 c 1 9 N U E F f U 2 F 2 Z W R N L 0 F 1 d G 9 S Z W 1 v d m V k Q 2 9 s d W 1 u c z E u e 1 B l c m Z v c m 1 h b m N l U G F p b n R U a W 1 p b m c u Z m l y c 3 Q t c G F p b n Q s O D d 9 J n F 1 b 3 Q 7 L C Z x d W 9 0 O 1 N l Y 3 R p b 2 4 x L 1 d l c m t i b G F k I D E g L S B S Z X N 1 b H R z X 0 1 Q Q V 9 T Y X Z l Z E 0 v Q X V 0 b 1 J l b W 9 2 Z W R D b 2 x 1 b W 5 z M S 5 7 U G V y Z m 9 y b W F u Y 2 V Q Y W l u d F R p b W l u Z y 5 m a X J z d C 1 j b 2 5 0 Z W 5 0 Z n V s L X B h a W 5 0 L D g 4 f S Z x d W 9 0 O y w m c X V v d D t T Z W N 0 a W 9 u M S 9 X Z X J r Y m x h Z C A x I C 0 g U m V z d W x 0 c 1 9 N U E F f U 2 F 2 Z W R N L 0 F 1 d G 9 S Z W 1 v d m V k Q 2 9 s d W 1 u c z E u e 2 J h c 2 V f c G F n Z V 9 p c F 9 w d H I s O D l 9 J n F 1 b 3 Q 7 L C Z x d W 9 0 O 1 N l Y 3 R p b 2 4 x L 1 d l c m t i b G F k I D E g L S B S Z X N 1 b H R z X 0 1 Q Q V 9 T Y X Z l Z E 0 v Q X V 0 b 1 J l b W 9 2 Z W R D b 2 x 1 b W 5 z M S 5 7 Y m F z Z V 9 w Y W d l X 2 N u Y W 1 l L D k w f S Z x d W 9 0 O y w m c X V v d D t T Z W N 0 a W 9 u M S 9 X Z X J r Y m x h Z C A x I C 0 g U m V z d W x 0 c 1 9 N U E F f U 2 F 2 Z W R N L 0 F 1 d G 9 S Z W 1 v d m V k Q 2 9 s d W 1 u c z E u e 2 J h c 2 V f c G F n Z V 9 k b n N f c 2 V y d m V y L D k x f S Z x d W 9 0 O y w m c X V v d D t T Z W N 0 a W 9 u M S 9 X Z X J r Y m x h Z C A x I C 0 g U m V z d W x 0 c 1 9 N U E F f U 2 F 2 Z W R N L 0 F 1 d G 9 S Z W 1 v d m V k Q 2 9 s d W 1 u c z E u e 2 J y b 3 d z Z X J f b m F t Z S w 5 M n 0 m c X V v d D s s J n F 1 b 3 Q 7 U 2 V j d G l v b j E v V 2 V y a 2 J s Y W Q g M S A t I F J l c 3 V s d H N f T V B B X 1 N h d m V k T S 9 B d X R v U m V t b 3 Z l Z E N v b H V t b n M x L n t l d m V u d E 5 h b W U s O T N 9 J n F 1 b 3 Q 7 L C Z x d W 9 0 O 1 N l Y 3 R p b 2 4 x L 1 d l c m t i b G F k I D E g L S B S Z X N 1 b H R z X 0 1 Q Q V 9 T Y X Z l Z E 0 v Q X V 0 b 1 J l b W 9 2 Z W R D b 2 x 1 b W 5 z M S 5 7 d G V z d F 9 y d W 5 f d G l t Z V 9 t c y w 5 N H 0 m c X V v d D s s J n F 1 b 3 Q 7 U 2 V j d G l v b j E v V 2 V y a 2 J s Y W Q g M S A t I F J l c 3 V s d H N f T V B B X 1 N h d m V k T S 9 B d X R v U m V t b 3 Z l Z E N v b H V t b n M x L n t 0 Z X N 0 V X J s L D k 1 f S Z x d W 9 0 O y w m c X V v d D t T Z W N 0 a W 9 u M S 9 X Z X J r Y m x h Z C A x I C 0 g U m V z d W x 0 c 1 9 N U E F f U 2 F 2 Z W R N L 0 F 1 d G 9 S Z W 1 v d m V k Q 2 9 s d W 1 u c z E u e 0 N v b G 9 y Z G V w d G g s O T Z 9 J n F 1 b 3 Q 7 L C Z x d W 9 0 O 1 N l Y 3 R p b 2 4 x L 1 d l c m t i b G F k I D E g L S B S Z X N 1 b H R z X 0 1 Q Q V 9 T Y X Z l Z E 0 v Q X V 0 b 1 J l b W 9 2 Z W R D b 2 x 1 b W 5 z M S 5 7 R H B p L D k 3 f S Z x d W 9 0 O y w m c X V v d D t T Z W N 0 a W 9 u M S 9 X Z X J r Y m x h Z C A x I C 0 g U m V z d W x 0 c 1 9 N U E F f U 2 F 2 Z W R N L 0 F 1 d G 9 S Z W 1 v d m V k Q 2 9 s d W 1 u c z E u e 0 l t Y W d l c y w 5 O H 0 m c X V v d D s s J n F 1 b 3 Q 7 U 2 V j d G l v b j E v V 2 V y a 2 J s Y W Q g M S A t I F J l c 3 V s d H N f T V B B X 1 N h d m V k T S 9 B d X R v U m V t b 3 Z l Z E N v b H V t b n M x L n t S Z X N v b H V 0 a W 9 u L D k 5 f S Z x d W 9 0 O y w m c X V v d D t T Z W N 0 a W 9 u M S 9 X Z X J r Y m x h Z C A x I C 0 g U m V z d W x 0 c 1 9 N U E F f U 2 F 2 Z W R N L 0 F 1 d G 9 S Z W 1 v d m V k Q 2 9 s d W 1 u c z E u e 2 d l b m V y Y X R l Z C 1 j b 2 5 0 Z W 5 0 L X B l c m N l b n Q s M T A w f S Z x d W 9 0 O y w m c X V v d D t T Z W N 0 a W 9 u M S 9 X Z X J r Y m x h Z C A x I C 0 g U m V z d W x 0 c 1 9 N U E F f U 2 F 2 Z W R N L 0 F 1 d G 9 S Z W 1 v d m V k Q 2 9 s d W 1 u c z E u e 2 d l b m V y Y X R l Z C 1 j b 2 5 0 Z W 5 0 L X N p e m U s M T A x f S Z x d W 9 0 O y w m c X V v d D t T Z W N 0 a W 9 u M S 9 X Z X J r Y m x h Z C A x I C 0 g U m V z d W x 0 c 1 9 N U E F f U 2 F 2 Z W R N L 0 F 1 d G 9 S Z W 1 v d m V k Q 2 9 s d W 1 u c z E u e 2 1 l d G E t d m l l d 3 B v c n Q s M T A y f S Z x d W 9 0 O y w m c X V v d D t T Z W N 0 a W 9 u M S 9 X Z X J r Y m x h Z C A x I C 0 g U m V z d W x 0 c 1 9 N U E F f U 2 F 2 Z W R N L 0 F 1 d G 9 S Z W 1 v d m V k Q 2 9 s d W 1 u c z E u e 3 J l b m R l c m V k L W h 0 b W w s M T A z f S Z x d W 9 0 O y w m c X V v d D t T Z W N 0 a W 9 u M S 9 X Z X J r Y m x h Z C A x I C 0 g U m V z d W x 0 c 1 9 N U E F f U 2 F 2 Z W R N L 0 F 1 d G 9 S Z W 1 v d m V k Q 2 9 s d W 1 u c z E u e 2 x h c 3 R W a X N 1 Y W x D a G F u Z 2 U s M T A 0 f S Z x d W 9 0 O y w m c X V v d D t T Z W N 0 a W 9 u M S 9 X Z X J r Y m x h Z C A x I C 0 g U m V z d W x 0 c 1 9 N U E F f U 2 F 2 Z W R N L 0 F 1 d G 9 S Z W 1 v d m V k Q 2 9 s d W 1 u c z E u e 3 J l b m R l c i w x M D V 9 J n F 1 b 3 Q 7 L C Z x d W 9 0 O 1 N l Y 3 R p b 2 4 x L 1 d l c m t i b G F k I D E g L S B S Z X N 1 b H R z X 0 1 Q Q V 9 T Y X Z l Z E 0 v Q X V 0 b 1 J l b W 9 2 Z W R D b 2 x 1 b W 5 z M S 5 7 d m l z d W F s Q 2 9 t c G x l d G U 4 N S w x M D Z 9 J n F 1 b 3 Q 7 L C Z x d W 9 0 O 1 N l Y 3 R p b 2 4 x L 1 d l c m t i b G F k I D E g L S B S Z X N 1 b H R z X 0 1 Q Q V 9 T Y X Z l Z E 0 v Q X V 0 b 1 J l b W 9 2 Z W R D b 2 x 1 b W 5 z M S 5 7 d m l z d W F s Q 2 9 t c G x l d G U 5 M C w x M D d 9 J n F 1 b 3 Q 7 L C Z x d W 9 0 O 1 N l Y 3 R p b 2 4 x L 1 d l c m t i b G F k I D E g L S B S Z X N 1 b H R z X 0 1 Q Q V 9 T Y X Z l Z E 0 v Q X V 0 b 1 J l b W 9 2 Z W R D b 2 x 1 b W 5 z M S 5 7 d m l z d W F s Q 2 9 t c G x l d G U 5 N S w x M D h 9 J n F 1 b 3 Q 7 L C Z x d W 9 0 O 1 N l Y 3 R p b 2 4 x L 1 d l c m t i b G F k I D E g L S B S Z X N 1 b H R z X 0 1 Q Q V 9 T Y X Z l Z E 0 v Q X V 0 b 1 J l b W 9 2 Z W R D b 2 x 1 b W 5 z M S 5 7 d m l z d W F s Q 2 9 t c G x l d G U 5 O S w x M D l 9 J n F 1 b 3 Q 7 L C Z x d W 9 0 O 1 N l Y 3 R p b 2 4 x L 1 d l c m t i b G F k I D E g L S B S Z X N 1 b H R z X 0 1 Q Q V 9 T Y X Z l Z E 0 v Q X V 0 b 1 J l b W 9 2 Z W R D b 2 x 1 b W 5 z M S 5 7 d m l z d W F s Q 2 9 t c G x l d G U s M T E w f S Z x d W 9 0 O y w m c X V v d D t T Z W N 0 a W 9 u M S 9 X Z X J r Y m x h Z C A x I C 0 g U m V z d W x 0 c 1 9 N U E F f U 2 F 2 Z W R N L 0 F 1 d G 9 S Z W 1 v d m V k Q 2 9 s d W 1 u c z E u e 1 N w Z W V k S W 5 k Z X g s M T E x f S Z x d W 9 0 O y w m c X V v d D t T Z W N 0 a W 9 u M S 9 X Z X J r Y m x h Z C A x I C 0 g U m V z d W x 0 c 1 9 N U E F f U 2 F 2 Z W R N L 0 F 1 d G 9 S Z W 1 v d m V k Q 2 9 s d W 1 u c z E u e 0 x h c m d l c 3 R D b 2 5 0 Z W 5 0 Z n V s U G F p b n R U e X B l L D E x M n 0 m c X V v d D s s J n F 1 b 3 Q 7 U 2 V j d G l v b j E v V 2 V y a 2 J s Y W Q g M S A t I F J l c 3 V s d H N f T V B B X 1 N h d m V k T S 9 B d X R v U m V t b 3 Z l Z E N v b H V t b n M x L n t M Y X J n Z X N 0 Q 2 9 u d G V u d G Z 1 b F B h a W 5 0 T m 9 k Z V R 5 c G U s M T E z f S Z x d W 9 0 O y w m c X V v d D t T Z W N 0 a W 9 u M S 9 X Z X J r Y m x h Z C A x I C 0 g U m V z d W x 0 c 1 9 N U E F f U 2 F 2 Z W R N L 0 F 1 d G 9 S Z W 1 v d m V k Q 2 9 s d W 1 u c z E u e 2 N o c m 9 t Z V V z Z X J U a W 1 p b m c u b m F 2 a W d h d G l v b l N 0 Y X J 0 L D E x N H 0 m c X V v d D s s J n F 1 b 3 Q 7 U 2 V j d G l v b j E v V 2 V y a 2 J s Y W Q g M S A t I F J l c 3 V s d H N f T V B B X 1 N h d m V k T S 9 B d X R v U m V t b 3 Z l Z E N v b H V t b n M x L n t j a H J v b W V V c 2 V y V G l t a W 5 n L m Z l d G N o U 3 R h c n Q s M T E 1 f S Z x d W 9 0 O y w m c X V v d D t T Z W N 0 a W 9 u M S 9 X Z X J r Y m x h Z C A x I C 0 g U m V z d W x 0 c 1 9 N U E F f U 2 F 2 Z W R N L 0 F 1 d G 9 S Z W 1 v d m V k Q 2 9 s d W 1 u c z E u e 2 N o c m 9 t Z V V z Z X J U a W 1 p b m c u Z G 9 t T G 9 h Z G l u Z y w x M T Z 9 J n F 1 b 3 Q 7 L C Z x d W 9 0 O 1 N l Y 3 R p b 2 4 x L 1 d l c m t i b G F k I D E g L S B S Z X N 1 b H R z X 0 1 Q Q V 9 T Y X Z l Z E 0 v Q X V 0 b 1 J l b W 9 2 Z W R D b 2 x 1 b W 5 z M S 5 7 Y 2 h y b 2 1 l V X N l c l R p b W l u Z y 5 y Z X N w b 2 5 z Z U V u Z C w x M T d 9 J n F 1 b 3 Q 7 L C Z x d W 9 0 O 1 N l Y 3 R p b 2 4 x L 1 d l c m t i b G F k I D E g L S B S Z X N 1 b H R z X 0 1 Q Q V 9 T Y X Z l Z E 0 v Q X V 0 b 1 J l b W 9 2 Z W R D b 2 x 1 b W 5 z M S 5 7 Y 2 h y b 2 1 l V X N l c l R p b W l u Z y 5 k b 2 1 J b n R l c m F j d G l 2 Z S w x M T h 9 J n F 1 b 3 Q 7 L C Z x d W 9 0 O 1 N l Y 3 R p b 2 4 x L 1 d l c m t i b G F k I D E g L S B S Z X N 1 b H R z X 0 1 Q Q V 9 T Y X Z l Z E 0 v Q X V 0 b 1 J l b W 9 2 Z W R D b 2 x 1 b W 5 z M S 5 7 Y 2 h y b 2 1 l V X N l c l R p b W l u Z y 5 k b 2 1 D b 2 5 0 Z W 5 0 T G 9 h Z G V k R X Z l b n R T d G F y d C w x M T l 9 J n F 1 b 3 Q 7 L C Z x d W 9 0 O 1 N l Y 3 R p b 2 4 x L 1 d l c m t i b G F k I D E g L S B S Z X N 1 b H R z X 0 1 Q Q V 9 T Y X Z l Z E 0 v Q X V 0 b 1 J l b W 9 2 Z W R D b 2 x 1 b W 5 z M S 5 7 Y 2 h y b 2 1 l V X N l c l R p b W l u Z y 5 k b 2 1 D b 2 5 0 Z W 5 0 T G 9 h Z G V k R X Z l b n R F b m Q s M T I w f S Z x d W 9 0 O y w m c X V v d D t T Z W N 0 a W 9 u M S 9 X Z X J r Y m x h Z C A x I C 0 g U m V z d W x 0 c 1 9 N U E F f U 2 F 2 Z W R N L 0 F 1 d G 9 S Z W 1 v d m V k Q 2 9 s d W 1 u c z E u e 2 N o c m 9 t Z V V z Z X J U a W 1 p b m c u Z G 9 t Q 2 9 t c G x l d G U s M T I x f S Z x d W 9 0 O y w m c X V v d D t T Z W N 0 a W 9 u M S 9 X Z X J r Y m x h Z C A x I C 0 g U m V z d W x 0 c 1 9 N U E F f U 2 F 2 Z W R N L 0 F 1 d G 9 S Z W 1 v d m V k Q 2 9 s d W 1 u c z E u e 2 N o c m 9 t Z V V z Z X J U a W 1 p b m c u d W 5 s b 2 F k R X Z l b n R T d G F y d C w x M j J 9 J n F 1 b 3 Q 7 L C Z x d W 9 0 O 1 N l Y 3 R p b 2 4 x L 1 d l c m t i b G F k I D E g L S B S Z X N 1 b H R z X 0 1 Q Q V 9 T Y X Z l Z E 0 v Q X V 0 b 1 J l b W 9 2 Z W R D b 2 x 1 b W 5 z M S 5 7 Y 2 h y b 2 1 l V X N l c l R p b W l u Z y 5 1 b m x v Y W R F d m V u d E V u Z C w x M j N 9 J n F 1 b 3 Q 7 L C Z x d W 9 0 O 1 N l Y 3 R p b 2 4 x L 1 d l c m t i b G F k I D E g L S B S Z X N 1 b H R z X 0 1 Q Q V 9 T Y X Z l Z E 0 v Q X V 0 b 1 J l b W 9 2 Z W R D b 2 x 1 b W 5 z M S 5 7 Y 2 h y b 2 1 l V X N l c l R p b W l u Z y 5 t Y X J r Q X N N Y W l u R n J h b W U s M T I 0 f S Z x d W 9 0 O y w m c X V v d D t T Z W N 0 a W 9 u M S 9 X Z X J r Y m x h Z C A x I C 0 g U m V z d W x 0 c 1 9 N U E F f U 2 F 2 Z W R N L 0 F 1 d G 9 S Z W 1 v d m V k Q 2 9 s d W 1 u c z E u e 2 N o c m 9 t Z V V z Z X J U a W 1 p b m c u Y 2 9 t b W l 0 T m F 2 a W d h d G l v b k V u Z C w x M j V 9 J n F 1 b 3 Q 7 L C Z x d W 9 0 O 1 N l Y 3 R p b 2 4 x L 1 d l c m t i b G F k I D E g L S B S Z X N 1 b H R z X 0 1 Q Q V 9 T Y X Z l Z E 0 v Q X V 0 b 1 J l b W 9 2 Z W R D b 2 x 1 b W 5 z M S 5 7 Y 2 h y b 2 1 l V X N l c l R p b W l u Z y 5 s b 2 F k R X Z l b n R T d G F y d C w x M j Z 9 J n F 1 b 3 Q 7 L C Z x d W 9 0 O 1 N l Y 3 R p b 2 4 x L 1 d l c m t i b G F k I D E g L S B S Z X N 1 b H R z X 0 1 Q Q V 9 T Y X Z l Z E 0 v Q X V 0 b 1 J l b W 9 2 Z W R D b 2 x 1 b W 5 z M S 5 7 Y 2 h y b 2 1 l V X N l c l R p b W l u Z y 5 s b 2 F k R X Z l b n R F b m Q s M T I 3 f S Z x d W 9 0 O y w m c X V v d D t T Z W N 0 a W 9 u M S 9 X Z X J r Y m x h Z C A x I C 0 g U m V z d W x 0 c 1 9 N U E F f U 2 F 2 Z W R N L 0 F 1 d G 9 S Z W 1 v d m V k Q 2 9 s d W 1 u c z E u e 2 N o c m 9 t Z V V z Z X J U a W 1 p b m c u Z m l y c 3 R Q Y W l u d C w x M j h 9 J n F 1 b 3 Q 7 L C Z x d W 9 0 O 1 N l Y 3 R p b 2 4 x L 1 d l c m t i b G F k I D E g L S B S Z X N 1 b H R z X 0 1 Q Q V 9 T Y X Z l Z E 0 v Q X V 0 b 1 J l b W 9 2 Z W R D b 2 x 1 b W 5 z M S 5 7 Y 2 h y b 2 1 l V X N l c l R p b W l u Z y 5 m a X J z d E N v b n R l b n R m d W x Q Y W l u d C w x M j l 9 J n F 1 b 3 Q 7 L C Z x d W 9 0 O 1 N l Y 3 R p b 2 4 x L 1 d l c m t i b G F k I D E g L S B S Z X N 1 b H R z X 0 1 Q Q V 9 T Y X Z l Z E 0 v Q X V 0 b 1 J l b W 9 2 Z W R D b 2 x 1 b W 5 z M S 5 7 Y 2 h y b 2 1 l V X N l c l R p b W l u Z y 5 m a X J z d E 1 l Y W 5 p b m d m d W x Q Y W l u d E N h b m R p Z G F 0 Z S w x M z B 9 J n F 1 b 3 Q 7 L C Z x d W 9 0 O 1 N l Y 3 R p b 2 4 x L 1 d l c m t i b G F k I D E g L S B S Z X N 1 b H R z X 0 1 Q Q V 9 T Y X Z l Z E 0 v Q X V 0 b 1 J l b W 9 2 Z W R D b 2 x 1 b W 5 z M S 5 7 Y 2 h y b 2 1 l V X N l c l R p b W l u Z y 5 M Y X l v d X R T a G l m d C w x M z F 9 J n F 1 b 3 Q 7 L C Z x d W 9 0 O 1 N l Y 3 R p b 2 4 x L 1 d l c m t i b G F k I D E g L S B S Z X N 1 b H R z X 0 1 Q Q V 9 T Y X Z l Z E 0 v Q X V 0 b 1 J l b W 9 2 Z W R D b 2 x 1 b W 5 z M S 5 7 Y 2 h y b 2 1 l V X N l c l R p b W l u Z y 5 m a X J z d E 1 l Y W 5 p b m d m d W x Q Y W l u d C w x M z J 9 J n F 1 b 3 Q 7 L C Z x d W 9 0 O 1 N l Y 3 R p b 2 4 x L 1 d l c m t i b G F k I D E g L S B S Z X N 1 b H R z X 0 1 Q Q V 9 T Y X Z l Z E 0 v Q X V 0 b 1 J l b W 9 2 Z W R D b 2 x 1 b W 5 z M S 5 7 Y 2 h y b 2 1 l V X N l c l R p b W l u Z y 5 M Y X J n Z X N 0 V G V 4 d F B h a W 5 0 L D E z M 3 0 m c X V v d D s s J n F 1 b 3 Q 7 U 2 V j d G l v b j E v V 2 V y a 2 J s Y W Q g M S A t I F J l c 3 V s d H N f T V B B X 1 N h d m V k T S 9 B d X R v U m V t b 3 Z l Z E N v b H V t b n M x L n t j a H J v b W V V c 2 V y V G l t a W 5 n L k x h c m d l c 3 R D b 2 5 0 Z W 5 0 Z n V s U G F p b n Q s M T M 0 f S Z x d W 9 0 O y w m c X V v d D t T Z W N 0 a W 9 u M S 9 X Z X J r Y m x h Z C A x I C 0 g U m V z d W x 0 c 1 9 N U E F f U 2 F 2 Z W R N L 0 F 1 d G 9 S Z W 1 v d m V k Q 2 9 s d W 1 u c z E u e 2 N o c m 9 t Z V V z Z X J U a W 1 p b m c u V G 9 0 Y W x M Y X l v d X R T a G l m d C w x M z V 9 J n F 1 b 3 Q 7 L C Z x d W 9 0 O 1 N l Y 3 R p b 2 4 x L 1 d l c m t i b G F k I D E g L S B S Z X N 1 b H R z X 0 1 Q Q V 9 T Y X Z l Z E 0 v Q X V 0 b 1 J l b W 9 2 Z W R D b 2 x 1 b W 5 z M S 5 7 Y 2 h y b 2 1 l V X N l c l R p b W l u Z y 5 D d W 1 1 b G F 0 a X Z l T G F 5 b 3 V 0 U 2 h p Z n Q s M T M 2 f S Z x d W 9 0 O y w m c X V v d D t T Z W N 0 a W 9 u M S 9 X Z X J r Y m x h Z C A x I C 0 g U m V z d W x 0 c 1 9 N U E F f U 2 F 2 Z W R N L 0 F 1 d G 9 S Z W 1 v d m V k Q 2 9 s d W 1 u c z E u e 1 R U S U 1 l Y X N 1 c m V t Z W 5 0 R W 5 k L D E z N 3 0 m c X V v d D s s J n F 1 b 3 Q 7 U 2 V j d G l v b j E v V 2 V y a 2 J s Y W Q g M S A t I F J l c 3 V s d H N f T V B B X 1 N h d m V k T S 9 B d X R v U m V t b 3 Z l Z E N v b H V t b n M x L n t M Y X N 0 S W 5 0 Z X J h Y 3 R p d m U s M T M 4 f S Z x d W 9 0 O y w m c X V v d D t T Z W N 0 a W 9 u M S 9 X Z X J r Y m x h Z C A x I C 0 g U m V z d W x 0 c 1 9 N U E F f U 2 F 2 Z W R N L 0 F 1 d G 9 S Z W 1 v d m V k Q 2 9 s d W 1 u c z E u e 3 R l c 3 R J R C w x M z l 9 J n F 1 b 3 Q 7 L C Z x d W 9 0 O 1 N l Y 3 R p b 2 4 x L 1 d l c m t i b G F k I D E g L S B S Z X N 1 b H R z X 0 1 Q Q V 9 T Y X Z l Z E 0 v Q X V 0 b 1 J l b W 9 2 Z W R D b 2 x 1 b W 5 z M S 5 7 c n V u L D E 0 M H 0 m c X V v d D s s J n F 1 b 3 Q 7 U 2 V j d G l v b j E v V 2 V y a 2 J s Y W Q g M S A t I F J l c 3 V s d H N f T V B B X 1 N h d m V k T S 9 B d X R v U m V t b 3 Z l Z E N v b H V t b n M x L n t z d G V w L D E 0 M X 0 m c X V v d D s s J n F 1 b 3 Q 7 U 2 V j d G l v b j E v V 2 V y a 2 J s Y W Q g M S A t I F J l c 3 V s d H N f T V B B X 1 N h d m V k T S 9 B d X R v U m V t b 3 Z l Z E N v b H V t b n M x L n t l Z m Z l Y 3 R p d m V C c H M s M T Q y f S Z x d W 9 0 O y w m c X V v d D t T Z W N 0 a W 9 u M S 9 X Z X J r Y m x h Z C A x I C 0 g U m V z d W x 0 c 1 9 N U E F f U 2 F 2 Z W R N L 0 F 1 d G 9 S Z W 1 v d m V k Q 2 9 s d W 1 u c z E u e 2 R v b V R p b W U s M T Q z f S Z x d W 9 0 O y w m c X V v d D t T Z W N 0 a W 9 u M S 9 X Z X J r Y m x h Z C A x I C 0 g U m V z d W x 0 c 1 9 N U E F f U 2 F 2 Z W R N L 0 F 1 d G 9 S Z W 1 v d m V k Q 2 9 s d W 1 u c z E u e 2 F m d C w x N D R 9 J n F 1 b 3 Q 7 L C Z x d W 9 0 O 1 N l Y 3 R p b 2 4 x L 1 d l c m t i b G F k I D E g L S B S Z X N 1 b H R z X 0 1 Q Q V 9 T Y X Z l Z E 0 v Q X V 0 b 1 J l b W 9 2 Z W R D b 2 x 1 b W 5 z M S 5 7 d G l 0 b G V U a W 1 l L D E 0 N X 0 m c X V v d D s s J n F 1 b 3 Q 7 U 2 V j d G l v b j E v V 2 V y a 2 J s Y W Q g M S A t I F J l c 3 V s d H N f T V B B X 1 N h d m V k T S 9 B d X R v U m V t b 3 Z l Z E N v b H V t b n M x L n t k b 2 1 M b 2 F k a W 5 n L D E 0 N n 0 m c X V v d D s s J n F 1 b 3 Q 7 U 2 V j d G l v b j E v V 2 V y a 2 J s Y W Q g M S A t I F J l c 3 V s d H N f T V B B X 1 N h d m V k T S 9 B d X R v U m V t b 3 Z l Z E N v b H V t b n M x L n t z Z X J 2 Z X J f c n R 0 L D E 0 N 3 0 m c X V v d D s s J n F 1 b 3 Q 7 U 2 V j d G l v b j E v V 2 V y a 2 J s Y W Q g M S A t I F J l c 3 V s d H N f T V B B X 1 N h d m V k T S 9 B d X R v U m V t b 3 Z l Z E N v b H V t b n M x L n t l Z G d l L X B y b 2 N l c 3 N l Z C w x N D h 9 J n F 1 b 3 Q 7 L C Z x d W 9 0 O 1 N l Y 3 R p b 2 4 x L 1 d l c m t i b G F k I D E g L S B S Z X N 1 b H R z X 0 1 Q Q V 9 T Y X Z l Z E 0 v Q X V 0 b 1 J l b W 9 2 Z W R D b 2 x 1 b W 5 z M S 5 7 b W F 4 R k l E L D E 0 O X 0 m c X V v d D s s J n F 1 b 3 Q 7 U 2 V j d G l v b j E v V 2 V y a 2 J s Y W Q g M S A t I F J l c 3 V s d H N f T V B B X 1 N h d m V k T S 9 B d X R v U m V t b 3 Z l Z E N v b H V t b n M x L n t U b 3 R h b E J s b 2 N r a W 5 n V G l t Z S w x N T B 9 J n F 1 b 3 Q 7 L C Z x d W 9 0 O 1 N l Y 3 R p b 2 4 x L 1 d l c m t i b G F k I D E g L S B S Z X N 1 b H R z X 0 1 Q Q V 9 T Y X Z l Z E 0 v Q X V 0 b 1 J l b W 9 2 Z W R D b 2 x 1 b W 5 z M S 5 7 Z W Z m Z W N 0 a X Z l Q n B z R G 9 j L D E 1 M X 0 m c X V v d D s s J n F 1 b 3 Q 7 U 2 V j d G l v b j E v V 2 V y a 2 J s Y W Q g M S A t I F J l c 3 V s d H N f T V B B X 1 N h d m V k T S 9 B d X R v U m V t b 3 Z l Z E N v b H V t b n M x L n t i e X R l c y 5 o d G 1 s L D E 1 M n 0 m c X V v d D s s J n F 1 b 3 Q 7 U 2 V j d G l v b j E v V 2 V y a 2 J s Y W Q g M S A t I F J l c 3 V s d H N f T V B B X 1 N h d m V k T S 9 B d X R v U m V t b 3 Z l Z E N v b H V t b n M x L n t y Z X F 1 Z X N 0 c y 5 o d G 1 s L D E 1 M 3 0 m c X V v d D s s J n F 1 b 3 Q 7 U 2 V j d G l v b j E v V 2 V y a 2 J s Y W Q g M S A t I F J l c 3 V s d H N f T V B B X 1 N h d m V k T S 9 B d X R v U m V t b 3 Z l Z E N v b H V t b n M x L n t i e X R l c 1 V u Y 2 9 t c H J l c 3 N l Z C 5 o d G 1 s L D E 1 N H 0 m c X V v d D s s J n F 1 b 3 Q 7 U 2 V j d G l v b j E v V 2 V y a 2 J s Y W Q g M S A t I F J l c 3 V s d H N f T V B B X 1 N h d m V k T S 9 B d X R v U m V t b 3 Z l Z E N v b H V t b n M x L n t i e X R l c y 5 q c y w x N T V 9 J n F 1 b 3 Q 7 L C Z x d W 9 0 O 1 N l Y 3 R p b 2 4 x L 1 d l c m t i b G F k I D E g L S B S Z X N 1 b H R z X 0 1 Q Q V 9 T Y X Z l Z E 0 v Q X V 0 b 1 J l b W 9 2 Z W R D b 2 x 1 b W 5 z M S 5 7 c m V x d W V z d H M u a n M s M T U 2 f S Z x d W 9 0 O y w m c X V v d D t T Z W N 0 a W 9 u M S 9 X Z X J r Y m x h Z C A x I C 0 g U m V z d W x 0 c 1 9 N U E F f U 2 F 2 Z W R N L 0 F 1 d G 9 S Z W 1 v d m V k Q 2 9 s d W 1 u c z E u e 2 J 5 d G V z V W 5 j b 2 1 w c m V z c 2 V k L m p z L D E 1 N 3 0 m c X V v d D s s J n F 1 b 3 Q 7 U 2 V j d G l v b j E v V 2 V y a 2 J s Y W Q g M S A t I F J l c 3 V s d H N f T V B B X 1 N h d m V k T S 9 B d X R v U m V t b 3 Z l Z E N v b H V t b n M x L n t i e X R l c y 5 j c 3 M s M T U 4 f S Z x d W 9 0 O y w m c X V v d D t T Z W N 0 a W 9 u M S 9 X Z X J r Y m x h Z C A x I C 0 g U m V z d W x 0 c 1 9 N U E F f U 2 F 2 Z W R N L 0 F 1 d G 9 S Z W 1 v d m V k Q 2 9 s d W 1 u c z E u e 3 J l c X V l c 3 R z L m N z c y w x N T l 9 J n F 1 b 3 Q 7 L C Z x d W 9 0 O 1 N l Y 3 R p b 2 4 x L 1 d l c m t i b G F k I D E g L S B S Z X N 1 b H R z X 0 1 Q Q V 9 T Y X Z l Z E 0 v Q X V 0 b 1 J l b W 9 2 Z W R D b 2 x 1 b W 5 z M S 5 7 Y n l 0 Z X N V b m N v b X B y Z X N z Z W Q u Y 3 N z L D E 2 M H 0 m c X V v d D s s J n F 1 b 3 Q 7 U 2 V j d G l v b j E v V 2 V y a 2 J s Y W Q g M S A t I F J l c 3 V s d H N f T V B B X 1 N h d m V k T S 9 B d X R v U m V t b 3 Z l Z E N v b H V t b n M x L n t i e X R l c y 5 p b W F n Z S w x N j F 9 J n F 1 b 3 Q 7 L C Z x d W 9 0 O 1 N l Y 3 R p b 2 4 x L 1 d l c m t i b G F k I D E g L S B S Z X N 1 b H R z X 0 1 Q Q V 9 T Y X Z l Z E 0 v Q X V 0 b 1 J l b W 9 2 Z W R D b 2 x 1 b W 5 z M S 5 7 c m V x d W V z d H M u a W 1 h Z 2 U s M T Y y f S Z x d W 9 0 O y w m c X V v d D t T Z W N 0 a W 9 u M S 9 X Z X J r Y m x h Z C A x I C 0 g U m V z d W x 0 c 1 9 N U E F f U 2 F 2 Z W R N L 0 F 1 d G 9 S Z W 1 v d m V k Q 2 9 s d W 1 u c z E u e 2 J 5 d G V z V W 5 j b 2 1 w c m V z c 2 V k L m l t Y W d l L D E 2 M 3 0 m c X V v d D s s J n F 1 b 3 Q 7 U 2 V j d G l v b j E v V 2 V y a 2 J s Y W Q g M S A t I F J l c 3 V s d H N f T V B B X 1 N h d m V k T S 9 B d X R v U m V t b 3 Z l Z E N v b H V t b n M x L n t i e X R l c y 5 m b G F z a C w x N j R 9 J n F 1 b 3 Q 7 L C Z x d W 9 0 O 1 N l Y 3 R p b 2 4 x L 1 d l c m t i b G F k I D E g L S B S Z X N 1 b H R z X 0 1 Q Q V 9 T Y X Z l Z E 0 v Q X V 0 b 1 J l b W 9 2 Z W R D b 2 x 1 b W 5 z M S 5 7 c m V x d W V z d H M u Z m x h c 2 g s M T Y 1 f S Z x d W 9 0 O y w m c X V v d D t T Z W N 0 a W 9 u M S 9 X Z X J r Y m x h Z C A x I C 0 g U m V z d W x 0 c 1 9 N U E F f U 2 F 2 Z W R N L 0 F 1 d G 9 S Z W 1 v d m V k Q 2 9 s d W 1 u c z E u e 2 J 5 d G V z V W 5 j b 2 1 w c m V z c 2 V k L m Z s Y X N o L D E 2 N n 0 m c X V v d D s s J n F 1 b 3 Q 7 U 2 V j d G l v b j E v V 2 V y a 2 J s Y W Q g M S A t I F J l c 3 V s d H N f T V B B X 1 N h d m V k T S 9 B d X R v U m V t b 3 Z l Z E N v b H V t b n M x L n t i e X R l c y 5 m b 2 5 0 L D E 2 N 3 0 m c X V v d D s s J n F 1 b 3 Q 7 U 2 V j d G l v b j E v V 2 V y a 2 J s Y W Q g M S A t I F J l c 3 V s d H N f T V B B X 1 N h d m V k T S 9 B d X R v U m V t b 3 Z l Z E N v b H V t b n M x L n t y Z X F 1 Z X N 0 c y 5 m b 2 5 0 L D E 2 O H 0 m c X V v d D s s J n F 1 b 3 Q 7 U 2 V j d G l v b j E v V 2 V y a 2 J s Y W Q g M S A t I F J l c 3 V s d H N f T V B B X 1 N h d m V k T S 9 B d X R v U m V t b 3 Z l Z E N v b H V t b n M x L n t i e X R l c 1 V u Y 2 9 t c H J l c 3 N l Z C 5 m b 2 5 0 L D E 2 O X 0 m c X V v d D s s J n F 1 b 3 Q 7 U 2 V j d G l v b j E v V 2 V y a 2 J s Y W Q g M S A t I F J l c 3 V s d H N f T V B B X 1 N h d m V k T S 9 B d X R v U m V t b 3 Z l Z E N v b H V t b n M x L n t i e X R l c y 5 2 a W R l b y w x N z B 9 J n F 1 b 3 Q 7 L C Z x d W 9 0 O 1 N l Y 3 R p b 2 4 x L 1 d l c m t i b G F k I D E g L S B S Z X N 1 b H R z X 0 1 Q Q V 9 T Y X Z l Z E 0 v Q X V 0 b 1 J l b W 9 2 Z W R D b 2 x 1 b W 5 z M S 5 7 c m V x d W V z d H M u d m l k Z W 8 s M T c x f S Z x d W 9 0 O y w m c X V v d D t T Z W N 0 a W 9 u M S 9 X Z X J r Y m x h Z C A x I C 0 g U m V z d W x 0 c 1 9 N U E F f U 2 F 2 Z W R N L 0 F 1 d G 9 S Z W 1 v d m V k Q 2 9 s d W 1 u c z E u e 2 J 5 d G V z V W 5 j b 2 1 w c m V z c 2 V k L n Z p Z G V v L D E 3 M n 0 m c X V v d D s s J n F 1 b 3 Q 7 U 2 V j d G l v b j E v V 2 V y a 2 J s Y W Q g M S A t I F J l c 3 V s d H N f T V B B X 1 N h d m V k T S 9 B d X R v U m V t b 3 Z l Z E N v b H V t b n M x L n t i e X R l c y 5 v d G h l c i w x N z N 9 J n F 1 b 3 Q 7 L C Z x d W 9 0 O 1 N l Y 3 R p b 2 4 x L 1 d l c m t i b G F k I D E g L S B S Z X N 1 b H R z X 0 1 Q Q V 9 T Y X Z l Z E 0 v Q X V 0 b 1 J l b W 9 2 Z W R D b 2 x 1 b W 5 z M S 5 7 c m V x d W V z d H M u b 3 R o Z X I s M T c 0 f S Z x d W 9 0 O y w m c X V v d D t T Z W N 0 a W 9 u M S 9 X Z X J r Y m x h Z C A x I C 0 g U m V z d W x 0 c 1 9 N U E F f U 2 F 2 Z W R N L 0 F 1 d G 9 S Z W 1 v d m V k Q 2 9 s d W 1 u c z E u e 2 J 5 d G V z V W 5 j b 2 1 w c m V z c 2 V k L m 9 0 a G V y L D E 3 N X 0 m c X V v d D s s J n F 1 b 3 Q 7 U 2 V j d G l v b j E v V 2 V y a 2 J s Y W Q g M S A t I F J l c 3 V s d H N f T V B B X 1 N h d m V k T S 9 B d X R v U m V t b 3 Z l Z E N v b H V t b n M x L n t p Z C w x N z Z 9 J n F 1 b 3 Q 7 L C Z x d W 9 0 O 1 N l Y 3 R p b 2 4 x L 1 d l c m t i b G F k I D E g L S B S Z X N 1 b H R z X 0 1 Q Q V 9 T Y X Z l Z E 0 v Q X V 0 b 1 J l b W 9 2 Z W R D b 2 x 1 b W 5 z M S 5 7 Q 2 9 s d W 1 u M T c 4 L D E 3 N 3 0 m c X V v d D t d L C Z x d W 9 0 O 1 J l b G F 0 a W 9 u c 2 h p c E l u Z m 8 m c X V v d D s 6 W 1 1 9 I i A v P j w v U 3 R h Y m x l R W 5 0 c m l l c z 4 8 L 0 l 0 Z W 0 + P E l 0 Z W 0 + P E l 0 Z W 1 M b 2 N h d G l v b j 4 8 S X R l b V R 5 c G U + R m 9 y b X V s Y T w v S X R l b V R 5 c G U + P E l 0 Z W 1 Q Y X R o P l N l Y 3 R p b 2 4 x L 1 d l c m t i b G F k J T I w M S U y M C 0 l M j B S Z X N 1 b H R z X 0 1 Q Q V 9 T Y X Z l Z E 0 v Q n J v b j w v S X R l b V B h d G g + P C 9 J d G V t T G 9 j Y X R p b 2 4 + P F N 0 Y W J s Z U V u d H J p Z X M g L z 4 8 L 0 l 0 Z W 0 + P E l 0 Z W 0 + P E l 0 Z W 1 M b 2 N h d G l v b j 4 8 S X R l b V R 5 c G U + R m 9 y b X V s Y T w v S X R l b V R 5 c G U + P E l 0 Z W 1 Q Y X R o P l N l Y 3 R p b 2 4 x L 1 d l c m t i b G F k J T I w M S U y M C 0 l M j B S Z X N 1 b H R z X 0 1 Q Q V 9 T Y X Z l Z E 0 v T m F 2 a W d h d G l v b j w v S X R l b V B h d G g + P C 9 J d G V t T G 9 j Y X R p b 2 4 + P F N 0 Y W J s Z U V u d H J p Z X M g L z 4 8 L 0 l 0 Z W 0 + P E l 0 Z W 0 + P E l 0 Z W 1 M b 2 N h d G l v b j 4 8 S X R l b V R 5 c G U + R m 9 y b X V s Y T w v S X R l b V R 5 c G U + P E l 0 Z W 1 Q Y X R o P l N l Y 3 R p b 2 4 x L 1 d l c m t i b G F k J T I w M S U y M C 0 l M j B S Z X N 1 b H R z X 0 1 Q Q V 9 T Y X Z l Z E 0 v S G V h Z G V y c y U y M G 1 l d C U y M H Z l c m h v b 2 d k J T I w b m l 2 Z W F 1 P C 9 J d G V t U G F 0 a D 4 8 L 0 l 0 Z W 1 M b 2 N h d G l v b j 4 8 U 3 R h Y m x l R W 5 0 c m l l c y A v P j w v S X R l b T 4 8 S X R l b T 4 8 S X R l b U x v Y 2 F 0 a W 9 u P j x J d G V t V H l w Z T 5 G b 3 J t d W x h P C 9 J d G V t V H l w Z T 4 8 S X R l b V B h d G g + U 2 V j d G l v b j E v V 2 V y a 2 J s Y W Q l M j A x J T I w L S U y M F J l c 3 V s d H N f T V B B X 1 N h d m V k T S 9 I Z X Q l M j B r b 2 x v b X R 5 c G U l M j B p c y U y M G d l d 2 l q e m l n Z D w v S X R l b V B h d G g + P C 9 J d G V t T G 9 j Y X R p b 2 4 + P F N 0 Y W J s Z U V u d H J p Z X M g L z 4 8 L 0 l 0 Z W 0 + P E l 0 Z W 0 + P E l 0 Z W 1 M b 2 N h d G l v b j 4 8 S X R l b V R 5 c G U + R m 9 y b X V s Y T w v S X R l b V R 5 c G U + P E l 0 Z W 1 Q Y X R o P l N l Y 3 R p b 2 4 x L 1 d l c m t i b G F k J T I w M S U y M C 0 l M j B S Z X N 1 b H R z X 1 N Q Q V 9 u b 3 J t Y W w 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T m F t Z V V w Z G F 0 Z W R B Z n R l c k Z p b G w i I F Z h b H V l P S J s M C I g L z 4 8 R W 5 0 c n k g V H l w Z T 0 i U m V z d W x 0 V H l w Z S I g V m F s d W U 9 I n N U Y W J s Z S I g L z 4 8 R W 5 0 c n k g V H l w Z T 0 i Q n V m Z m V y T m V 4 d F J l Z n J l c 2 g i I F Z h b H V l P S J s M S I g L z 4 8 R W 5 0 c n k g V H l w Z T 0 i R m l s b F R h c m d l d C I g V m F s d W U 9 I n N X Z X J r Y m x h Z F 8 x X 1 9 f U m V z d W x 0 c 1 9 T U E F f b m 9 y b W F s I i A v P j x F b n R y e S B U e X B l P S J G a W x s Z W R D b 2 1 w b G V 0 Z V J l c 3 V s d F R v V 2 9 y a 3 N o Z W V 0 I i B W Y W x 1 Z T 0 i b D E i I C 8 + P E V u d H J 5 I F R 5 c G U 9 I k F k Z G V k V G 9 E Y X R h T W 9 k Z W w i I F Z h b H V l P S J s M C I g L z 4 8 R W 5 0 c n k g V H l w Z T 0 i R m l s b E N v d W 5 0 I i B W Y W x 1 Z T 0 i b D U i I C 8 + P E V u d H J 5 I F R 5 c G U 9 I k Z p b G x F c n J v c k N v Z G U i I F Z h b H V l P S J z V W 5 r b m 9 3 b i I g L z 4 8 R W 5 0 c n k g V H l w Z T 0 i R m l s b E V y c m 9 y Q 2 9 1 b n Q i I F Z h b H V l P S J s M C I g L z 4 8 R W 5 0 c n k g V H l w Z T 0 i R m l s b E x h c 3 R V c G R h d G V k I i B W Y W x 1 Z T 0 i Z D I w M j M t M D U t M D h U M j A 6 M z c 6 N D k u N z M 4 O D c 2 M F o i I C 8 + P E V u d H J 5 I F R 5 c G U 9 I k Z p b G x D b 2 x 1 b W 5 U e X B l c y I g V m F s d W U 9 I n N B d 0 1 E Q X d N R E F 3 T U R B d 0 1 E Q X d N R E F 3 T U d B d 0 1 E Q X d Z R E F 3 W U d B d 0 1 E Q X d N R E F 3 T U R B d 0 1 E Q X d N R E F 3 T U R B d 0 1 E Q X d N R E J n T U R B d 0 1 E Q X d N R E F 3 T U R B d 0 1 E Q X d N R E F 3 T U R C Z 0 1 H Q m d Z R E F 3 T U R B d 1 l H Q m d N R E F 3 T U F B Q V l H Q m d N R 0 F 3 W U d C Z 0 1 E Q m d Z R E F 3 T U R B d 0 1 E Q X d Z R 0 F 3 T U R B d 0 1 E Q X d N R E F 3 T U R B d 0 1 E Q X d N R E F 3 T U R B d 0 1 E Q m d N R E F 3 T U R B d 0 1 E Q X d N R E F 3 T U R B d 0 1 E Q X d N R E F 3 T U R B d 0 1 E Q X d N R E F 3 T U R B d 0 1 E Q X d Z Q S I g L z 4 8 R W 5 0 c n k g V H l w Z T 0 i R m l s b E N v b H V t b k 5 h b W V z I i B W Y W x 1 Z T 0 i c 1 s m c X V v d D t s b 2 F k V G l t Z S Z x d W 9 0 O y w m c X V v d D t k b 2 N U a W 1 l J n F 1 b 3 Q 7 L C Z x d W 9 0 O 2 Z 1 b G x 5 T G 9 h Z G V k J n F 1 b 3 Q 7 L C Z x d W 9 0 O 2 J 5 d G V z T 3 V 0 J n F 1 b 3 Q 7 L C Z x d W 9 0 O 2 J 5 d G V z T 3 V 0 R G 9 j J n F 1 b 3 Q 7 L C Z x d W 9 0 O 2 J 5 d G V z S W 4 m c X V v d D s s J n F 1 b 3 Q 7 Y n l 0 Z X N J b k R v Y y Z x d W 9 0 O y w m c X V v d D t y Z X F 1 Z X N 0 c y Z x d W 9 0 O y w m c X V v d D t y Z X F 1 Z X N 0 c 0 Z 1 b G w m c X V v d D s s J n F 1 b 3 Q 7 c m V x d W V z d H N E b 2 M m c X V v d D s s J n F 1 b 3 Q 7 c m V z c G 9 u c 2 V z X z I w M C Z x d W 9 0 O y w m c X V v d D t y Z X N w b 2 5 z Z X N f N D A 0 J n F 1 b 3 Q 7 L C Z x d W 9 0 O 3 J l c 3 B v b n N l c 1 9 v d G h l c i Z x d W 9 0 O y w m c X V v d D t y Z X N 1 b H Q m c X V v d D s s J n F 1 b 3 Q 7 d G V z d F N 0 Y X J 0 T 2 Z m c 2 V 0 J n F 1 b 3 Q 7 L C Z x d W 9 0 O 2 N h Y 2 h l Z C Z x d W 9 0 O y w m c X V v d D t v c H R p b W l 6 Y X R p b 2 5 f Y 2 h l Y 2 t l Z C Z x d W 9 0 O y w m c X V v d D t t Y W l u X 2 Z y Y W 1 l J n F 1 b 3 Q 7 L C Z x d W 9 0 O 2 x v Y W R F d m V u d F N 0 Y X J 0 J n F 1 b 3 Q 7 L C Z x d W 9 0 O 2 x v Y W R F d m V u d E V u Z C Z x d W 9 0 O y w m c X V v d D t k b 2 1 D b 2 5 0 Z W 5 0 T G 9 h Z G V k R X Z l b n R T d G F y d C Z x d W 9 0 O y w m c X V v d D t k b 2 1 D b 2 5 0 Z W 5 0 T G 9 h Z G V k R X Z l b n R F b m Q m c X V v d D s s J n F 1 b 3 Q 7 V V J M J n F 1 b 3 Q 7 L C Z x d W 9 0 O 2 N v b m 5 l Y 3 R p b 2 5 z J n F 1 b 3 Q 7 L C Z x d W 9 0 O 2 Z p b m F s X 2 J h c 2 V f c G F n Z V 9 y Z X F 1 Z X N 0 J n F 1 b 3 Q 7 L C Z x d W 9 0 O 2 Z p b m F s X 2 J h c 2 V f c G F n Z V 9 y Z X F 1 Z X N 0 X 2 l k J n F 1 b 3 Q 7 L C Z x d W 9 0 O 2 Z p b m F s X 3 V y b C Z x d W 9 0 O y w m c X V v d D t k b 2 1 J b n R l c m F j d G l 2 Z S Z x d W 9 0 O y w m c X V v d D t m a X J z d F B h a W 5 0 J n F 1 b 3 Q 7 L C Z x d W 9 0 O 2 Z p c n N 0 Q 2 9 u d G V u d G Z 1 b F B h a W 5 0 J n F 1 b 3 Q 7 L C Z x d W 9 0 O 2 Z p c n N 0 T W V h b m l u Z 2 Z 1 b F B h a W 5 0 J n F 1 b 3 Q 7 L C Z x d W 9 0 O 3 J l b m R l c k J s b 2 N r a W 5 n Q 1 N T J n F 1 b 3 Q 7 L C Z x d W 9 0 O 3 J l b m R l c k J s b 2 N r a W 5 n S l M m c X V v d D s s J n F 1 b 3 Q 7 V F R G Q i Z x d W 9 0 O y w m c X V v d D t i Y X N l U G F n Z V N T T F R p b W U m c X V v d D s s J n F 1 b 3 Q 7 c 2 N v c m V f Y 2 F j a G U m c X V v d D s s J n F 1 b 3 Q 7 c 2 N v c m V f Y 2 R u J n F 1 b 3 Q 7 L C Z x d W 9 0 O 3 N j b 3 J l X 2 d 6 a X A m c X V v d D s s J n F 1 b 3 Q 7 c 2 N v c m V f Y 2 9 v a 2 l l c y Z x d W 9 0 O y w m c X V v d D t z Y 2 9 y Z V 9 r Z W V w L W F s a X Z l J n F 1 b 3 Q 7 L C Z x d W 9 0 O 3 N j b 3 J l X 2 1 p b m l m e S Z x d W 9 0 O y w m c X V v d D t z Y 2 9 y Z V 9 j b 2 1 i a W 5 l J n F 1 b 3 Q 7 L C Z x d W 9 0 O 3 N j b 3 J l X 2 N v b X B y Z X N z J n F 1 b 3 Q 7 L C Z x d W 9 0 O 3 N j b 3 J l X 2 V 0 Y W d z J n F 1 b 3 Q 7 L C Z x d W 9 0 O 3 N j b 3 J l X 3 B y b 2 d y Z X N z a X Z l X 2 p w Z W c m c X V v d D s s J n F 1 b 3 Q 7 Z 3 p p c F 9 0 b 3 R h b C Z x d W 9 0 O y w m c X V v d D t n e m l w X 3 N h d m l u Z 3 M m c X V v d D s s J n F 1 b 3 Q 7 b W l u a W Z 5 X 3 R v d G F s J n F 1 b 3 Q 7 L C Z x d W 9 0 O 2 1 p b m l m e V 9 z Y X Z p b m d z J n F 1 b 3 Q 7 L C Z x d W 9 0 O 2 l t Y W d l X 3 R v d G F s J n F 1 b 3 Q 7 L C Z x d W 9 0 O 2 l t Y W d l X 3 N h d m l u Z 3 M m c X V v d D s s J n F 1 b 3 Q 7 Y m F z Z V 9 w Y W d l X 2 N k b i Z x d W 9 0 O y w m c X V v d D t j c H U u U G F y c 2 V I V E 1 M J n F 1 b 3 Q 7 L C Z x d W 9 0 O 2 N w d S 5 I V E 1 M R G 9 j d W 1 l b n R Q Y X J z Z X I 6 O k Z l d G N o U X V l d W V k U H J l b G 9 h Z H M m c X V v d D s s J n F 1 b 3 Q 7 Y 3 B 1 L k V 2 Z W 5 0 R G l z c G F 0 Y 2 g m c X V v d D s s J n F 1 b 3 Q 7 Y 3 B 1 L k 1 h c m t E T 0 1 D b 2 5 0 Z W 5 0 J n F 1 b 3 Q 7 L C Z x d W 9 0 O 2 N w d S 5 W O C 5 H Q 1 9 U S U 1 F X 1 R P X 1 N B R k V Q T 0 l O V C Z x d W 9 0 O y w m c X V v d D t j c H U u Q 2 9 t b W l 0 T G 9 h Z C Z x d W 9 0 O y w m c X V v d D t j c H U u U m V z b 3 V y Y 2 V G Z X R j a G V y O j p y Z X F 1 Z X N 0 U m V z b 3 V y Y 2 U m c X V v d D s s J n F 1 b 3 Q 7 Y 3 B 1 L k V 2 Y W x 1 Y X R l U 2 N y a X B 0 J n F 1 b 3 Q 7 L C Z x d W 9 0 O 2 N w d S 5 2 O C 5 j b 2 1 w a W x l J n F 1 b 3 Q 7 L C Z x d W 9 0 O 2 N w d S 5 Q Y X J z Z U F 1 d G h v c l N 0 e W x l U 2 h l Z X Q m c X V v d D s s J n F 1 b 3 Q 7 Y 3 B 1 L k Z 1 b m N 0 a W 9 u Q 2 F s b C Z x d W 9 0 O y w m c X V v d D t j c H U u T W F y a 0 x v Y W Q m c X V v d D s s J n F 1 b 3 Q 7 Y 3 B 1 L l V w Z G F 0 Z U x h e W 9 1 d F R y Z W U m c X V v d D s s J n F 1 b 3 Q 7 Y 3 B 1 L k x h e W 9 1 d C Z x d W 9 0 O y w m c X V v d D t j c H U u U H J l U G F p b n Q m c X V v d D s s J n F 1 b 3 Q 7 Y 3 B 1 L k h p d F R l c 3 Q m c X V v d D s s J n F 1 b 3 Q 7 Y 3 B 1 L l B h a W 5 0 J n F 1 b 3 Q 7 L C Z x d W 9 0 O 2 N w d S 5 M Y X l l c m l 6 Z S Z x d W 9 0 O y w m c X V v d D t j c H U u b G F y Z 2 V z d E N v b n R l b n R m d W x Q Y W l u d D o 6 Q 2 F u Z G l k Y X R l J n F 1 b 3 Q 7 L C Z x d W 9 0 O 2 N w d S 5 J Z G x l J n F 1 b 3 Q 7 L C Z x d W 9 0 O 3 R l c 3 R l c i Z x d W 9 0 O y w m c X V v d D t z d G F y d F 9 l c G 9 j a C Z x d W 9 0 O y w m c X V v d D t v c 1 Z l c n N p b 2 4 m c X V v d D s s J n F 1 b 3 Q 7 b 3 N f d m V y c 2 l v b i Z x d W 9 0 O y w m c X V v d D t v c 1 B s Y X R m b 3 J t J n F 1 b 3 Q 7 L C Z x d W 9 0 O 2 R h d G U m c X V v d D s s J n F 1 b 3 Q 7 Y n J v d 3 N l c l Z l c n N p b 2 4 m c X V v d D s s J n F 1 b 3 Q 7 Y n J v d 3 N l c l 9 2 Z X J z a W 9 u J n F 1 b 3 Q 7 L C Z x d W 9 0 O 2 Z 1 b G x 5 T G 9 h Z G V k Q 1 B V b X M m c X V v d D s s J n F 1 b 3 Q 7 Z n V s b H l M b 2 F k Z W R D U F V w Y 3 Q m c X V v d D s s J n F 1 b 3 Q 7 Z G 9 j d W 1 l b n R f V V J M J n F 1 b 3 Q 7 L C Z x d W 9 0 O 2 R v Y 3 V t Z W 5 0 X 2 h v c 3 R u Y W 1 l J n F 1 b 3 Q 7 L C Z x d W 9 0 O 2 R v Y 3 V t Z W 5 0 X 2 9 y a W d p b i Z x d W 9 0 O y w m c X V v d D t k b 2 1 F b G V t Z W 5 0 c y Z x d W 9 0 O y w m c X V v d D t k b 2 1 D b 2 1 w b G V 0 Z S Z x d W 9 0 O y w m c X V v d D t Q Z X J m b 3 J t Y W 5 j Z V B h a W 5 0 V G l t a W 5 n L m Z p c n N 0 L X B h a W 5 0 J n F 1 b 3 Q 7 L C Z x d W 9 0 O 1 B l c m Z v c m 1 h b m N l U G F p b n R U a W 1 p b m c u Z m l y c 3 Q t Y 2 9 u d G V u d G Z 1 b C 1 w Y W l u d C Z x d W 9 0 O y w m c X V v d D t i Y X N l X 3 B h Z 2 V f a X B f c H R y J n F 1 b 3 Q 7 L C Z x d W 9 0 O 2 J h c 2 V f c G F n Z V 9 j b m F t Z S Z x d W 9 0 O y w m c X V v d D t i Y X N l X 3 B h Z 2 V f Z G 5 z X 3 N l c n Z l c i Z x d W 9 0 O y w m c X V v d D t i c m 9 3 c 2 V y X 2 5 h b W U m c X V v d D s s J n F 1 b 3 Q 7 Z X Z l b n R O Y W 1 l J n F 1 b 3 Q 7 L C Z x d W 9 0 O 3 R l c 3 R f c n V u X 3 R p b W V f b X M m c X V v d D s s J n F 1 b 3 Q 7 d G V z d F V y b C Z x d W 9 0 O y w m c X V v d D t D b 2 x v c m R l c H R o J n F 1 b 3 Q 7 L C Z x d W 9 0 O 0 R w a S Z x d W 9 0 O y w m c X V v d D t J b W F n Z X M m c X V v d D s s J n F 1 b 3 Q 7 U m V z b 2 x 1 d G l v b i Z x d W 9 0 O y w m c X V v d D t n Z W 5 l c m F 0 Z W Q t Y 2 9 u d G V u d C 1 w Z X J j Z W 5 0 J n F 1 b 3 Q 7 L C Z x d W 9 0 O 2 d l b m V y Y X R l Z C 1 j b 2 5 0 Z W 5 0 L X N p e m U m c X V v d D s s J n F 1 b 3 Q 7 b W V 0 Y S 1 2 a W V 3 c G 9 y d C Z x d W 9 0 O y w m c X V v d D t y Z W 5 k Z X J l Z C 1 o d G 1 s J n F 1 b 3 Q 7 L C Z x d W 9 0 O 2 x h c 3 R W a X N 1 Y W x D a G F u Z 2 U m c X V v d D s s J n F 1 b 3 Q 7 c m V u Z G V y J n F 1 b 3 Q 7 L C Z x d W 9 0 O 3 Z p c 3 V h b E N v b X B s Z X R l O D U m c X V v d D s s J n F 1 b 3 Q 7 d m l z d W F s Q 2 9 t c G x l d G U 5 M C Z x d W 9 0 O y w m c X V v d D t 2 a X N 1 Y W x D b 2 1 w b G V 0 Z T k 1 J n F 1 b 3 Q 7 L C Z x d W 9 0 O 3 Z p c 3 V h b E N v b X B s Z X R l O T k m c X V v d D s s J n F 1 b 3 Q 7 d m l z d W F s Q 2 9 t c G x l d G U m c X V v d D s s J n F 1 b 3 Q 7 U 3 B l Z W R J b m R l e C Z x d W 9 0 O y w m c X V v d D t M Y X J n Z X N 0 Q 2 9 u d G V u d G Z 1 b F B h a W 5 0 V H l w Z S Z x d W 9 0 O y w m c X V v d D t M Y X J n Z X N 0 Q 2 9 u d G V u d G Z 1 b F B h a W 5 0 T m 9 k Z V R 5 c G U m c X V v d D s s J n F 1 b 3 Q 7 Y 2 h y b 2 1 l V X N l c l R p b W l u Z y 5 u Y X Z p Z 2 F 0 a W 9 u U 3 R h c n Q m c X V v d D s s J n F 1 b 3 Q 7 Y 2 h y b 2 1 l V X N l c l R p b W l u Z y 5 m Z X R j a F N 0 Y X J 0 J n F 1 b 3 Q 7 L C Z x d W 9 0 O 2 N o c m 9 t Z V V z Z X J U a W 1 p b m c u Z G 9 t T G 9 h Z G l u Z y Z x d W 9 0 O y w m c X V v d D t j a H J v b W V V c 2 V y V G l t a W 5 n L n J l c 3 B v b n N l R W 5 k J n F 1 b 3 Q 7 L C Z x d W 9 0 O 2 N o c m 9 t Z V V z Z X J U a W 1 p b m c u Z G 9 t S W 5 0 Z X J h Y 3 R p d m U m c X V v d D s s J n F 1 b 3 Q 7 Y 2 h y b 2 1 l V X N l c l R p b W l u Z y 5 k b 2 1 D b 2 5 0 Z W 5 0 T G 9 h Z G V k R X Z l b n R T d G F y d C Z x d W 9 0 O y w m c X V v d D t j a H J v b W V V c 2 V y V G l t a W 5 n L m R v b U N v b n R l b n R M b 2 F k Z W R F d m V u d E V u Z C Z x d W 9 0 O y w m c X V v d D t j a H J v b W V V c 2 V y V G l t a W 5 n L m R v b U N v b X B s Z X R l J n F 1 b 3 Q 7 L C Z x d W 9 0 O 2 N o c m 9 t Z V V z Z X J U a W 1 p b m c u d W 5 s b 2 F k R X Z l b n R T d G F y d C Z x d W 9 0 O y w m c X V v d D t j a H J v b W V V c 2 V y V G l t a W 5 n L n V u b G 9 h Z E V 2 Z W 5 0 R W 5 k J n F 1 b 3 Q 7 L C Z x d W 9 0 O 2 N o c m 9 t Z V V z Z X J U a W 1 p b m c u b W F y a 0 F z T W F p b k Z y Y W 1 l J n F 1 b 3 Q 7 L C Z x d W 9 0 O 2 N o c m 9 t Z V V z Z X J U a W 1 p b m c u Y 2 9 t b W l 0 T m F 2 a W d h d G l v b k V u Z C Z x d W 9 0 O y w m c X V v d D t j a H J v b W V V c 2 V y V G l t a W 5 n L m x v Y W R F d m V u d F N 0 Y X J 0 J n F 1 b 3 Q 7 L C Z x d W 9 0 O 2 N o c m 9 t Z V V z Z X J U a W 1 p b m c u b G 9 h Z E V 2 Z W 5 0 R W 5 k J n F 1 b 3 Q 7 L C Z x d W 9 0 O 2 N o c m 9 t Z V V z Z X J U a W 1 p b m c u Z m l y c 3 R Q Y W l u d C Z x d W 9 0 O y w m c X V v d D t j a H J v b W V V c 2 V y V G l t a W 5 n L m Z p c n N 0 Q 2 9 u d G V u d G Z 1 b F B h a W 5 0 J n F 1 b 3 Q 7 L C Z x d W 9 0 O 2 N o c m 9 t Z V V z Z X J U a W 1 p b m c u Z m l y c 3 R N Z W F u a W 5 n Z n V s U G F p b n R D Y W 5 k a W R h d G U m c X V v d D s s J n F 1 b 3 Q 7 Y 2 h y b 2 1 l V X N l c l R p b W l u Z y 5 m a X J z d E 1 l Y W 5 p b m d m d W x Q Y W l u d C Z x d W 9 0 O y w m c X V v d D t j a H J v b W V V c 2 V y V G l t a W 5 n L k x h c m d l c 3 R U Z X h 0 U G F p b n Q m c X V v d D s s J n F 1 b 3 Q 7 Y 2 h y b 2 1 l V X N l c l R p b W l u Z y 5 M Y X J n Z X N 0 Q 2 9 u d G V u d G Z 1 b F B h a W 5 0 J n F 1 b 3 Q 7 L C Z x d W 9 0 O 2 N o c m 9 t Z V V z Z X J U a W 1 p b m c u V G 9 0 Y W x M Y X l v d X R T a G l m d C Z x d W 9 0 O y w m c X V v d D t j a H J v b W V V c 2 V y V G l t a W 5 n L k N 1 b X V s Y X R p d m V M Y X l v d X R T a G l m d C Z x d W 9 0 O y w m c X V v d D t U V E l N Z W F z d X J l b W V u d E V u Z C Z x d W 9 0 O y w m c X V v d D t M Y X N 0 S W 5 0 Z X J h Y 3 R p d m U m c X V v d D s s J n F 1 b 3 Q 7 d G V z d E l E J n F 1 b 3 Q 7 L C Z x d W 9 0 O 3 J 1 b i Z x d W 9 0 O y w m c X V v d D t z d G V w J n F 1 b 3 Q 7 L C Z x d W 9 0 O 2 V m Z m V j d G l 2 Z U J w c y Z x d W 9 0 O y w m c X V v d D t k b 2 1 U a W 1 l J n F 1 b 3 Q 7 L C Z x d W 9 0 O 2 F m d C Z x d W 9 0 O y w m c X V v d D t 0 a X R s Z V R p b W U m c X V v d D s s J n F 1 b 3 Q 7 Z G 9 t T G 9 h Z G l u Z y Z x d W 9 0 O y w m c X V v d D t z Z X J 2 Z X J f c n R 0 J n F 1 b 3 Q 7 L C Z x d W 9 0 O 2 V k Z 2 U t c H J v Y 2 V z c 2 V k J n F 1 b 3 Q 7 L C Z x d W 9 0 O 2 1 h e E Z J R C Z x d W 9 0 O y w m c X V v d D t U b 3 R h b E J s b 2 N r a W 5 n V G l t Z S Z x d W 9 0 O y w m c X V v d D t l Z m Z l Y 3 R p d m V C c H N E b 2 M m c X V v d D s s J n F 1 b 3 Q 7 Y n l 0 Z X M u a H R t b C Z x d W 9 0 O y w m c X V v d D t y Z X F 1 Z X N 0 c y 5 o d G 1 s J n F 1 b 3 Q 7 L C Z x d W 9 0 O 2 J 5 d G V z V W 5 j b 2 1 w c m V z c 2 V k L m h 0 b W w m c X V v d D s s J n F 1 b 3 Q 7 Y n l 0 Z X M u a n M m c X V v d D s s J n F 1 b 3 Q 7 c m V x d W V z d H M u a n M m c X V v d D s s J n F 1 b 3 Q 7 Y n l 0 Z X N V b m N v b X B y Z X N z Z W Q u a n M m c X V v d D s s J n F 1 b 3 Q 7 Y n l 0 Z X M u Y 3 N z J n F 1 b 3 Q 7 L C Z x d W 9 0 O 3 J l c X V l c 3 R z L m N z c y Z x d W 9 0 O y w m c X V v d D t i e X R l c 1 V u Y 2 9 t c H J l c 3 N l Z C 5 j c 3 M m c X V v d D s s J n F 1 b 3 Q 7 Y n l 0 Z X M u a W 1 h Z 2 U m c X V v d D s s J n F 1 b 3 Q 7 c m V x d W V z d H M u a W 1 h Z 2 U m c X V v d D s s J n F 1 b 3 Q 7 Y n l 0 Z X N V b m N v b X B y Z X N z Z W Q u a W 1 h Z 2 U m c X V v d D s s J n F 1 b 3 Q 7 Y n l 0 Z X M u Z m x h c 2 g m c X V v d D s s J n F 1 b 3 Q 7 c m V x d W V z d H M u Z m x h c 2 g m c X V v d D s s J n F 1 b 3 Q 7 Y n l 0 Z X N V b m N v b X B y Z X N z Z W Q u Z m x h c 2 g m c X V v d D s s J n F 1 b 3 Q 7 Y n l 0 Z X M u Z m 9 u d C Z x d W 9 0 O y w m c X V v d D t y Z X F 1 Z X N 0 c y 5 m b 2 5 0 J n F 1 b 3 Q 7 L C Z x d W 9 0 O 2 J 5 d G V z V W 5 j b 2 1 w c m V z c 2 V k L m Z v b n Q m c X V v d D s s J n F 1 b 3 Q 7 Y n l 0 Z X M u d m l k Z W 8 m c X V v d D s s J n F 1 b 3 Q 7 c m V x d W V z d H M u d m l k Z W 8 m c X V v d D s s J n F 1 b 3 Q 7 Y n l 0 Z X N V b m N v b X B y Z X N z Z W Q u d m l k Z W 8 m c X V v d D s s J n F 1 b 3 Q 7 Y n l 0 Z X M u b 3 R o Z X I m c X V v d D s s J n F 1 b 3 Q 7 c m V x d W V z d H M u b 3 R o Z X I m c X V v d D s s J n F 1 b 3 Q 7 Y n l 0 Z X N V b m N v b X B y Z X N z Z W Q u b 3 R o Z X I m c X V v d D s s J n F 1 b 3 Q 7 a W Q m c X V v d D s s J n F 1 b 3 Q 7 Q 2 9 s d W 1 u M T c 3 J n F 1 b 3 Q 7 X S I g L z 4 8 R W 5 0 c n k g V H l w Z T 0 i R m l s b F N 0 Y X R 1 c y I g V m F s d W U 9 I n N D b 2 1 w b G V 0 Z S I g L z 4 8 R W 5 0 c n k g V H l w Z T 0 i U m V s Y X R p b 2 5 z a G l w S W 5 m b 0 N v b n R h a W 5 l c i I g V m F s d W U 9 I n N 7 J n F 1 b 3 Q 7 Y 2 9 s d W 1 u Q 2 9 1 b n Q m c X V v d D s 6 M T c 3 L C Z x d W 9 0 O 2 t l e U N v b H V t b k 5 h b W V z J n F 1 b 3 Q 7 O l t d L C Z x d W 9 0 O 3 F 1 Z X J 5 U m V s Y X R p b 2 5 z a G l w c y Z x d W 9 0 O z p b X S w m c X V v d D t j b 2 x 1 b W 5 J Z G V u d G l 0 a W V z J n F 1 b 3 Q 7 O l s m c X V v d D t T Z W N 0 a W 9 u M S 9 X Z X J r Y m x h Z C A x I C 0 g U m V z d W x 0 c 1 9 T U E F f b m 9 y b W F s L 0 F 1 d G 9 S Z W 1 v d m V k Q 2 9 s d W 1 u c z E u e 2 x v Y W R U a W 1 l L D B 9 J n F 1 b 3 Q 7 L C Z x d W 9 0 O 1 N l Y 3 R p b 2 4 x L 1 d l c m t i b G F k I D E g L S B S Z X N 1 b H R z X 1 N Q Q V 9 u b 3 J t Y W w v Q X V 0 b 1 J l b W 9 2 Z W R D b 2 x 1 b W 5 z M S 5 7 Z G 9 j V G l t Z S w x f S Z x d W 9 0 O y w m c X V v d D t T Z W N 0 a W 9 u M S 9 X Z X J r Y m x h Z C A x I C 0 g U m V z d W x 0 c 1 9 T U E F f b m 9 y b W F s L 0 F 1 d G 9 S Z W 1 v d m V k Q 2 9 s d W 1 u c z E u e 2 Z 1 b G x 5 T G 9 h Z G V k L D J 9 J n F 1 b 3 Q 7 L C Z x d W 9 0 O 1 N l Y 3 R p b 2 4 x L 1 d l c m t i b G F k I D E g L S B S Z X N 1 b H R z X 1 N Q Q V 9 u b 3 J t Y W w v Q X V 0 b 1 J l b W 9 2 Z W R D b 2 x 1 b W 5 z M S 5 7 Y n l 0 Z X N P d X Q s M 3 0 m c X V v d D s s J n F 1 b 3 Q 7 U 2 V j d G l v b j E v V 2 V y a 2 J s Y W Q g M S A t I F J l c 3 V s d H N f U 1 B B X 2 5 v c m 1 h b C 9 B d X R v U m V t b 3 Z l Z E N v b H V t b n M x L n t i e X R l c 0 9 1 d E R v Y y w 0 f S Z x d W 9 0 O y w m c X V v d D t T Z W N 0 a W 9 u M S 9 X Z X J r Y m x h Z C A x I C 0 g U m V z d W x 0 c 1 9 T U E F f b m 9 y b W F s L 0 F 1 d G 9 S Z W 1 v d m V k Q 2 9 s d W 1 u c z E u e 2 J 5 d G V z S W 4 s N X 0 m c X V v d D s s J n F 1 b 3 Q 7 U 2 V j d G l v b j E v V 2 V y a 2 J s Y W Q g M S A t I F J l c 3 V s d H N f U 1 B B X 2 5 v c m 1 h b C 9 B d X R v U m V t b 3 Z l Z E N v b H V t b n M x L n t i e X R l c 0 l u R G 9 j L D Z 9 J n F 1 b 3 Q 7 L C Z x d W 9 0 O 1 N l Y 3 R p b 2 4 x L 1 d l c m t i b G F k I D E g L S B S Z X N 1 b H R z X 1 N Q Q V 9 u b 3 J t Y W w v Q X V 0 b 1 J l b W 9 2 Z W R D b 2 x 1 b W 5 z M S 5 7 c m V x d W V z d H M s N 3 0 m c X V v d D s s J n F 1 b 3 Q 7 U 2 V j d G l v b j E v V 2 V y a 2 J s Y W Q g M S A t I F J l c 3 V s d H N f U 1 B B X 2 5 v c m 1 h b C 9 B d X R v U m V t b 3 Z l Z E N v b H V t b n M x L n t y Z X F 1 Z X N 0 c 0 Z 1 b G w s O H 0 m c X V v d D s s J n F 1 b 3 Q 7 U 2 V j d G l v b j E v V 2 V y a 2 J s Y W Q g M S A t I F J l c 3 V s d H N f U 1 B B X 2 5 v c m 1 h b C 9 B d X R v U m V t b 3 Z l Z E N v b H V t b n M x L n t y Z X F 1 Z X N 0 c 0 R v Y y w 5 f S Z x d W 9 0 O y w m c X V v d D t T Z W N 0 a W 9 u M S 9 X Z X J r Y m x h Z C A x I C 0 g U m V z d W x 0 c 1 9 T U E F f b m 9 y b W F s L 0 F 1 d G 9 S Z W 1 v d m V k Q 2 9 s d W 1 u c z E u e 3 J l c 3 B v b n N l c 1 8 y M D A s M T B 9 J n F 1 b 3 Q 7 L C Z x d W 9 0 O 1 N l Y 3 R p b 2 4 x L 1 d l c m t i b G F k I D E g L S B S Z X N 1 b H R z X 1 N Q Q V 9 u b 3 J t Y W w v Q X V 0 b 1 J l b W 9 2 Z W R D b 2 x 1 b W 5 z M S 5 7 c m V z c G 9 u c 2 V z X z Q w N C w x M X 0 m c X V v d D s s J n F 1 b 3 Q 7 U 2 V j d G l v b j E v V 2 V y a 2 J s Y W Q g M S A t I F J l c 3 V s d H N f U 1 B B X 2 5 v c m 1 h b C 9 B d X R v U m V t b 3 Z l Z E N v b H V t b n M x L n t y Z X N w b 2 5 z Z X N f b 3 R o Z X I s M T J 9 J n F 1 b 3 Q 7 L C Z x d W 9 0 O 1 N l Y 3 R p b 2 4 x L 1 d l c m t i b G F k I D E g L S B S Z X N 1 b H R z X 1 N Q Q V 9 u b 3 J t Y W w v Q X V 0 b 1 J l b W 9 2 Z W R D b 2 x 1 b W 5 z M S 5 7 c m V z d W x 0 L D E z f S Z x d W 9 0 O y w m c X V v d D t T Z W N 0 a W 9 u M S 9 X Z X J r Y m x h Z C A x I C 0 g U m V z d W x 0 c 1 9 T U E F f b m 9 y b W F s L 0 F 1 d G 9 S Z W 1 v d m V k Q 2 9 s d W 1 u c z E u e 3 R l c 3 R T d G F y d E 9 m Z n N l d C w x N H 0 m c X V v d D s s J n F 1 b 3 Q 7 U 2 V j d G l v b j E v V 2 V y a 2 J s Y W Q g M S A t I F J l c 3 V s d H N f U 1 B B X 2 5 v c m 1 h b C 9 B d X R v U m V t b 3 Z l Z E N v b H V t b n M x L n t j Y W N o Z W Q s M T V 9 J n F 1 b 3 Q 7 L C Z x d W 9 0 O 1 N l Y 3 R p b 2 4 x L 1 d l c m t i b G F k I D E g L S B S Z X N 1 b H R z X 1 N Q Q V 9 u b 3 J t Y W w v Q X V 0 b 1 J l b W 9 2 Z W R D b 2 x 1 b W 5 z M S 5 7 b 3 B 0 a W 1 p e m F 0 a W 9 u X 2 N o Z W N r Z W Q s M T Z 9 J n F 1 b 3 Q 7 L C Z x d W 9 0 O 1 N l Y 3 R p b 2 4 x L 1 d l c m t i b G F k I D E g L S B S Z X N 1 b H R z X 1 N Q Q V 9 u b 3 J t Y W w v Q X V 0 b 1 J l b W 9 2 Z W R D b 2 x 1 b W 5 z M S 5 7 b W F p b l 9 m c m F t Z S w x N 3 0 m c X V v d D s s J n F 1 b 3 Q 7 U 2 V j d G l v b j E v V 2 V y a 2 J s Y W Q g M S A t I F J l c 3 V s d H N f U 1 B B X 2 5 v c m 1 h b C 9 B d X R v U m V t b 3 Z l Z E N v b H V t b n M x L n t s b 2 F k R X Z l b n R T d G F y d C w x O H 0 m c X V v d D s s J n F 1 b 3 Q 7 U 2 V j d G l v b j E v V 2 V y a 2 J s Y W Q g M S A t I F J l c 3 V s d H N f U 1 B B X 2 5 v c m 1 h b C 9 B d X R v U m V t b 3 Z l Z E N v b H V t b n M x L n t s b 2 F k R X Z l b n R F b m Q s M T l 9 J n F 1 b 3 Q 7 L C Z x d W 9 0 O 1 N l Y 3 R p b 2 4 x L 1 d l c m t i b G F k I D E g L S B S Z X N 1 b H R z X 1 N Q Q V 9 u b 3 J t Y W w v Q X V 0 b 1 J l b W 9 2 Z W R D b 2 x 1 b W 5 z M S 5 7 Z G 9 t Q 2 9 u d G V u d E x v Y W R l Z E V 2 Z W 5 0 U 3 R h c n Q s M j B 9 J n F 1 b 3 Q 7 L C Z x d W 9 0 O 1 N l Y 3 R p b 2 4 x L 1 d l c m t i b G F k I D E g L S B S Z X N 1 b H R z X 1 N Q Q V 9 u b 3 J t Y W w v Q X V 0 b 1 J l b W 9 2 Z W R D b 2 x 1 b W 5 z M S 5 7 Z G 9 t Q 2 9 u d G V u d E x v Y W R l Z E V 2 Z W 5 0 R W 5 k L D I x f S Z x d W 9 0 O y w m c X V v d D t T Z W N 0 a W 9 u M S 9 X Z X J r Y m x h Z C A x I C 0 g U m V z d W x 0 c 1 9 T U E F f b m 9 y b W F s L 0 F 1 d G 9 S Z W 1 v d m V k Q 2 9 s d W 1 u c z E u e 1 V S T C w y M n 0 m c X V v d D s s J n F 1 b 3 Q 7 U 2 V j d G l v b j E v V 2 V y a 2 J s Y W Q g M S A t I F J l c 3 V s d H N f U 1 B B X 2 5 v c m 1 h b C 9 B d X R v U m V t b 3 Z l Z E N v b H V t b n M x L n t j b 2 5 u Z W N 0 a W 9 u c y w y M 3 0 m c X V v d D s s J n F 1 b 3 Q 7 U 2 V j d G l v b j E v V 2 V y a 2 J s Y W Q g M S A t I F J l c 3 V s d H N f U 1 B B X 2 5 v c m 1 h b C 9 B d X R v U m V t b 3 Z l Z E N v b H V t b n M x L n t m a W 5 h b F 9 i Y X N l X 3 B h Z 2 V f c m V x d W V z d C w y N H 0 m c X V v d D s s J n F 1 b 3 Q 7 U 2 V j d G l v b j E v V 2 V y a 2 J s Y W Q g M S A t I F J l c 3 V s d H N f U 1 B B X 2 5 v c m 1 h b C 9 B d X R v U m V t b 3 Z l Z E N v b H V t b n M x L n t m a W 5 h b F 9 i Y X N l X 3 B h Z 2 V f c m V x d W V z d F 9 p Z C w y N X 0 m c X V v d D s s J n F 1 b 3 Q 7 U 2 V j d G l v b j E v V 2 V y a 2 J s Y W Q g M S A t I F J l c 3 V s d H N f U 1 B B X 2 5 v c m 1 h b C 9 B d X R v U m V t b 3 Z l Z E N v b H V t b n M x L n t m a W 5 h b F 9 1 c m w s M j Z 9 J n F 1 b 3 Q 7 L C Z x d W 9 0 O 1 N l Y 3 R p b 2 4 x L 1 d l c m t i b G F k I D E g L S B S Z X N 1 b H R z X 1 N Q Q V 9 u b 3 J t Y W w v Q X V 0 b 1 J l b W 9 2 Z W R D b 2 x 1 b W 5 z M S 5 7 Z G 9 t S W 5 0 Z X J h Y 3 R p d m U s M j d 9 J n F 1 b 3 Q 7 L C Z x d W 9 0 O 1 N l Y 3 R p b 2 4 x L 1 d l c m t i b G F k I D E g L S B S Z X N 1 b H R z X 1 N Q Q V 9 u b 3 J t Y W w v Q X V 0 b 1 J l b W 9 2 Z W R D b 2 x 1 b W 5 z M S 5 7 Z m l y c 3 R Q Y W l u d C w y O H 0 m c X V v d D s s J n F 1 b 3 Q 7 U 2 V j d G l v b j E v V 2 V y a 2 J s Y W Q g M S A t I F J l c 3 V s d H N f U 1 B B X 2 5 v c m 1 h b C 9 B d X R v U m V t b 3 Z l Z E N v b H V t b n M x L n t m a X J z d E N v b n R l b n R m d W x Q Y W l u d C w y O X 0 m c X V v d D s s J n F 1 b 3 Q 7 U 2 V j d G l v b j E v V 2 V y a 2 J s Y W Q g M S A t I F J l c 3 V s d H N f U 1 B B X 2 5 v c m 1 h b C 9 B d X R v U m V t b 3 Z l Z E N v b H V t b n M x L n t m a X J z d E 1 l Y W 5 p b m d m d W x Q Y W l u d C w z M H 0 m c X V v d D s s J n F 1 b 3 Q 7 U 2 V j d G l v b j E v V 2 V y a 2 J s Y W Q g M S A t I F J l c 3 V s d H N f U 1 B B X 2 5 v c m 1 h b C 9 B d X R v U m V t b 3 Z l Z E N v b H V t b n M x L n t y Z W 5 k Z X J C b G 9 j a 2 l u Z 0 N T U y w z M X 0 m c X V v d D s s J n F 1 b 3 Q 7 U 2 V j d G l v b j E v V 2 V y a 2 J s Y W Q g M S A t I F J l c 3 V s d H N f U 1 B B X 2 5 v c m 1 h b C 9 B d X R v U m V t b 3 Z l Z E N v b H V t b n M x L n t y Z W 5 k Z X J C b G 9 j a 2 l u Z 0 p T L D M y f S Z x d W 9 0 O y w m c X V v d D t T Z W N 0 a W 9 u M S 9 X Z X J r Y m x h Z C A x I C 0 g U m V z d W x 0 c 1 9 T U E F f b m 9 y b W F s L 0 F 1 d G 9 S Z W 1 v d m V k Q 2 9 s d W 1 u c z E u e 1 R U R k I s M z N 9 J n F 1 b 3 Q 7 L C Z x d W 9 0 O 1 N l Y 3 R p b 2 4 x L 1 d l c m t i b G F k I D E g L S B S Z X N 1 b H R z X 1 N Q Q V 9 u b 3 J t Y W w v Q X V 0 b 1 J l b W 9 2 Z W R D b 2 x 1 b W 5 z M S 5 7 Y m F z Z V B h Z 2 V T U 0 x U a W 1 l L D M 0 f S Z x d W 9 0 O y w m c X V v d D t T Z W N 0 a W 9 u M S 9 X Z X J r Y m x h Z C A x I C 0 g U m V z d W x 0 c 1 9 T U E F f b m 9 y b W F s L 0 F 1 d G 9 S Z W 1 v d m V k Q 2 9 s d W 1 u c z E u e 3 N j b 3 J l X 2 N h Y 2 h l L D M 1 f S Z x d W 9 0 O y w m c X V v d D t T Z W N 0 a W 9 u M S 9 X Z X J r Y m x h Z C A x I C 0 g U m V z d W x 0 c 1 9 T U E F f b m 9 y b W F s L 0 F 1 d G 9 S Z W 1 v d m V k Q 2 9 s d W 1 u c z E u e 3 N j b 3 J l X 2 N k b i w z N n 0 m c X V v d D s s J n F 1 b 3 Q 7 U 2 V j d G l v b j E v V 2 V y a 2 J s Y W Q g M S A t I F J l c 3 V s d H N f U 1 B B X 2 5 v c m 1 h b C 9 B d X R v U m V t b 3 Z l Z E N v b H V t b n M x L n t z Y 2 9 y Z V 9 n e m l w L D M 3 f S Z x d W 9 0 O y w m c X V v d D t T Z W N 0 a W 9 u M S 9 X Z X J r Y m x h Z C A x I C 0 g U m V z d W x 0 c 1 9 T U E F f b m 9 y b W F s L 0 F 1 d G 9 S Z W 1 v d m V k Q 2 9 s d W 1 u c z E u e 3 N j b 3 J l X 2 N v b 2 t p Z X M s M z h 9 J n F 1 b 3 Q 7 L C Z x d W 9 0 O 1 N l Y 3 R p b 2 4 x L 1 d l c m t i b G F k I D E g L S B S Z X N 1 b H R z X 1 N Q Q V 9 u b 3 J t Y W w v Q X V 0 b 1 J l b W 9 2 Z W R D b 2 x 1 b W 5 z M S 5 7 c 2 N v c m V f a 2 V l c C 1 h b G l 2 Z S w z O X 0 m c X V v d D s s J n F 1 b 3 Q 7 U 2 V j d G l v b j E v V 2 V y a 2 J s Y W Q g M S A t I F J l c 3 V s d H N f U 1 B B X 2 5 v c m 1 h b C 9 B d X R v U m V t b 3 Z l Z E N v b H V t b n M x L n t z Y 2 9 y Z V 9 t a W 5 p Z n k s N D B 9 J n F 1 b 3 Q 7 L C Z x d W 9 0 O 1 N l Y 3 R p b 2 4 x L 1 d l c m t i b G F k I D E g L S B S Z X N 1 b H R z X 1 N Q Q V 9 u b 3 J t Y W w v Q X V 0 b 1 J l b W 9 2 Z W R D b 2 x 1 b W 5 z M S 5 7 c 2 N v c m V f Y 2 9 t Y m l u Z S w 0 M X 0 m c X V v d D s s J n F 1 b 3 Q 7 U 2 V j d G l v b j E v V 2 V y a 2 J s Y W Q g M S A t I F J l c 3 V s d H N f U 1 B B X 2 5 v c m 1 h b C 9 B d X R v U m V t b 3 Z l Z E N v b H V t b n M x L n t z Y 2 9 y Z V 9 j b 2 1 w c m V z c y w 0 M n 0 m c X V v d D s s J n F 1 b 3 Q 7 U 2 V j d G l v b j E v V 2 V y a 2 J s Y W Q g M S A t I F J l c 3 V s d H N f U 1 B B X 2 5 v c m 1 h b C 9 B d X R v U m V t b 3 Z l Z E N v b H V t b n M x L n t z Y 2 9 y Z V 9 l d G F n c y w 0 M 3 0 m c X V v d D s s J n F 1 b 3 Q 7 U 2 V j d G l v b j E v V 2 V y a 2 J s Y W Q g M S A t I F J l c 3 V s d H N f U 1 B B X 2 5 v c m 1 h b C 9 B d X R v U m V t b 3 Z l Z E N v b H V t b n M x L n t z Y 2 9 y Z V 9 w c m 9 n c m V z c 2 l 2 Z V 9 q c G V n L D Q 0 f S Z x d W 9 0 O y w m c X V v d D t T Z W N 0 a W 9 u M S 9 X Z X J r Y m x h Z C A x I C 0 g U m V z d W x 0 c 1 9 T U E F f b m 9 y b W F s L 0 F 1 d G 9 S Z W 1 v d m V k Q 2 9 s d W 1 u c z E u e 2 d 6 a X B f d G 9 0 Y W w s N D V 9 J n F 1 b 3 Q 7 L C Z x d W 9 0 O 1 N l Y 3 R p b 2 4 x L 1 d l c m t i b G F k I D E g L S B S Z X N 1 b H R z X 1 N Q Q V 9 u b 3 J t Y W w v Q X V 0 b 1 J l b W 9 2 Z W R D b 2 x 1 b W 5 z M S 5 7 Z 3 p p c F 9 z Y X Z p b m d z L D Q 2 f S Z x d W 9 0 O y w m c X V v d D t T Z W N 0 a W 9 u M S 9 X Z X J r Y m x h Z C A x I C 0 g U m V z d W x 0 c 1 9 T U E F f b m 9 y b W F s L 0 F 1 d G 9 S Z W 1 v d m V k Q 2 9 s d W 1 u c z E u e 2 1 p b m l m e V 9 0 b 3 R h b C w 0 N 3 0 m c X V v d D s s J n F 1 b 3 Q 7 U 2 V j d G l v b j E v V 2 V y a 2 J s Y W Q g M S A t I F J l c 3 V s d H N f U 1 B B X 2 5 v c m 1 h b C 9 B d X R v U m V t b 3 Z l Z E N v b H V t b n M x L n t t a W 5 p Z n l f c 2 F 2 a W 5 n c y w 0 O H 0 m c X V v d D s s J n F 1 b 3 Q 7 U 2 V j d G l v b j E v V 2 V y a 2 J s Y W Q g M S A t I F J l c 3 V s d H N f U 1 B B X 2 5 v c m 1 h b C 9 B d X R v U m V t b 3 Z l Z E N v b H V t b n M x L n t p b W F n Z V 9 0 b 3 R h b C w 0 O X 0 m c X V v d D s s J n F 1 b 3 Q 7 U 2 V j d G l v b j E v V 2 V y a 2 J s Y W Q g M S A t I F J l c 3 V s d H N f U 1 B B X 2 5 v c m 1 h b C 9 B d X R v U m V t b 3 Z l Z E N v b H V t b n M x L n t p b W F n Z V 9 z Y X Z p b m d z L D U w f S Z x d W 9 0 O y w m c X V v d D t T Z W N 0 a W 9 u M S 9 X Z X J r Y m x h Z C A x I C 0 g U m V z d W x 0 c 1 9 T U E F f b m 9 y b W F s L 0 F 1 d G 9 S Z W 1 v d m V k Q 2 9 s d W 1 u c z E u e 2 J h c 2 V f c G F n Z V 9 j Z G 4 s N T F 9 J n F 1 b 3 Q 7 L C Z x d W 9 0 O 1 N l Y 3 R p b 2 4 x L 1 d l c m t i b G F k I D E g L S B S Z X N 1 b H R z X 1 N Q Q V 9 u b 3 J t Y W w v Q X V 0 b 1 J l b W 9 2 Z W R D b 2 x 1 b W 5 z M S 5 7 Y 3 B 1 L l B h c n N l S F R N T C w 1 M n 0 m c X V v d D s s J n F 1 b 3 Q 7 U 2 V j d G l v b j E v V 2 V y a 2 J s Y W Q g M S A t I F J l c 3 V s d H N f U 1 B B X 2 5 v c m 1 h b C 9 B d X R v U m V t b 3 Z l Z E N v b H V t b n M x L n t j c H U u S F R N T E R v Y 3 V t Z W 5 0 U G F y c 2 V y O j p G Z X R j a F F 1 Z X V l Z F B y Z W x v Y W R z L D U z f S Z x d W 9 0 O y w m c X V v d D t T Z W N 0 a W 9 u M S 9 X Z X J r Y m x h Z C A x I C 0 g U m V z d W x 0 c 1 9 T U E F f b m 9 y b W F s L 0 F 1 d G 9 S Z W 1 v d m V k Q 2 9 s d W 1 u c z E u e 2 N w d S 5 F d m V u d E R p c 3 B h d G N o L D U 0 f S Z x d W 9 0 O y w m c X V v d D t T Z W N 0 a W 9 u M S 9 X Z X J r Y m x h Z C A x I C 0 g U m V z d W x 0 c 1 9 T U E F f b m 9 y b W F s L 0 F 1 d G 9 S Z W 1 v d m V k Q 2 9 s d W 1 u c z E u e 2 N w d S 5 N Y X J r R E 9 N Q 2 9 u d G V u d C w 1 N X 0 m c X V v d D s s J n F 1 b 3 Q 7 U 2 V j d G l v b j E v V 2 V y a 2 J s Y W Q g M S A t I F J l c 3 V s d H N f U 1 B B X 2 5 v c m 1 h b C 9 B d X R v U m V t b 3 Z l Z E N v b H V t b n M x L n t j c H U u V j g u R 0 N f V E l N R V 9 U T 1 9 T Q U Z F U E 9 J T l Q s N T Z 9 J n F 1 b 3 Q 7 L C Z x d W 9 0 O 1 N l Y 3 R p b 2 4 x L 1 d l c m t i b G F k I D E g L S B S Z X N 1 b H R z X 1 N Q Q V 9 u b 3 J t Y W w v Q X V 0 b 1 J l b W 9 2 Z W R D b 2 x 1 b W 5 z M S 5 7 Y 3 B 1 L k N v b W 1 p d E x v Y W Q s N T d 9 J n F 1 b 3 Q 7 L C Z x d W 9 0 O 1 N l Y 3 R p b 2 4 x L 1 d l c m t i b G F k I D E g L S B S Z X N 1 b H R z X 1 N Q Q V 9 u b 3 J t Y W w v Q X V 0 b 1 J l b W 9 2 Z W R D b 2 x 1 b W 5 z M S 5 7 Y 3 B 1 L l J l c 2 9 1 c m N l R m V 0 Y 2 h l c j o 6 c m V x d W V z d F J l c 2 9 1 c m N l L D U 4 f S Z x d W 9 0 O y w m c X V v d D t T Z W N 0 a W 9 u M S 9 X Z X J r Y m x h Z C A x I C 0 g U m V z d W x 0 c 1 9 T U E F f b m 9 y b W F s L 0 F 1 d G 9 S Z W 1 v d m V k Q 2 9 s d W 1 u c z E u e 2 N w d S 5 F d m F s d W F 0 Z V N j c m l w d C w 1 O X 0 m c X V v d D s s J n F 1 b 3 Q 7 U 2 V j d G l v b j E v V 2 V y a 2 J s Y W Q g M S A t I F J l c 3 V s d H N f U 1 B B X 2 5 v c m 1 h b C 9 B d X R v U m V t b 3 Z l Z E N v b H V t b n M x L n t j c H U u d j g u Y 2 9 t c G l s Z S w 2 M H 0 m c X V v d D s s J n F 1 b 3 Q 7 U 2 V j d G l v b j E v V 2 V y a 2 J s Y W Q g M S A t I F J l c 3 V s d H N f U 1 B B X 2 5 v c m 1 h b C 9 B d X R v U m V t b 3 Z l Z E N v b H V t b n M x L n t j c H U u U G F y c 2 V B d X R o b 3 J T d H l s Z V N o Z W V 0 L D Y x f S Z x d W 9 0 O y w m c X V v d D t T Z W N 0 a W 9 u M S 9 X Z X J r Y m x h Z C A x I C 0 g U m V z d W x 0 c 1 9 T U E F f b m 9 y b W F s L 0 F 1 d G 9 S Z W 1 v d m V k Q 2 9 s d W 1 u c z E u e 2 N w d S 5 G d W 5 j d G l v b k N h b G w s N j J 9 J n F 1 b 3 Q 7 L C Z x d W 9 0 O 1 N l Y 3 R p b 2 4 x L 1 d l c m t i b G F k I D E g L S B S Z X N 1 b H R z X 1 N Q Q V 9 u b 3 J t Y W w v Q X V 0 b 1 J l b W 9 2 Z W R D b 2 x 1 b W 5 z M S 5 7 Y 3 B 1 L k 1 h c m t M b 2 F k L D Y z f S Z x d W 9 0 O y w m c X V v d D t T Z W N 0 a W 9 u M S 9 X Z X J r Y m x h Z C A x I C 0 g U m V z d W x 0 c 1 9 T U E F f b m 9 y b W F s L 0 F 1 d G 9 S Z W 1 v d m V k Q 2 9 s d W 1 u c z E u e 2 N w d S 5 V c G R h d G V M Y X l v d X R U c m V l L D Y 0 f S Z x d W 9 0 O y w m c X V v d D t T Z W N 0 a W 9 u M S 9 X Z X J r Y m x h Z C A x I C 0 g U m V z d W x 0 c 1 9 T U E F f b m 9 y b W F s L 0 F 1 d G 9 S Z W 1 v d m V k Q 2 9 s d W 1 u c z E u e 2 N w d S 5 M Y X l v d X Q s N j V 9 J n F 1 b 3 Q 7 L C Z x d W 9 0 O 1 N l Y 3 R p b 2 4 x L 1 d l c m t i b G F k I D E g L S B S Z X N 1 b H R z X 1 N Q Q V 9 u b 3 J t Y W w v Q X V 0 b 1 J l b W 9 2 Z W R D b 2 x 1 b W 5 z M S 5 7 Y 3 B 1 L l B y Z V B h a W 5 0 L D Y 2 f S Z x d W 9 0 O y w m c X V v d D t T Z W N 0 a W 9 u M S 9 X Z X J r Y m x h Z C A x I C 0 g U m V z d W x 0 c 1 9 T U E F f b m 9 y b W F s L 0 F 1 d G 9 S Z W 1 v d m V k Q 2 9 s d W 1 u c z E u e 2 N w d S 5 I a X R U Z X N 0 L D Y 3 f S Z x d W 9 0 O y w m c X V v d D t T Z W N 0 a W 9 u M S 9 X Z X J r Y m x h Z C A x I C 0 g U m V z d W x 0 c 1 9 T U E F f b m 9 y b W F s L 0 F 1 d G 9 S Z W 1 v d m V k Q 2 9 s d W 1 u c z E u e 2 N w d S 5 Q Y W l u d C w 2 O H 0 m c X V v d D s s J n F 1 b 3 Q 7 U 2 V j d G l v b j E v V 2 V y a 2 J s Y W Q g M S A t I F J l c 3 V s d H N f U 1 B B X 2 5 v c m 1 h b C 9 B d X R v U m V t b 3 Z l Z E N v b H V t b n M x L n t j c H U u T G F 5 Z X J p e m U s N j l 9 J n F 1 b 3 Q 7 L C Z x d W 9 0 O 1 N l Y 3 R p b 2 4 x L 1 d l c m t i b G F k I D E g L S B S Z X N 1 b H R z X 1 N Q Q V 9 u b 3 J t Y W w v Q X V 0 b 1 J l b W 9 2 Z W R D b 2 x 1 b W 5 z M S 5 7 Y 3 B 1 L m x h c m d l c 3 R D b 2 5 0 Z W 5 0 Z n V s U G F p b n Q 6 O k N h b m R p Z G F 0 Z S w 3 M H 0 m c X V v d D s s J n F 1 b 3 Q 7 U 2 V j d G l v b j E v V 2 V y a 2 J s Y W Q g M S A t I F J l c 3 V s d H N f U 1 B B X 2 5 v c m 1 h b C 9 B d X R v U m V t b 3 Z l Z E N v b H V t b n M x L n t j c H U u S W R s Z S w 3 M X 0 m c X V v d D s s J n F 1 b 3 Q 7 U 2 V j d G l v b j E v V 2 V y a 2 J s Y W Q g M S A t I F J l c 3 V s d H N f U 1 B B X 2 5 v c m 1 h b C 9 B d X R v U m V t b 3 Z l Z E N v b H V t b n M x L n t 0 Z X N 0 Z X I s N z J 9 J n F 1 b 3 Q 7 L C Z x d W 9 0 O 1 N l Y 3 R p b 2 4 x L 1 d l c m t i b G F k I D E g L S B S Z X N 1 b H R z X 1 N Q Q V 9 u b 3 J t Y W w v Q X V 0 b 1 J l b W 9 2 Z W R D b 2 x 1 b W 5 z M S 5 7 c 3 R h c n R f Z X B v Y 2 g s N z N 9 J n F 1 b 3 Q 7 L C Z x d W 9 0 O 1 N l Y 3 R p b 2 4 x L 1 d l c m t i b G F k I D E g L S B S Z X N 1 b H R z X 1 N Q Q V 9 u b 3 J t Y W w v Q X V 0 b 1 J l b W 9 2 Z W R D b 2 x 1 b W 5 z M S 5 7 b 3 N W Z X J z a W 9 u L D c 0 f S Z x d W 9 0 O y w m c X V v d D t T Z W N 0 a W 9 u M S 9 X Z X J r Y m x h Z C A x I C 0 g U m V z d W x 0 c 1 9 T U E F f b m 9 y b W F s L 0 F 1 d G 9 S Z W 1 v d m V k Q 2 9 s d W 1 u c z E u e 2 9 z X 3 Z l c n N p b 2 4 s N z V 9 J n F 1 b 3 Q 7 L C Z x d W 9 0 O 1 N l Y 3 R p b 2 4 x L 1 d l c m t i b G F k I D E g L S B S Z X N 1 b H R z X 1 N Q Q V 9 u b 3 J t Y W w v Q X V 0 b 1 J l b W 9 2 Z W R D b 2 x 1 b W 5 z M S 5 7 b 3 N Q b G F 0 Z m 9 y b S w 3 N n 0 m c X V v d D s s J n F 1 b 3 Q 7 U 2 V j d G l v b j E v V 2 V y a 2 J s Y W Q g M S A t I F J l c 3 V s d H N f U 1 B B X 2 5 v c m 1 h b C 9 B d X R v U m V t b 3 Z l Z E N v b H V t b n M x L n t k Y X R l L D c 3 f S Z x d W 9 0 O y w m c X V v d D t T Z W N 0 a W 9 u M S 9 X Z X J r Y m x h Z C A x I C 0 g U m V z d W x 0 c 1 9 T U E F f b m 9 y b W F s L 0 F 1 d G 9 S Z W 1 v d m V k Q 2 9 s d W 1 u c z E u e 2 J y b 3 d z Z X J W Z X J z a W 9 u L D c 4 f S Z x d W 9 0 O y w m c X V v d D t T Z W N 0 a W 9 u M S 9 X Z X J r Y m x h Z C A x I C 0 g U m V z d W x 0 c 1 9 T U E F f b m 9 y b W F s L 0 F 1 d G 9 S Z W 1 v d m V k Q 2 9 s d W 1 u c z E u e 2 J y b 3 d z Z X J f d m V y c 2 l v b i w 3 O X 0 m c X V v d D s s J n F 1 b 3 Q 7 U 2 V j d G l v b j E v V 2 V y a 2 J s Y W Q g M S A t I F J l c 3 V s d H N f U 1 B B X 2 5 v c m 1 h b C 9 B d X R v U m V t b 3 Z l Z E N v b H V t b n M x L n t m d W x s e U x v Y W R l Z E N Q V W 1 z L D g w f S Z x d W 9 0 O y w m c X V v d D t T Z W N 0 a W 9 u M S 9 X Z X J r Y m x h Z C A x I C 0 g U m V z d W x 0 c 1 9 T U E F f b m 9 y b W F s L 0 F 1 d G 9 S Z W 1 v d m V k Q 2 9 s d W 1 u c z E u e 2 Z 1 b G x 5 T G 9 h Z G V k Q 1 B V c G N 0 L D g x f S Z x d W 9 0 O y w m c X V v d D t T Z W N 0 a W 9 u M S 9 X Z X J r Y m x h Z C A x I C 0 g U m V z d W x 0 c 1 9 T U E F f b m 9 y b W F s L 0 F 1 d G 9 S Z W 1 v d m V k Q 2 9 s d W 1 u c z E u e 2 R v Y 3 V t Z W 5 0 X 1 V S T C w 4 M n 0 m c X V v d D s s J n F 1 b 3 Q 7 U 2 V j d G l v b j E v V 2 V y a 2 J s Y W Q g M S A t I F J l c 3 V s d H N f U 1 B B X 2 5 v c m 1 h b C 9 B d X R v U m V t b 3 Z l Z E N v b H V t b n M x L n t k b 2 N 1 b W V u d F 9 o b 3 N 0 b m F t Z S w 4 M 3 0 m c X V v d D s s J n F 1 b 3 Q 7 U 2 V j d G l v b j E v V 2 V y a 2 J s Y W Q g M S A t I F J l c 3 V s d H N f U 1 B B X 2 5 v c m 1 h b C 9 B d X R v U m V t b 3 Z l Z E N v b H V t b n M x L n t k b 2 N 1 b W V u d F 9 v c m l n a W 4 s O D R 9 J n F 1 b 3 Q 7 L C Z x d W 9 0 O 1 N l Y 3 R p b 2 4 x L 1 d l c m t i b G F k I D E g L S B S Z X N 1 b H R z X 1 N Q Q V 9 u b 3 J t Y W w v Q X V 0 b 1 J l b W 9 2 Z W R D b 2 x 1 b W 5 z M S 5 7 Z G 9 t R W x l b W V u d H M s O D V 9 J n F 1 b 3 Q 7 L C Z x d W 9 0 O 1 N l Y 3 R p b 2 4 x L 1 d l c m t i b G F k I D E g L S B S Z X N 1 b H R z X 1 N Q Q V 9 u b 3 J t Y W w v Q X V 0 b 1 J l b W 9 2 Z W R D b 2 x 1 b W 5 z M S 5 7 Z G 9 t Q 2 9 t c G x l d G U s O D Z 9 J n F 1 b 3 Q 7 L C Z x d W 9 0 O 1 N l Y 3 R p b 2 4 x L 1 d l c m t i b G F k I D E g L S B S Z X N 1 b H R z X 1 N Q Q V 9 u b 3 J t Y W w v Q X V 0 b 1 J l b W 9 2 Z W R D b 2 x 1 b W 5 z M S 5 7 U G V y Z m 9 y b W F u Y 2 V Q Y W l u d F R p b W l u Z y 5 m a X J z d C 1 w Y W l u d C w 4 N 3 0 m c X V v d D s s J n F 1 b 3 Q 7 U 2 V j d G l v b j E v V 2 V y a 2 J s Y W Q g M S A t I F J l c 3 V s d H N f U 1 B B X 2 5 v c m 1 h b C 9 B d X R v U m V t b 3 Z l Z E N v b H V t b n M x L n t Q Z X J m b 3 J t Y W 5 j Z V B h a W 5 0 V G l t a W 5 n L m Z p c n N 0 L W N v b n R l b n R m d W w t c G F p b n Q s O D h 9 J n F 1 b 3 Q 7 L C Z x d W 9 0 O 1 N l Y 3 R p b 2 4 x L 1 d l c m t i b G F k I D E g L S B S Z X N 1 b H R z X 1 N Q Q V 9 u b 3 J t Y W w v Q X V 0 b 1 J l b W 9 2 Z W R D b 2 x 1 b W 5 z M S 5 7 Y m F z Z V 9 w Y W d l X 2 l w X 3 B 0 c i w 4 O X 0 m c X V v d D s s J n F 1 b 3 Q 7 U 2 V j d G l v b j E v V 2 V y a 2 J s Y W Q g M S A t I F J l c 3 V s d H N f U 1 B B X 2 5 v c m 1 h b C 9 B d X R v U m V t b 3 Z l Z E N v b H V t b n M x L n t i Y X N l X 3 B h Z 2 V f Y 2 5 h b W U s O T B 9 J n F 1 b 3 Q 7 L C Z x d W 9 0 O 1 N l Y 3 R p b 2 4 x L 1 d l c m t i b G F k I D E g L S B S Z X N 1 b H R z X 1 N Q Q V 9 u b 3 J t Y W w v Q X V 0 b 1 J l b W 9 2 Z W R D b 2 x 1 b W 5 z M S 5 7 Y m F z Z V 9 w Y W d l X 2 R u c 1 9 z Z X J 2 Z X I s O T F 9 J n F 1 b 3 Q 7 L C Z x d W 9 0 O 1 N l Y 3 R p b 2 4 x L 1 d l c m t i b G F k I D E g L S B S Z X N 1 b H R z X 1 N Q Q V 9 u b 3 J t Y W w v Q X V 0 b 1 J l b W 9 2 Z W R D b 2 x 1 b W 5 z M S 5 7 Y n J v d 3 N l c l 9 u Y W 1 l L D k y f S Z x d W 9 0 O y w m c X V v d D t T Z W N 0 a W 9 u M S 9 X Z X J r Y m x h Z C A x I C 0 g U m V z d W x 0 c 1 9 T U E F f b m 9 y b W F s L 0 F 1 d G 9 S Z W 1 v d m V k Q 2 9 s d W 1 u c z E u e 2 V 2 Z W 5 0 T m F t Z S w 5 M 3 0 m c X V v d D s s J n F 1 b 3 Q 7 U 2 V j d G l v b j E v V 2 V y a 2 J s Y W Q g M S A t I F J l c 3 V s d H N f U 1 B B X 2 5 v c m 1 h b C 9 B d X R v U m V t b 3 Z l Z E N v b H V t b n M x L n t 0 Z X N 0 X 3 J 1 b l 9 0 a W 1 l X 2 1 z L D k 0 f S Z x d W 9 0 O y w m c X V v d D t T Z W N 0 a W 9 u M S 9 X Z X J r Y m x h Z C A x I C 0 g U m V z d W x 0 c 1 9 T U E F f b m 9 y b W F s L 0 F 1 d G 9 S Z W 1 v d m V k Q 2 9 s d W 1 u c z E u e 3 R l c 3 R V c m w s O T V 9 J n F 1 b 3 Q 7 L C Z x d W 9 0 O 1 N l Y 3 R p b 2 4 x L 1 d l c m t i b G F k I D E g L S B S Z X N 1 b H R z X 1 N Q Q V 9 u b 3 J t Y W w v Q X V 0 b 1 J l b W 9 2 Z W R D b 2 x 1 b W 5 z M S 5 7 Q 2 9 s b 3 J k Z X B 0 a C w 5 N n 0 m c X V v d D s s J n F 1 b 3 Q 7 U 2 V j d G l v b j E v V 2 V y a 2 J s Y W Q g M S A t I F J l c 3 V s d H N f U 1 B B X 2 5 v c m 1 h b C 9 B d X R v U m V t b 3 Z l Z E N v b H V t b n M x L n t E c G k s O T d 9 J n F 1 b 3 Q 7 L C Z x d W 9 0 O 1 N l Y 3 R p b 2 4 x L 1 d l c m t i b G F k I D E g L S B S Z X N 1 b H R z X 1 N Q Q V 9 u b 3 J t Y W w v Q X V 0 b 1 J l b W 9 2 Z W R D b 2 x 1 b W 5 z M S 5 7 S W 1 h Z 2 V z L D k 4 f S Z x d W 9 0 O y w m c X V v d D t T Z W N 0 a W 9 u M S 9 X Z X J r Y m x h Z C A x I C 0 g U m V z d W x 0 c 1 9 T U E F f b m 9 y b W F s L 0 F 1 d G 9 S Z W 1 v d m V k Q 2 9 s d W 1 u c z E u e 1 J l c 2 9 s d X R p b 2 4 s O T l 9 J n F 1 b 3 Q 7 L C Z x d W 9 0 O 1 N l Y 3 R p b 2 4 x L 1 d l c m t i b G F k I D E g L S B S Z X N 1 b H R z X 1 N Q Q V 9 u b 3 J t Y W w v Q X V 0 b 1 J l b W 9 2 Z W R D b 2 x 1 b W 5 z M S 5 7 Z 2 V u Z X J h d G V k L W N v b n R l b n Q t c G V y Y 2 V u d C w x M D B 9 J n F 1 b 3 Q 7 L C Z x d W 9 0 O 1 N l Y 3 R p b 2 4 x L 1 d l c m t i b G F k I D E g L S B S Z X N 1 b H R z X 1 N Q Q V 9 u b 3 J t Y W w v Q X V 0 b 1 J l b W 9 2 Z W R D b 2 x 1 b W 5 z M S 5 7 Z 2 V u Z X J h d G V k L W N v b n R l b n Q t c 2 l 6 Z S w x M D F 9 J n F 1 b 3 Q 7 L C Z x d W 9 0 O 1 N l Y 3 R p b 2 4 x L 1 d l c m t i b G F k I D E g L S B S Z X N 1 b H R z X 1 N Q Q V 9 u b 3 J t Y W w v Q X V 0 b 1 J l b W 9 2 Z W R D b 2 x 1 b W 5 z M S 5 7 b W V 0 Y S 1 2 a W V 3 c G 9 y d C w x M D J 9 J n F 1 b 3 Q 7 L C Z x d W 9 0 O 1 N l Y 3 R p b 2 4 x L 1 d l c m t i b G F k I D E g L S B S Z X N 1 b H R z X 1 N Q Q V 9 u b 3 J t Y W w v Q X V 0 b 1 J l b W 9 2 Z W R D b 2 x 1 b W 5 z M S 5 7 c m V u Z G V y Z W Q t a H R t b C w x M D N 9 J n F 1 b 3 Q 7 L C Z x d W 9 0 O 1 N l Y 3 R p b 2 4 x L 1 d l c m t i b G F k I D E g L S B S Z X N 1 b H R z X 1 N Q Q V 9 u b 3 J t Y W w v Q X V 0 b 1 J l b W 9 2 Z W R D b 2 x 1 b W 5 z M S 5 7 b G F z d F Z p c 3 V h b E N o Y W 5 n Z S w x M D R 9 J n F 1 b 3 Q 7 L C Z x d W 9 0 O 1 N l Y 3 R p b 2 4 x L 1 d l c m t i b G F k I D E g L S B S Z X N 1 b H R z X 1 N Q Q V 9 u b 3 J t Y W w v Q X V 0 b 1 J l b W 9 2 Z W R D b 2 x 1 b W 5 z M S 5 7 c m V u Z G V y L D E w N X 0 m c X V v d D s s J n F 1 b 3 Q 7 U 2 V j d G l v b j E v V 2 V y a 2 J s Y W Q g M S A t I F J l c 3 V s d H N f U 1 B B X 2 5 v c m 1 h b C 9 B d X R v U m V t b 3 Z l Z E N v b H V t b n M x L n t 2 a X N 1 Y W x D b 2 1 w b G V 0 Z T g 1 L D E w N n 0 m c X V v d D s s J n F 1 b 3 Q 7 U 2 V j d G l v b j E v V 2 V y a 2 J s Y W Q g M S A t I F J l c 3 V s d H N f U 1 B B X 2 5 v c m 1 h b C 9 B d X R v U m V t b 3 Z l Z E N v b H V t b n M x L n t 2 a X N 1 Y W x D b 2 1 w b G V 0 Z T k w L D E w N 3 0 m c X V v d D s s J n F 1 b 3 Q 7 U 2 V j d G l v b j E v V 2 V y a 2 J s Y W Q g M S A t I F J l c 3 V s d H N f U 1 B B X 2 5 v c m 1 h b C 9 B d X R v U m V t b 3 Z l Z E N v b H V t b n M x L n t 2 a X N 1 Y W x D b 2 1 w b G V 0 Z T k 1 L D E w O H 0 m c X V v d D s s J n F 1 b 3 Q 7 U 2 V j d G l v b j E v V 2 V y a 2 J s Y W Q g M S A t I F J l c 3 V s d H N f U 1 B B X 2 5 v c m 1 h b C 9 B d X R v U m V t b 3 Z l Z E N v b H V t b n M x L n t 2 a X N 1 Y W x D b 2 1 w b G V 0 Z T k 5 L D E w O X 0 m c X V v d D s s J n F 1 b 3 Q 7 U 2 V j d G l v b j E v V 2 V y a 2 J s Y W Q g M S A t I F J l c 3 V s d H N f U 1 B B X 2 5 v c m 1 h b C 9 B d X R v U m V t b 3 Z l Z E N v b H V t b n M x L n t 2 a X N 1 Y W x D b 2 1 w b G V 0 Z S w x M T B 9 J n F 1 b 3 Q 7 L C Z x d W 9 0 O 1 N l Y 3 R p b 2 4 x L 1 d l c m t i b G F k I D E g L S B S Z X N 1 b H R z X 1 N Q Q V 9 u b 3 J t Y W w v Q X V 0 b 1 J l b W 9 2 Z W R D b 2 x 1 b W 5 z M S 5 7 U 3 B l Z W R J b m R l e C w x M T F 9 J n F 1 b 3 Q 7 L C Z x d W 9 0 O 1 N l Y 3 R p b 2 4 x L 1 d l c m t i b G F k I D E g L S B S Z X N 1 b H R z X 1 N Q Q V 9 u b 3 J t Y W w v Q X V 0 b 1 J l b W 9 2 Z W R D b 2 x 1 b W 5 z M S 5 7 T G F y Z 2 V z d E N v b n R l b n R m d W x Q Y W l u d F R 5 c G U s M T E y f S Z x d W 9 0 O y w m c X V v d D t T Z W N 0 a W 9 u M S 9 X Z X J r Y m x h Z C A x I C 0 g U m V z d W x 0 c 1 9 T U E F f b m 9 y b W F s L 0 F 1 d G 9 S Z W 1 v d m V k Q 2 9 s d W 1 u c z E u e 0 x h c m d l c 3 R D b 2 5 0 Z W 5 0 Z n V s U G F p b n R O b 2 R l V H l w Z S w x M T N 9 J n F 1 b 3 Q 7 L C Z x d W 9 0 O 1 N l Y 3 R p b 2 4 x L 1 d l c m t i b G F k I D E g L S B S Z X N 1 b H R z X 1 N Q Q V 9 u b 3 J t Y W w v Q X V 0 b 1 J l b W 9 2 Z W R D b 2 x 1 b W 5 z M S 5 7 Y 2 h y b 2 1 l V X N l c l R p b W l u Z y 5 u Y X Z p Z 2 F 0 a W 9 u U 3 R h c n Q s M T E 0 f S Z x d W 9 0 O y w m c X V v d D t T Z W N 0 a W 9 u M S 9 X Z X J r Y m x h Z C A x I C 0 g U m V z d W x 0 c 1 9 T U E F f b m 9 y b W F s L 0 F 1 d G 9 S Z W 1 v d m V k Q 2 9 s d W 1 u c z E u e 2 N o c m 9 t Z V V z Z X J U a W 1 p b m c u Z m V 0 Y 2 h T d G F y d C w x M T V 9 J n F 1 b 3 Q 7 L C Z x d W 9 0 O 1 N l Y 3 R p b 2 4 x L 1 d l c m t i b G F k I D E g L S B S Z X N 1 b H R z X 1 N Q Q V 9 u b 3 J t Y W w v Q X V 0 b 1 J l b W 9 2 Z W R D b 2 x 1 b W 5 z M S 5 7 Y 2 h y b 2 1 l V X N l c l R p b W l u Z y 5 k b 2 1 M b 2 F k a W 5 n L D E x N n 0 m c X V v d D s s J n F 1 b 3 Q 7 U 2 V j d G l v b j E v V 2 V y a 2 J s Y W Q g M S A t I F J l c 3 V s d H N f U 1 B B X 2 5 v c m 1 h b C 9 B d X R v U m V t b 3 Z l Z E N v b H V t b n M x L n t j a H J v b W V V c 2 V y V G l t a W 5 n L n J l c 3 B v b n N l R W 5 k L D E x N 3 0 m c X V v d D s s J n F 1 b 3 Q 7 U 2 V j d G l v b j E v V 2 V y a 2 J s Y W Q g M S A t I F J l c 3 V s d H N f U 1 B B X 2 5 v c m 1 h b C 9 B d X R v U m V t b 3 Z l Z E N v b H V t b n M x L n t j a H J v b W V V c 2 V y V G l t a W 5 n L m R v b U l u d G V y Y W N 0 a X Z l L D E x O H 0 m c X V v d D s s J n F 1 b 3 Q 7 U 2 V j d G l v b j E v V 2 V y a 2 J s Y W Q g M S A t I F J l c 3 V s d H N f U 1 B B X 2 5 v c m 1 h b C 9 B d X R v U m V t b 3 Z l Z E N v b H V t b n M x L n t j a H J v b W V V c 2 V y V G l t a W 5 n L m R v b U N v b n R l b n R M b 2 F k Z W R F d m V u d F N 0 Y X J 0 L D E x O X 0 m c X V v d D s s J n F 1 b 3 Q 7 U 2 V j d G l v b j E v V 2 V y a 2 J s Y W Q g M S A t I F J l c 3 V s d H N f U 1 B B X 2 5 v c m 1 h b C 9 B d X R v U m V t b 3 Z l Z E N v b H V t b n M x L n t j a H J v b W V V c 2 V y V G l t a W 5 n L m R v b U N v b n R l b n R M b 2 F k Z W R F d m V u d E V u Z C w x M j B 9 J n F 1 b 3 Q 7 L C Z x d W 9 0 O 1 N l Y 3 R p b 2 4 x L 1 d l c m t i b G F k I D E g L S B S Z X N 1 b H R z X 1 N Q Q V 9 u b 3 J t Y W w v Q X V 0 b 1 J l b W 9 2 Z W R D b 2 x 1 b W 5 z M S 5 7 Y 2 h y b 2 1 l V X N l c l R p b W l u Z y 5 k b 2 1 D b 2 1 w b G V 0 Z S w x M j F 9 J n F 1 b 3 Q 7 L C Z x d W 9 0 O 1 N l Y 3 R p b 2 4 x L 1 d l c m t i b G F k I D E g L S B S Z X N 1 b H R z X 1 N Q Q V 9 u b 3 J t Y W w v Q X V 0 b 1 J l b W 9 2 Z W R D b 2 x 1 b W 5 z M S 5 7 Y 2 h y b 2 1 l V X N l c l R p b W l u Z y 5 1 b m x v Y W R F d m V u d F N 0 Y X J 0 L D E y M n 0 m c X V v d D s s J n F 1 b 3 Q 7 U 2 V j d G l v b j E v V 2 V y a 2 J s Y W Q g M S A t I F J l c 3 V s d H N f U 1 B B X 2 5 v c m 1 h b C 9 B d X R v U m V t b 3 Z l Z E N v b H V t b n M x L n t j a H J v b W V V c 2 V y V G l t a W 5 n L n V u b G 9 h Z E V 2 Z W 5 0 R W 5 k L D E y M 3 0 m c X V v d D s s J n F 1 b 3 Q 7 U 2 V j d G l v b j E v V 2 V y a 2 J s Y W Q g M S A t I F J l c 3 V s d H N f U 1 B B X 2 5 v c m 1 h b C 9 B d X R v U m V t b 3 Z l Z E N v b H V t b n M x L n t j a H J v b W V V c 2 V y V G l t a W 5 n L m 1 h c m t B c 0 1 h a W 5 G c m F t Z S w x M j R 9 J n F 1 b 3 Q 7 L C Z x d W 9 0 O 1 N l Y 3 R p b 2 4 x L 1 d l c m t i b G F k I D E g L S B S Z X N 1 b H R z X 1 N Q Q V 9 u b 3 J t Y W w v Q X V 0 b 1 J l b W 9 2 Z W R D b 2 x 1 b W 5 z M S 5 7 Y 2 h y b 2 1 l V X N l c l R p b W l u Z y 5 j b 2 1 t a X R O Y X Z p Z 2 F 0 a W 9 u R W 5 k L D E y N X 0 m c X V v d D s s J n F 1 b 3 Q 7 U 2 V j d G l v b j E v V 2 V y a 2 J s Y W Q g M S A t I F J l c 3 V s d H N f U 1 B B X 2 5 v c m 1 h b C 9 B d X R v U m V t b 3 Z l Z E N v b H V t b n M x L n t j a H J v b W V V c 2 V y V G l t a W 5 n L m x v Y W R F d m V u d F N 0 Y X J 0 L D E y N n 0 m c X V v d D s s J n F 1 b 3 Q 7 U 2 V j d G l v b j E v V 2 V y a 2 J s Y W Q g M S A t I F J l c 3 V s d H N f U 1 B B X 2 5 v c m 1 h b C 9 B d X R v U m V t b 3 Z l Z E N v b H V t b n M x L n t j a H J v b W V V c 2 V y V G l t a W 5 n L m x v Y W R F d m V u d E V u Z C w x M j d 9 J n F 1 b 3 Q 7 L C Z x d W 9 0 O 1 N l Y 3 R p b 2 4 x L 1 d l c m t i b G F k I D E g L S B S Z X N 1 b H R z X 1 N Q Q V 9 u b 3 J t Y W w v Q X V 0 b 1 J l b W 9 2 Z W R D b 2 x 1 b W 5 z M S 5 7 Y 2 h y b 2 1 l V X N l c l R p b W l u Z y 5 m a X J z d F B h a W 5 0 L D E y O H 0 m c X V v d D s s J n F 1 b 3 Q 7 U 2 V j d G l v b j E v V 2 V y a 2 J s Y W Q g M S A t I F J l c 3 V s d H N f U 1 B B X 2 5 v c m 1 h b C 9 B d X R v U m V t b 3 Z l Z E N v b H V t b n M x L n t j a H J v b W V V c 2 V y V G l t a W 5 n L m Z p c n N 0 Q 2 9 u d G V u d G Z 1 b F B h a W 5 0 L D E y O X 0 m c X V v d D s s J n F 1 b 3 Q 7 U 2 V j d G l v b j E v V 2 V y a 2 J s Y W Q g M S A t I F J l c 3 V s d H N f U 1 B B X 2 5 v c m 1 h b C 9 B d X R v U m V t b 3 Z l Z E N v b H V t b n M x L n t j a H J v b W V V c 2 V y V G l t a W 5 n L m Z p c n N 0 T W V h b m l u Z 2 Z 1 b F B h a W 5 0 Q 2 F u Z G l k Y X R l L D E z M H 0 m c X V v d D s s J n F 1 b 3 Q 7 U 2 V j d G l v b j E v V 2 V y a 2 J s Y W Q g M S A t I F J l c 3 V s d H N f U 1 B B X 2 5 v c m 1 h b C 9 B d X R v U m V t b 3 Z l Z E N v b H V t b n M x L n t j a H J v b W V V c 2 V y V G l t a W 5 n L m Z p c n N 0 T W V h b m l u Z 2 Z 1 b F B h a W 5 0 L D E z M X 0 m c X V v d D s s J n F 1 b 3 Q 7 U 2 V j d G l v b j E v V 2 V y a 2 J s Y W Q g M S A t I F J l c 3 V s d H N f U 1 B B X 2 5 v c m 1 h b C 9 B d X R v U m V t b 3 Z l Z E N v b H V t b n M x L n t j a H J v b W V V c 2 V y V G l t a W 5 n L k x h c m d l c 3 R U Z X h 0 U G F p b n Q s M T M y f S Z x d W 9 0 O y w m c X V v d D t T Z W N 0 a W 9 u M S 9 X Z X J r Y m x h Z C A x I C 0 g U m V z d W x 0 c 1 9 T U E F f b m 9 y b W F s L 0 F 1 d G 9 S Z W 1 v d m V k Q 2 9 s d W 1 u c z E u e 2 N o c m 9 t Z V V z Z X J U a W 1 p b m c u T G F y Z 2 V z d E N v b n R l b n R m d W x Q Y W l u d C w x M z N 9 J n F 1 b 3 Q 7 L C Z x d W 9 0 O 1 N l Y 3 R p b 2 4 x L 1 d l c m t i b G F k I D E g L S B S Z X N 1 b H R z X 1 N Q Q V 9 u b 3 J t Y W w v Q X V 0 b 1 J l b W 9 2 Z W R D b 2 x 1 b W 5 z M S 5 7 Y 2 h y b 2 1 l V X N l c l R p b W l u Z y 5 U b 3 R h b E x h e W 9 1 d F N o a W Z 0 L D E z N H 0 m c X V v d D s s J n F 1 b 3 Q 7 U 2 V j d G l v b j E v V 2 V y a 2 J s Y W Q g M S A t I F J l c 3 V s d H N f U 1 B B X 2 5 v c m 1 h b C 9 B d X R v U m V t b 3 Z l Z E N v b H V t b n M x L n t j a H J v b W V V c 2 V y V G l t a W 5 n L k N 1 b X V s Y X R p d m V M Y X l v d X R T a G l m d C w x M z V 9 J n F 1 b 3 Q 7 L C Z x d W 9 0 O 1 N l Y 3 R p b 2 4 x L 1 d l c m t i b G F k I D E g L S B S Z X N 1 b H R z X 1 N Q Q V 9 u b 3 J t Y W w v Q X V 0 b 1 J l b W 9 2 Z W R D b 2 x 1 b W 5 z M S 5 7 V F R J T W V h c 3 V y Z W 1 l b n R F b m Q s M T M 2 f S Z x d W 9 0 O y w m c X V v d D t T Z W N 0 a W 9 u M S 9 X Z X J r Y m x h Z C A x I C 0 g U m V z d W x 0 c 1 9 T U E F f b m 9 y b W F s L 0 F 1 d G 9 S Z W 1 v d m V k Q 2 9 s d W 1 u c z E u e 0 x h c 3 R J b n R l c m F j d G l 2 Z S w x M z d 9 J n F 1 b 3 Q 7 L C Z x d W 9 0 O 1 N l Y 3 R p b 2 4 x L 1 d l c m t i b G F k I D E g L S B S Z X N 1 b H R z X 1 N Q Q V 9 u b 3 J t Y W w v Q X V 0 b 1 J l b W 9 2 Z W R D b 2 x 1 b W 5 z M S 5 7 d G V z d E l E L D E z O H 0 m c X V v d D s s J n F 1 b 3 Q 7 U 2 V j d G l v b j E v V 2 V y a 2 J s Y W Q g M S A t I F J l c 3 V s d H N f U 1 B B X 2 5 v c m 1 h b C 9 B d X R v U m V t b 3 Z l Z E N v b H V t b n M x L n t y d W 4 s M T M 5 f S Z x d W 9 0 O y w m c X V v d D t T Z W N 0 a W 9 u M S 9 X Z X J r Y m x h Z C A x I C 0 g U m V z d W x 0 c 1 9 T U E F f b m 9 y b W F s L 0 F 1 d G 9 S Z W 1 v d m V k Q 2 9 s d W 1 u c z E u e 3 N 0 Z X A s M T Q w f S Z x d W 9 0 O y w m c X V v d D t T Z W N 0 a W 9 u M S 9 X Z X J r Y m x h Z C A x I C 0 g U m V z d W x 0 c 1 9 T U E F f b m 9 y b W F s L 0 F 1 d G 9 S Z W 1 v d m V k Q 2 9 s d W 1 u c z E u e 2 V m Z m V j d G l 2 Z U J w c y w x N D F 9 J n F 1 b 3 Q 7 L C Z x d W 9 0 O 1 N l Y 3 R p b 2 4 x L 1 d l c m t i b G F k I D E g L S B S Z X N 1 b H R z X 1 N Q Q V 9 u b 3 J t Y W w v Q X V 0 b 1 J l b W 9 2 Z W R D b 2 x 1 b W 5 z M S 5 7 Z G 9 t V G l t Z S w x N D J 9 J n F 1 b 3 Q 7 L C Z x d W 9 0 O 1 N l Y 3 R p b 2 4 x L 1 d l c m t i b G F k I D E g L S B S Z X N 1 b H R z X 1 N Q Q V 9 u b 3 J t Y W w v Q X V 0 b 1 J l b W 9 2 Z W R D b 2 x 1 b W 5 z M S 5 7 Y W Z 0 L D E 0 M 3 0 m c X V v d D s s J n F 1 b 3 Q 7 U 2 V j d G l v b j E v V 2 V y a 2 J s Y W Q g M S A t I F J l c 3 V s d H N f U 1 B B X 2 5 v c m 1 h b C 9 B d X R v U m V t b 3 Z l Z E N v b H V t b n M x L n t 0 a X R s Z V R p b W U s M T Q 0 f S Z x d W 9 0 O y w m c X V v d D t T Z W N 0 a W 9 u M S 9 X Z X J r Y m x h Z C A x I C 0 g U m V z d W x 0 c 1 9 T U E F f b m 9 y b W F s L 0 F 1 d G 9 S Z W 1 v d m V k Q 2 9 s d W 1 u c z E u e 2 R v b U x v Y W R p b m c s M T Q 1 f S Z x d W 9 0 O y w m c X V v d D t T Z W N 0 a W 9 u M S 9 X Z X J r Y m x h Z C A x I C 0 g U m V z d W x 0 c 1 9 T U E F f b m 9 y b W F s L 0 F 1 d G 9 S Z W 1 v d m V k Q 2 9 s d W 1 u c z E u e 3 N l c n Z l c l 9 y d H Q s M T Q 2 f S Z x d W 9 0 O y w m c X V v d D t T Z W N 0 a W 9 u M S 9 X Z X J r Y m x h Z C A x I C 0 g U m V z d W x 0 c 1 9 T U E F f b m 9 y b W F s L 0 F 1 d G 9 S Z W 1 v d m V k Q 2 9 s d W 1 u c z E u e 2 V k Z 2 U t c H J v Y 2 V z c 2 V k L D E 0 N 3 0 m c X V v d D s s J n F 1 b 3 Q 7 U 2 V j d G l v b j E v V 2 V y a 2 J s Y W Q g M S A t I F J l c 3 V s d H N f U 1 B B X 2 5 v c m 1 h b C 9 B d X R v U m V t b 3 Z l Z E N v b H V t b n M x L n t t Y X h G S U Q s M T Q 4 f S Z x d W 9 0 O y w m c X V v d D t T Z W N 0 a W 9 u M S 9 X Z X J r Y m x h Z C A x I C 0 g U m V z d W x 0 c 1 9 T U E F f b m 9 y b W F s L 0 F 1 d G 9 S Z W 1 v d m V k Q 2 9 s d W 1 u c z E u e 1 R v d G F s Q m x v Y 2 t p b m d U a W 1 l L D E 0 O X 0 m c X V v d D s s J n F 1 b 3 Q 7 U 2 V j d G l v b j E v V 2 V y a 2 J s Y W Q g M S A t I F J l c 3 V s d H N f U 1 B B X 2 5 v c m 1 h b C 9 B d X R v U m V t b 3 Z l Z E N v b H V t b n M x L n t l Z m Z l Y 3 R p d m V C c H N E b 2 M s M T U w f S Z x d W 9 0 O y w m c X V v d D t T Z W N 0 a W 9 u M S 9 X Z X J r Y m x h Z C A x I C 0 g U m V z d W x 0 c 1 9 T U E F f b m 9 y b W F s L 0 F 1 d G 9 S Z W 1 v d m V k Q 2 9 s d W 1 u c z E u e 2 J 5 d G V z L m h 0 b W w s M T U x f S Z x d W 9 0 O y w m c X V v d D t T Z W N 0 a W 9 u M S 9 X Z X J r Y m x h Z C A x I C 0 g U m V z d W x 0 c 1 9 T U E F f b m 9 y b W F s L 0 F 1 d G 9 S Z W 1 v d m V k Q 2 9 s d W 1 u c z E u e 3 J l c X V l c 3 R z L m h 0 b W w s M T U y f S Z x d W 9 0 O y w m c X V v d D t T Z W N 0 a W 9 u M S 9 X Z X J r Y m x h Z C A x I C 0 g U m V z d W x 0 c 1 9 T U E F f b m 9 y b W F s L 0 F 1 d G 9 S Z W 1 v d m V k Q 2 9 s d W 1 u c z E u e 2 J 5 d G V z V W 5 j b 2 1 w c m V z c 2 V k L m h 0 b W w s M T U z f S Z x d W 9 0 O y w m c X V v d D t T Z W N 0 a W 9 u M S 9 X Z X J r Y m x h Z C A x I C 0 g U m V z d W x 0 c 1 9 T U E F f b m 9 y b W F s L 0 F 1 d G 9 S Z W 1 v d m V k Q 2 9 s d W 1 u c z E u e 2 J 5 d G V z L m p z L D E 1 N H 0 m c X V v d D s s J n F 1 b 3 Q 7 U 2 V j d G l v b j E v V 2 V y a 2 J s Y W Q g M S A t I F J l c 3 V s d H N f U 1 B B X 2 5 v c m 1 h b C 9 B d X R v U m V t b 3 Z l Z E N v b H V t b n M x L n t y Z X F 1 Z X N 0 c y 5 q c y w x N T V 9 J n F 1 b 3 Q 7 L C Z x d W 9 0 O 1 N l Y 3 R p b 2 4 x L 1 d l c m t i b G F k I D E g L S B S Z X N 1 b H R z X 1 N Q Q V 9 u b 3 J t Y W w v Q X V 0 b 1 J l b W 9 2 Z W R D b 2 x 1 b W 5 z M S 5 7 Y n l 0 Z X N V b m N v b X B y Z X N z Z W Q u a n M s M T U 2 f S Z x d W 9 0 O y w m c X V v d D t T Z W N 0 a W 9 u M S 9 X Z X J r Y m x h Z C A x I C 0 g U m V z d W x 0 c 1 9 T U E F f b m 9 y b W F s L 0 F 1 d G 9 S Z W 1 v d m V k Q 2 9 s d W 1 u c z E u e 2 J 5 d G V z L m N z c y w x N T d 9 J n F 1 b 3 Q 7 L C Z x d W 9 0 O 1 N l Y 3 R p b 2 4 x L 1 d l c m t i b G F k I D E g L S B S Z X N 1 b H R z X 1 N Q Q V 9 u b 3 J t Y W w v Q X V 0 b 1 J l b W 9 2 Z W R D b 2 x 1 b W 5 z M S 5 7 c m V x d W V z d H M u Y 3 N z L D E 1 O H 0 m c X V v d D s s J n F 1 b 3 Q 7 U 2 V j d G l v b j E v V 2 V y a 2 J s Y W Q g M S A t I F J l c 3 V s d H N f U 1 B B X 2 5 v c m 1 h b C 9 B d X R v U m V t b 3 Z l Z E N v b H V t b n M x L n t i e X R l c 1 V u Y 2 9 t c H J l c 3 N l Z C 5 j c 3 M s M T U 5 f S Z x d W 9 0 O y w m c X V v d D t T Z W N 0 a W 9 u M S 9 X Z X J r Y m x h Z C A x I C 0 g U m V z d W x 0 c 1 9 T U E F f b m 9 y b W F s L 0 F 1 d G 9 S Z W 1 v d m V k Q 2 9 s d W 1 u c z E u e 2 J 5 d G V z L m l t Y W d l L D E 2 M H 0 m c X V v d D s s J n F 1 b 3 Q 7 U 2 V j d G l v b j E v V 2 V y a 2 J s Y W Q g M S A t I F J l c 3 V s d H N f U 1 B B X 2 5 v c m 1 h b C 9 B d X R v U m V t b 3 Z l Z E N v b H V t b n M x L n t y Z X F 1 Z X N 0 c y 5 p b W F n Z S w x N j F 9 J n F 1 b 3 Q 7 L C Z x d W 9 0 O 1 N l Y 3 R p b 2 4 x L 1 d l c m t i b G F k I D E g L S B S Z X N 1 b H R z X 1 N Q Q V 9 u b 3 J t Y W w v Q X V 0 b 1 J l b W 9 2 Z W R D b 2 x 1 b W 5 z M S 5 7 Y n l 0 Z X N V b m N v b X B y Z X N z Z W Q u a W 1 h Z 2 U s M T Y y f S Z x d W 9 0 O y w m c X V v d D t T Z W N 0 a W 9 u M S 9 X Z X J r Y m x h Z C A x I C 0 g U m V z d W x 0 c 1 9 T U E F f b m 9 y b W F s L 0 F 1 d G 9 S Z W 1 v d m V k Q 2 9 s d W 1 u c z E u e 2 J 5 d G V z L m Z s Y X N o L D E 2 M 3 0 m c X V v d D s s J n F 1 b 3 Q 7 U 2 V j d G l v b j E v V 2 V y a 2 J s Y W Q g M S A t I F J l c 3 V s d H N f U 1 B B X 2 5 v c m 1 h b C 9 B d X R v U m V t b 3 Z l Z E N v b H V t b n M x L n t y Z X F 1 Z X N 0 c y 5 m b G F z a C w x N j R 9 J n F 1 b 3 Q 7 L C Z x d W 9 0 O 1 N l Y 3 R p b 2 4 x L 1 d l c m t i b G F k I D E g L S B S Z X N 1 b H R z X 1 N Q Q V 9 u b 3 J t Y W w v Q X V 0 b 1 J l b W 9 2 Z W R D b 2 x 1 b W 5 z M S 5 7 Y n l 0 Z X N V b m N v b X B y Z X N z Z W Q u Z m x h c 2 g s M T Y 1 f S Z x d W 9 0 O y w m c X V v d D t T Z W N 0 a W 9 u M S 9 X Z X J r Y m x h Z C A x I C 0 g U m V z d W x 0 c 1 9 T U E F f b m 9 y b W F s L 0 F 1 d G 9 S Z W 1 v d m V k Q 2 9 s d W 1 u c z E u e 2 J 5 d G V z L m Z v b n Q s M T Y 2 f S Z x d W 9 0 O y w m c X V v d D t T Z W N 0 a W 9 u M S 9 X Z X J r Y m x h Z C A x I C 0 g U m V z d W x 0 c 1 9 T U E F f b m 9 y b W F s L 0 F 1 d G 9 S Z W 1 v d m V k Q 2 9 s d W 1 u c z E u e 3 J l c X V l c 3 R z L m Z v b n Q s M T Y 3 f S Z x d W 9 0 O y w m c X V v d D t T Z W N 0 a W 9 u M S 9 X Z X J r Y m x h Z C A x I C 0 g U m V z d W x 0 c 1 9 T U E F f b m 9 y b W F s L 0 F 1 d G 9 S Z W 1 v d m V k Q 2 9 s d W 1 u c z E u e 2 J 5 d G V z V W 5 j b 2 1 w c m V z c 2 V k L m Z v b n Q s M T Y 4 f S Z x d W 9 0 O y w m c X V v d D t T Z W N 0 a W 9 u M S 9 X Z X J r Y m x h Z C A x I C 0 g U m V z d W x 0 c 1 9 T U E F f b m 9 y b W F s L 0 F 1 d G 9 S Z W 1 v d m V k Q 2 9 s d W 1 u c z E u e 2 J 5 d G V z L n Z p Z G V v L D E 2 O X 0 m c X V v d D s s J n F 1 b 3 Q 7 U 2 V j d G l v b j E v V 2 V y a 2 J s Y W Q g M S A t I F J l c 3 V s d H N f U 1 B B X 2 5 v c m 1 h b C 9 B d X R v U m V t b 3 Z l Z E N v b H V t b n M x L n t y Z X F 1 Z X N 0 c y 5 2 a W R l b y w x N z B 9 J n F 1 b 3 Q 7 L C Z x d W 9 0 O 1 N l Y 3 R p b 2 4 x L 1 d l c m t i b G F k I D E g L S B S Z X N 1 b H R z X 1 N Q Q V 9 u b 3 J t Y W w v Q X V 0 b 1 J l b W 9 2 Z W R D b 2 x 1 b W 5 z M S 5 7 Y n l 0 Z X N V b m N v b X B y Z X N z Z W Q u d m l k Z W 8 s M T c x f S Z x d W 9 0 O y w m c X V v d D t T Z W N 0 a W 9 u M S 9 X Z X J r Y m x h Z C A x I C 0 g U m V z d W x 0 c 1 9 T U E F f b m 9 y b W F s L 0 F 1 d G 9 S Z W 1 v d m V k Q 2 9 s d W 1 u c z E u e 2 J 5 d G V z L m 9 0 a G V y L D E 3 M n 0 m c X V v d D s s J n F 1 b 3 Q 7 U 2 V j d G l v b j E v V 2 V y a 2 J s Y W Q g M S A t I F J l c 3 V s d H N f U 1 B B X 2 5 v c m 1 h b C 9 B d X R v U m V t b 3 Z l Z E N v b H V t b n M x L n t y Z X F 1 Z X N 0 c y 5 v d G h l c i w x N z N 9 J n F 1 b 3 Q 7 L C Z x d W 9 0 O 1 N l Y 3 R p b 2 4 x L 1 d l c m t i b G F k I D E g L S B S Z X N 1 b H R z X 1 N Q Q V 9 u b 3 J t Y W w v Q X V 0 b 1 J l b W 9 2 Z W R D b 2 x 1 b W 5 z M S 5 7 Y n l 0 Z X N V b m N v b X B y Z X N z Z W Q u b 3 R o Z X I s M T c 0 f S Z x d W 9 0 O y w m c X V v d D t T Z W N 0 a W 9 u M S 9 X Z X J r Y m x h Z C A x I C 0 g U m V z d W x 0 c 1 9 T U E F f b m 9 y b W F s L 0 F 1 d G 9 S Z W 1 v d m V k Q 2 9 s d W 1 u c z E u e 2 l k L D E 3 N X 0 m c X V v d D s s J n F 1 b 3 Q 7 U 2 V j d G l v b j E v V 2 V y a 2 J s Y W Q g M S A t I F J l c 3 V s d H N f U 1 B B X 2 5 v c m 1 h b C 9 B d X R v U m V t b 3 Z l Z E N v b H V t b n M x L n t D b 2 x 1 b W 4 x N z c s M T c 2 f S Z x d W 9 0 O 1 0 s J n F 1 b 3 Q 7 Q 2 9 s d W 1 u Q 2 9 1 b n Q m c X V v d D s 6 M T c 3 L C Z x d W 9 0 O 0 t l e U N v b H V t b k 5 h b W V z J n F 1 b 3 Q 7 O l t d L C Z x d W 9 0 O 0 N v b H V t b k l k Z W 5 0 a X R p Z X M m c X V v d D s 6 W y Z x d W 9 0 O 1 N l Y 3 R p b 2 4 x L 1 d l c m t i b G F k I D E g L S B S Z X N 1 b H R z X 1 N Q Q V 9 u b 3 J t Y W w v Q X V 0 b 1 J l b W 9 2 Z W R D b 2 x 1 b W 5 z M S 5 7 b G 9 h Z F R p b W U s M H 0 m c X V v d D s s J n F 1 b 3 Q 7 U 2 V j d G l v b j E v V 2 V y a 2 J s Y W Q g M S A t I F J l c 3 V s d H N f U 1 B B X 2 5 v c m 1 h b C 9 B d X R v U m V t b 3 Z l Z E N v b H V t b n M x L n t k b 2 N U a W 1 l L D F 9 J n F 1 b 3 Q 7 L C Z x d W 9 0 O 1 N l Y 3 R p b 2 4 x L 1 d l c m t i b G F k I D E g L S B S Z X N 1 b H R z X 1 N Q Q V 9 u b 3 J t Y W w v Q X V 0 b 1 J l b W 9 2 Z W R D b 2 x 1 b W 5 z M S 5 7 Z n V s b H l M b 2 F k Z W Q s M n 0 m c X V v d D s s J n F 1 b 3 Q 7 U 2 V j d G l v b j E v V 2 V y a 2 J s Y W Q g M S A t I F J l c 3 V s d H N f U 1 B B X 2 5 v c m 1 h b C 9 B d X R v U m V t b 3 Z l Z E N v b H V t b n M x L n t i e X R l c 0 9 1 d C w z f S Z x d W 9 0 O y w m c X V v d D t T Z W N 0 a W 9 u M S 9 X Z X J r Y m x h Z C A x I C 0 g U m V z d W x 0 c 1 9 T U E F f b m 9 y b W F s L 0 F 1 d G 9 S Z W 1 v d m V k Q 2 9 s d W 1 u c z E u e 2 J 5 d G V z T 3 V 0 R G 9 j L D R 9 J n F 1 b 3 Q 7 L C Z x d W 9 0 O 1 N l Y 3 R p b 2 4 x L 1 d l c m t i b G F k I D E g L S B S Z X N 1 b H R z X 1 N Q Q V 9 u b 3 J t Y W w v Q X V 0 b 1 J l b W 9 2 Z W R D b 2 x 1 b W 5 z M S 5 7 Y n l 0 Z X N J b i w 1 f S Z x d W 9 0 O y w m c X V v d D t T Z W N 0 a W 9 u M S 9 X Z X J r Y m x h Z C A x I C 0 g U m V z d W x 0 c 1 9 T U E F f b m 9 y b W F s L 0 F 1 d G 9 S Z W 1 v d m V k Q 2 9 s d W 1 u c z E u e 2 J 5 d G V z S W 5 E b 2 M s N n 0 m c X V v d D s s J n F 1 b 3 Q 7 U 2 V j d G l v b j E v V 2 V y a 2 J s Y W Q g M S A t I F J l c 3 V s d H N f U 1 B B X 2 5 v c m 1 h b C 9 B d X R v U m V t b 3 Z l Z E N v b H V t b n M x L n t y Z X F 1 Z X N 0 c y w 3 f S Z x d W 9 0 O y w m c X V v d D t T Z W N 0 a W 9 u M S 9 X Z X J r Y m x h Z C A x I C 0 g U m V z d W x 0 c 1 9 T U E F f b m 9 y b W F s L 0 F 1 d G 9 S Z W 1 v d m V k Q 2 9 s d W 1 u c z E u e 3 J l c X V l c 3 R z R n V s b C w 4 f S Z x d W 9 0 O y w m c X V v d D t T Z W N 0 a W 9 u M S 9 X Z X J r Y m x h Z C A x I C 0 g U m V z d W x 0 c 1 9 T U E F f b m 9 y b W F s L 0 F 1 d G 9 S Z W 1 v d m V k Q 2 9 s d W 1 u c z E u e 3 J l c X V l c 3 R z R G 9 j L D l 9 J n F 1 b 3 Q 7 L C Z x d W 9 0 O 1 N l Y 3 R p b 2 4 x L 1 d l c m t i b G F k I D E g L S B S Z X N 1 b H R z X 1 N Q Q V 9 u b 3 J t Y W w v Q X V 0 b 1 J l b W 9 2 Z W R D b 2 x 1 b W 5 z M S 5 7 c m V z c G 9 u c 2 V z X z I w M C w x M H 0 m c X V v d D s s J n F 1 b 3 Q 7 U 2 V j d G l v b j E v V 2 V y a 2 J s Y W Q g M S A t I F J l c 3 V s d H N f U 1 B B X 2 5 v c m 1 h b C 9 B d X R v U m V t b 3 Z l Z E N v b H V t b n M x L n t y Z X N w b 2 5 z Z X N f N D A 0 L D E x f S Z x d W 9 0 O y w m c X V v d D t T Z W N 0 a W 9 u M S 9 X Z X J r Y m x h Z C A x I C 0 g U m V z d W x 0 c 1 9 T U E F f b m 9 y b W F s L 0 F 1 d G 9 S Z W 1 v d m V k Q 2 9 s d W 1 u c z E u e 3 J l c 3 B v b n N l c 1 9 v d G h l c i w x M n 0 m c X V v d D s s J n F 1 b 3 Q 7 U 2 V j d G l v b j E v V 2 V y a 2 J s Y W Q g M S A t I F J l c 3 V s d H N f U 1 B B X 2 5 v c m 1 h b C 9 B d X R v U m V t b 3 Z l Z E N v b H V t b n M x L n t y Z X N 1 b H Q s M T N 9 J n F 1 b 3 Q 7 L C Z x d W 9 0 O 1 N l Y 3 R p b 2 4 x L 1 d l c m t i b G F k I D E g L S B S Z X N 1 b H R z X 1 N Q Q V 9 u b 3 J t Y W w v Q X V 0 b 1 J l b W 9 2 Z W R D b 2 x 1 b W 5 z M S 5 7 d G V z d F N 0 Y X J 0 T 2 Z m c 2 V 0 L D E 0 f S Z x d W 9 0 O y w m c X V v d D t T Z W N 0 a W 9 u M S 9 X Z X J r Y m x h Z C A x I C 0 g U m V z d W x 0 c 1 9 T U E F f b m 9 y b W F s L 0 F 1 d G 9 S Z W 1 v d m V k Q 2 9 s d W 1 u c z E u e 2 N h Y 2 h l Z C w x N X 0 m c X V v d D s s J n F 1 b 3 Q 7 U 2 V j d G l v b j E v V 2 V y a 2 J s Y W Q g M S A t I F J l c 3 V s d H N f U 1 B B X 2 5 v c m 1 h b C 9 B d X R v U m V t b 3 Z l Z E N v b H V t b n M x L n t v c H R p b W l 6 Y X R p b 2 5 f Y 2 h l Y 2 t l Z C w x N n 0 m c X V v d D s s J n F 1 b 3 Q 7 U 2 V j d G l v b j E v V 2 V y a 2 J s Y W Q g M S A t I F J l c 3 V s d H N f U 1 B B X 2 5 v c m 1 h b C 9 B d X R v U m V t b 3 Z l Z E N v b H V t b n M x L n t t Y W l u X 2 Z y Y W 1 l L D E 3 f S Z x d W 9 0 O y w m c X V v d D t T Z W N 0 a W 9 u M S 9 X Z X J r Y m x h Z C A x I C 0 g U m V z d W x 0 c 1 9 T U E F f b m 9 y b W F s L 0 F 1 d G 9 S Z W 1 v d m V k Q 2 9 s d W 1 u c z E u e 2 x v Y W R F d m V u d F N 0 Y X J 0 L D E 4 f S Z x d W 9 0 O y w m c X V v d D t T Z W N 0 a W 9 u M S 9 X Z X J r Y m x h Z C A x I C 0 g U m V z d W x 0 c 1 9 T U E F f b m 9 y b W F s L 0 F 1 d G 9 S Z W 1 v d m V k Q 2 9 s d W 1 u c z E u e 2 x v Y W R F d m V u d E V u Z C w x O X 0 m c X V v d D s s J n F 1 b 3 Q 7 U 2 V j d G l v b j E v V 2 V y a 2 J s Y W Q g M S A t I F J l c 3 V s d H N f U 1 B B X 2 5 v c m 1 h b C 9 B d X R v U m V t b 3 Z l Z E N v b H V t b n M x L n t k b 2 1 D b 2 5 0 Z W 5 0 T G 9 h Z G V k R X Z l b n R T d G F y d C w y M H 0 m c X V v d D s s J n F 1 b 3 Q 7 U 2 V j d G l v b j E v V 2 V y a 2 J s Y W Q g M S A t I F J l c 3 V s d H N f U 1 B B X 2 5 v c m 1 h b C 9 B d X R v U m V t b 3 Z l Z E N v b H V t b n M x L n t k b 2 1 D b 2 5 0 Z W 5 0 T G 9 h Z G V k R X Z l b n R F b m Q s M j F 9 J n F 1 b 3 Q 7 L C Z x d W 9 0 O 1 N l Y 3 R p b 2 4 x L 1 d l c m t i b G F k I D E g L S B S Z X N 1 b H R z X 1 N Q Q V 9 u b 3 J t Y W w v Q X V 0 b 1 J l b W 9 2 Z W R D b 2 x 1 b W 5 z M S 5 7 V V J M L D I y f S Z x d W 9 0 O y w m c X V v d D t T Z W N 0 a W 9 u M S 9 X Z X J r Y m x h Z C A x I C 0 g U m V z d W x 0 c 1 9 T U E F f b m 9 y b W F s L 0 F 1 d G 9 S Z W 1 v d m V k Q 2 9 s d W 1 u c z E u e 2 N v b m 5 l Y 3 R p b 2 5 z L D I z f S Z x d W 9 0 O y w m c X V v d D t T Z W N 0 a W 9 u M S 9 X Z X J r Y m x h Z C A x I C 0 g U m V z d W x 0 c 1 9 T U E F f b m 9 y b W F s L 0 F 1 d G 9 S Z W 1 v d m V k Q 2 9 s d W 1 u c z E u e 2 Z p b m F s X 2 J h c 2 V f c G F n Z V 9 y Z X F 1 Z X N 0 L D I 0 f S Z x d W 9 0 O y w m c X V v d D t T Z W N 0 a W 9 u M S 9 X Z X J r Y m x h Z C A x I C 0 g U m V z d W x 0 c 1 9 T U E F f b m 9 y b W F s L 0 F 1 d G 9 S Z W 1 v d m V k Q 2 9 s d W 1 u c z E u e 2 Z p b m F s X 2 J h c 2 V f c G F n Z V 9 y Z X F 1 Z X N 0 X 2 l k L D I 1 f S Z x d W 9 0 O y w m c X V v d D t T Z W N 0 a W 9 u M S 9 X Z X J r Y m x h Z C A x I C 0 g U m V z d W x 0 c 1 9 T U E F f b m 9 y b W F s L 0 F 1 d G 9 S Z W 1 v d m V k Q 2 9 s d W 1 u c z E u e 2 Z p b m F s X 3 V y b C w y N n 0 m c X V v d D s s J n F 1 b 3 Q 7 U 2 V j d G l v b j E v V 2 V y a 2 J s Y W Q g M S A t I F J l c 3 V s d H N f U 1 B B X 2 5 v c m 1 h b C 9 B d X R v U m V t b 3 Z l Z E N v b H V t b n M x L n t k b 2 1 J b n R l c m F j d G l 2 Z S w y N 3 0 m c X V v d D s s J n F 1 b 3 Q 7 U 2 V j d G l v b j E v V 2 V y a 2 J s Y W Q g M S A t I F J l c 3 V s d H N f U 1 B B X 2 5 v c m 1 h b C 9 B d X R v U m V t b 3 Z l Z E N v b H V t b n M x L n t m a X J z d F B h a W 5 0 L D I 4 f S Z x d W 9 0 O y w m c X V v d D t T Z W N 0 a W 9 u M S 9 X Z X J r Y m x h Z C A x I C 0 g U m V z d W x 0 c 1 9 T U E F f b m 9 y b W F s L 0 F 1 d G 9 S Z W 1 v d m V k Q 2 9 s d W 1 u c z E u e 2 Z p c n N 0 Q 2 9 u d G V u d G Z 1 b F B h a W 5 0 L D I 5 f S Z x d W 9 0 O y w m c X V v d D t T Z W N 0 a W 9 u M S 9 X Z X J r Y m x h Z C A x I C 0 g U m V z d W x 0 c 1 9 T U E F f b m 9 y b W F s L 0 F 1 d G 9 S Z W 1 v d m V k Q 2 9 s d W 1 u c z E u e 2 Z p c n N 0 T W V h b m l u Z 2 Z 1 b F B h a W 5 0 L D M w f S Z x d W 9 0 O y w m c X V v d D t T Z W N 0 a W 9 u M S 9 X Z X J r Y m x h Z C A x I C 0 g U m V z d W x 0 c 1 9 T U E F f b m 9 y b W F s L 0 F 1 d G 9 S Z W 1 v d m V k Q 2 9 s d W 1 u c z E u e 3 J l b m R l c k J s b 2 N r a W 5 n Q 1 N T L D M x f S Z x d W 9 0 O y w m c X V v d D t T Z W N 0 a W 9 u M S 9 X Z X J r Y m x h Z C A x I C 0 g U m V z d W x 0 c 1 9 T U E F f b m 9 y b W F s L 0 F 1 d G 9 S Z W 1 v d m V k Q 2 9 s d W 1 u c z E u e 3 J l b m R l c k J s b 2 N r a W 5 n S l M s M z J 9 J n F 1 b 3 Q 7 L C Z x d W 9 0 O 1 N l Y 3 R p b 2 4 x L 1 d l c m t i b G F k I D E g L S B S Z X N 1 b H R z X 1 N Q Q V 9 u b 3 J t Y W w v Q X V 0 b 1 J l b W 9 2 Z W R D b 2 x 1 b W 5 z M S 5 7 V F R G Q i w z M 3 0 m c X V v d D s s J n F 1 b 3 Q 7 U 2 V j d G l v b j E v V 2 V y a 2 J s Y W Q g M S A t I F J l c 3 V s d H N f U 1 B B X 2 5 v c m 1 h b C 9 B d X R v U m V t b 3 Z l Z E N v b H V t b n M x L n t i Y X N l U G F n Z V N T T F R p b W U s M z R 9 J n F 1 b 3 Q 7 L C Z x d W 9 0 O 1 N l Y 3 R p b 2 4 x L 1 d l c m t i b G F k I D E g L S B S Z X N 1 b H R z X 1 N Q Q V 9 u b 3 J t Y W w v Q X V 0 b 1 J l b W 9 2 Z W R D b 2 x 1 b W 5 z M S 5 7 c 2 N v c m V f Y 2 F j a G U s M z V 9 J n F 1 b 3 Q 7 L C Z x d W 9 0 O 1 N l Y 3 R p b 2 4 x L 1 d l c m t i b G F k I D E g L S B S Z X N 1 b H R z X 1 N Q Q V 9 u b 3 J t Y W w v Q X V 0 b 1 J l b W 9 2 Z W R D b 2 x 1 b W 5 z M S 5 7 c 2 N v c m V f Y 2 R u L D M 2 f S Z x d W 9 0 O y w m c X V v d D t T Z W N 0 a W 9 u M S 9 X Z X J r Y m x h Z C A x I C 0 g U m V z d W x 0 c 1 9 T U E F f b m 9 y b W F s L 0 F 1 d G 9 S Z W 1 v d m V k Q 2 9 s d W 1 u c z E u e 3 N j b 3 J l X 2 d 6 a X A s M z d 9 J n F 1 b 3 Q 7 L C Z x d W 9 0 O 1 N l Y 3 R p b 2 4 x L 1 d l c m t i b G F k I D E g L S B S Z X N 1 b H R z X 1 N Q Q V 9 u b 3 J t Y W w v Q X V 0 b 1 J l b W 9 2 Z W R D b 2 x 1 b W 5 z M S 5 7 c 2 N v c m V f Y 2 9 v a 2 l l c y w z O H 0 m c X V v d D s s J n F 1 b 3 Q 7 U 2 V j d G l v b j E v V 2 V y a 2 J s Y W Q g M S A t I F J l c 3 V s d H N f U 1 B B X 2 5 v c m 1 h b C 9 B d X R v U m V t b 3 Z l Z E N v b H V t b n M x L n t z Y 2 9 y Z V 9 r Z W V w L W F s a X Z l L D M 5 f S Z x d W 9 0 O y w m c X V v d D t T Z W N 0 a W 9 u M S 9 X Z X J r Y m x h Z C A x I C 0 g U m V z d W x 0 c 1 9 T U E F f b m 9 y b W F s L 0 F 1 d G 9 S Z W 1 v d m V k Q 2 9 s d W 1 u c z E u e 3 N j b 3 J l X 2 1 p b m l m e S w 0 M H 0 m c X V v d D s s J n F 1 b 3 Q 7 U 2 V j d G l v b j E v V 2 V y a 2 J s Y W Q g M S A t I F J l c 3 V s d H N f U 1 B B X 2 5 v c m 1 h b C 9 B d X R v U m V t b 3 Z l Z E N v b H V t b n M x L n t z Y 2 9 y Z V 9 j b 2 1 i a W 5 l L D Q x f S Z x d W 9 0 O y w m c X V v d D t T Z W N 0 a W 9 u M S 9 X Z X J r Y m x h Z C A x I C 0 g U m V z d W x 0 c 1 9 T U E F f b m 9 y b W F s L 0 F 1 d G 9 S Z W 1 v d m V k Q 2 9 s d W 1 u c z E u e 3 N j b 3 J l X 2 N v b X B y Z X N z L D Q y f S Z x d W 9 0 O y w m c X V v d D t T Z W N 0 a W 9 u M S 9 X Z X J r Y m x h Z C A x I C 0 g U m V z d W x 0 c 1 9 T U E F f b m 9 y b W F s L 0 F 1 d G 9 S Z W 1 v d m V k Q 2 9 s d W 1 u c z E u e 3 N j b 3 J l X 2 V 0 Y W d z L D Q z f S Z x d W 9 0 O y w m c X V v d D t T Z W N 0 a W 9 u M S 9 X Z X J r Y m x h Z C A x I C 0 g U m V z d W x 0 c 1 9 T U E F f b m 9 y b W F s L 0 F 1 d G 9 S Z W 1 v d m V k Q 2 9 s d W 1 u c z E u e 3 N j b 3 J l X 3 B y b 2 d y Z X N z a X Z l X 2 p w Z W c s N D R 9 J n F 1 b 3 Q 7 L C Z x d W 9 0 O 1 N l Y 3 R p b 2 4 x L 1 d l c m t i b G F k I D E g L S B S Z X N 1 b H R z X 1 N Q Q V 9 u b 3 J t Y W w v Q X V 0 b 1 J l b W 9 2 Z W R D b 2 x 1 b W 5 z M S 5 7 Z 3 p p c F 9 0 b 3 R h b C w 0 N X 0 m c X V v d D s s J n F 1 b 3 Q 7 U 2 V j d G l v b j E v V 2 V y a 2 J s Y W Q g M S A t I F J l c 3 V s d H N f U 1 B B X 2 5 v c m 1 h b C 9 B d X R v U m V t b 3 Z l Z E N v b H V t b n M x L n t n e m l w X 3 N h d m l u Z 3 M s N D Z 9 J n F 1 b 3 Q 7 L C Z x d W 9 0 O 1 N l Y 3 R p b 2 4 x L 1 d l c m t i b G F k I D E g L S B S Z X N 1 b H R z X 1 N Q Q V 9 u b 3 J t Y W w v Q X V 0 b 1 J l b W 9 2 Z W R D b 2 x 1 b W 5 z M S 5 7 b W l u a W Z 5 X 3 R v d G F s L D Q 3 f S Z x d W 9 0 O y w m c X V v d D t T Z W N 0 a W 9 u M S 9 X Z X J r Y m x h Z C A x I C 0 g U m V z d W x 0 c 1 9 T U E F f b m 9 y b W F s L 0 F 1 d G 9 S Z W 1 v d m V k Q 2 9 s d W 1 u c z E u e 2 1 p b m l m e V 9 z Y X Z p b m d z L D Q 4 f S Z x d W 9 0 O y w m c X V v d D t T Z W N 0 a W 9 u M S 9 X Z X J r Y m x h Z C A x I C 0 g U m V z d W x 0 c 1 9 T U E F f b m 9 y b W F s L 0 F 1 d G 9 S Z W 1 v d m V k Q 2 9 s d W 1 u c z E u e 2 l t Y W d l X 3 R v d G F s L D Q 5 f S Z x d W 9 0 O y w m c X V v d D t T Z W N 0 a W 9 u M S 9 X Z X J r Y m x h Z C A x I C 0 g U m V z d W x 0 c 1 9 T U E F f b m 9 y b W F s L 0 F 1 d G 9 S Z W 1 v d m V k Q 2 9 s d W 1 u c z E u e 2 l t Y W d l X 3 N h d m l u Z 3 M s N T B 9 J n F 1 b 3 Q 7 L C Z x d W 9 0 O 1 N l Y 3 R p b 2 4 x L 1 d l c m t i b G F k I D E g L S B S Z X N 1 b H R z X 1 N Q Q V 9 u b 3 J t Y W w v Q X V 0 b 1 J l b W 9 2 Z W R D b 2 x 1 b W 5 z M S 5 7 Y m F z Z V 9 w Y W d l X 2 N k b i w 1 M X 0 m c X V v d D s s J n F 1 b 3 Q 7 U 2 V j d G l v b j E v V 2 V y a 2 J s Y W Q g M S A t I F J l c 3 V s d H N f U 1 B B X 2 5 v c m 1 h b C 9 B d X R v U m V t b 3 Z l Z E N v b H V t b n M x L n t j c H U u U G F y c 2 V I V E 1 M L D U y f S Z x d W 9 0 O y w m c X V v d D t T Z W N 0 a W 9 u M S 9 X Z X J r Y m x h Z C A x I C 0 g U m V z d W x 0 c 1 9 T U E F f b m 9 y b W F s L 0 F 1 d G 9 S Z W 1 v d m V k Q 2 9 s d W 1 u c z E u e 2 N w d S 5 I V E 1 M R G 9 j d W 1 l b n R Q Y X J z Z X I 6 O k Z l d G N o U X V l d W V k U H J l b G 9 h Z H M s N T N 9 J n F 1 b 3 Q 7 L C Z x d W 9 0 O 1 N l Y 3 R p b 2 4 x L 1 d l c m t i b G F k I D E g L S B S Z X N 1 b H R z X 1 N Q Q V 9 u b 3 J t Y W w v Q X V 0 b 1 J l b W 9 2 Z W R D b 2 x 1 b W 5 z M S 5 7 Y 3 B 1 L k V 2 Z W 5 0 R G l z c G F 0 Y 2 g s N T R 9 J n F 1 b 3 Q 7 L C Z x d W 9 0 O 1 N l Y 3 R p b 2 4 x L 1 d l c m t i b G F k I D E g L S B S Z X N 1 b H R z X 1 N Q Q V 9 u b 3 J t Y W w v Q X V 0 b 1 J l b W 9 2 Z W R D b 2 x 1 b W 5 z M S 5 7 Y 3 B 1 L k 1 h c m t E T 0 1 D b 2 5 0 Z W 5 0 L D U 1 f S Z x d W 9 0 O y w m c X V v d D t T Z W N 0 a W 9 u M S 9 X Z X J r Y m x h Z C A x I C 0 g U m V z d W x 0 c 1 9 T U E F f b m 9 y b W F s L 0 F 1 d G 9 S Z W 1 v d m V k Q 2 9 s d W 1 u c z E u e 2 N w d S 5 W O C 5 H Q 1 9 U S U 1 F X 1 R P X 1 N B R k V Q T 0 l O V C w 1 N n 0 m c X V v d D s s J n F 1 b 3 Q 7 U 2 V j d G l v b j E v V 2 V y a 2 J s Y W Q g M S A t I F J l c 3 V s d H N f U 1 B B X 2 5 v c m 1 h b C 9 B d X R v U m V t b 3 Z l Z E N v b H V t b n M x L n t j c H U u Q 2 9 t b W l 0 T G 9 h Z C w 1 N 3 0 m c X V v d D s s J n F 1 b 3 Q 7 U 2 V j d G l v b j E v V 2 V y a 2 J s Y W Q g M S A t I F J l c 3 V s d H N f U 1 B B X 2 5 v c m 1 h b C 9 B d X R v U m V t b 3 Z l Z E N v b H V t b n M x L n t j c H U u U m V z b 3 V y Y 2 V G Z X R j a G V y O j p y Z X F 1 Z X N 0 U m V z b 3 V y Y 2 U s N T h 9 J n F 1 b 3 Q 7 L C Z x d W 9 0 O 1 N l Y 3 R p b 2 4 x L 1 d l c m t i b G F k I D E g L S B S Z X N 1 b H R z X 1 N Q Q V 9 u b 3 J t Y W w v Q X V 0 b 1 J l b W 9 2 Z W R D b 2 x 1 b W 5 z M S 5 7 Y 3 B 1 L k V 2 Y W x 1 Y X R l U 2 N y a X B 0 L D U 5 f S Z x d W 9 0 O y w m c X V v d D t T Z W N 0 a W 9 u M S 9 X Z X J r Y m x h Z C A x I C 0 g U m V z d W x 0 c 1 9 T U E F f b m 9 y b W F s L 0 F 1 d G 9 S Z W 1 v d m V k Q 2 9 s d W 1 u c z E u e 2 N w d S 5 2 O C 5 j b 2 1 w a W x l L D Y w f S Z x d W 9 0 O y w m c X V v d D t T Z W N 0 a W 9 u M S 9 X Z X J r Y m x h Z C A x I C 0 g U m V z d W x 0 c 1 9 T U E F f b m 9 y b W F s L 0 F 1 d G 9 S Z W 1 v d m V k Q 2 9 s d W 1 u c z E u e 2 N w d S 5 Q Y X J z Z U F 1 d G h v c l N 0 e W x l U 2 h l Z X Q s N j F 9 J n F 1 b 3 Q 7 L C Z x d W 9 0 O 1 N l Y 3 R p b 2 4 x L 1 d l c m t i b G F k I D E g L S B S Z X N 1 b H R z X 1 N Q Q V 9 u b 3 J t Y W w v Q X V 0 b 1 J l b W 9 2 Z W R D b 2 x 1 b W 5 z M S 5 7 Y 3 B 1 L k Z 1 b m N 0 a W 9 u Q 2 F s b C w 2 M n 0 m c X V v d D s s J n F 1 b 3 Q 7 U 2 V j d G l v b j E v V 2 V y a 2 J s Y W Q g M S A t I F J l c 3 V s d H N f U 1 B B X 2 5 v c m 1 h b C 9 B d X R v U m V t b 3 Z l Z E N v b H V t b n M x L n t j c H U u T W F y a 0 x v Y W Q s N j N 9 J n F 1 b 3 Q 7 L C Z x d W 9 0 O 1 N l Y 3 R p b 2 4 x L 1 d l c m t i b G F k I D E g L S B S Z X N 1 b H R z X 1 N Q Q V 9 u b 3 J t Y W w v Q X V 0 b 1 J l b W 9 2 Z W R D b 2 x 1 b W 5 z M S 5 7 Y 3 B 1 L l V w Z G F 0 Z U x h e W 9 1 d F R y Z W U s N j R 9 J n F 1 b 3 Q 7 L C Z x d W 9 0 O 1 N l Y 3 R p b 2 4 x L 1 d l c m t i b G F k I D E g L S B S Z X N 1 b H R z X 1 N Q Q V 9 u b 3 J t Y W w v Q X V 0 b 1 J l b W 9 2 Z W R D b 2 x 1 b W 5 z M S 5 7 Y 3 B 1 L k x h e W 9 1 d C w 2 N X 0 m c X V v d D s s J n F 1 b 3 Q 7 U 2 V j d G l v b j E v V 2 V y a 2 J s Y W Q g M S A t I F J l c 3 V s d H N f U 1 B B X 2 5 v c m 1 h b C 9 B d X R v U m V t b 3 Z l Z E N v b H V t b n M x L n t j c H U u U H J l U G F p b n Q s N j Z 9 J n F 1 b 3 Q 7 L C Z x d W 9 0 O 1 N l Y 3 R p b 2 4 x L 1 d l c m t i b G F k I D E g L S B S Z X N 1 b H R z X 1 N Q Q V 9 u b 3 J t Y W w v Q X V 0 b 1 J l b W 9 2 Z W R D b 2 x 1 b W 5 z M S 5 7 Y 3 B 1 L k h p d F R l c 3 Q s N j d 9 J n F 1 b 3 Q 7 L C Z x d W 9 0 O 1 N l Y 3 R p b 2 4 x L 1 d l c m t i b G F k I D E g L S B S Z X N 1 b H R z X 1 N Q Q V 9 u b 3 J t Y W w v Q X V 0 b 1 J l b W 9 2 Z W R D b 2 x 1 b W 5 z M S 5 7 Y 3 B 1 L l B h a W 5 0 L D Y 4 f S Z x d W 9 0 O y w m c X V v d D t T Z W N 0 a W 9 u M S 9 X Z X J r Y m x h Z C A x I C 0 g U m V z d W x 0 c 1 9 T U E F f b m 9 y b W F s L 0 F 1 d G 9 S Z W 1 v d m V k Q 2 9 s d W 1 u c z E u e 2 N w d S 5 M Y X l l c m l 6 Z S w 2 O X 0 m c X V v d D s s J n F 1 b 3 Q 7 U 2 V j d G l v b j E v V 2 V y a 2 J s Y W Q g M S A t I F J l c 3 V s d H N f U 1 B B X 2 5 v c m 1 h b C 9 B d X R v U m V t b 3 Z l Z E N v b H V t b n M x L n t j c H U u b G F y Z 2 V z d E N v b n R l b n R m d W x Q Y W l u d D o 6 Q 2 F u Z G l k Y X R l L D c w f S Z x d W 9 0 O y w m c X V v d D t T Z W N 0 a W 9 u M S 9 X Z X J r Y m x h Z C A x I C 0 g U m V z d W x 0 c 1 9 T U E F f b m 9 y b W F s L 0 F 1 d G 9 S Z W 1 v d m V k Q 2 9 s d W 1 u c z E u e 2 N w d S 5 J Z G x l L D c x f S Z x d W 9 0 O y w m c X V v d D t T Z W N 0 a W 9 u M S 9 X Z X J r Y m x h Z C A x I C 0 g U m V z d W x 0 c 1 9 T U E F f b m 9 y b W F s L 0 F 1 d G 9 S Z W 1 v d m V k Q 2 9 s d W 1 u c z E u e 3 R l c 3 R l c i w 3 M n 0 m c X V v d D s s J n F 1 b 3 Q 7 U 2 V j d G l v b j E v V 2 V y a 2 J s Y W Q g M S A t I F J l c 3 V s d H N f U 1 B B X 2 5 v c m 1 h b C 9 B d X R v U m V t b 3 Z l Z E N v b H V t b n M x L n t z d G F y d F 9 l c G 9 j a C w 3 M 3 0 m c X V v d D s s J n F 1 b 3 Q 7 U 2 V j d G l v b j E v V 2 V y a 2 J s Y W Q g M S A t I F J l c 3 V s d H N f U 1 B B X 2 5 v c m 1 h b C 9 B d X R v U m V t b 3 Z l Z E N v b H V t b n M x L n t v c 1 Z l c n N p b 2 4 s N z R 9 J n F 1 b 3 Q 7 L C Z x d W 9 0 O 1 N l Y 3 R p b 2 4 x L 1 d l c m t i b G F k I D E g L S B S Z X N 1 b H R z X 1 N Q Q V 9 u b 3 J t Y W w v Q X V 0 b 1 J l b W 9 2 Z W R D b 2 x 1 b W 5 z M S 5 7 b 3 N f d m V y c 2 l v b i w 3 N X 0 m c X V v d D s s J n F 1 b 3 Q 7 U 2 V j d G l v b j E v V 2 V y a 2 J s Y W Q g M S A t I F J l c 3 V s d H N f U 1 B B X 2 5 v c m 1 h b C 9 B d X R v U m V t b 3 Z l Z E N v b H V t b n M x L n t v c 1 B s Y X R m b 3 J t L D c 2 f S Z x d W 9 0 O y w m c X V v d D t T Z W N 0 a W 9 u M S 9 X Z X J r Y m x h Z C A x I C 0 g U m V z d W x 0 c 1 9 T U E F f b m 9 y b W F s L 0 F 1 d G 9 S Z W 1 v d m V k Q 2 9 s d W 1 u c z E u e 2 R h d G U s N z d 9 J n F 1 b 3 Q 7 L C Z x d W 9 0 O 1 N l Y 3 R p b 2 4 x L 1 d l c m t i b G F k I D E g L S B S Z X N 1 b H R z X 1 N Q Q V 9 u b 3 J t Y W w v Q X V 0 b 1 J l b W 9 2 Z W R D b 2 x 1 b W 5 z M S 5 7 Y n J v d 3 N l c l Z l c n N p b 2 4 s N z h 9 J n F 1 b 3 Q 7 L C Z x d W 9 0 O 1 N l Y 3 R p b 2 4 x L 1 d l c m t i b G F k I D E g L S B S Z X N 1 b H R z X 1 N Q Q V 9 u b 3 J t Y W w v Q X V 0 b 1 J l b W 9 2 Z W R D b 2 x 1 b W 5 z M S 5 7 Y n J v d 3 N l c l 9 2 Z X J z a W 9 u L D c 5 f S Z x d W 9 0 O y w m c X V v d D t T Z W N 0 a W 9 u M S 9 X Z X J r Y m x h Z C A x I C 0 g U m V z d W x 0 c 1 9 T U E F f b m 9 y b W F s L 0 F 1 d G 9 S Z W 1 v d m V k Q 2 9 s d W 1 u c z E u e 2 Z 1 b G x 5 T G 9 h Z G V k Q 1 B V b X M s O D B 9 J n F 1 b 3 Q 7 L C Z x d W 9 0 O 1 N l Y 3 R p b 2 4 x L 1 d l c m t i b G F k I D E g L S B S Z X N 1 b H R z X 1 N Q Q V 9 u b 3 J t Y W w v Q X V 0 b 1 J l b W 9 2 Z W R D b 2 x 1 b W 5 z M S 5 7 Z n V s b H l M b 2 F k Z W R D U F V w Y 3 Q s O D F 9 J n F 1 b 3 Q 7 L C Z x d W 9 0 O 1 N l Y 3 R p b 2 4 x L 1 d l c m t i b G F k I D E g L S B S Z X N 1 b H R z X 1 N Q Q V 9 u b 3 J t Y W w v Q X V 0 b 1 J l b W 9 2 Z W R D b 2 x 1 b W 5 z M S 5 7 Z G 9 j d W 1 l b n R f V V J M L D g y f S Z x d W 9 0 O y w m c X V v d D t T Z W N 0 a W 9 u M S 9 X Z X J r Y m x h Z C A x I C 0 g U m V z d W x 0 c 1 9 T U E F f b m 9 y b W F s L 0 F 1 d G 9 S Z W 1 v d m V k Q 2 9 s d W 1 u c z E u e 2 R v Y 3 V t Z W 5 0 X 2 h v c 3 R u Y W 1 l L D g z f S Z x d W 9 0 O y w m c X V v d D t T Z W N 0 a W 9 u M S 9 X Z X J r Y m x h Z C A x I C 0 g U m V z d W x 0 c 1 9 T U E F f b m 9 y b W F s L 0 F 1 d G 9 S Z W 1 v d m V k Q 2 9 s d W 1 u c z E u e 2 R v Y 3 V t Z W 5 0 X 2 9 y a W d p b i w 4 N H 0 m c X V v d D s s J n F 1 b 3 Q 7 U 2 V j d G l v b j E v V 2 V y a 2 J s Y W Q g M S A t I F J l c 3 V s d H N f U 1 B B X 2 5 v c m 1 h b C 9 B d X R v U m V t b 3 Z l Z E N v b H V t b n M x L n t k b 2 1 F b G V t Z W 5 0 c y w 4 N X 0 m c X V v d D s s J n F 1 b 3 Q 7 U 2 V j d G l v b j E v V 2 V y a 2 J s Y W Q g M S A t I F J l c 3 V s d H N f U 1 B B X 2 5 v c m 1 h b C 9 B d X R v U m V t b 3 Z l Z E N v b H V t b n M x L n t k b 2 1 D b 2 1 w b G V 0 Z S w 4 N n 0 m c X V v d D s s J n F 1 b 3 Q 7 U 2 V j d G l v b j E v V 2 V y a 2 J s Y W Q g M S A t I F J l c 3 V s d H N f U 1 B B X 2 5 v c m 1 h b C 9 B d X R v U m V t b 3 Z l Z E N v b H V t b n M x L n t Q Z X J m b 3 J t Y W 5 j Z V B h a W 5 0 V G l t a W 5 n L m Z p c n N 0 L X B h a W 5 0 L D g 3 f S Z x d W 9 0 O y w m c X V v d D t T Z W N 0 a W 9 u M S 9 X Z X J r Y m x h Z C A x I C 0 g U m V z d W x 0 c 1 9 T U E F f b m 9 y b W F s L 0 F 1 d G 9 S Z W 1 v d m V k Q 2 9 s d W 1 u c z E u e 1 B l c m Z v c m 1 h b m N l U G F p b n R U a W 1 p b m c u Z m l y c 3 Q t Y 2 9 u d G V u d G Z 1 b C 1 w Y W l u d C w 4 O H 0 m c X V v d D s s J n F 1 b 3 Q 7 U 2 V j d G l v b j E v V 2 V y a 2 J s Y W Q g M S A t I F J l c 3 V s d H N f U 1 B B X 2 5 v c m 1 h b C 9 B d X R v U m V t b 3 Z l Z E N v b H V t b n M x L n t i Y X N l X 3 B h Z 2 V f a X B f c H R y L D g 5 f S Z x d W 9 0 O y w m c X V v d D t T Z W N 0 a W 9 u M S 9 X Z X J r Y m x h Z C A x I C 0 g U m V z d W x 0 c 1 9 T U E F f b m 9 y b W F s L 0 F 1 d G 9 S Z W 1 v d m V k Q 2 9 s d W 1 u c z E u e 2 J h c 2 V f c G F n Z V 9 j b m F t Z S w 5 M H 0 m c X V v d D s s J n F 1 b 3 Q 7 U 2 V j d G l v b j E v V 2 V y a 2 J s Y W Q g M S A t I F J l c 3 V s d H N f U 1 B B X 2 5 v c m 1 h b C 9 B d X R v U m V t b 3 Z l Z E N v b H V t b n M x L n t i Y X N l X 3 B h Z 2 V f Z G 5 z X 3 N l c n Z l c i w 5 M X 0 m c X V v d D s s J n F 1 b 3 Q 7 U 2 V j d G l v b j E v V 2 V y a 2 J s Y W Q g M S A t I F J l c 3 V s d H N f U 1 B B X 2 5 v c m 1 h b C 9 B d X R v U m V t b 3 Z l Z E N v b H V t b n M x L n t i c m 9 3 c 2 V y X 2 5 h b W U s O T J 9 J n F 1 b 3 Q 7 L C Z x d W 9 0 O 1 N l Y 3 R p b 2 4 x L 1 d l c m t i b G F k I D E g L S B S Z X N 1 b H R z X 1 N Q Q V 9 u b 3 J t Y W w v Q X V 0 b 1 J l b W 9 2 Z W R D b 2 x 1 b W 5 z M S 5 7 Z X Z l b n R O Y W 1 l L D k z f S Z x d W 9 0 O y w m c X V v d D t T Z W N 0 a W 9 u M S 9 X Z X J r Y m x h Z C A x I C 0 g U m V z d W x 0 c 1 9 T U E F f b m 9 y b W F s L 0 F 1 d G 9 S Z W 1 v d m V k Q 2 9 s d W 1 u c z E u e 3 R l c 3 R f c n V u X 3 R p b W V f b X M s O T R 9 J n F 1 b 3 Q 7 L C Z x d W 9 0 O 1 N l Y 3 R p b 2 4 x L 1 d l c m t i b G F k I D E g L S B S Z X N 1 b H R z X 1 N Q Q V 9 u b 3 J t Y W w v Q X V 0 b 1 J l b W 9 2 Z W R D b 2 x 1 b W 5 z M S 5 7 d G V z d F V y b C w 5 N X 0 m c X V v d D s s J n F 1 b 3 Q 7 U 2 V j d G l v b j E v V 2 V y a 2 J s Y W Q g M S A t I F J l c 3 V s d H N f U 1 B B X 2 5 v c m 1 h b C 9 B d X R v U m V t b 3 Z l Z E N v b H V t b n M x L n t D b 2 x v c m R l c H R o L D k 2 f S Z x d W 9 0 O y w m c X V v d D t T Z W N 0 a W 9 u M S 9 X Z X J r Y m x h Z C A x I C 0 g U m V z d W x 0 c 1 9 T U E F f b m 9 y b W F s L 0 F 1 d G 9 S Z W 1 v d m V k Q 2 9 s d W 1 u c z E u e 0 R w a S w 5 N 3 0 m c X V v d D s s J n F 1 b 3 Q 7 U 2 V j d G l v b j E v V 2 V y a 2 J s Y W Q g M S A t I F J l c 3 V s d H N f U 1 B B X 2 5 v c m 1 h b C 9 B d X R v U m V t b 3 Z l Z E N v b H V t b n M x L n t J b W F n Z X M s O T h 9 J n F 1 b 3 Q 7 L C Z x d W 9 0 O 1 N l Y 3 R p b 2 4 x L 1 d l c m t i b G F k I D E g L S B S Z X N 1 b H R z X 1 N Q Q V 9 u b 3 J t Y W w v Q X V 0 b 1 J l b W 9 2 Z W R D b 2 x 1 b W 5 z M S 5 7 U m V z b 2 x 1 d G l v b i w 5 O X 0 m c X V v d D s s J n F 1 b 3 Q 7 U 2 V j d G l v b j E v V 2 V y a 2 J s Y W Q g M S A t I F J l c 3 V s d H N f U 1 B B X 2 5 v c m 1 h b C 9 B d X R v U m V t b 3 Z l Z E N v b H V t b n M x L n t n Z W 5 l c m F 0 Z W Q t Y 2 9 u d G V u d C 1 w Z X J j Z W 5 0 L D E w M H 0 m c X V v d D s s J n F 1 b 3 Q 7 U 2 V j d G l v b j E v V 2 V y a 2 J s Y W Q g M S A t I F J l c 3 V s d H N f U 1 B B X 2 5 v c m 1 h b C 9 B d X R v U m V t b 3 Z l Z E N v b H V t b n M x L n t n Z W 5 l c m F 0 Z W Q t Y 2 9 u d G V u d C 1 z a X p l L D E w M X 0 m c X V v d D s s J n F 1 b 3 Q 7 U 2 V j d G l v b j E v V 2 V y a 2 J s Y W Q g M S A t I F J l c 3 V s d H N f U 1 B B X 2 5 v c m 1 h b C 9 B d X R v U m V t b 3 Z l Z E N v b H V t b n M x L n t t Z X R h L X Z p Z X d w b 3 J 0 L D E w M n 0 m c X V v d D s s J n F 1 b 3 Q 7 U 2 V j d G l v b j E v V 2 V y a 2 J s Y W Q g M S A t I F J l c 3 V s d H N f U 1 B B X 2 5 v c m 1 h b C 9 B d X R v U m V t b 3 Z l Z E N v b H V t b n M x L n t y Z W 5 k Z X J l Z C 1 o d G 1 s L D E w M 3 0 m c X V v d D s s J n F 1 b 3 Q 7 U 2 V j d G l v b j E v V 2 V y a 2 J s Y W Q g M S A t I F J l c 3 V s d H N f U 1 B B X 2 5 v c m 1 h b C 9 B d X R v U m V t b 3 Z l Z E N v b H V t b n M x L n t s Y X N 0 V m l z d W F s Q 2 h h b m d l L D E w N H 0 m c X V v d D s s J n F 1 b 3 Q 7 U 2 V j d G l v b j E v V 2 V y a 2 J s Y W Q g M S A t I F J l c 3 V s d H N f U 1 B B X 2 5 v c m 1 h b C 9 B d X R v U m V t b 3 Z l Z E N v b H V t b n M x L n t y Z W 5 k Z X I s M T A 1 f S Z x d W 9 0 O y w m c X V v d D t T Z W N 0 a W 9 u M S 9 X Z X J r Y m x h Z C A x I C 0 g U m V z d W x 0 c 1 9 T U E F f b m 9 y b W F s L 0 F 1 d G 9 S Z W 1 v d m V k Q 2 9 s d W 1 u c z E u e 3 Z p c 3 V h b E N v b X B s Z X R l O D U s M T A 2 f S Z x d W 9 0 O y w m c X V v d D t T Z W N 0 a W 9 u M S 9 X Z X J r Y m x h Z C A x I C 0 g U m V z d W x 0 c 1 9 T U E F f b m 9 y b W F s L 0 F 1 d G 9 S Z W 1 v d m V k Q 2 9 s d W 1 u c z E u e 3 Z p c 3 V h b E N v b X B s Z X R l O T A s M T A 3 f S Z x d W 9 0 O y w m c X V v d D t T Z W N 0 a W 9 u M S 9 X Z X J r Y m x h Z C A x I C 0 g U m V z d W x 0 c 1 9 T U E F f b m 9 y b W F s L 0 F 1 d G 9 S Z W 1 v d m V k Q 2 9 s d W 1 u c z E u e 3 Z p c 3 V h b E N v b X B s Z X R l O T U s M T A 4 f S Z x d W 9 0 O y w m c X V v d D t T Z W N 0 a W 9 u M S 9 X Z X J r Y m x h Z C A x I C 0 g U m V z d W x 0 c 1 9 T U E F f b m 9 y b W F s L 0 F 1 d G 9 S Z W 1 v d m V k Q 2 9 s d W 1 u c z E u e 3 Z p c 3 V h b E N v b X B s Z X R l O T k s M T A 5 f S Z x d W 9 0 O y w m c X V v d D t T Z W N 0 a W 9 u M S 9 X Z X J r Y m x h Z C A x I C 0 g U m V z d W x 0 c 1 9 T U E F f b m 9 y b W F s L 0 F 1 d G 9 S Z W 1 v d m V k Q 2 9 s d W 1 u c z E u e 3 Z p c 3 V h b E N v b X B s Z X R l L D E x M H 0 m c X V v d D s s J n F 1 b 3 Q 7 U 2 V j d G l v b j E v V 2 V y a 2 J s Y W Q g M S A t I F J l c 3 V s d H N f U 1 B B X 2 5 v c m 1 h b C 9 B d X R v U m V t b 3 Z l Z E N v b H V t b n M x L n t T c G V l Z E l u Z G V 4 L D E x M X 0 m c X V v d D s s J n F 1 b 3 Q 7 U 2 V j d G l v b j E v V 2 V y a 2 J s Y W Q g M S A t I F J l c 3 V s d H N f U 1 B B X 2 5 v c m 1 h b C 9 B d X R v U m V t b 3 Z l Z E N v b H V t b n M x L n t M Y X J n Z X N 0 Q 2 9 u d G V u d G Z 1 b F B h a W 5 0 V H l w Z S w x M T J 9 J n F 1 b 3 Q 7 L C Z x d W 9 0 O 1 N l Y 3 R p b 2 4 x L 1 d l c m t i b G F k I D E g L S B S Z X N 1 b H R z X 1 N Q Q V 9 u b 3 J t Y W w v Q X V 0 b 1 J l b W 9 2 Z W R D b 2 x 1 b W 5 z M S 5 7 T G F y Z 2 V z d E N v b n R l b n R m d W x Q Y W l u d E 5 v Z G V U e X B l L D E x M 3 0 m c X V v d D s s J n F 1 b 3 Q 7 U 2 V j d G l v b j E v V 2 V y a 2 J s Y W Q g M S A t I F J l c 3 V s d H N f U 1 B B X 2 5 v c m 1 h b C 9 B d X R v U m V t b 3 Z l Z E N v b H V t b n M x L n t j a H J v b W V V c 2 V y V G l t a W 5 n L m 5 h d m l n Y X R p b 2 5 T d G F y d C w x M T R 9 J n F 1 b 3 Q 7 L C Z x d W 9 0 O 1 N l Y 3 R p b 2 4 x L 1 d l c m t i b G F k I D E g L S B S Z X N 1 b H R z X 1 N Q Q V 9 u b 3 J t Y W w v Q X V 0 b 1 J l b W 9 2 Z W R D b 2 x 1 b W 5 z M S 5 7 Y 2 h y b 2 1 l V X N l c l R p b W l u Z y 5 m Z X R j a F N 0 Y X J 0 L D E x N X 0 m c X V v d D s s J n F 1 b 3 Q 7 U 2 V j d G l v b j E v V 2 V y a 2 J s Y W Q g M S A t I F J l c 3 V s d H N f U 1 B B X 2 5 v c m 1 h b C 9 B d X R v U m V t b 3 Z l Z E N v b H V t b n M x L n t j a H J v b W V V c 2 V y V G l t a W 5 n L m R v b U x v Y W R p b m c s M T E 2 f S Z x d W 9 0 O y w m c X V v d D t T Z W N 0 a W 9 u M S 9 X Z X J r Y m x h Z C A x I C 0 g U m V z d W x 0 c 1 9 T U E F f b m 9 y b W F s L 0 F 1 d G 9 S Z W 1 v d m V k Q 2 9 s d W 1 u c z E u e 2 N o c m 9 t Z V V z Z X J U a W 1 p b m c u c m V z c G 9 u c 2 V F b m Q s M T E 3 f S Z x d W 9 0 O y w m c X V v d D t T Z W N 0 a W 9 u M S 9 X Z X J r Y m x h Z C A x I C 0 g U m V z d W x 0 c 1 9 T U E F f b m 9 y b W F s L 0 F 1 d G 9 S Z W 1 v d m V k Q 2 9 s d W 1 u c z E u e 2 N o c m 9 t Z V V z Z X J U a W 1 p b m c u Z G 9 t S W 5 0 Z X J h Y 3 R p d m U s M T E 4 f S Z x d W 9 0 O y w m c X V v d D t T Z W N 0 a W 9 u M S 9 X Z X J r Y m x h Z C A x I C 0 g U m V z d W x 0 c 1 9 T U E F f b m 9 y b W F s L 0 F 1 d G 9 S Z W 1 v d m V k Q 2 9 s d W 1 u c z E u e 2 N o c m 9 t Z V V z Z X J U a W 1 p b m c u Z G 9 t Q 2 9 u d G V u d E x v Y W R l Z E V 2 Z W 5 0 U 3 R h c n Q s M T E 5 f S Z x d W 9 0 O y w m c X V v d D t T Z W N 0 a W 9 u M S 9 X Z X J r Y m x h Z C A x I C 0 g U m V z d W x 0 c 1 9 T U E F f b m 9 y b W F s L 0 F 1 d G 9 S Z W 1 v d m V k Q 2 9 s d W 1 u c z E u e 2 N o c m 9 t Z V V z Z X J U a W 1 p b m c u Z G 9 t Q 2 9 u d G V u d E x v Y W R l Z E V 2 Z W 5 0 R W 5 k L D E y M H 0 m c X V v d D s s J n F 1 b 3 Q 7 U 2 V j d G l v b j E v V 2 V y a 2 J s Y W Q g M S A t I F J l c 3 V s d H N f U 1 B B X 2 5 v c m 1 h b C 9 B d X R v U m V t b 3 Z l Z E N v b H V t b n M x L n t j a H J v b W V V c 2 V y V G l t a W 5 n L m R v b U N v b X B s Z X R l L D E y M X 0 m c X V v d D s s J n F 1 b 3 Q 7 U 2 V j d G l v b j E v V 2 V y a 2 J s Y W Q g M S A t I F J l c 3 V s d H N f U 1 B B X 2 5 v c m 1 h b C 9 B d X R v U m V t b 3 Z l Z E N v b H V t b n M x L n t j a H J v b W V V c 2 V y V G l t a W 5 n L n V u b G 9 h Z E V 2 Z W 5 0 U 3 R h c n Q s M T I y f S Z x d W 9 0 O y w m c X V v d D t T Z W N 0 a W 9 u M S 9 X Z X J r Y m x h Z C A x I C 0 g U m V z d W x 0 c 1 9 T U E F f b m 9 y b W F s L 0 F 1 d G 9 S Z W 1 v d m V k Q 2 9 s d W 1 u c z E u e 2 N o c m 9 t Z V V z Z X J U a W 1 p b m c u d W 5 s b 2 F k R X Z l b n R F b m Q s M T I z f S Z x d W 9 0 O y w m c X V v d D t T Z W N 0 a W 9 u M S 9 X Z X J r Y m x h Z C A x I C 0 g U m V z d W x 0 c 1 9 T U E F f b m 9 y b W F s L 0 F 1 d G 9 S Z W 1 v d m V k Q 2 9 s d W 1 u c z E u e 2 N o c m 9 t Z V V z Z X J U a W 1 p b m c u b W F y a 0 F z T W F p b k Z y Y W 1 l L D E y N H 0 m c X V v d D s s J n F 1 b 3 Q 7 U 2 V j d G l v b j E v V 2 V y a 2 J s Y W Q g M S A t I F J l c 3 V s d H N f U 1 B B X 2 5 v c m 1 h b C 9 B d X R v U m V t b 3 Z l Z E N v b H V t b n M x L n t j a H J v b W V V c 2 V y V G l t a W 5 n L m N v b W 1 p d E 5 h d m l n Y X R p b 2 5 F b m Q s M T I 1 f S Z x d W 9 0 O y w m c X V v d D t T Z W N 0 a W 9 u M S 9 X Z X J r Y m x h Z C A x I C 0 g U m V z d W x 0 c 1 9 T U E F f b m 9 y b W F s L 0 F 1 d G 9 S Z W 1 v d m V k Q 2 9 s d W 1 u c z E u e 2 N o c m 9 t Z V V z Z X J U a W 1 p b m c u b G 9 h Z E V 2 Z W 5 0 U 3 R h c n Q s M T I 2 f S Z x d W 9 0 O y w m c X V v d D t T Z W N 0 a W 9 u M S 9 X Z X J r Y m x h Z C A x I C 0 g U m V z d W x 0 c 1 9 T U E F f b m 9 y b W F s L 0 F 1 d G 9 S Z W 1 v d m V k Q 2 9 s d W 1 u c z E u e 2 N o c m 9 t Z V V z Z X J U a W 1 p b m c u b G 9 h Z E V 2 Z W 5 0 R W 5 k L D E y N 3 0 m c X V v d D s s J n F 1 b 3 Q 7 U 2 V j d G l v b j E v V 2 V y a 2 J s Y W Q g M S A t I F J l c 3 V s d H N f U 1 B B X 2 5 v c m 1 h b C 9 B d X R v U m V t b 3 Z l Z E N v b H V t b n M x L n t j a H J v b W V V c 2 V y V G l t a W 5 n L m Z p c n N 0 U G F p b n Q s M T I 4 f S Z x d W 9 0 O y w m c X V v d D t T Z W N 0 a W 9 u M S 9 X Z X J r Y m x h Z C A x I C 0 g U m V z d W x 0 c 1 9 T U E F f b m 9 y b W F s L 0 F 1 d G 9 S Z W 1 v d m V k Q 2 9 s d W 1 u c z E u e 2 N o c m 9 t Z V V z Z X J U a W 1 p b m c u Z m l y c 3 R D b 2 5 0 Z W 5 0 Z n V s U G F p b n Q s M T I 5 f S Z x d W 9 0 O y w m c X V v d D t T Z W N 0 a W 9 u M S 9 X Z X J r Y m x h Z C A x I C 0 g U m V z d W x 0 c 1 9 T U E F f b m 9 y b W F s L 0 F 1 d G 9 S Z W 1 v d m V k Q 2 9 s d W 1 u c z E u e 2 N o c m 9 t Z V V z Z X J U a W 1 p b m c u Z m l y c 3 R N Z W F u a W 5 n Z n V s U G F p b n R D Y W 5 k a W R h d G U s M T M w f S Z x d W 9 0 O y w m c X V v d D t T Z W N 0 a W 9 u M S 9 X Z X J r Y m x h Z C A x I C 0 g U m V z d W x 0 c 1 9 T U E F f b m 9 y b W F s L 0 F 1 d G 9 S Z W 1 v d m V k Q 2 9 s d W 1 u c z E u e 2 N o c m 9 t Z V V z Z X J U a W 1 p b m c u Z m l y c 3 R N Z W F u a W 5 n Z n V s U G F p b n Q s M T M x f S Z x d W 9 0 O y w m c X V v d D t T Z W N 0 a W 9 u M S 9 X Z X J r Y m x h Z C A x I C 0 g U m V z d W x 0 c 1 9 T U E F f b m 9 y b W F s L 0 F 1 d G 9 S Z W 1 v d m V k Q 2 9 s d W 1 u c z E u e 2 N o c m 9 t Z V V z Z X J U a W 1 p b m c u T G F y Z 2 V z d F R l e H R Q Y W l u d C w x M z J 9 J n F 1 b 3 Q 7 L C Z x d W 9 0 O 1 N l Y 3 R p b 2 4 x L 1 d l c m t i b G F k I D E g L S B S Z X N 1 b H R z X 1 N Q Q V 9 u b 3 J t Y W w v Q X V 0 b 1 J l b W 9 2 Z W R D b 2 x 1 b W 5 z M S 5 7 Y 2 h y b 2 1 l V X N l c l R p b W l u Z y 5 M Y X J n Z X N 0 Q 2 9 u d G V u d G Z 1 b F B h a W 5 0 L D E z M 3 0 m c X V v d D s s J n F 1 b 3 Q 7 U 2 V j d G l v b j E v V 2 V y a 2 J s Y W Q g M S A t I F J l c 3 V s d H N f U 1 B B X 2 5 v c m 1 h b C 9 B d X R v U m V t b 3 Z l Z E N v b H V t b n M x L n t j a H J v b W V V c 2 V y V G l t a W 5 n L l R v d G F s T G F 5 b 3 V 0 U 2 h p Z n Q s M T M 0 f S Z x d W 9 0 O y w m c X V v d D t T Z W N 0 a W 9 u M S 9 X Z X J r Y m x h Z C A x I C 0 g U m V z d W x 0 c 1 9 T U E F f b m 9 y b W F s L 0 F 1 d G 9 S Z W 1 v d m V k Q 2 9 s d W 1 u c z E u e 2 N o c m 9 t Z V V z Z X J U a W 1 p b m c u Q 3 V t d W x h d G l 2 Z U x h e W 9 1 d F N o a W Z 0 L D E z N X 0 m c X V v d D s s J n F 1 b 3 Q 7 U 2 V j d G l v b j E v V 2 V y a 2 J s Y W Q g M S A t I F J l c 3 V s d H N f U 1 B B X 2 5 v c m 1 h b C 9 B d X R v U m V t b 3 Z l Z E N v b H V t b n M x L n t U V E l N Z W F z d X J l b W V u d E V u Z C w x M z Z 9 J n F 1 b 3 Q 7 L C Z x d W 9 0 O 1 N l Y 3 R p b 2 4 x L 1 d l c m t i b G F k I D E g L S B S Z X N 1 b H R z X 1 N Q Q V 9 u b 3 J t Y W w v Q X V 0 b 1 J l b W 9 2 Z W R D b 2 x 1 b W 5 z M S 5 7 T G F z d E l u d G V y Y W N 0 a X Z l L D E z N 3 0 m c X V v d D s s J n F 1 b 3 Q 7 U 2 V j d G l v b j E v V 2 V y a 2 J s Y W Q g M S A t I F J l c 3 V s d H N f U 1 B B X 2 5 v c m 1 h b C 9 B d X R v U m V t b 3 Z l Z E N v b H V t b n M x L n t 0 Z X N 0 S U Q s M T M 4 f S Z x d W 9 0 O y w m c X V v d D t T Z W N 0 a W 9 u M S 9 X Z X J r Y m x h Z C A x I C 0 g U m V z d W x 0 c 1 9 T U E F f b m 9 y b W F s L 0 F 1 d G 9 S Z W 1 v d m V k Q 2 9 s d W 1 u c z E u e 3 J 1 b i w x M z l 9 J n F 1 b 3 Q 7 L C Z x d W 9 0 O 1 N l Y 3 R p b 2 4 x L 1 d l c m t i b G F k I D E g L S B S Z X N 1 b H R z X 1 N Q Q V 9 u b 3 J t Y W w v Q X V 0 b 1 J l b W 9 2 Z W R D b 2 x 1 b W 5 z M S 5 7 c 3 R l c C w x N D B 9 J n F 1 b 3 Q 7 L C Z x d W 9 0 O 1 N l Y 3 R p b 2 4 x L 1 d l c m t i b G F k I D E g L S B S Z X N 1 b H R z X 1 N Q Q V 9 u b 3 J t Y W w v Q X V 0 b 1 J l b W 9 2 Z W R D b 2 x 1 b W 5 z M S 5 7 Z W Z m Z W N 0 a X Z l Q n B z L D E 0 M X 0 m c X V v d D s s J n F 1 b 3 Q 7 U 2 V j d G l v b j E v V 2 V y a 2 J s Y W Q g M S A t I F J l c 3 V s d H N f U 1 B B X 2 5 v c m 1 h b C 9 B d X R v U m V t b 3 Z l Z E N v b H V t b n M x L n t k b 2 1 U a W 1 l L D E 0 M n 0 m c X V v d D s s J n F 1 b 3 Q 7 U 2 V j d G l v b j E v V 2 V y a 2 J s Y W Q g M S A t I F J l c 3 V s d H N f U 1 B B X 2 5 v c m 1 h b C 9 B d X R v U m V t b 3 Z l Z E N v b H V t b n M x L n t h Z n Q s M T Q z f S Z x d W 9 0 O y w m c X V v d D t T Z W N 0 a W 9 u M S 9 X Z X J r Y m x h Z C A x I C 0 g U m V z d W x 0 c 1 9 T U E F f b m 9 y b W F s L 0 F 1 d G 9 S Z W 1 v d m V k Q 2 9 s d W 1 u c z E u e 3 R p d G x l V G l t Z S w x N D R 9 J n F 1 b 3 Q 7 L C Z x d W 9 0 O 1 N l Y 3 R p b 2 4 x L 1 d l c m t i b G F k I D E g L S B S Z X N 1 b H R z X 1 N Q Q V 9 u b 3 J t Y W w v Q X V 0 b 1 J l b W 9 2 Z W R D b 2 x 1 b W 5 z M S 5 7 Z G 9 t T G 9 h Z G l u Z y w x N D V 9 J n F 1 b 3 Q 7 L C Z x d W 9 0 O 1 N l Y 3 R p b 2 4 x L 1 d l c m t i b G F k I D E g L S B S Z X N 1 b H R z X 1 N Q Q V 9 u b 3 J t Y W w v Q X V 0 b 1 J l b W 9 2 Z W R D b 2 x 1 b W 5 z M S 5 7 c 2 V y d m V y X 3 J 0 d C w x N D Z 9 J n F 1 b 3 Q 7 L C Z x d W 9 0 O 1 N l Y 3 R p b 2 4 x L 1 d l c m t i b G F k I D E g L S B S Z X N 1 b H R z X 1 N Q Q V 9 u b 3 J t Y W w v Q X V 0 b 1 J l b W 9 2 Z W R D b 2 x 1 b W 5 z M S 5 7 Z W R n Z S 1 w c m 9 j Z X N z Z W Q s M T Q 3 f S Z x d W 9 0 O y w m c X V v d D t T Z W N 0 a W 9 u M S 9 X Z X J r Y m x h Z C A x I C 0 g U m V z d W x 0 c 1 9 T U E F f b m 9 y b W F s L 0 F 1 d G 9 S Z W 1 v d m V k Q 2 9 s d W 1 u c z E u e 2 1 h e E Z J R C w x N D h 9 J n F 1 b 3 Q 7 L C Z x d W 9 0 O 1 N l Y 3 R p b 2 4 x L 1 d l c m t i b G F k I D E g L S B S Z X N 1 b H R z X 1 N Q Q V 9 u b 3 J t Y W w v Q X V 0 b 1 J l b W 9 2 Z W R D b 2 x 1 b W 5 z M S 5 7 V G 9 0 Y W x C b G 9 j a 2 l u Z 1 R p b W U s M T Q 5 f S Z x d W 9 0 O y w m c X V v d D t T Z W N 0 a W 9 u M S 9 X Z X J r Y m x h Z C A x I C 0 g U m V z d W x 0 c 1 9 T U E F f b m 9 y b W F s L 0 F 1 d G 9 S Z W 1 v d m V k Q 2 9 s d W 1 u c z E u e 2 V m Z m V j d G l 2 Z U J w c 0 R v Y y w x N T B 9 J n F 1 b 3 Q 7 L C Z x d W 9 0 O 1 N l Y 3 R p b 2 4 x L 1 d l c m t i b G F k I D E g L S B S Z X N 1 b H R z X 1 N Q Q V 9 u b 3 J t Y W w v Q X V 0 b 1 J l b W 9 2 Z W R D b 2 x 1 b W 5 z M S 5 7 Y n l 0 Z X M u a H R t b C w x N T F 9 J n F 1 b 3 Q 7 L C Z x d W 9 0 O 1 N l Y 3 R p b 2 4 x L 1 d l c m t i b G F k I D E g L S B S Z X N 1 b H R z X 1 N Q Q V 9 u b 3 J t Y W w v Q X V 0 b 1 J l b W 9 2 Z W R D b 2 x 1 b W 5 z M S 5 7 c m V x d W V z d H M u a H R t b C w x N T J 9 J n F 1 b 3 Q 7 L C Z x d W 9 0 O 1 N l Y 3 R p b 2 4 x L 1 d l c m t i b G F k I D E g L S B S Z X N 1 b H R z X 1 N Q Q V 9 u b 3 J t Y W w v Q X V 0 b 1 J l b W 9 2 Z W R D b 2 x 1 b W 5 z M S 5 7 Y n l 0 Z X N V b m N v b X B y Z X N z Z W Q u a H R t b C w x N T N 9 J n F 1 b 3 Q 7 L C Z x d W 9 0 O 1 N l Y 3 R p b 2 4 x L 1 d l c m t i b G F k I D E g L S B S Z X N 1 b H R z X 1 N Q Q V 9 u b 3 J t Y W w v Q X V 0 b 1 J l b W 9 2 Z W R D b 2 x 1 b W 5 z M S 5 7 Y n l 0 Z X M u a n M s M T U 0 f S Z x d W 9 0 O y w m c X V v d D t T Z W N 0 a W 9 u M S 9 X Z X J r Y m x h Z C A x I C 0 g U m V z d W x 0 c 1 9 T U E F f b m 9 y b W F s L 0 F 1 d G 9 S Z W 1 v d m V k Q 2 9 s d W 1 u c z E u e 3 J l c X V l c 3 R z L m p z L D E 1 N X 0 m c X V v d D s s J n F 1 b 3 Q 7 U 2 V j d G l v b j E v V 2 V y a 2 J s Y W Q g M S A t I F J l c 3 V s d H N f U 1 B B X 2 5 v c m 1 h b C 9 B d X R v U m V t b 3 Z l Z E N v b H V t b n M x L n t i e X R l c 1 V u Y 2 9 t c H J l c 3 N l Z C 5 q c y w x N T Z 9 J n F 1 b 3 Q 7 L C Z x d W 9 0 O 1 N l Y 3 R p b 2 4 x L 1 d l c m t i b G F k I D E g L S B S Z X N 1 b H R z X 1 N Q Q V 9 u b 3 J t Y W w v Q X V 0 b 1 J l b W 9 2 Z W R D b 2 x 1 b W 5 z M S 5 7 Y n l 0 Z X M u Y 3 N z L D E 1 N 3 0 m c X V v d D s s J n F 1 b 3 Q 7 U 2 V j d G l v b j E v V 2 V y a 2 J s Y W Q g M S A t I F J l c 3 V s d H N f U 1 B B X 2 5 v c m 1 h b C 9 B d X R v U m V t b 3 Z l Z E N v b H V t b n M x L n t y Z X F 1 Z X N 0 c y 5 j c 3 M s M T U 4 f S Z x d W 9 0 O y w m c X V v d D t T Z W N 0 a W 9 u M S 9 X Z X J r Y m x h Z C A x I C 0 g U m V z d W x 0 c 1 9 T U E F f b m 9 y b W F s L 0 F 1 d G 9 S Z W 1 v d m V k Q 2 9 s d W 1 u c z E u e 2 J 5 d G V z V W 5 j b 2 1 w c m V z c 2 V k L m N z c y w x N T l 9 J n F 1 b 3 Q 7 L C Z x d W 9 0 O 1 N l Y 3 R p b 2 4 x L 1 d l c m t i b G F k I D E g L S B S Z X N 1 b H R z X 1 N Q Q V 9 u b 3 J t Y W w v Q X V 0 b 1 J l b W 9 2 Z W R D b 2 x 1 b W 5 z M S 5 7 Y n l 0 Z X M u a W 1 h Z 2 U s M T Y w f S Z x d W 9 0 O y w m c X V v d D t T Z W N 0 a W 9 u M S 9 X Z X J r Y m x h Z C A x I C 0 g U m V z d W x 0 c 1 9 T U E F f b m 9 y b W F s L 0 F 1 d G 9 S Z W 1 v d m V k Q 2 9 s d W 1 u c z E u e 3 J l c X V l c 3 R z L m l t Y W d l L D E 2 M X 0 m c X V v d D s s J n F 1 b 3 Q 7 U 2 V j d G l v b j E v V 2 V y a 2 J s Y W Q g M S A t I F J l c 3 V s d H N f U 1 B B X 2 5 v c m 1 h b C 9 B d X R v U m V t b 3 Z l Z E N v b H V t b n M x L n t i e X R l c 1 V u Y 2 9 t c H J l c 3 N l Z C 5 p b W F n Z S w x N j J 9 J n F 1 b 3 Q 7 L C Z x d W 9 0 O 1 N l Y 3 R p b 2 4 x L 1 d l c m t i b G F k I D E g L S B S Z X N 1 b H R z X 1 N Q Q V 9 u b 3 J t Y W w v Q X V 0 b 1 J l b W 9 2 Z W R D b 2 x 1 b W 5 z M S 5 7 Y n l 0 Z X M u Z m x h c 2 g s M T Y z f S Z x d W 9 0 O y w m c X V v d D t T Z W N 0 a W 9 u M S 9 X Z X J r Y m x h Z C A x I C 0 g U m V z d W x 0 c 1 9 T U E F f b m 9 y b W F s L 0 F 1 d G 9 S Z W 1 v d m V k Q 2 9 s d W 1 u c z E u e 3 J l c X V l c 3 R z L m Z s Y X N o L D E 2 N H 0 m c X V v d D s s J n F 1 b 3 Q 7 U 2 V j d G l v b j E v V 2 V y a 2 J s Y W Q g M S A t I F J l c 3 V s d H N f U 1 B B X 2 5 v c m 1 h b C 9 B d X R v U m V t b 3 Z l Z E N v b H V t b n M x L n t i e X R l c 1 V u Y 2 9 t c H J l c 3 N l Z C 5 m b G F z a C w x N j V 9 J n F 1 b 3 Q 7 L C Z x d W 9 0 O 1 N l Y 3 R p b 2 4 x L 1 d l c m t i b G F k I D E g L S B S Z X N 1 b H R z X 1 N Q Q V 9 u b 3 J t Y W w v Q X V 0 b 1 J l b W 9 2 Z W R D b 2 x 1 b W 5 z M S 5 7 Y n l 0 Z X M u Z m 9 u d C w x N j Z 9 J n F 1 b 3 Q 7 L C Z x d W 9 0 O 1 N l Y 3 R p b 2 4 x L 1 d l c m t i b G F k I D E g L S B S Z X N 1 b H R z X 1 N Q Q V 9 u b 3 J t Y W w v Q X V 0 b 1 J l b W 9 2 Z W R D b 2 x 1 b W 5 z M S 5 7 c m V x d W V z d H M u Z m 9 u d C w x N j d 9 J n F 1 b 3 Q 7 L C Z x d W 9 0 O 1 N l Y 3 R p b 2 4 x L 1 d l c m t i b G F k I D E g L S B S Z X N 1 b H R z X 1 N Q Q V 9 u b 3 J t Y W w v Q X V 0 b 1 J l b W 9 2 Z W R D b 2 x 1 b W 5 z M S 5 7 Y n l 0 Z X N V b m N v b X B y Z X N z Z W Q u Z m 9 u d C w x N j h 9 J n F 1 b 3 Q 7 L C Z x d W 9 0 O 1 N l Y 3 R p b 2 4 x L 1 d l c m t i b G F k I D E g L S B S Z X N 1 b H R z X 1 N Q Q V 9 u b 3 J t Y W w v Q X V 0 b 1 J l b W 9 2 Z W R D b 2 x 1 b W 5 z M S 5 7 Y n l 0 Z X M u d m l k Z W 8 s M T Y 5 f S Z x d W 9 0 O y w m c X V v d D t T Z W N 0 a W 9 u M S 9 X Z X J r Y m x h Z C A x I C 0 g U m V z d W x 0 c 1 9 T U E F f b m 9 y b W F s L 0 F 1 d G 9 S Z W 1 v d m V k Q 2 9 s d W 1 u c z E u e 3 J l c X V l c 3 R z L n Z p Z G V v L D E 3 M H 0 m c X V v d D s s J n F 1 b 3 Q 7 U 2 V j d G l v b j E v V 2 V y a 2 J s Y W Q g M S A t I F J l c 3 V s d H N f U 1 B B X 2 5 v c m 1 h b C 9 B d X R v U m V t b 3 Z l Z E N v b H V t b n M x L n t i e X R l c 1 V u Y 2 9 t c H J l c 3 N l Z C 5 2 a W R l b y w x N z F 9 J n F 1 b 3 Q 7 L C Z x d W 9 0 O 1 N l Y 3 R p b 2 4 x L 1 d l c m t i b G F k I D E g L S B S Z X N 1 b H R z X 1 N Q Q V 9 u b 3 J t Y W w v Q X V 0 b 1 J l b W 9 2 Z W R D b 2 x 1 b W 5 z M S 5 7 Y n l 0 Z X M u b 3 R o Z X I s M T c y f S Z x d W 9 0 O y w m c X V v d D t T Z W N 0 a W 9 u M S 9 X Z X J r Y m x h Z C A x I C 0 g U m V z d W x 0 c 1 9 T U E F f b m 9 y b W F s L 0 F 1 d G 9 S Z W 1 v d m V k Q 2 9 s d W 1 u c z E u e 3 J l c X V l c 3 R z L m 9 0 a G V y L D E 3 M 3 0 m c X V v d D s s J n F 1 b 3 Q 7 U 2 V j d G l v b j E v V 2 V y a 2 J s Y W Q g M S A t I F J l c 3 V s d H N f U 1 B B X 2 5 v c m 1 h b C 9 B d X R v U m V t b 3 Z l Z E N v b H V t b n M x L n t i e X R l c 1 V u Y 2 9 t c H J l c 3 N l Z C 5 v d G h l c i w x N z R 9 J n F 1 b 3 Q 7 L C Z x d W 9 0 O 1 N l Y 3 R p b 2 4 x L 1 d l c m t i b G F k I D E g L S B S Z X N 1 b H R z X 1 N Q Q V 9 u b 3 J t Y W w v Q X V 0 b 1 J l b W 9 2 Z W R D b 2 x 1 b W 5 z M S 5 7 a W Q s M T c 1 f S Z x d W 9 0 O y w m c X V v d D t T Z W N 0 a W 9 u M S 9 X Z X J r Y m x h Z C A x I C 0 g U m V z d W x 0 c 1 9 T U E F f b m 9 y b W F s L 0 F 1 d G 9 S Z W 1 v d m V k Q 2 9 s d W 1 u c z E u e 0 N v b H V t b j E 3 N y w x N z Z 9 J n F 1 b 3 Q 7 X S w m c X V v d D t S Z W x h d G l v b n N o a X B J b m Z v J n F 1 b 3 Q 7 O l t d f S I g L z 4 8 L 1 N 0 Y W J s Z U V u d H J p Z X M + P C 9 J d G V t P j x J d G V t P j x J d G V t T G 9 j Y X R p b 2 4 + P E l 0 Z W 1 U e X B l P k Z v c m 1 1 b G E 8 L 0 l 0 Z W 1 U e X B l P j x J d G V t U G F 0 a D 5 T Z W N 0 a W 9 u M S 9 X Z X J r Y m x h Z C U y M D E l M j A t J T I w U m V z d W x 0 c 1 9 T U E F f b m 9 y b W F s L 0 J y b 2 4 8 L 0 l 0 Z W 1 Q Y X R o P j w v S X R l b U x v Y 2 F 0 a W 9 u P j x T d G F i b G V F b n R y a W V z I C 8 + P C 9 J d G V t P j x J d G V t P j x J d G V t T G 9 j Y X R p b 2 4 + P E l 0 Z W 1 U e X B l P k Z v c m 1 1 b G E 8 L 0 l 0 Z W 1 U e X B l P j x J d G V t U G F 0 a D 5 T Z W N 0 a W 9 u M S 9 X Z X J r Y m x h Z C U y M D E l M j A t J T I w U m V z d W x 0 c 1 9 T U E F f b m 9 y b W F s L 0 5 h d m l n Y X R p Z S U y M D E 8 L 0 l 0 Z W 1 Q Y X R o P j w v S X R l b U x v Y 2 F 0 a W 9 u P j x T d G F i b G V F b n R y a W V z I C 8 + P C 9 J d G V t P j x J d G V t P j x J d G V t T G 9 j Y X R p b 2 4 + P E l 0 Z W 1 U e X B l P k Z v c m 1 1 b G E 8 L 0 l 0 Z W 1 U e X B l P j x J d G V t U G F 0 a D 5 T Z W N 0 a W 9 u M S 9 X Z X J r Y m x h Z C U y M D E l M j A t J T I w U m V z d W x 0 c 1 9 T U E F f b m 9 y b W F s L 0 h l Y W R l c n M l M j B t Z X Q l M j B 2 Z X J o b 2 9 n Z C U y M G 5 p d m V h d T w v S X R l b V B h d G g + P C 9 J d G V t T G 9 j Y X R p b 2 4 + P F N 0 Y W J s Z U V u d H J p Z X M g L z 4 8 L 0 l 0 Z W 0 + P E l 0 Z W 0 + P E l 0 Z W 1 M b 2 N h d G l v b j 4 8 S X R l b V R 5 c G U + R m 9 y b X V s Y T w v S X R l b V R 5 c G U + P E l 0 Z W 1 Q Y X R o P l N l Y 3 R p b 2 4 x L 1 d l c m t i b G F k J T I w M S U y M C 0 l M j B S Z X N 1 b H R z X 1 N Q Q V 9 u b 3 J t Y W w v S G V 0 J T I w a 2 9 s b 2 1 0 e X B l J T I w a X M l M j B n Z X d p a n p p Z 2 Q 8 L 0 l 0 Z W 1 Q Y X R o P j w v S X R l b U x v Y 2 F 0 a W 9 u P j x T d G F i b G V F b n R y a W V z I C 8 + P C 9 J d G V t P j w v S X R l b X M + P C 9 M b 2 N h b F B h Y 2 t h Z 2 V N Z X R h Z G F 0 Y U Z p b G U + F g A A A F B L B Q Y A A A A A A A A A A A A A A A A A A A A A A A D 8 A g A A M I I C + A Y J K o Z I h v c N A Q c D o I I C 6 T C C A u U C A Q A x g g J g M I I C X A I B A D B E M D c x N T A z B g N V B A M T L E 1 p Y 3 J v c 2 9 m d C 5 P Z m Z p Y 2 U u R X h j Z W w u U H J v d G V j d G V k R G F 0 Y V N l c n Z p Y 2 V z A g k A 8 9 G Q l I J i U T 0 w D Q Y J K o Z I h v c N A Q E B B Q A E g g I A t + X O q 8 0 h n 8 O q 4 w C H L d J Q 8 B C 2 L O 5 + b Z A c a M L 3 g o b + 2 4 J L J k A A M 5 X o u i O S 2 a 0 T f H x z h / X 7 L P 6 q W P L s u E m k v b k Y l P 4 U g j E i 5 t X q C 3 V O 4 a B D 2 0 c v 5 q m Y o j / t Z t U Q / n b D h 1 / p v w j 6 x o b 6 v H N + L b r Q s / 3 z v P 9 U D x X Z i 3 Y q Q E Y r G w p u J 4 1 i H c j h K 6 I W H v 5 c n r 3 0 L X K i E v g p v 1 Y 7 Y K Y 1 d k U w 3 0 d B N K Y 1 k 5 a o o P 4 4 o D b I u 2 E 1 Q l M 0 r 4 6 C d v r r j 9 t M 3 6 d A J m 8 9 r I L 9 3 8 B Y I l j P y R e F C x C P 8 h w h t V g U T c n + T u i C J H a q j 3 7 m N F j 9 B x D m 9 4 x r A / r h z 2 6 e 9 v d d X r Y t 2 Q f Q k 4 V L 3 T B e C T X d D m J s t i d G D X 4 1 1 v E q a E 2 7 o u 1 r f + F k X 9 o j p L Z 7 E i I V X A P 0 K G V k 4 K E Y x I z v n F R H E 1 V A I R T B E r s e 1 I A B B w A m t 4 1 b M j m K n p u r u z d U i V o x z M L 5 s b 1 h w m U 9 V 4 m e J 4 I Q S U + h t F g E 1 s Y B A K 9 W x W o e K m V n S 1 i g c m u j 1 z U b c t z q D 6 g m a 9 / U W o 1 i k M C X H c y 6 C 9 4 G 7 H k 6 v m K d J h A N J f X d 5 E q c 0 / 1 C 1 E b B Q R W S h 1 S C P 5 Z c d G a K D H b D D 3 S w H + w r + M w G 4 x A q V e g V m n / d D h G E v v p O M m O C R m n l m a 3 r 7 / q 9 4 J z Z 1 X r q X e 0 F R V a L u p 8 P M d 0 O H j F 6 M U D 8 A H 8 E m 8 i O D 9 u 5 e 2 4 G h 8 6 s B 6 9 A j p o w f A Y J K o Z I h v c N A Q c B M B 0 G C W C G S A F l A w Q B K g Q Q b 0 X a d M l A a i 6 0 / r b M L a g 4 Z 4 B Q b 4 z k d u Q C o D 8 F a J V R V c x P w A R 3 A r R t h b p M z Z O D H + y L H f s c V s L Y / l p A r d b i Q J o C 2 o T Z j U 6 2 G n Q J R k 4 E e U j B K 4 E 6 C w B Y H K Y h a c B X E y 2 d 8 N s q u R c = < / D a t a M a s h u p > 
</file>

<file path=customXml/itemProps1.xml><?xml version="1.0" encoding="utf-8"?>
<ds:datastoreItem xmlns:ds="http://schemas.openxmlformats.org/officeDocument/2006/customXml" ds:itemID="{D191D89E-FDCF-5D4F-9273-F3A17DAF59B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Werkbladen</vt:lpstr>
      </vt:variant>
      <vt:variant>
        <vt:i4>12</vt:i4>
      </vt:variant>
    </vt:vector>
  </HeadingPairs>
  <TitlesOfParts>
    <vt:vector size="12" baseType="lpstr">
      <vt:lpstr>MPA_INDEX_Page</vt:lpstr>
      <vt:lpstr>MPA_INGREDIENTS_Page</vt:lpstr>
      <vt:lpstr>MPA_LOGIN_Page</vt:lpstr>
      <vt:lpstr>MPA_MENUCREATOR_Page</vt:lpstr>
      <vt:lpstr>MPA_OPENMENU_Page</vt:lpstr>
      <vt:lpstr>MPA_PROFILE_Page</vt:lpstr>
      <vt:lpstr>MPA_RECIPE_Page</vt:lpstr>
      <vt:lpstr>MPA_REGISTER_Page</vt:lpstr>
      <vt:lpstr>MPA_SAVEDMENUS_Page</vt:lpstr>
      <vt:lpstr>SPA_NORMAL</vt:lpstr>
      <vt:lpstr>MPA_SUMMARY</vt:lpstr>
      <vt:lpstr>SPA_SUMMARY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Wittevrongel Thibaut</dc:creator>
  <cp:lastModifiedBy>Wittevrongel Thibaut</cp:lastModifiedBy>
  <dcterms:created xsi:type="dcterms:W3CDTF">2023-05-08T20:28:56Z</dcterms:created>
  <dcterms:modified xsi:type="dcterms:W3CDTF">2023-05-13T14:46:29Z</dcterms:modified>
</cp:coreProperties>
</file>