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50" windowWidth="8595" windowHeight="6720" firstSheet="3" activeTab="8"/>
  </bookViews>
  <sheets>
    <sheet name="Liq begroting" sheetId="1" r:id="rId1"/>
    <sheet name="Liq begroting (2)" sheetId="4" r:id="rId2"/>
    <sheet name="Liq begroting (3)" sheetId="5" r:id="rId3"/>
    <sheet name="Goodwill" sheetId="2" r:id="rId4"/>
    <sheet name="Goodwill (2)" sheetId="6" r:id="rId5"/>
    <sheet name="Goodwill (3)" sheetId="7" r:id="rId6"/>
    <sheet name="Claim" sheetId="3" r:id="rId7"/>
    <sheet name="Claim (2)" sheetId="8" r:id="rId8"/>
    <sheet name="Conversie" sheetId="9" r:id="rId9"/>
    <sheet name="Conversie (2)" sheetId="10" r:id="rId10"/>
    <sheet name="Conversie (3)" sheetId="11" r:id="rId11"/>
  </sheets>
  <calcPr calcId="125725"/>
</workbook>
</file>

<file path=xl/calcChain.xml><?xml version="1.0" encoding="utf-8"?>
<calcChain xmlns="http://schemas.openxmlformats.org/spreadsheetml/2006/main">
  <c r="H13" i="9"/>
  <c r="A15" s="1"/>
  <c r="D15"/>
  <c r="E15"/>
  <c r="C15"/>
  <c r="B15"/>
  <c r="E2"/>
  <c r="E15" i="11"/>
  <c r="D15"/>
  <c r="H13"/>
  <c r="A15" s="1"/>
  <c r="E2"/>
  <c r="E3" s="1"/>
  <c r="E2" i="10"/>
  <c r="E3" s="1"/>
  <c r="D15"/>
  <c r="H13"/>
  <c r="A15" s="1"/>
  <c r="E15" i="8"/>
  <c r="D15"/>
  <c r="H13"/>
  <c r="A15" s="1"/>
  <c r="E2"/>
  <c r="E3" s="1"/>
  <c r="H13" i="3"/>
  <c r="E15"/>
  <c r="D15"/>
  <c r="C15"/>
  <c r="B15"/>
  <c r="E6"/>
  <c r="E5"/>
  <c r="E4"/>
  <c r="E3"/>
  <c r="E2"/>
  <c r="A15"/>
  <c r="E15" i="7"/>
  <c r="D15"/>
  <c r="H13"/>
  <c r="A15" s="1"/>
  <c r="E3"/>
  <c r="G4" s="1"/>
  <c r="E15" i="6"/>
  <c r="D15"/>
  <c r="H13"/>
  <c r="A15" s="1"/>
  <c r="E3"/>
  <c r="G4" s="1"/>
  <c r="E15" i="2"/>
  <c r="D15"/>
  <c r="C15"/>
  <c r="B15"/>
  <c r="H13"/>
  <c r="A15" s="1"/>
  <c r="E8"/>
  <c r="E7"/>
  <c r="G3"/>
  <c r="G5" s="1"/>
  <c r="E5"/>
  <c r="E3"/>
  <c r="G4" s="1"/>
  <c r="H13" i="5"/>
  <c r="A15" s="1"/>
  <c r="H13" i="4"/>
  <c r="A15" s="1"/>
  <c r="H13" i="1"/>
  <c r="A15" s="1"/>
  <c r="G7" i="5"/>
  <c r="E7"/>
  <c r="G6"/>
  <c r="E6"/>
  <c r="G5"/>
  <c r="E5"/>
  <c r="G3"/>
  <c r="E3"/>
  <c r="G7" i="4"/>
  <c r="E7"/>
  <c r="G6"/>
  <c r="E6"/>
  <c r="G5"/>
  <c r="E5"/>
  <c r="G3"/>
  <c r="G8" s="1"/>
  <c r="E3"/>
  <c r="E15" i="1"/>
  <c r="D15"/>
  <c r="C15"/>
  <c r="B15"/>
  <c r="G7"/>
  <c r="G8" s="1"/>
  <c r="G6"/>
  <c r="G5"/>
  <c r="G3"/>
  <c r="E7"/>
  <c r="E6"/>
  <c r="E5"/>
  <c r="E3"/>
  <c r="E8" s="1"/>
  <c r="B15" i="11" l="1"/>
  <c r="C15"/>
  <c r="C15" i="10"/>
  <c r="B15"/>
  <c r="E15"/>
  <c r="E5" i="8"/>
  <c r="E4"/>
  <c r="E5" i="7"/>
  <c r="G3" s="1"/>
  <c r="G5" s="1"/>
  <c r="C15"/>
  <c r="E7"/>
  <c r="E8" s="1"/>
  <c r="B15" s="1"/>
  <c r="C15" i="6"/>
  <c r="E7"/>
  <c r="E8" s="1"/>
  <c r="B15" s="1"/>
  <c r="E5"/>
  <c r="G3" s="1"/>
  <c r="G5" s="1"/>
  <c r="E8" i="5"/>
  <c r="C15" s="1"/>
  <c r="E8" i="4"/>
  <c r="C15" s="1"/>
  <c r="G8" i="5"/>
  <c r="D15" s="1"/>
  <c r="D15" i="4"/>
  <c r="E15"/>
  <c r="B15"/>
  <c r="C15" i="8" l="1"/>
  <c r="E6"/>
  <c r="B15" s="1"/>
  <c r="E15" i="5"/>
  <c r="B15"/>
</calcChain>
</file>

<file path=xl/sharedStrings.xml><?xml version="1.0" encoding="utf-8"?>
<sst xmlns="http://schemas.openxmlformats.org/spreadsheetml/2006/main" count="298" uniqueCount="61">
  <si>
    <t>Aanschafprijs</t>
  </si>
  <si>
    <t>Levensduur</t>
  </si>
  <si>
    <t>Restwaarde</t>
  </si>
  <si>
    <t>EUR</t>
  </si>
  <si>
    <t>jaar</t>
  </si>
  <si>
    <t>Productie</t>
  </si>
  <si>
    <t>eenheden</t>
  </si>
  <si>
    <t>Lening</t>
  </si>
  <si>
    <t>Looptijd</t>
  </si>
  <si>
    <t>Grondstoffen</t>
  </si>
  <si>
    <t>Salarissen</t>
  </si>
  <si>
    <t>Verkoopprijs</t>
  </si>
  <si>
    <t>Kosten per eenheid:</t>
  </si>
  <si>
    <t>Omzet</t>
  </si>
  <si>
    <t>Ontvangsten</t>
  </si>
  <si>
    <t>Resultaat</t>
  </si>
  <si>
    <t>Afschrijvingen</t>
  </si>
  <si>
    <t>Resulaat</t>
  </si>
  <si>
    <t>Uitgaven:</t>
  </si>
  <si>
    <t>Kosten:</t>
  </si>
  <si>
    <t>Aflossing</t>
  </si>
  <si>
    <t>Mutatie l.m.</t>
  </si>
  <si>
    <t xml:space="preserve"> EUR</t>
  </si>
  <si>
    <t xml:space="preserve"> jaar</t>
  </si>
  <si>
    <t>Vraag</t>
  </si>
  <si>
    <t>Antwoord</t>
  </si>
  <si>
    <t>Alternatief 1</t>
  </si>
  <si>
    <t>Alternatief 2</t>
  </si>
  <si>
    <t>Alternatief 3</t>
  </si>
  <si>
    <t>Basisgegevens</t>
  </si>
  <si>
    <t>Liq. middelen</t>
  </si>
  <si>
    <t>Mutatiet res.</t>
  </si>
  <si>
    <t>Marktwaarde activa B</t>
  </si>
  <si>
    <t>Boekwaarde activa B</t>
  </si>
  <si>
    <t>Debt ratio</t>
  </si>
  <si>
    <t>Overname bedrag</t>
  </si>
  <si>
    <t>Balans</t>
  </si>
  <si>
    <t>Activa</t>
  </si>
  <si>
    <t>EV</t>
  </si>
  <si>
    <t>VV</t>
  </si>
  <si>
    <t>Totaal</t>
  </si>
  <si>
    <t>Goodwill</t>
  </si>
  <si>
    <t>Intr. waarde EV</t>
  </si>
  <si>
    <t>Verwachte beurswaarde</t>
  </si>
  <si>
    <t># nieuwe aandelen</t>
  </si>
  <si>
    <t># oude aandelen</t>
  </si>
  <si>
    <t># claims per aandeel</t>
  </si>
  <si>
    <t>Verwachte beurskoers</t>
  </si>
  <si>
    <t>Theoretische waarde claim</t>
  </si>
  <si>
    <t>Nominale waarde oude aandelen</t>
  </si>
  <si>
    <t>Berekening</t>
  </si>
  <si>
    <t>Aantal nieuwe aandelen</t>
  </si>
  <si>
    <t>Nominale waarde per aandeel</t>
  </si>
  <si>
    <t>Emissiekoers</t>
  </si>
  <si>
    <t>Nominale waarde per obligatie</t>
  </si>
  <si>
    <t>Conversiekoers</t>
  </si>
  <si>
    <t># aandelen per obligatie</t>
  </si>
  <si>
    <t>Agio</t>
  </si>
  <si>
    <t>Beurskoers</t>
  </si>
  <si>
    <t>Bijbetaling</t>
  </si>
  <si>
    <t># in te leveren obligaties</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</si>
</sst>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Alignment="1">
      <alignment vertical="top"/>
    </xf>
    <xf numFmtId="0" fontId="0" fillId="0" borderId="0" xfId="0"/>
    <xf numFmtId="0" fontId="16" fillId="0" borderId="10" xfId="0" applyFont="1" applyBorder="1"/>
    <xf numFmtId="0" fontId="0" fillId="0" borderId="10" xfId="0" applyBorder="1"/>
    <xf numFmtId="0" fontId="16" fillId="0" borderId="10" xfId="0" applyFont="1" applyBorder="1" applyAlignment="1">
      <alignment horizontal="left" indent="1"/>
    </xf>
    <xf numFmtId="0" fontId="18" fillId="0" borderId="10" xfId="0" applyFont="1" applyBorder="1"/>
    <xf numFmtId="0" fontId="16" fillId="0" borderId="10" xfId="0" applyFont="1" applyBorder="1" applyAlignment="1">
      <alignment horizontal="right"/>
    </xf>
    <xf numFmtId="0" fontId="16" fillId="0" borderId="10" xfId="0" applyFont="1" applyBorder="1" applyAlignment="1">
      <alignment vertical="top"/>
    </xf>
    <xf numFmtId="0" fontId="0" fillId="0" borderId="10" xfId="0" applyBorder="1" applyAlignment="1">
      <alignment vertical="top" wrapText="1"/>
    </xf>
    <xf numFmtId="9" fontId="0" fillId="0" borderId="10" xfId="0" applyNumberFormat="1" applyBorder="1"/>
    <xf numFmtId="0" fontId="16" fillId="0" borderId="10" xfId="0" applyFont="1" applyBorder="1" applyAlignment="1">
      <alignment horizontal="left"/>
    </xf>
    <xf numFmtId="0" fontId="0" fillId="0" borderId="10" xfId="0" applyNumberFormat="1" applyBorder="1" applyAlignment="1">
      <alignment wrapText="1"/>
    </xf>
    <xf numFmtId="2"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5"/>
  <sheetViews>
    <sheetView workbookViewId="0">
      <selection sqref="A1:XFD1048576"/>
    </sheetView>
  </sheetViews>
  <sheetFormatPr defaultRowHeight="15"/>
  <cols>
    <col min="1" max="1" width="18.7109375" bestFit="1" customWidth="1"/>
    <col min="2" max="7" width="15.140625" customWidth="1"/>
    <col min="8" max="8" width="77.7109375" customWidth="1"/>
    <col min="9" max="9" width="12.140625" customWidth="1"/>
  </cols>
  <sheetData>
    <row r="1" spans="1:8" s="2" customFormat="1" ht="18.75">
      <c r="A1" s="6" t="s">
        <v>29</v>
      </c>
    </row>
    <row r="2" spans="1:8">
      <c r="A2" s="3" t="s">
        <v>0</v>
      </c>
      <c r="B2" s="4">
        <v>100000</v>
      </c>
      <c r="C2" s="4" t="s">
        <v>22</v>
      </c>
      <c r="D2" s="3"/>
      <c r="E2" s="7" t="s">
        <v>15</v>
      </c>
      <c r="F2" s="3"/>
      <c r="G2" s="7" t="s">
        <v>30</v>
      </c>
    </row>
    <row r="3" spans="1:8">
      <c r="A3" s="3" t="s">
        <v>1</v>
      </c>
      <c r="B3" s="4">
        <v>5</v>
      </c>
      <c r="C3" s="4" t="s">
        <v>23</v>
      </c>
      <c r="D3" s="3" t="s">
        <v>13</v>
      </c>
      <c r="E3" s="4">
        <f>B5*B11</f>
        <v>100000</v>
      </c>
      <c r="F3" s="3" t="s">
        <v>14</v>
      </c>
      <c r="G3" s="4">
        <f>B5*B11</f>
        <v>100000</v>
      </c>
    </row>
    <row r="4" spans="1:8">
      <c r="A4" s="3" t="s">
        <v>2</v>
      </c>
      <c r="B4" s="4">
        <v>0</v>
      </c>
      <c r="C4" s="4" t="s">
        <v>22</v>
      </c>
      <c r="D4" s="3" t="s">
        <v>19</v>
      </c>
      <c r="E4" s="4"/>
      <c r="F4" s="3" t="s">
        <v>18</v>
      </c>
      <c r="G4" s="4"/>
    </row>
    <row r="5" spans="1:8">
      <c r="A5" s="3" t="s">
        <v>5</v>
      </c>
      <c r="B5" s="4">
        <v>2000</v>
      </c>
      <c r="C5" s="4" t="s">
        <v>6</v>
      </c>
      <c r="D5" s="5" t="s">
        <v>9</v>
      </c>
      <c r="E5" s="4">
        <f>B5*B9</f>
        <v>16000</v>
      </c>
      <c r="F5" s="5" t="s">
        <v>9</v>
      </c>
      <c r="G5" s="4">
        <f>B5*B9</f>
        <v>16000</v>
      </c>
    </row>
    <row r="6" spans="1:8">
      <c r="A6" s="3" t="s">
        <v>7</v>
      </c>
      <c r="B6" s="4">
        <v>50000</v>
      </c>
      <c r="C6" s="4" t="s">
        <v>3</v>
      </c>
      <c r="D6" s="5" t="s">
        <v>10</v>
      </c>
      <c r="E6" s="4">
        <f>B5*B10</f>
        <v>24000</v>
      </c>
      <c r="F6" s="5" t="s">
        <v>10</v>
      </c>
      <c r="G6" s="4">
        <f>B5*B10</f>
        <v>24000</v>
      </c>
    </row>
    <row r="7" spans="1:8">
      <c r="A7" s="3" t="s">
        <v>8</v>
      </c>
      <c r="B7" s="4">
        <v>5</v>
      </c>
      <c r="C7" s="4" t="s">
        <v>4</v>
      </c>
      <c r="D7" s="5" t="s">
        <v>16</v>
      </c>
      <c r="E7" s="4">
        <f>(B2-B4)/B3</f>
        <v>20000</v>
      </c>
      <c r="F7" s="5" t="s">
        <v>20</v>
      </c>
      <c r="G7" s="4">
        <f>B6/B7</f>
        <v>10000</v>
      </c>
    </row>
    <row r="8" spans="1:8">
      <c r="A8" s="3" t="s">
        <v>12</v>
      </c>
      <c r="B8" s="4"/>
      <c r="C8" s="4"/>
      <c r="D8" s="3" t="s">
        <v>31</v>
      </c>
      <c r="E8" s="4">
        <f>E3-(SUM(E5:E7))</f>
        <v>40000</v>
      </c>
      <c r="F8" s="3" t="s">
        <v>21</v>
      </c>
      <c r="G8" s="4">
        <f>G3-(SUM(G5:G7))</f>
        <v>50000</v>
      </c>
    </row>
    <row r="9" spans="1:8">
      <c r="A9" s="5" t="s">
        <v>9</v>
      </c>
      <c r="B9" s="4">
        <v>8</v>
      </c>
      <c r="C9" s="4" t="s">
        <v>22</v>
      </c>
    </row>
    <row r="10" spans="1:8">
      <c r="A10" s="5" t="s">
        <v>10</v>
      </c>
      <c r="B10" s="4">
        <v>12</v>
      </c>
      <c r="C10" s="4" t="s">
        <v>22</v>
      </c>
    </row>
    <row r="11" spans="1:8">
      <c r="A11" s="5" t="s">
        <v>11</v>
      </c>
      <c r="B11" s="4">
        <v>50</v>
      </c>
      <c r="C11" s="4" t="s">
        <v>22</v>
      </c>
    </row>
    <row r="12" spans="1:8">
      <c r="H12" s="8" t="s">
        <v>24</v>
      </c>
    </row>
    <row r="13" spans="1:8" s="1" customFormat="1" ht="136.5" customHeight="1">
      <c r="H13" s="9" t="str">
        <f>"Een onderneming schaft een machine aan met een levensduur van "&amp;B3&amp;C3&amp;" voor "&amp;B2&amp;C2&amp;". De restwaarde is "&amp;B4&amp;C4&amp;". De machine is voor "&amp;100*B6/B2&amp;" procent gefinancierd met vreemdvermogen "&amp;"en voor via middelen uit de verkoop van oude machines. De lening wordt in gelijke bedragen per jaar afgelost. Met interestkosten wordt in deze casus geen rekening gehouden. In de kostprijs van het product zijn volgende kosten opgenomen:
- Grondstoffen: "&amp;B9&amp;C9&amp;"
- Salarissen: "&amp;B10&amp;C10&amp;"
De producten worden voor "&amp;B11&amp;C11&amp;" per stuk verkocht (contant). Men gaat er van uit dat de machine jaarlijks "&amp;B5&amp;C5&amp;" zal produceren. Alle productie zal direct worden verkocht.
Bereken de jaarlijkse mutatie van de liquide middelen ten gevolge van de aanschaf van de machine."</f>
        <v>Een onderneming schaft een machine aan met een levensduur van 5 jaar voor 100000 EUR. De restwaarde is 0 EUR. De machine is voor 50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8 EUR
- Salarissen: 12 EUR
De producten worden voor 50 EUR per stuk verkocht (contant). Men gaat er van uit dat de machine jaarlijks 2000eenheden zal produceren. Alle productie zal direct worden verkocht.
Bereken de jaarlijkse mutatie van de liquide middelen ten gevolge van de aanschaf van de machine.</v>
      </c>
    </row>
    <row r="14" spans="1:8">
      <c r="A14" s="3" t="s">
        <v>24</v>
      </c>
      <c r="B14" s="7" t="s">
        <v>25</v>
      </c>
      <c r="C14" s="7" t="s">
        <v>26</v>
      </c>
      <c r="D14" s="7" t="s">
        <v>27</v>
      </c>
      <c r="E14" s="7" t="s">
        <v>28</v>
      </c>
    </row>
    <row r="15" spans="1:8">
      <c r="A15" s="4" t="str">
        <f>H13</f>
        <v>Een onderneming schaft een machine aan met een levensduur van 5 jaar voor 100000 EUR. De restwaarde is 0 EUR. De machine is voor 50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8 EUR
- Salarissen: 12 EUR
De producten worden voor 50 EUR per stuk verkocht (contant). Men gaat er van uit dat de machine jaarlijks 2000eenheden zal produceren. Alle productie zal direct worden verkocht.
Bereken de jaarlijkse mutatie van de liquide middelen ten gevolge van de aanschaf van de machine.</v>
      </c>
      <c r="B15" s="4">
        <f>G8</f>
        <v>50000</v>
      </c>
      <c r="C15" s="4">
        <f>E8</f>
        <v>40000</v>
      </c>
      <c r="D15" s="4">
        <f>G8-E7</f>
        <v>30000</v>
      </c>
      <c r="E15" s="4">
        <f>G8+G7</f>
        <v>60000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15"/>
  <sheetViews>
    <sheetView workbookViewId="0">
      <selection activeCell="E15" sqref="E15"/>
    </sheetView>
  </sheetViews>
  <sheetFormatPr defaultRowHeight="15"/>
  <cols>
    <col min="1" max="1" width="30.85546875" style="2" customWidth="1"/>
    <col min="2" max="3" width="15.140625" style="2" customWidth="1"/>
    <col min="4" max="4" width="15.5703125" style="2" customWidth="1"/>
    <col min="5" max="7" width="15.140625" style="2" customWidth="1"/>
    <col min="8" max="8" width="64.5703125" style="2" customWidth="1"/>
    <col min="9" max="9" width="12.140625" style="2" customWidth="1"/>
    <col min="10" max="16384" width="9.140625" style="2"/>
  </cols>
  <sheetData>
    <row r="1" spans="1:8" ht="18.75">
      <c r="A1" s="6" t="s">
        <v>29</v>
      </c>
      <c r="D1" s="6" t="s">
        <v>50</v>
      </c>
    </row>
    <row r="2" spans="1:8">
      <c r="A2" s="3" t="s">
        <v>54</v>
      </c>
      <c r="B2" s="4">
        <v>1000</v>
      </c>
      <c r="C2" s="4" t="s">
        <v>22</v>
      </c>
      <c r="D2" s="3" t="s">
        <v>55</v>
      </c>
      <c r="E2" s="4">
        <f>B3*B4/B5</f>
        <v>250</v>
      </c>
      <c r="F2" s="3" t="s">
        <v>3</v>
      </c>
      <c r="G2" s="7"/>
    </row>
    <row r="3" spans="1:8">
      <c r="A3" s="3" t="s">
        <v>55</v>
      </c>
      <c r="B3" s="10">
        <v>15</v>
      </c>
      <c r="C3" s="4"/>
      <c r="D3" s="3" t="s">
        <v>57</v>
      </c>
      <c r="E3" s="4">
        <f>E2-B4</f>
        <v>150</v>
      </c>
      <c r="F3" s="3" t="s">
        <v>3</v>
      </c>
      <c r="G3" s="4"/>
    </row>
    <row r="4" spans="1:8">
      <c r="A4" s="3" t="s">
        <v>52</v>
      </c>
      <c r="B4" s="4">
        <v>100</v>
      </c>
      <c r="C4" s="4" t="s">
        <v>22</v>
      </c>
      <c r="D4" s="3"/>
      <c r="E4" s="4"/>
      <c r="F4" s="3"/>
      <c r="G4" s="4"/>
    </row>
    <row r="5" spans="1:8">
      <c r="A5" s="3" t="s">
        <v>56</v>
      </c>
      <c r="B5" s="4">
        <v>6</v>
      </c>
      <c r="C5" s="4" t="s">
        <v>22</v>
      </c>
      <c r="D5" s="11"/>
      <c r="E5" s="4"/>
      <c r="F5" s="11"/>
      <c r="G5" s="4"/>
    </row>
    <row r="6" spans="1:8">
      <c r="A6" s="3" t="s">
        <v>58</v>
      </c>
      <c r="B6" s="4">
        <v>275</v>
      </c>
      <c r="C6" s="4" t="s">
        <v>22</v>
      </c>
      <c r="D6" s="3"/>
      <c r="E6" s="13"/>
      <c r="F6" s="11"/>
      <c r="G6" s="4"/>
    </row>
    <row r="7" spans="1:8">
      <c r="A7" s="3"/>
      <c r="B7" s="4"/>
      <c r="C7" s="4"/>
      <c r="D7" s="3"/>
      <c r="E7" s="4"/>
      <c r="F7" s="5"/>
      <c r="G7" s="4"/>
    </row>
    <row r="8" spans="1:8">
      <c r="A8" s="3"/>
      <c r="B8" s="4"/>
      <c r="C8" s="4"/>
      <c r="D8" s="3"/>
      <c r="E8" s="4"/>
      <c r="F8" s="3"/>
      <c r="G8" s="4"/>
    </row>
    <row r="9" spans="1:8">
      <c r="A9" s="5"/>
      <c r="B9" s="4"/>
      <c r="C9" s="4"/>
    </row>
    <row r="10" spans="1:8">
      <c r="A10" s="5"/>
      <c r="B10" s="4"/>
      <c r="C10" s="4"/>
    </row>
    <row r="11" spans="1:8">
      <c r="A11" s="5"/>
      <c r="B11" s="4"/>
      <c r="C11" s="4"/>
    </row>
    <row r="12" spans="1:8">
      <c r="H12" s="8" t="s">
        <v>24</v>
      </c>
    </row>
    <row r="13" spans="1:8" s="1" customFormat="1" ht="90">
      <c r="H13" s="12" t="str">
        <f>"Onderneming A heeft converteerbare obligaties uitstaan. De nominale waarde van één converteerbare obigatie is "&amp;B2&amp;C2&amp;" en de conversiekoers bedraagt "&amp;B3*100&amp;"%. Bij conversie ontvangt een obligatiehouder "&amp;B5&amp;" aandelen van "&amp;B4&amp;C4&amp;" nominaal. De aandelen hebben momenteel een beurskoers van "&amp;B6&amp;C6&amp;". Bereken het agio per aandeel."</f>
        <v>Onderneming A heeft converteerbare obligaties uitstaan. De nominale waarde van één converteerbare obigatie is 1000 EUR en de conversiekoers bedraagt 1500%. Bij conversie ontvangt een obligatiehouder 6 aandelen van 100 EUR nominaal. De aandelen hebben momenteel een beurskoers van 275 EUR. Bereken het agio per aandeel.</v>
      </c>
    </row>
    <row r="14" spans="1:8">
      <c r="A14" s="3" t="s">
        <v>24</v>
      </c>
      <c r="B14" s="7" t="s">
        <v>25</v>
      </c>
      <c r="C14" s="7" t="s">
        <v>26</v>
      </c>
      <c r="D14" s="7" t="s">
        <v>27</v>
      </c>
      <c r="E14" s="7" t="s">
        <v>28</v>
      </c>
    </row>
    <row r="15" spans="1:8">
      <c r="A15" s="4" t="str">
        <f>H13</f>
        <v>Onderneming A heeft converteerbare obligaties uitstaan. De nominale waarde van één converteerbare obigatie is 1000 EUR en de conversiekoers bedraagt 1500%. Bij conversie ontvangt een obligatiehouder 6 aandelen van 100 EUR nominaal. De aandelen hebben momenteel een beurskoers van 275 EUR. Bereken het agio per aandeel.</v>
      </c>
      <c r="B15" s="13">
        <f>E3</f>
        <v>150</v>
      </c>
      <c r="C15" s="13">
        <f>E3*B5</f>
        <v>900</v>
      </c>
      <c r="D15" s="13">
        <f>B6-B4</f>
        <v>175</v>
      </c>
      <c r="E15" s="13">
        <f>E2</f>
        <v>250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H15"/>
  <sheetViews>
    <sheetView workbookViewId="0">
      <selection activeCell="A15" sqref="A15:E15"/>
    </sheetView>
  </sheetViews>
  <sheetFormatPr defaultRowHeight="15"/>
  <cols>
    <col min="1" max="1" width="30.85546875" style="2" customWidth="1"/>
    <col min="2" max="3" width="15.140625" style="2" customWidth="1"/>
    <col min="4" max="4" width="15.5703125" style="2" customWidth="1"/>
    <col min="5" max="7" width="15.140625" style="2" customWidth="1"/>
    <col min="8" max="8" width="64.5703125" style="2" customWidth="1"/>
    <col min="9" max="9" width="12.140625" style="2" customWidth="1"/>
    <col min="10" max="16384" width="9.140625" style="2"/>
  </cols>
  <sheetData>
    <row r="1" spans="1:8" ht="18.75">
      <c r="A1" s="6" t="s">
        <v>29</v>
      </c>
      <c r="D1" s="6" t="s">
        <v>50</v>
      </c>
    </row>
    <row r="2" spans="1:8">
      <c r="A2" s="3" t="s">
        <v>54</v>
      </c>
      <c r="B2" s="4">
        <v>1000</v>
      </c>
      <c r="C2" s="4" t="s">
        <v>22</v>
      </c>
      <c r="D2" s="3" t="s">
        <v>55</v>
      </c>
      <c r="E2" s="4">
        <f>B3*B4/B5</f>
        <v>250</v>
      </c>
      <c r="F2" s="3" t="s">
        <v>3</v>
      </c>
      <c r="G2" s="7"/>
    </row>
    <row r="3" spans="1:8">
      <c r="A3" s="3" t="s">
        <v>55</v>
      </c>
      <c r="B3" s="10">
        <v>25</v>
      </c>
      <c r="C3" s="4"/>
      <c r="D3" s="3" t="s">
        <v>57</v>
      </c>
      <c r="E3" s="4">
        <f>E2-B4</f>
        <v>150</v>
      </c>
      <c r="F3" s="3" t="s">
        <v>3</v>
      </c>
      <c r="G3" s="4"/>
    </row>
    <row r="4" spans="1:8">
      <c r="A4" s="3" t="s">
        <v>52</v>
      </c>
      <c r="B4" s="4">
        <v>100</v>
      </c>
      <c r="C4" s="4" t="s">
        <v>22</v>
      </c>
      <c r="D4" s="3"/>
      <c r="E4" s="4"/>
      <c r="F4" s="3"/>
      <c r="G4" s="4"/>
    </row>
    <row r="5" spans="1:8">
      <c r="A5" s="3" t="s">
        <v>56</v>
      </c>
      <c r="B5" s="4">
        <v>10</v>
      </c>
      <c r="C5" s="4" t="s">
        <v>22</v>
      </c>
      <c r="D5" s="11"/>
      <c r="E5" s="4"/>
      <c r="F5" s="11"/>
      <c r="G5" s="4"/>
    </row>
    <row r="6" spans="1:8">
      <c r="A6" s="3" t="s">
        <v>58</v>
      </c>
      <c r="B6" s="4">
        <v>240</v>
      </c>
      <c r="C6" s="4" t="s">
        <v>22</v>
      </c>
      <c r="D6" s="3"/>
      <c r="E6" s="13"/>
      <c r="F6" s="11"/>
      <c r="G6" s="4"/>
    </row>
    <row r="7" spans="1:8">
      <c r="A7" s="3"/>
      <c r="B7" s="4"/>
      <c r="C7" s="4"/>
      <c r="D7" s="3"/>
      <c r="E7" s="4"/>
      <c r="F7" s="5"/>
      <c r="G7" s="4"/>
    </row>
    <row r="8" spans="1:8">
      <c r="A8" s="3"/>
      <c r="B8" s="4"/>
      <c r="C8" s="4"/>
      <c r="D8" s="3"/>
      <c r="E8" s="4"/>
      <c r="F8" s="3"/>
      <c r="G8" s="4"/>
    </row>
    <row r="9" spans="1:8">
      <c r="A9" s="5"/>
      <c r="B9" s="4"/>
      <c r="C9" s="4"/>
    </row>
    <row r="10" spans="1:8">
      <c r="A10" s="5"/>
      <c r="B10" s="4"/>
      <c r="C10" s="4"/>
    </row>
    <row r="11" spans="1:8">
      <c r="A11" s="5"/>
      <c r="B11" s="4"/>
      <c r="C11" s="4"/>
    </row>
    <row r="12" spans="1:8">
      <c r="H12" s="8" t="s">
        <v>24</v>
      </c>
    </row>
    <row r="13" spans="1:8" s="1" customFormat="1" ht="90">
      <c r="H13" s="12" t="str">
        <f>"Onderneming A heeft converteerbare obligaties uitstaan. De nominale waarde van één converteerbare obigatie is "&amp;B2&amp;C2&amp;" en de conversiekoers bedraagt "&amp;B3*100&amp;"%. Bij conversie ontvangt een obligatiehouder "&amp;B5&amp;" aandelen van "&amp;B4&amp;C4&amp;" nominaal. De aandelen hebben momenteel een beurskoers van "&amp;B6&amp;C6&amp;". Bereken het agio per aandeel."</f>
        <v>Onderneming A heeft converteerbare obligaties uitstaan. De nominale waarde van één converteerbare obigatie is 1000 EUR en de conversiekoers bedraagt 2500%. Bij conversie ontvangt een obligatiehouder 10 aandelen van 100 EUR nominaal. De aandelen hebben momenteel een beurskoers van 240 EUR. Bereken het agio per aandeel.</v>
      </c>
    </row>
    <row r="14" spans="1:8">
      <c r="A14" s="3" t="s">
        <v>24</v>
      </c>
      <c r="B14" s="7" t="s">
        <v>25</v>
      </c>
      <c r="C14" s="7" t="s">
        <v>26</v>
      </c>
      <c r="D14" s="7" t="s">
        <v>27</v>
      </c>
      <c r="E14" s="7" t="s">
        <v>28</v>
      </c>
    </row>
    <row r="15" spans="1:8">
      <c r="A15" s="4" t="str">
        <f>H13</f>
        <v>Onderneming A heeft converteerbare obligaties uitstaan. De nominale waarde van één converteerbare obigatie is 1000 EUR en de conversiekoers bedraagt 2500%. Bij conversie ontvangt een obligatiehouder 10 aandelen van 100 EUR nominaal. De aandelen hebben momenteel een beurskoers van 240 EUR. Bereken het agio per aandeel.</v>
      </c>
      <c r="B15" s="13">
        <f>E3</f>
        <v>150</v>
      </c>
      <c r="C15" s="13">
        <f>E3*B5</f>
        <v>1500</v>
      </c>
      <c r="D15" s="13">
        <f>B6-B4</f>
        <v>140</v>
      </c>
      <c r="E15" s="13">
        <f>E2</f>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5"/>
  <sheetViews>
    <sheetView workbookViewId="0">
      <selection sqref="A1:XFD1048576"/>
    </sheetView>
  </sheetViews>
  <sheetFormatPr defaultRowHeight="15"/>
  <cols>
    <col min="1" max="1" width="18.7109375" style="2" bestFit="1" customWidth="1"/>
    <col min="2" max="7" width="15.140625" style="2" customWidth="1"/>
    <col min="8" max="8" width="77.7109375" style="2" customWidth="1"/>
    <col min="9" max="9" width="12.140625" style="2" customWidth="1"/>
    <col min="10" max="16384" width="9.140625" style="2"/>
  </cols>
  <sheetData>
    <row r="1" spans="1:8" ht="18.75">
      <c r="A1" s="6" t="s">
        <v>29</v>
      </c>
    </row>
    <row r="2" spans="1:8">
      <c r="A2" s="3" t="s">
        <v>0</v>
      </c>
      <c r="B2" s="4">
        <v>150000</v>
      </c>
      <c r="C2" s="4" t="s">
        <v>22</v>
      </c>
      <c r="D2" s="3"/>
      <c r="E2" s="7" t="s">
        <v>15</v>
      </c>
      <c r="F2" s="3"/>
      <c r="G2" s="7"/>
    </row>
    <row r="3" spans="1:8">
      <c r="A3" s="3" t="s">
        <v>1</v>
      </c>
      <c r="B3" s="4">
        <v>5</v>
      </c>
      <c r="C3" s="4" t="s">
        <v>23</v>
      </c>
      <c r="D3" s="3" t="s">
        <v>13</v>
      </c>
      <c r="E3" s="4">
        <f>B5*B11</f>
        <v>100000</v>
      </c>
      <c r="F3" s="3" t="s">
        <v>14</v>
      </c>
      <c r="G3" s="4">
        <f>B5*B11</f>
        <v>100000</v>
      </c>
    </row>
    <row r="4" spans="1:8">
      <c r="A4" s="3" t="s">
        <v>2</v>
      </c>
      <c r="B4" s="4">
        <v>0</v>
      </c>
      <c r="C4" s="4" t="s">
        <v>22</v>
      </c>
      <c r="D4" s="3" t="s">
        <v>19</v>
      </c>
      <c r="E4" s="4"/>
      <c r="F4" s="3" t="s">
        <v>18</v>
      </c>
      <c r="G4" s="4"/>
    </row>
    <row r="5" spans="1:8">
      <c r="A5" s="3" t="s">
        <v>5</v>
      </c>
      <c r="B5" s="4">
        <v>2000</v>
      </c>
      <c r="C5" s="4" t="s">
        <v>6</v>
      </c>
      <c r="D5" s="5" t="s">
        <v>9</v>
      </c>
      <c r="E5" s="4">
        <f>B5*B9</f>
        <v>16000</v>
      </c>
      <c r="F5" s="5" t="s">
        <v>9</v>
      </c>
      <c r="G5" s="4">
        <f>B5*B9</f>
        <v>16000</v>
      </c>
    </row>
    <row r="6" spans="1:8">
      <c r="A6" s="3" t="s">
        <v>7</v>
      </c>
      <c r="B6" s="4">
        <v>75000</v>
      </c>
      <c r="C6" s="4" t="s">
        <v>3</v>
      </c>
      <c r="D6" s="5" t="s">
        <v>10</v>
      </c>
      <c r="E6" s="4">
        <f>B5*B10</f>
        <v>24000</v>
      </c>
      <c r="F6" s="5" t="s">
        <v>10</v>
      </c>
      <c r="G6" s="4">
        <f>B5*B10</f>
        <v>24000</v>
      </c>
    </row>
    <row r="7" spans="1:8">
      <c r="A7" s="3" t="s">
        <v>8</v>
      </c>
      <c r="B7" s="4">
        <v>5</v>
      </c>
      <c r="C7" s="4" t="s">
        <v>4</v>
      </c>
      <c r="D7" s="5" t="s">
        <v>16</v>
      </c>
      <c r="E7" s="4">
        <f>(B2-B4)/B3</f>
        <v>30000</v>
      </c>
      <c r="F7" s="5" t="s">
        <v>20</v>
      </c>
      <c r="G7" s="4">
        <f>B6/B7</f>
        <v>15000</v>
      </c>
    </row>
    <row r="8" spans="1:8">
      <c r="A8" s="3" t="s">
        <v>12</v>
      </c>
      <c r="B8" s="4"/>
      <c r="C8" s="4"/>
      <c r="D8" s="3" t="s">
        <v>17</v>
      </c>
      <c r="E8" s="4">
        <f>E3-(SUM(E5:E7))</f>
        <v>30000</v>
      </c>
      <c r="F8" s="3" t="s">
        <v>21</v>
      </c>
      <c r="G8" s="4">
        <f>G3-(SUM(G5:G7))</f>
        <v>45000</v>
      </c>
    </row>
    <row r="9" spans="1:8">
      <c r="A9" s="5" t="s">
        <v>9</v>
      </c>
      <c r="B9" s="4">
        <v>8</v>
      </c>
      <c r="C9" s="4" t="s">
        <v>22</v>
      </c>
    </row>
    <row r="10" spans="1:8">
      <c r="A10" s="5" t="s">
        <v>10</v>
      </c>
      <c r="B10" s="4">
        <v>12</v>
      </c>
      <c r="C10" s="4" t="s">
        <v>22</v>
      </c>
    </row>
    <row r="11" spans="1:8">
      <c r="A11" s="5" t="s">
        <v>11</v>
      </c>
      <c r="B11" s="4">
        <v>50</v>
      </c>
      <c r="C11" s="4" t="s">
        <v>22</v>
      </c>
    </row>
    <row r="12" spans="1:8">
      <c r="H12" s="8" t="s">
        <v>24</v>
      </c>
    </row>
    <row r="13" spans="1:8" s="1" customFormat="1" ht="136.5" customHeight="1">
      <c r="H13" s="9" t="str">
        <f>"Een onderneming schaft een machine aan met een levensduur van "&amp;B3&amp;C3&amp;" voor "&amp;B2&amp;C2&amp;". De restwaarde is "&amp;B4&amp;C4&amp;". De machine is voor "&amp;100*B6/B2&amp;" procent gefinancierd met vreemdvermogen "&amp;"en voor via middelen uit de verkoop van oude machines. De lening wordt in gelijke bedragen per jaar afgelost. Met interestkosten wordt in deze casus geen rekening gehouden. In de kostprijs van het product zijn volgende kosten opgenomen:
- Grondstoffen: "&amp;B9&amp;C9&amp;"
- Salarissen: "&amp;B10&amp;C10&amp;"
De producten worden voor "&amp;B11&amp;C11&amp;" per stuk verkocht (contant). Men gaat er van uit dat de machine jaarlijks "&amp;B5&amp;C5&amp;" zal produceren. Alle productie zal direct worden verkocht.
Bereken de jaarlijkse mutatie van de liquide middelen ten gevolge van de aanschaf van de machine."</f>
        <v>Een onderneming schaft een machine aan met een levensduur van 5 jaar voor 150000 EUR. De restwaarde is 0 EUR. De machine is voor 50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8 EUR
- Salarissen: 12 EUR
De producten worden voor 50 EUR per stuk verkocht (contant). Men gaat er van uit dat de machine jaarlijks 2000eenheden zal produceren. Alle productie zal direct worden verkocht.
Bereken de jaarlijkse mutatie van de liquide middelen ten gevolge van de aanschaf van de machine.</v>
      </c>
    </row>
    <row r="14" spans="1:8">
      <c r="A14" s="3" t="s">
        <v>24</v>
      </c>
      <c r="B14" s="7" t="s">
        <v>25</v>
      </c>
      <c r="C14" s="7" t="s">
        <v>26</v>
      </c>
      <c r="D14" s="7" t="s">
        <v>27</v>
      </c>
      <c r="E14" s="7" t="s">
        <v>28</v>
      </c>
    </row>
    <row r="15" spans="1:8">
      <c r="A15" s="4" t="str">
        <f>H13</f>
        <v>Een onderneming schaft een machine aan met een levensduur van 5 jaar voor 150000 EUR. De restwaarde is 0 EUR. De machine is voor 50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8 EUR
- Salarissen: 12 EUR
De producten worden voor 50 EUR per stuk verkocht (contant). Men gaat er van uit dat de machine jaarlijks 2000eenheden zal produceren. Alle productie zal direct worden verkocht.
Bereken de jaarlijkse mutatie van de liquide middelen ten gevolge van de aanschaf van de machine.</v>
      </c>
      <c r="B15" s="4">
        <f>G8</f>
        <v>45000</v>
      </c>
      <c r="C15" s="4">
        <f>E8</f>
        <v>30000</v>
      </c>
      <c r="D15" s="4">
        <f>G8-E7</f>
        <v>15000</v>
      </c>
      <c r="E15" s="4">
        <f>G8+G7</f>
        <v>60000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5"/>
  <sheetViews>
    <sheetView topLeftCell="A2" workbookViewId="0">
      <selection activeCell="A15" sqref="A15:B15"/>
    </sheetView>
  </sheetViews>
  <sheetFormatPr defaultRowHeight="15"/>
  <cols>
    <col min="1" max="1" width="18.7109375" style="2" bestFit="1" customWidth="1"/>
    <col min="2" max="7" width="15.140625" style="2" customWidth="1"/>
    <col min="8" max="8" width="77.7109375" style="2" customWidth="1"/>
    <col min="9" max="9" width="12.140625" style="2" customWidth="1"/>
    <col min="10" max="16384" width="9.140625" style="2"/>
  </cols>
  <sheetData>
    <row r="1" spans="1:8" ht="18.75">
      <c r="A1" s="6" t="s">
        <v>29</v>
      </c>
    </row>
    <row r="2" spans="1:8">
      <c r="A2" s="3" t="s">
        <v>0</v>
      </c>
      <c r="B2" s="4">
        <v>120000</v>
      </c>
      <c r="C2" s="4" t="s">
        <v>22</v>
      </c>
      <c r="D2" s="3"/>
      <c r="E2" s="7" t="s">
        <v>15</v>
      </c>
      <c r="F2" s="3"/>
      <c r="G2" s="7"/>
    </row>
    <row r="3" spans="1:8">
      <c r="A3" s="3" t="s">
        <v>1</v>
      </c>
      <c r="B3" s="4">
        <v>6</v>
      </c>
      <c r="C3" s="4" t="s">
        <v>23</v>
      </c>
      <c r="D3" s="3" t="s">
        <v>13</v>
      </c>
      <c r="E3" s="4">
        <f>B5*B11</f>
        <v>100000</v>
      </c>
      <c r="F3" s="3" t="s">
        <v>14</v>
      </c>
      <c r="G3" s="4">
        <f>B5*B11</f>
        <v>100000</v>
      </c>
    </row>
    <row r="4" spans="1:8">
      <c r="A4" s="3" t="s">
        <v>2</v>
      </c>
      <c r="B4" s="4">
        <v>0</v>
      </c>
      <c r="C4" s="4" t="s">
        <v>22</v>
      </c>
      <c r="D4" s="3" t="s">
        <v>19</v>
      </c>
      <c r="E4" s="4"/>
      <c r="F4" s="3" t="s">
        <v>18</v>
      </c>
      <c r="G4" s="4"/>
    </row>
    <row r="5" spans="1:8">
      <c r="A5" s="3" t="s">
        <v>5</v>
      </c>
      <c r="B5" s="4">
        <v>2000</v>
      </c>
      <c r="C5" s="4" t="s">
        <v>6</v>
      </c>
      <c r="D5" s="5" t="s">
        <v>9</v>
      </c>
      <c r="E5" s="4">
        <f>B5*B9</f>
        <v>22000</v>
      </c>
      <c r="F5" s="5" t="s">
        <v>9</v>
      </c>
      <c r="G5" s="4">
        <f>B5*B9</f>
        <v>22000</v>
      </c>
    </row>
    <row r="6" spans="1:8">
      <c r="A6" s="3" t="s">
        <v>7</v>
      </c>
      <c r="B6" s="4">
        <v>30000</v>
      </c>
      <c r="C6" s="4" t="s">
        <v>3</v>
      </c>
      <c r="D6" s="5" t="s">
        <v>10</v>
      </c>
      <c r="E6" s="4">
        <f>B5*B10</f>
        <v>28000</v>
      </c>
      <c r="F6" s="5" t="s">
        <v>10</v>
      </c>
      <c r="G6" s="4">
        <f>B5*B10</f>
        <v>28000</v>
      </c>
    </row>
    <row r="7" spans="1:8">
      <c r="A7" s="3" t="s">
        <v>8</v>
      </c>
      <c r="B7" s="4">
        <v>6</v>
      </c>
      <c r="C7" s="4" t="s">
        <v>4</v>
      </c>
      <c r="D7" s="5" t="s">
        <v>16</v>
      </c>
      <c r="E7" s="4">
        <f>(B2-B4)/B3</f>
        <v>20000</v>
      </c>
      <c r="F7" s="5" t="s">
        <v>20</v>
      </c>
      <c r="G7" s="4">
        <f>B6/B7</f>
        <v>5000</v>
      </c>
    </row>
    <row r="8" spans="1:8">
      <c r="A8" s="3" t="s">
        <v>12</v>
      </c>
      <c r="B8" s="4"/>
      <c r="C8" s="4"/>
      <c r="D8" s="3" t="s">
        <v>17</v>
      </c>
      <c r="E8" s="4">
        <f>E3-(SUM(E5:E7))</f>
        <v>30000</v>
      </c>
      <c r="F8" s="3" t="s">
        <v>21</v>
      </c>
      <c r="G8" s="4">
        <f>G3-(SUM(G5:G7))</f>
        <v>45000</v>
      </c>
    </row>
    <row r="9" spans="1:8">
      <c r="A9" s="5" t="s">
        <v>9</v>
      </c>
      <c r="B9" s="4">
        <v>11</v>
      </c>
      <c r="C9" s="4" t="s">
        <v>22</v>
      </c>
    </row>
    <row r="10" spans="1:8">
      <c r="A10" s="5" t="s">
        <v>10</v>
      </c>
      <c r="B10" s="4">
        <v>14</v>
      </c>
      <c r="C10" s="4" t="s">
        <v>22</v>
      </c>
    </row>
    <row r="11" spans="1:8">
      <c r="A11" s="5" t="s">
        <v>11</v>
      </c>
      <c r="B11" s="4">
        <v>50</v>
      </c>
      <c r="C11" s="4" t="s">
        <v>22</v>
      </c>
    </row>
    <row r="12" spans="1:8">
      <c r="H12" s="8" t="s">
        <v>24</v>
      </c>
    </row>
    <row r="13" spans="1:8" s="1" customFormat="1" ht="136.5" customHeight="1">
      <c r="H13" s="9" t="str">
        <f>"Een onderneming schaft een machine aan met een levensduur van "&amp;B3&amp;C3&amp;" voor "&amp;B2&amp;C2&amp;". De restwaarde is "&amp;B4&amp;C4&amp;". De machine is voor "&amp;100*B6/B2&amp;" procent gefinancierd met vreemdvermogen "&amp;"en voor via middelen uit de verkoop van oude machines. De lening wordt in gelijke bedragen per jaar afgelost. Met interestkosten wordt in deze casus geen rekening gehouden. In de kostprijs van het product zijn volgende kosten opgenomen:
- Grondstoffen: "&amp;B9&amp;C9&amp;"
- Salarissen: "&amp;B10&amp;C10&amp;"
De producten worden voor "&amp;B11&amp;C11&amp;" per stuk verkocht (contant). Men gaat er van uit dat de machine jaarlijks "&amp;B5&amp;C5&amp;" zal produceren. Alle productie zal direct worden verkocht.
Bereken de jaarlijkse mutatie van de liquide middelen ten gevolge van de aanschaf van de machine."</f>
        <v>Een onderneming schaft een machine aan met een levensduur van 6 jaar voor 120000 EUR. De restwaarde is 0 EUR. De machine is voor 25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11 EUR
- Salarissen: 14 EUR
De producten worden voor 50 EUR per stuk verkocht (contant). Men gaat er van uit dat de machine jaarlijks 2000eenheden zal produceren. Alle productie zal direct worden verkocht.
Bereken de jaarlijkse mutatie van de liquide middelen ten gevolge van de aanschaf van de machine.</v>
      </c>
    </row>
    <row r="14" spans="1:8">
      <c r="A14" s="3" t="s">
        <v>24</v>
      </c>
      <c r="B14" s="7" t="s">
        <v>25</v>
      </c>
      <c r="C14" s="7" t="s">
        <v>26</v>
      </c>
      <c r="D14" s="7" t="s">
        <v>27</v>
      </c>
      <c r="E14" s="7" t="s">
        <v>28</v>
      </c>
    </row>
    <row r="15" spans="1:8">
      <c r="A15" s="4" t="str">
        <f>H13</f>
        <v>Een onderneming schaft een machine aan met een levensduur van 6 jaar voor 120000 EUR. De restwaarde is 0 EUR. De machine is voor 25 procent gefinancierd met vreemdvermogen en voor via middelen uit de verkoop van oude machines. De lening wordt in gelijke bedragen per jaar afgelost. Met interestkosten wordt in deze casus geen rekening gehouden. In de kostprijs van het product zijn volgende kosten opgenomen:
- Grondstoffen: 11 EUR
- Salarissen: 14 EUR
De producten worden voor 50 EUR per stuk verkocht (contant). Men gaat er van uit dat de machine jaarlijks 2000eenheden zal produceren. Alle productie zal direct worden verkocht.
Bereken de jaarlijkse mutatie van de liquide middelen ten gevolge van de aanschaf van de machine.</v>
      </c>
      <c r="B15" s="4">
        <f>G8</f>
        <v>45000</v>
      </c>
      <c r="C15" s="4">
        <f>E8</f>
        <v>30000</v>
      </c>
      <c r="D15" s="4">
        <f>G8-E7</f>
        <v>25000</v>
      </c>
      <c r="E15" s="4">
        <f>G8+G7</f>
        <v>50000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5"/>
  <sheetViews>
    <sheetView workbookViewId="0">
      <selection activeCell="B15" sqref="B15"/>
    </sheetView>
  </sheetViews>
  <sheetFormatPr defaultRowHeight="15"/>
  <cols>
    <col min="1" max="1" width="22.7109375" style="2" customWidth="1"/>
    <col min="2" max="3" width="15.140625" style="2" customWidth="1"/>
    <col min="4" max="4" width="17.140625" style="2" customWidth="1"/>
    <col min="5" max="7" width="15.140625" style="2" customWidth="1"/>
    <col min="8" max="8" width="59.7109375" style="2" customWidth="1"/>
    <col min="9" max="9" width="12.140625" style="2" customWidth="1"/>
    <col min="10" max="16384" width="9.140625" style="2"/>
  </cols>
  <sheetData>
    <row r="1" spans="1:8" ht="18.75">
      <c r="A1" s="6" t="s">
        <v>29</v>
      </c>
    </row>
    <row r="2" spans="1:8">
      <c r="A2" s="3" t="s">
        <v>32</v>
      </c>
      <c r="B2" s="4">
        <v>400000</v>
      </c>
      <c r="C2" s="4" t="s">
        <v>22</v>
      </c>
      <c r="D2" s="3" t="s">
        <v>36</v>
      </c>
      <c r="E2" s="7"/>
      <c r="F2" s="3"/>
      <c r="G2" s="7"/>
    </row>
    <row r="3" spans="1:8">
      <c r="A3" s="3" t="s">
        <v>33</v>
      </c>
      <c r="B3" s="4">
        <v>300000</v>
      </c>
      <c r="C3" s="4" t="s">
        <v>22</v>
      </c>
      <c r="D3" s="3" t="s">
        <v>37</v>
      </c>
      <c r="E3" s="4">
        <f>B3</f>
        <v>300000</v>
      </c>
      <c r="F3" s="3" t="s">
        <v>38</v>
      </c>
      <c r="G3" s="4">
        <f>E5-G4</f>
        <v>150000</v>
      </c>
    </row>
    <row r="4" spans="1:8">
      <c r="A4" s="3" t="s">
        <v>34</v>
      </c>
      <c r="B4" s="10">
        <v>0.5</v>
      </c>
      <c r="C4" s="4" t="s">
        <v>22</v>
      </c>
      <c r="D4" s="3"/>
      <c r="E4" s="4"/>
      <c r="F4" s="3" t="s">
        <v>39</v>
      </c>
      <c r="G4" s="4">
        <f>B4*E3</f>
        <v>150000</v>
      </c>
    </row>
    <row r="5" spans="1:8">
      <c r="A5" s="3" t="s">
        <v>35</v>
      </c>
      <c r="B5" s="4">
        <v>600000</v>
      </c>
      <c r="C5" s="4" t="s">
        <v>22</v>
      </c>
      <c r="D5" s="11" t="s">
        <v>40</v>
      </c>
      <c r="E5" s="4">
        <f>SUM(E3:E4)</f>
        <v>300000</v>
      </c>
      <c r="F5" s="11" t="s">
        <v>40</v>
      </c>
      <c r="G5" s="4">
        <f>SUM(G3:G4)</f>
        <v>300000</v>
      </c>
    </row>
    <row r="6" spans="1:8">
      <c r="A6" s="3"/>
      <c r="B6" s="4"/>
      <c r="C6" s="4"/>
      <c r="D6" s="5"/>
      <c r="E6" s="4"/>
      <c r="F6" s="5"/>
      <c r="G6" s="4"/>
    </row>
    <row r="7" spans="1:8">
      <c r="A7" s="3"/>
      <c r="B7" s="4"/>
      <c r="C7" s="4"/>
      <c r="D7" s="3" t="s">
        <v>42</v>
      </c>
      <c r="E7" s="4">
        <f>B2-G4</f>
        <v>250000</v>
      </c>
      <c r="F7" s="5"/>
      <c r="G7" s="4"/>
    </row>
    <row r="8" spans="1:8">
      <c r="A8" s="3"/>
      <c r="B8" s="4"/>
      <c r="C8" s="4"/>
      <c r="D8" s="3" t="s">
        <v>41</v>
      </c>
      <c r="E8" s="4">
        <f>B5-E7</f>
        <v>350000</v>
      </c>
      <c r="F8" s="3"/>
      <c r="G8" s="4"/>
    </row>
    <row r="9" spans="1:8">
      <c r="A9" s="5"/>
      <c r="B9" s="4"/>
      <c r="C9" s="4"/>
    </row>
    <row r="10" spans="1:8">
      <c r="A10" s="5"/>
      <c r="B10" s="4"/>
      <c r="C10" s="4"/>
    </row>
    <row r="11" spans="1:8">
      <c r="A11" s="5"/>
      <c r="B11" s="4"/>
      <c r="C11" s="4"/>
    </row>
    <row r="12" spans="1:8">
      <c r="H12" s="8" t="s">
        <v>24</v>
      </c>
    </row>
    <row r="13" spans="1:8" s="1" customFormat="1" ht="90">
      <c r="H13" s="12" t="str">
        <f>"Onderneming A neemt onderneming B over. De activa van B zijn getaxeerd op een marktwaarde van "&amp;B2&amp;C2&amp;" en een boekwaarde van "&amp;B3&amp;C3&amp;". Het vermogen van B op de balans bestaat voor "&amp;B4*100&amp;"% uit vreemd vermogen. Alle aandelen van B zullen door A worden overgenomen voor een bedrag van "&amp;B5&amp;C5&amp;". Bereken hoeveel Goodwill A betaalt bij de overname."</f>
        <v>Onderneming A neemt onderneming B over. De activa van B zijn getaxeerd op een marktwaarde van 400000 EUR en een boekwaarde van 300000 EUR. Het vermogen van B op de balans bestaat voor 50% uit vreemd vermogen. Alle aandelen van B zullen door A worden overgenomen voor een bedrag van 600000 EUR. Bereken hoeveel Goodwill A betaalt bij de overname.</v>
      </c>
    </row>
    <row r="14" spans="1:8">
      <c r="A14" s="3" t="s">
        <v>24</v>
      </c>
      <c r="B14" s="7" t="s">
        <v>25</v>
      </c>
      <c r="C14" s="7" t="s">
        <v>26</v>
      </c>
      <c r="D14" s="7" t="s">
        <v>27</v>
      </c>
      <c r="E14" s="7" t="s">
        <v>28</v>
      </c>
    </row>
    <row r="15" spans="1:8">
      <c r="A15" s="4" t="str">
        <f>H13</f>
        <v>Onderneming A neemt onderneming B over. De activa van B zijn getaxeerd op een marktwaarde van 400000 EUR en een boekwaarde van 300000 EUR. Het vermogen van B op de balans bestaat voor 50% uit vreemd vermogen. Alle aandelen van B zullen door A worden overgenomen voor een bedrag van 600000 EUR. Bereken hoeveel Goodwill A betaalt bij de overname.</v>
      </c>
      <c r="B15" s="4">
        <f>E8</f>
        <v>350000</v>
      </c>
      <c r="C15" s="4">
        <f>B5-G4</f>
        <v>450000</v>
      </c>
      <c r="D15" s="4">
        <f>B4*B5</f>
        <v>300000</v>
      </c>
      <c r="E15" s="4">
        <f>B5-B2</f>
        <v>200000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5"/>
  <sheetViews>
    <sheetView workbookViewId="0">
      <selection activeCell="E11" sqref="E11"/>
    </sheetView>
  </sheetViews>
  <sheetFormatPr defaultRowHeight="15"/>
  <cols>
    <col min="1" max="1" width="22.7109375" style="2" customWidth="1"/>
    <col min="2" max="3" width="15.140625" style="2" customWidth="1"/>
    <col min="4" max="4" width="17.140625" style="2" customWidth="1"/>
    <col min="5" max="7" width="15.140625" style="2" customWidth="1"/>
    <col min="8" max="8" width="59.7109375" style="2" customWidth="1"/>
    <col min="9" max="9" width="12.140625" style="2" customWidth="1"/>
    <col min="10" max="16384" width="9.140625" style="2"/>
  </cols>
  <sheetData>
    <row r="1" spans="1:8" ht="18.75">
      <c r="A1" s="6" t="s">
        <v>29</v>
      </c>
    </row>
    <row r="2" spans="1:8">
      <c r="A2" s="3" t="s">
        <v>32</v>
      </c>
      <c r="B2" s="4">
        <v>700000</v>
      </c>
      <c r="C2" s="4" t="s">
        <v>22</v>
      </c>
      <c r="D2" s="3" t="s">
        <v>36</v>
      </c>
      <c r="E2" s="7"/>
      <c r="F2" s="3"/>
      <c r="G2" s="7"/>
    </row>
    <row r="3" spans="1:8">
      <c r="A3" s="3" t="s">
        <v>33</v>
      </c>
      <c r="B3" s="4">
        <v>500000</v>
      </c>
      <c r="C3" s="4" t="s">
        <v>22</v>
      </c>
      <c r="D3" s="3" t="s">
        <v>37</v>
      </c>
      <c r="E3" s="4">
        <f>B3</f>
        <v>500000</v>
      </c>
      <c r="F3" s="3" t="s">
        <v>38</v>
      </c>
      <c r="G3" s="4">
        <f>E5-G4</f>
        <v>200000</v>
      </c>
    </row>
    <row r="4" spans="1:8">
      <c r="A4" s="3" t="s">
        <v>34</v>
      </c>
      <c r="B4" s="10">
        <v>0.6</v>
      </c>
      <c r="C4" s="4" t="s">
        <v>22</v>
      </c>
      <c r="D4" s="3"/>
      <c r="E4" s="4"/>
      <c r="F4" s="3" t="s">
        <v>39</v>
      </c>
      <c r="G4" s="4">
        <f>B4*E3</f>
        <v>300000</v>
      </c>
    </row>
    <row r="5" spans="1:8">
      <c r="A5" s="3" t="s">
        <v>35</v>
      </c>
      <c r="B5" s="4">
        <v>600000</v>
      </c>
      <c r="C5" s="4" t="s">
        <v>22</v>
      </c>
      <c r="D5" s="11" t="s">
        <v>40</v>
      </c>
      <c r="E5" s="4">
        <f>SUM(E3:E4)</f>
        <v>500000</v>
      </c>
      <c r="F5" s="11" t="s">
        <v>40</v>
      </c>
      <c r="G5" s="4">
        <f>SUM(G3:G4)</f>
        <v>500000</v>
      </c>
    </row>
    <row r="6" spans="1:8">
      <c r="A6" s="3"/>
      <c r="B6" s="4"/>
      <c r="C6" s="4"/>
      <c r="D6" s="5"/>
      <c r="E6" s="4"/>
      <c r="F6" s="5"/>
      <c r="G6" s="4"/>
    </row>
    <row r="7" spans="1:8">
      <c r="A7" s="3"/>
      <c r="B7" s="4"/>
      <c r="C7" s="4"/>
      <c r="D7" s="3" t="s">
        <v>42</v>
      </c>
      <c r="E7" s="4">
        <f>B2-G4</f>
        <v>400000</v>
      </c>
      <c r="F7" s="5"/>
      <c r="G7" s="4"/>
    </row>
    <row r="8" spans="1:8">
      <c r="A8" s="3"/>
      <c r="B8" s="4"/>
      <c r="C8" s="4"/>
      <c r="D8" s="3" t="s">
        <v>41</v>
      </c>
      <c r="E8" s="4">
        <f>B5-E7</f>
        <v>200000</v>
      </c>
      <c r="F8" s="3"/>
      <c r="G8" s="4"/>
    </row>
    <row r="9" spans="1:8">
      <c r="A9" s="5"/>
      <c r="B9" s="4"/>
      <c r="C9" s="4"/>
    </row>
    <row r="10" spans="1:8">
      <c r="A10" s="5"/>
      <c r="B10" s="4"/>
      <c r="C10" s="4"/>
    </row>
    <row r="11" spans="1:8">
      <c r="A11" s="5"/>
      <c r="B11" s="4"/>
      <c r="C11" s="4"/>
    </row>
    <row r="12" spans="1:8">
      <c r="H12" s="8" t="s">
        <v>24</v>
      </c>
    </row>
    <row r="13" spans="1:8" s="1" customFormat="1" ht="90">
      <c r="H13" s="12" t="str">
        <f>"Onderneming A neemt onderneming B over. De activa van B zijn getaxeerd op een marktwaarde van "&amp;B2&amp;C2&amp;" en een boekwaarde van "&amp;B3&amp;C3&amp;". Het vermogen van B op de balans bestaat voor "&amp;B4*100&amp;"% uit vreemd vermogen. Alle aandelen van B zullen door A worden overgenomen voor een bedrag van "&amp;B5&amp;C5&amp;". Bereken hoeveel Goodwill A betaalt bij de overname."</f>
        <v>Onderneming A neemt onderneming B over. De activa van B zijn getaxeerd op een marktwaarde van 700000 EUR en een boekwaarde van 500000 EUR. Het vermogen van B op de balans bestaat voor 60% uit vreemd vermogen. Alle aandelen van B zullen door A worden overgenomen voor een bedrag van 600000 EUR. Bereken hoeveel Goodwill A betaalt bij de overname.</v>
      </c>
    </row>
    <row r="14" spans="1:8">
      <c r="A14" s="3" t="s">
        <v>24</v>
      </c>
      <c r="B14" s="7" t="s">
        <v>25</v>
      </c>
      <c r="C14" s="7" t="s">
        <v>26</v>
      </c>
      <c r="D14" s="7" t="s">
        <v>27</v>
      </c>
      <c r="E14" s="7" t="s">
        <v>28</v>
      </c>
    </row>
    <row r="15" spans="1:8">
      <c r="A15" s="4" t="str">
        <f>H13</f>
        <v>Onderneming A neemt onderneming B over. De activa van B zijn getaxeerd op een marktwaarde van 700000 EUR en een boekwaarde van 500000 EUR. Het vermogen van B op de balans bestaat voor 60% uit vreemd vermogen. Alle aandelen van B zullen door A worden overgenomen voor een bedrag van 600000 EUR. Bereken hoeveel Goodwill A betaalt bij de overname.</v>
      </c>
      <c r="B15" s="4">
        <f>E8</f>
        <v>200000</v>
      </c>
      <c r="C15" s="4">
        <f>B5-G4</f>
        <v>300000</v>
      </c>
      <c r="D15" s="4">
        <f>B4*B5</f>
        <v>360000</v>
      </c>
      <c r="E15" s="4">
        <f>B5-B2</f>
        <v>-100000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15"/>
  <sheetViews>
    <sheetView workbookViewId="0">
      <selection sqref="A1:XFD1048576"/>
    </sheetView>
  </sheetViews>
  <sheetFormatPr defaultRowHeight="15"/>
  <cols>
    <col min="1" max="1" width="22.7109375" style="2" customWidth="1"/>
    <col min="2" max="3" width="15.140625" style="2" customWidth="1"/>
    <col min="4" max="4" width="17.140625" style="2" customWidth="1"/>
    <col min="5" max="7" width="15.140625" style="2" customWidth="1"/>
    <col min="8" max="8" width="59.7109375" style="2" customWidth="1"/>
    <col min="9" max="9" width="12.140625" style="2" customWidth="1"/>
    <col min="10" max="16384" width="9.140625" style="2"/>
  </cols>
  <sheetData>
    <row r="1" spans="1:8" ht="18.75">
      <c r="A1" s="6" t="s">
        <v>29</v>
      </c>
    </row>
    <row r="2" spans="1:8">
      <c r="A2" s="3" t="s">
        <v>32</v>
      </c>
      <c r="B2" s="4">
        <v>400000</v>
      </c>
      <c r="C2" s="4" t="s">
        <v>22</v>
      </c>
      <c r="D2" s="3" t="s">
        <v>36</v>
      </c>
      <c r="E2" s="7"/>
      <c r="F2" s="3"/>
      <c r="G2" s="7"/>
    </row>
    <row r="3" spans="1:8">
      <c r="A3" s="3" t="s">
        <v>33</v>
      </c>
      <c r="B3" s="4">
        <v>300000</v>
      </c>
      <c r="C3" s="4" t="s">
        <v>22</v>
      </c>
      <c r="D3" s="3" t="s">
        <v>37</v>
      </c>
      <c r="E3" s="4">
        <f>B3</f>
        <v>300000</v>
      </c>
      <c r="F3" s="3" t="s">
        <v>38</v>
      </c>
      <c r="G3" s="4">
        <f>E5-G4</f>
        <v>150000</v>
      </c>
    </row>
    <row r="4" spans="1:8">
      <c r="A4" s="3" t="s">
        <v>34</v>
      </c>
      <c r="B4" s="10">
        <v>0.5</v>
      </c>
      <c r="C4" s="4" t="s">
        <v>22</v>
      </c>
      <c r="D4" s="3"/>
      <c r="E4" s="4"/>
      <c r="F4" s="3" t="s">
        <v>39</v>
      </c>
      <c r="G4" s="4">
        <f>B4*E3</f>
        <v>150000</v>
      </c>
    </row>
    <row r="5" spans="1:8">
      <c r="A5" s="3" t="s">
        <v>35</v>
      </c>
      <c r="B5" s="4">
        <v>450000</v>
      </c>
      <c r="C5" s="4" t="s">
        <v>22</v>
      </c>
      <c r="D5" s="11" t="s">
        <v>40</v>
      </c>
      <c r="E5" s="4">
        <f>SUM(E3:E4)</f>
        <v>300000</v>
      </c>
      <c r="F5" s="11" t="s">
        <v>40</v>
      </c>
      <c r="G5" s="4">
        <f>SUM(G3:G4)</f>
        <v>300000</v>
      </c>
    </row>
    <row r="6" spans="1:8">
      <c r="A6" s="3"/>
      <c r="B6" s="4"/>
      <c r="C6" s="4"/>
      <c r="D6" s="5"/>
      <c r="E6" s="4"/>
      <c r="F6" s="5"/>
      <c r="G6" s="4"/>
    </row>
    <row r="7" spans="1:8">
      <c r="A7" s="3"/>
      <c r="B7" s="4"/>
      <c r="C7" s="4"/>
      <c r="D7" s="3" t="s">
        <v>42</v>
      </c>
      <c r="E7" s="4">
        <f>B2-G4</f>
        <v>250000</v>
      </c>
      <c r="F7" s="5"/>
      <c r="G7" s="4"/>
    </row>
    <row r="8" spans="1:8">
      <c r="A8" s="3"/>
      <c r="B8" s="4"/>
      <c r="C8" s="4"/>
      <c r="D8" s="3" t="s">
        <v>41</v>
      </c>
      <c r="E8" s="4">
        <f>B5-E7</f>
        <v>200000</v>
      </c>
      <c r="F8" s="3"/>
      <c r="G8" s="4"/>
    </row>
    <row r="9" spans="1:8">
      <c r="A9" s="5"/>
      <c r="B9" s="4"/>
      <c r="C9" s="4"/>
    </row>
    <row r="10" spans="1:8">
      <c r="A10" s="5"/>
      <c r="B10" s="4"/>
      <c r="C10" s="4"/>
    </row>
    <row r="11" spans="1:8">
      <c r="A11" s="5"/>
      <c r="B11" s="4"/>
      <c r="C11" s="4"/>
    </row>
    <row r="12" spans="1:8">
      <c r="H12" s="8" t="s">
        <v>24</v>
      </c>
    </row>
    <row r="13" spans="1:8" s="1" customFormat="1" ht="90">
      <c r="H13" s="12" t="str">
        <f>"Onderneming A neemt onderneming B over. De activa van B zijn getaxeerd op een marktwaarde van "&amp;B2&amp;C2&amp;" en een boekwaarde van "&amp;B3&amp;C3&amp;". Het vermogen van B op de balans bestaat voor "&amp;B4*100&amp;"% uit vreemd vermogen. Alle aandelen van B zullen door A worden overgenomen voor een bedrag van "&amp;B5&amp;C5&amp;". Bereken hoeveel Goodwill A betaalt bij de overname."</f>
        <v>Onderneming A neemt onderneming B over. De activa van B zijn getaxeerd op een marktwaarde van 400000 EUR en een boekwaarde van 300000 EUR. Het vermogen van B op de balans bestaat voor 50% uit vreemd vermogen. Alle aandelen van B zullen door A worden overgenomen voor een bedrag van 450000 EUR. Bereken hoeveel Goodwill A betaalt bij de overname.</v>
      </c>
    </row>
    <row r="14" spans="1:8">
      <c r="A14" s="3" t="s">
        <v>24</v>
      </c>
      <c r="B14" s="7" t="s">
        <v>25</v>
      </c>
      <c r="C14" s="7" t="s">
        <v>26</v>
      </c>
      <c r="D14" s="7" t="s">
        <v>27</v>
      </c>
      <c r="E14" s="7" t="s">
        <v>28</v>
      </c>
    </row>
    <row r="15" spans="1:8">
      <c r="A15" s="4" t="str">
        <f>H13</f>
        <v>Onderneming A neemt onderneming B over. De activa van B zijn getaxeerd op een marktwaarde van 400000 EUR en een boekwaarde van 300000 EUR. Het vermogen van B op de balans bestaat voor 50% uit vreemd vermogen. Alle aandelen van B zullen door A worden overgenomen voor een bedrag van 450000 EUR. Bereken hoeveel Goodwill A betaalt bij de overname.</v>
      </c>
      <c r="B15" s="4">
        <f>E8</f>
        <v>200000</v>
      </c>
      <c r="C15" s="4">
        <f>B5-G4</f>
        <v>300000</v>
      </c>
      <c r="D15" s="4">
        <f>B4*B5</f>
        <v>225000</v>
      </c>
      <c r="E15" s="4">
        <f>B5-B2</f>
        <v>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5"/>
  <sheetViews>
    <sheetView workbookViewId="0">
      <selection activeCell="E13" sqref="E13"/>
    </sheetView>
  </sheetViews>
  <sheetFormatPr defaultRowHeight="15"/>
  <cols>
    <col min="1" max="1" width="30.85546875" style="2" customWidth="1"/>
    <col min="2" max="3" width="15.140625" style="2" customWidth="1"/>
    <col min="4" max="4" width="21.140625" style="2" bestFit="1" customWidth="1"/>
    <col min="5" max="7" width="15.140625" style="2" customWidth="1"/>
    <col min="8" max="8" width="64.5703125" style="2" customWidth="1"/>
    <col min="9" max="9" width="12.140625" style="2" customWidth="1"/>
    <col min="10" max="16384" width="9.140625" style="2"/>
  </cols>
  <sheetData>
    <row r="1" spans="1:8" ht="18.75">
      <c r="A1" s="6" t="s">
        <v>29</v>
      </c>
      <c r="D1" s="6" t="s">
        <v>50</v>
      </c>
    </row>
    <row r="2" spans="1:8">
      <c r="A2" s="3" t="s">
        <v>49</v>
      </c>
      <c r="B2" s="4">
        <v>50000000</v>
      </c>
      <c r="C2" s="4" t="s">
        <v>22</v>
      </c>
      <c r="D2" s="3" t="s">
        <v>45</v>
      </c>
      <c r="E2" s="4">
        <f>B2/B4</f>
        <v>5000000</v>
      </c>
      <c r="F2" s="3"/>
      <c r="G2" s="7"/>
    </row>
    <row r="3" spans="1:8">
      <c r="A3" s="3" t="s">
        <v>51</v>
      </c>
      <c r="B3" s="10">
        <v>0.2</v>
      </c>
      <c r="C3" s="4"/>
      <c r="D3" s="3" t="s">
        <v>44</v>
      </c>
      <c r="E3" s="4">
        <f>E2*B3</f>
        <v>1000000</v>
      </c>
      <c r="F3" s="3"/>
      <c r="G3" s="4"/>
    </row>
    <row r="4" spans="1:8">
      <c r="A4" s="3" t="s">
        <v>52</v>
      </c>
      <c r="B4" s="4">
        <v>10</v>
      </c>
      <c r="C4" s="4" t="s">
        <v>22</v>
      </c>
      <c r="D4" s="3" t="s">
        <v>46</v>
      </c>
      <c r="E4" s="4">
        <f>E2/E3</f>
        <v>5</v>
      </c>
      <c r="F4" s="3"/>
      <c r="G4" s="4"/>
    </row>
    <row r="5" spans="1:8">
      <c r="A5" s="3" t="s">
        <v>53</v>
      </c>
      <c r="B5" s="4">
        <v>18</v>
      </c>
      <c r="C5" s="4" t="s">
        <v>22</v>
      </c>
      <c r="D5" s="11" t="s">
        <v>47</v>
      </c>
      <c r="E5" s="4">
        <f>B6/(E2+E3)</f>
        <v>20</v>
      </c>
      <c r="F5" s="11" t="s">
        <v>3</v>
      </c>
      <c r="G5" s="4"/>
    </row>
    <row r="6" spans="1:8">
      <c r="A6" s="3" t="s">
        <v>43</v>
      </c>
      <c r="B6" s="4">
        <v>120000000</v>
      </c>
      <c r="C6" s="4" t="s">
        <v>22</v>
      </c>
      <c r="D6" s="3" t="s">
        <v>48</v>
      </c>
      <c r="E6" s="13">
        <f>(E5-B5)/E4</f>
        <v>0.4</v>
      </c>
      <c r="F6" s="11" t="s">
        <v>3</v>
      </c>
      <c r="G6" s="4"/>
    </row>
    <row r="7" spans="1:8">
      <c r="A7" s="3"/>
      <c r="B7" s="4"/>
      <c r="C7" s="4"/>
      <c r="D7" s="3"/>
      <c r="E7" s="4"/>
      <c r="F7" s="5"/>
      <c r="G7" s="4"/>
    </row>
    <row r="8" spans="1:8">
      <c r="A8" s="3"/>
      <c r="B8" s="4"/>
      <c r="C8" s="4"/>
      <c r="D8" s="3"/>
      <c r="E8" s="4"/>
      <c r="F8" s="3"/>
      <c r="G8" s="4"/>
    </row>
    <row r="9" spans="1:8">
      <c r="A9" s="5"/>
      <c r="B9" s="4"/>
      <c r="C9" s="4"/>
    </row>
    <row r="10" spans="1:8">
      <c r="A10" s="5"/>
      <c r="B10" s="4"/>
      <c r="C10" s="4"/>
    </row>
    <row r="11" spans="1:8">
      <c r="A11" s="5"/>
      <c r="B11" s="4"/>
      <c r="C11" s="4"/>
    </row>
    <row r="12" spans="1:8">
      <c r="H12" s="8" t="s">
        <v>24</v>
      </c>
    </row>
    <row r="13" spans="1:8" s="1" customFormat="1" ht="90">
      <c r="H13" s="12" t="str">
        <f>"Onderneming A heeft een eigen vermogen met een nominale waarde van "&amp;B2&amp;C2&amp;" en wil dit uitbreiden met "&amp;B3*100&amp;"% via een claimemissie. Alle aandelen hebben een nominale waarde van "&amp;B4&amp;C4&amp;". De emissiekoers van het nieuwe aandeel bedraagt "&amp;B5&amp;C5&amp;". De verwachte beurswaarde van het eigen vermogen na de emissie is "&amp;B6&amp;C6&amp;". Bereken de theoretische waarde van één claim."</f>
        <v>Onderneming A heeft een eigen vermogen met een nominale waarde van 50000000 EUR en wil dit uitbreiden met 20% via een claimemissie. Alle aandelen hebben een nominale waarde van 10 EUR. De emissiekoers van het nieuwe aandeel bedraagt 18 EUR. De verwachte beurswaarde van het eigen vermogen na de emissie is 120000000 EUR. Bereken de theoretische waarde van één claim.</v>
      </c>
    </row>
    <row r="14" spans="1:8">
      <c r="A14" s="3" t="s">
        <v>24</v>
      </c>
      <c r="B14" s="7" t="s">
        <v>25</v>
      </c>
      <c r="C14" s="7" t="s">
        <v>26</v>
      </c>
      <c r="D14" s="7" t="s">
        <v>27</v>
      </c>
      <c r="E14" s="7" t="s">
        <v>28</v>
      </c>
    </row>
    <row r="15" spans="1:8">
      <c r="A15" s="4" t="str">
        <f>H13</f>
        <v>Onderneming A heeft een eigen vermogen met een nominale waarde van 50000000 EUR en wil dit uitbreiden met 20% via een claimemissie. Alle aandelen hebben een nominale waarde van 10 EUR. De emissiekoers van het nieuwe aandeel bedraagt 18 EUR. De verwachte beurswaarde van het eigen vermogen na de emissie is 120000000 EUR. Bereken de theoretische waarde van één claim.</v>
      </c>
      <c r="B15" s="13">
        <f>E6</f>
        <v>0.4</v>
      </c>
      <c r="C15" s="13">
        <f>(E5-B5)</f>
        <v>2</v>
      </c>
      <c r="D15" s="13">
        <f>B5-B4</f>
        <v>8</v>
      </c>
      <c r="E15" s="13">
        <f>B15/2</f>
        <v>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15"/>
  <sheetViews>
    <sheetView workbookViewId="0">
      <selection activeCell="A15" sqref="A15:E15"/>
    </sheetView>
  </sheetViews>
  <sheetFormatPr defaultRowHeight="15"/>
  <cols>
    <col min="1" max="1" width="30.85546875" style="2" customWidth="1"/>
    <col min="2" max="3" width="15.140625" style="2" customWidth="1"/>
    <col min="4" max="4" width="21.140625" style="2" bestFit="1" customWidth="1"/>
    <col min="5" max="7" width="15.140625" style="2" customWidth="1"/>
    <col min="8" max="8" width="64.5703125" style="2" customWidth="1"/>
    <col min="9" max="9" width="12.140625" style="2" customWidth="1"/>
    <col min="10" max="16384" width="9.140625" style="2"/>
  </cols>
  <sheetData>
    <row r="1" spans="1:8" ht="18.75">
      <c r="A1" s="6" t="s">
        <v>29</v>
      </c>
      <c r="D1" s="6" t="s">
        <v>50</v>
      </c>
    </row>
    <row r="2" spans="1:8">
      <c r="A2" s="3" t="s">
        <v>49</v>
      </c>
      <c r="B2" s="4">
        <v>10000000</v>
      </c>
      <c r="C2" s="4" t="s">
        <v>22</v>
      </c>
      <c r="D2" s="3" t="s">
        <v>45</v>
      </c>
      <c r="E2" s="4">
        <f>B2/B4</f>
        <v>100000</v>
      </c>
      <c r="F2" s="3"/>
      <c r="G2" s="7"/>
    </row>
    <row r="3" spans="1:8">
      <c r="A3" s="3" t="s">
        <v>51</v>
      </c>
      <c r="B3" s="10">
        <v>0.1</v>
      </c>
      <c r="C3" s="4"/>
      <c r="D3" s="3" t="s">
        <v>44</v>
      </c>
      <c r="E3" s="4">
        <f>E2*B3</f>
        <v>10000</v>
      </c>
      <c r="F3" s="3"/>
      <c r="G3" s="4"/>
    </row>
    <row r="4" spans="1:8">
      <c r="A4" s="3" t="s">
        <v>52</v>
      </c>
      <c r="B4" s="4">
        <v>100</v>
      </c>
      <c r="C4" s="4" t="s">
        <v>22</v>
      </c>
      <c r="D4" s="3" t="s">
        <v>46</v>
      </c>
      <c r="E4" s="4">
        <f>E2/E3</f>
        <v>10</v>
      </c>
      <c r="F4" s="3"/>
      <c r="G4" s="4"/>
    </row>
    <row r="5" spans="1:8">
      <c r="A5" s="3" t="s">
        <v>53</v>
      </c>
      <c r="B5" s="4">
        <v>395</v>
      </c>
      <c r="C5" s="4" t="s">
        <v>22</v>
      </c>
      <c r="D5" s="11" t="s">
        <v>47</v>
      </c>
      <c r="E5" s="4">
        <f>B6/(E2+E3)</f>
        <v>400</v>
      </c>
      <c r="F5" s="11" t="s">
        <v>3</v>
      </c>
      <c r="G5" s="4"/>
    </row>
    <row r="6" spans="1:8">
      <c r="A6" s="3" t="s">
        <v>43</v>
      </c>
      <c r="B6" s="4">
        <v>44000000</v>
      </c>
      <c r="C6" s="4" t="s">
        <v>22</v>
      </c>
      <c r="D6" s="3" t="s">
        <v>48</v>
      </c>
      <c r="E6" s="13">
        <f>(E5-B5)/E4</f>
        <v>0.5</v>
      </c>
      <c r="F6" s="11" t="s">
        <v>3</v>
      </c>
      <c r="G6" s="4"/>
    </row>
    <row r="7" spans="1:8">
      <c r="A7" s="3"/>
      <c r="B7" s="4"/>
      <c r="C7" s="4"/>
      <c r="D7" s="3"/>
      <c r="E7" s="4"/>
      <c r="F7" s="5"/>
      <c r="G7" s="4"/>
    </row>
    <row r="8" spans="1:8">
      <c r="A8" s="3"/>
      <c r="B8" s="4"/>
      <c r="C8" s="4"/>
      <c r="D8" s="3"/>
      <c r="E8" s="4"/>
      <c r="F8" s="3"/>
      <c r="G8" s="4"/>
    </row>
    <row r="9" spans="1:8">
      <c r="A9" s="5"/>
      <c r="B9" s="4"/>
      <c r="C9" s="4"/>
    </row>
    <row r="10" spans="1:8">
      <c r="A10" s="5"/>
      <c r="B10" s="4"/>
      <c r="C10" s="4"/>
    </row>
    <row r="11" spans="1:8">
      <c r="A11" s="5"/>
      <c r="B11" s="4"/>
      <c r="C11" s="4"/>
    </row>
    <row r="12" spans="1:8">
      <c r="H12" s="8" t="s">
        <v>24</v>
      </c>
    </row>
    <row r="13" spans="1:8" s="1" customFormat="1" ht="90">
      <c r="H13" s="12" t="str">
        <f>"Onderneming A heeft een eigen vermogen met een nominale waarde van "&amp;B2&amp;C2&amp;" en wil dit uitbreiden met "&amp;B3*100&amp;"% via een claimemissie. Alle aandelen hebben een nominale waarde van "&amp;B4&amp;C4&amp;". De emissiekoers van het nieuwe aandeel bedraagt "&amp;B5&amp;C5&amp;". De verwachte beurswaarde van het eigen vermogen na de emissie is "&amp;B6&amp;C6&amp;". Bereken de theoretische waarde van één claim."</f>
        <v>Onderneming A heeft een eigen vermogen met een nominale waarde van 10000000 EUR en wil dit uitbreiden met 10% via een claimemissie. Alle aandelen hebben een nominale waarde van 100 EUR. De emissiekoers van het nieuwe aandeel bedraagt 395 EUR. De verwachte beurswaarde van het eigen vermogen na de emissie is 44000000 EUR. Bereken de theoretische waarde van één claim.</v>
      </c>
    </row>
    <row r="14" spans="1:8">
      <c r="A14" s="3" t="s">
        <v>24</v>
      </c>
      <c r="B14" s="7" t="s">
        <v>25</v>
      </c>
      <c r="C14" s="7" t="s">
        <v>26</v>
      </c>
      <c r="D14" s="7" t="s">
        <v>27</v>
      </c>
      <c r="E14" s="7" t="s">
        <v>28</v>
      </c>
    </row>
    <row r="15" spans="1:8">
      <c r="A15" s="4" t="str">
        <f>H13</f>
        <v>Onderneming A heeft een eigen vermogen met een nominale waarde van 10000000 EUR en wil dit uitbreiden met 10% via een claimemissie. Alle aandelen hebben een nominale waarde van 100 EUR. De emissiekoers van het nieuwe aandeel bedraagt 395 EUR. De verwachte beurswaarde van het eigen vermogen na de emissie is 44000000 EUR. Bereken de theoretische waarde van één claim.</v>
      </c>
      <c r="B15" s="13">
        <f>E6</f>
        <v>0.5</v>
      </c>
      <c r="C15" s="13">
        <f>(E5-B5)</f>
        <v>5</v>
      </c>
      <c r="D15" s="13">
        <f>B5-B4</f>
        <v>295</v>
      </c>
      <c r="E15" s="13">
        <f>B15*5</f>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5"/>
  <sheetViews>
    <sheetView tabSelected="1" workbookViewId="0">
      <selection activeCell="H13" sqref="H13"/>
    </sheetView>
  </sheetViews>
  <sheetFormatPr defaultRowHeight="15"/>
  <cols>
    <col min="1" max="1" width="30.85546875" style="2" customWidth="1"/>
    <col min="2" max="3" width="15.140625" style="2" customWidth="1"/>
    <col min="4" max="4" width="15.5703125" style="2" customWidth="1"/>
    <col min="5" max="7" width="15.140625" style="2" customWidth="1"/>
    <col min="8" max="8" width="64.5703125" style="2" customWidth="1"/>
    <col min="9" max="9" width="12.140625" style="2" customWidth="1"/>
    <col min="10" max="16384" width="9.140625" style="2"/>
  </cols>
  <sheetData>
    <row r="1" spans="1:8" ht="18.75">
      <c r="A1" s="6" t="s">
        <v>29</v>
      </c>
      <c r="D1" s="6" t="s">
        <v>50</v>
      </c>
    </row>
    <row r="2" spans="1:8">
      <c r="A2" s="3" t="s">
        <v>54</v>
      </c>
      <c r="B2" s="4">
        <v>1000</v>
      </c>
      <c r="C2" s="4" t="s">
        <v>22</v>
      </c>
      <c r="D2" s="3" t="s">
        <v>55</v>
      </c>
      <c r="E2" s="4">
        <f>(B3*B2+B4)/B6</f>
        <v>250</v>
      </c>
      <c r="F2" s="3" t="s">
        <v>3</v>
      </c>
      <c r="G2" s="7"/>
    </row>
    <row r="3" spans="1:8">
      <c r="A3" s="3" t="s">
        <v>60</v>
      </c>
      <c r="B3" s="4">
        <v>2</v>
      </c>
      <c r="D3" s="3"/>
      <c r="E3" s="4"/>
      <c r="F3" s="3"/>
      <c r="G3" s="4"/>
    </row>
    <row r="4" spans="1:8">
      <c r="A4" s="3" t="s">
        <v>59</v>
      </c>
      <c r="B4" s="4">
        <v>500</v>
      </c>
      <c r="C4" s="4" t="s">
        <v>22</v>
      </c>
      <c r="D4" s="3"/>
      <c r="E4" s="4"/>
      <c r="F4" s="3"/>
      <c r="G4" s="4"/>
    </row>
    <row r="5" spans="1:8">
      <c r="A5" s="3" t="s">
        <v>52</v>
      </c>
      <c r="B5" s="4">
        <v>100</v>
      </c>
      <c r="C5" s="4" t="s">
        <v>22</v>
      </c>
      <c r="D5" s="11"/>
      <c r="E5" s="4"/>
      <c r="F5" s="11"/>
      <c r="G5" s="4"/>
    </row>
    <row r="6" spans="1:8">
      <c r="A6" s="3" t="s">
        <v>56</v>
      </c>
      <c r="B6" s="4">
        <v>10</v>
      </c>
      <c r="C6" s="4" t="s">
        <v>22</v>
      </c>
      <c r="D6" s="3"/>
      <c r="E6" s="13"/>
      <c r="F6" s="11"/>
      <c r="G6" s="4"/>
    </row>
    <row r="7" spans="1:8">
      <c r="A7" s="3" t="s">
        <v>58</v>
      </c>
      <c r="B7" s="4">
        <v>240</v>
      </c>
      <c r="C7" s="4" t="s">
        <v>22</v>
      </c>
      <c r="D7" s="3"/>
      <c r="E7" s="4"/>
      <c r="F7" s="5"/>
      <c r="G7" s="4"/>
    </row>
    <row r="8" spans="1:8">
      <c r="A8" s="3"/>
      <c r="B8" s="4"/>
      <c r="C8" s="4"/>
      <c r="D8" s="3"/>
      <c r="E8" s="4"/>
      <c r="F8" s="3"/>
      <c r="G8" s="4"/>
    </row>
    <row r="9" spans="1:8">
      <c r="A9" s="5"/>
      <c r="B9" s="4"/>
      <c r="C9" s="4"/>
    </row>
    <row r="10" spans="1:8">
      <c r="A10" s="5"/>
      <c r="B10" s="4"/>
      <c r="C10" s="4"/>
    </row>
    <row r="11" spans="1:8">
      <c r="A11" s="5"/>
      <c r="B11" s="4"/>
      <c r="C11" s="4"/>
    </row>
    <row r="12" spans="1:8">
      <c r="H12" s="8" t="s">
        <v>24</v>
      </c>
    </row>
    <row r="13" spans="1:8" s="1" customFormat="1" ht="90">
      <c r="H13" s="12" t="str">
        <f>"Onderneming A heeft converteerbare obligaties uitstaan. De nominale waarde van één converteerbare obigatie is "&amp;B2&amp;C2&amp;". Bij conversie ontvangt een obligatiehouder bij inlevering van "&amp;B3&amp;" obligaties en "&amp;B4&amp;C4&amp;" bijbetaling "&amp;B6&amp;" aandelen van "&amp;B5&amp;C5&amp;" nominaal. De aandelen hebben momenteel een beurskoers van "&amp;B7&amp;C7&amp;". Bereken de conversiekoers in EUR."</f>
        <v>Onderneming A heeft converteerbare obligaties uitstaan. De nominale waarde van één converteerbare obigatie is 1000 EUR. Bij conversie ontvangt een obligatiehouder bij inlevering van 2 obligaties en 500 EUR bijbetaling 10 aandelen van 100 EUR nominaal. De aandelen hebben momenteel een beurskoers van 240 EUR. Bereken de conversiekoers in EUR.</v>
      </c>
    </row>
    <row r="14" spans="1:8">
      <c r="A14" s="3" t="s">
        <v>24</v>
      </c>
      <c r="B14" s="7" t="s">
        <v>25</v>
      </c>
      <c r="C14" s="7" t="s">
        <v>26</v>
      </c>
      <c r="D14" s="7" t="s">
        <v>27</v>
      </c>
      <c r="E14" s="7" t="s">
        <v>28</v>
      </c>
    </row>
    <row r="15" spans="1:8">
      <c r="A15" s="4" t="str">
        <f>H13</f>
        <v>Onderneming A heeft converteerbare obligaties uitstaan. De nominale waarde van één converteerbare obigatie is 1000 EUR. Bij conversie ontvangt een obligatiehouder bij inlevering van 2 obligaties en 500 EUR bijbetaling 10 aandelen van 100 EUR nominaal. De aandelen hebben momenteel een beurskoers van 240 EUR. Bereken de conversiekoers in EUR.</v>
      </c>
      <c r="B15" s="13">
        <f>E2</f>
        <v>250</v>
      </c>
      <c r="C15" s="13">
        <f>B7</f>
        <v>240</v>
      </c>
      <c r="D15" s="13">
        <f>(B2+B4)/B6</f>
        <v>150</v>
      </c>
      <c r="E15" s="13">
        <f>E2*B6</f>
        <v>2500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Liq begroting</vt:lpstr>
      <vt:lpstr>Liq begroting (2)</vt:lpstr>
      <vt:lpstr>Liq begroting (3)</vt:lpstr>
      <vt:lpstr>Goodwill</vt:lpstr>
      <vt:lpstr>Goodwill (2)</vt:lpstr>
      <vt:lpstr>Goodwill (3)</vt:lpstr>
      <vt:lpstr>Claim</vt:lpstr>
      <vt:lpstr>Claim (2)</vt:lpstr>
      <vt:lpstr>Conversie</vt:lpstr>
      <vt:lpstr>Conversie (2)</vt:lpstr>
      <vt:lpstr>Conversie (3)</vt:lpstr>
    </vt:vector>
  </TitlesOfParts>
  <Company>Hogeschool van Arnhem en Nijmegen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NB</dc:creator>
  <cp:lastModifiedBy>NB</cp:lastModifiedBy>
  <dcterms:created xsi:type="dcterms:W3CDTF">2014-07-24T09:38:05Z</dcterms:created>
  <dcterms:modified xsi:type="dcterms:W3CDTF">2014-07-28T13:22:23Z</dcterms:modified>
</cp:coreProperties>
</file>