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8235"/>
  </bookViews>
  <sheets>
    <sheet name="ByDepts" sheetId="1" r:id="rId1"/>
    <sheet name="BySector" sheetId="3" r:id="rId2"/>
    <sheet name="ByExpenseClass" sheetId="4" r:id="rId3"/>
    <sheet name="ByReg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5" i="1"/>
  <c r="G19" i="4" l="1"/>
  <c r="G18" i="4"/>
  <c r="H17" i="4"/>
  <c r="H16" i="4"/>
  <c r="H15" i="4"/>
  <c r="H14" i="4"/>
  <c r="H13" i="4"/>
  <c r="H12" i="4"/>
  <c r="G17" i="4"/>
  <c r="H10" i="4"/>
  <c r="H9" i="4"/>
  <c r="H8" i="4"/>
  <c r="H7" i="4"/>
  <c r="H6" i="4"/>
  <c r="H5" i="4"/>
  <c r="H4" i="4"/>
  <c r="G10" i="4"/>
  <c r="C19" i="4"/>
  <c r="J16" i="4" s="1"/>
  <c r="D3" i="4" l="1"/>
  <c r="D11" i="4"/>
  <c r="D18" i="4"/>
  <c r="J4" i="4"/>
  <c r="J5" i="4"/>
  <c r="J6" i="4"/>
  <c r="J7" i="4"/>
  <c r="J8" i="4"/>
  <c r="J9" i="4"/>
  <c r="J12" i="4"/>
  <c r="J13" i="4"/>
  <c r="J14" i="4"/>
  <c r="J15" i="4"/>
  <c r="D10" i="3"/>
  <c r="D9" i="3"/>
  <c r="D8" i="3"/>
  <c r="D7" i="3"/>
  <c r="D6" i="3"/>
  <c r="D5" i="3"/>
  <c r="C10" i="3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23" i="2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7" i="1"/>
  <c r="E8" i="1"/>
  <c r="E37" i="1"/>
  <c r="E38" i="1"/>
  <c r="E6" i="1"/>
  <c r="L17" i="4" l="1"/>
  <c r="L10" i="4"/>
  <c r="J18" i="4"/>
  <c r="J19" i="4" s="1"/>
  <c r="D19" i="4"/>
  <c r="E5" i="1"/>
  <c r="K18" i="1"/>
  <c r="L18" i="1" s="1"/>
  <c r="D39" i="1"/>
  <c r="D3" i="1" l="1"/>
  <c r="E39" i="1"/>
</calcChain>
</file>

<file path=xl/sharedStrings.xml><?xml version="1.0" encoding="utf-8"?>
<sst xmlns="http://schemas.openxmlformats.org/spreadsheetml/2006/main" count="205" uniqueCount="97">
  <si>
    <t>Budget by Department and Special Purpose Fund</t>
  </si>
  <si>
    <t>DEPARTMENTS</t>
  </si>
  <si>
    <t>Congress of the Philippines</t>
  </si>
  <si>
    <t>Office of the President</t>
  </si>
  <si>
    <t>Office of the Vice-President</t>
  </si>
  <si>
    <t>Department of Agrarian Reform</t>
  </si>
  <si>
    <t>Department of Agriculture</t>
  </si>
  <si>
    <t>Department of Budget and Management</t>
  </si>
  <si>
    <t>Department of Education</t>
  </si>
  <si>
    <t>State Universities and Colleges</t>
  </si>
  <si>
    <t>Department of Energy</t>
  </si>
  <si>
    <t>Department of Environment and Natural Resources</t>
  </si>
  <si>
    <t>Department of Finance</t>
  </si>
  <si>
    <t>Department of Foreign Affairs</t>
  </si>
  <si>
    <t>Department of Health</t>
  </si>
  <si>
    <t>Department of Interior and Local Government</t>
  </si>
  <si>
    <t>Department of Justice</t>
  </si>
  <si>
    <t>Department of Labor and Employment</t>
  </si>
  <si>
    <t>Department of National Defense</t>
  </si>
  <si>
    <t>Department of Public Works and Highways</t>
  </si>
  <si>
    <t>Department of Science and Technology</t>
  </si>
  <si>
    <t>Department of Social Welfare and Development</t>
  </si>
  <si>
    <t>Department of Tourism</t>
  </si>
  <si>
    <t>Department of Trade and Industry</t>
  </si>
  <si>
    <t>Department of Transportation and Communications</t>
  </si>
  <si>
    <t>National Economic Development Authority</t>
  </si>
  <si>
    <t>Presidential Communications Operations Office</t>
  </si>
  <si>
    <t>Other Executive Offices</t>
  </si>
  <si>
    <t>Autonomous Region in Muslim Mindanao</t>
  </si>
  <si>
    <t>Joint Legislative-Executive Councils</t>
  </si>
  <si>
    <t>The Judiciary</t>
  </si>
  <si>
    <t>Civil Service Commission</t>
  </si>
  <si>
    <t>Commission on Audit</t>
  </si>
  <si>
    <t>Commission on Elections</t>
  </si>
  <si>
    <t>Office of the Ombudsman</t>
  </si>
  <si>
    <t>Commission on Human Rights</t>
  </si>
  <si>
    <t>SPECIAL PURPOSE FUNDS</t>
  </si>
  <si>
    <t>Budgetary Support to Government Corporations (BSGC)</t>
  </si>
  <si>
    <t>Allocations to Local Government Units</t>
  </si>
  <si>
    <t>Tax Expenditures Fund</t>
  </si>
  <si>
    <t>Debt Interest Payments</t>
  </si>
  <si>
    <t>Calamity Fund</t>
  </si>
  <si>
    <t>Contingent Fund</t>
  </si>
  <si>
    <t>DepEd School Building Program</t>
  </si>
  <si>
    <t>E-Government Fund</t>
  </si>
  <si>
    <t>International Commitments Fund</t>
  </si>
  <si>
    <t>Miscellaneous Personnel Benefits Fund (MPBF)</t>
  </si>
  <si>
    <t>Pension and Gratuity Fund (PGF)</t>
  </si>
  <si>
    <t>Priority Development Assistance Fund (PDAF)</t>
  </si>
  <si>
    <t>Feasibility Studies Fund</t>
  </si>
  <si>
    <t>%</t>
  </si>
  <si>
    <t>Percentage</t>
  </si>
  <si>
    <t>Subtotal</t>
  </si>
  <si>
    <t>Proposed</t>
  </si>
  <si>
    <t>Computed</t>
  </si>
  <si>
    <t>Budget by Region</t>
  </si>
  <si>
    <t>CAR</t>
  </si>
  <si>
    <t>REGION 2</t>
  </si>
  <si>
    <t>REGION 1</t>
  </si>
  <si>
    <t>REGION 3</t>
  </si>
  <si>
    <t>NCR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</si>
  <si>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</si>
  <si>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</si>
  <si>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</si>
  <si>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</si>
  <si>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</si>
  <si>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</si>
  <si>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</si>
  <si>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</si>
  <si>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</si>
  <si>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</si>
  <si>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</si>
  <si>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ARMM</t>
  </si>
  <si>
    <t>Total</t>
  </si>
  <si>
    <t>Nationwide</t>
  </si>
  <si>
    <t>Central</t>
  </si>
  <si>
    <t>Budget by Sector</t>
  </si>
  <si>
    <t>Social Services</t>
  </si>
  <si>
    <t>Economic Services</t>
  </si>
  <si>
    <t>General Public Services</t>
  </si>
  <si>
    <t>Debt Burden</t>
  </si>
  <si>
    <t>Defense</t>
  </si>
  <si>
    <t>Budget by Expense Class</t>
  </si>
  <si>
    <t>Current Operating Expenses</t>
  </si>
  <si>
    <t>Capital Outlays</t>
  </si>
  <si>
    <t>Net Lending</t>
  </si>
  <si>
    <t>Personnel Services</t>
  </si>
  <si>
    <t>Maintenance &amp; Other Operating Expenses</t>
  </si>
  <si>
    <t>Allotment to LGUs</t>
  </si>
  <si>
    <t>GOCC Subsidiary (Regular)</t>
  </si>
  <si>
    <t>Tax Expenditure Fund</t>
  </si>
  <si>
    <t>Interest Payments</t>
  </si>
  <si>
    <t>CARP-Landowner's Compensation</t>
  </si>
  <si>
    <t>Capital Transfers to LGUs</t>
  </si>
  <si>
    <t>GOCC Equity</t>
  </si>
  <si>
    <t>Infrastructure Outlay</t>
  </si>
  <si>
    <t>Other Capital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</si>
</sst>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60" zoomScaleNormal="60" workbookViewId="0">
      <selection activeCell="I34" sqref="I34"/>
    </sheetView>
  </sheetViews>
  <sheetFormatPr defaultRowHeight="15" x14ac:dyDescent="0.25"/>
  <cols>
    <col min="2" max="2" width="54.5703125" customWidth="1"/>
    <col min="3" max="3" width="12" customWidth="1"/>
    <col min="4" max="4" width="23.28515625" customWidth="1"/>
    <col min="5" max="5" width="18" customWidth="1"/>
    <col min="6" max="6" width="3.28515625" customWidth="1"/>
    <col min="7" max="7" width="10.42578125" customWidth="1"/>
    <col min="9" max="9" width="59.140625" customWidth="1"/>
    <col min="10" max="10" width="9.85546875" bestFit="1" customWidth="1"/>
    <col min="11" max="11" width="23.42578125" customWidth="1"/>
    <col min="12" max="12" width="18.140625" customWidth="1"/>
    <col min="13" max="13" width="3.42578125" customWidth="1"/>
  </cols>
  <sheetData>
    <row r="1" spans="1:13" x14ac:dyDescent="0.25">
      <c r="A1" t="s">
        <v>0</v>
      </c>
    </row>
    <row r="2" spans="1:13" x14ac:dyDescent="0.25">
      <c r="C2" t="s">
        <v>53</v>
      </c>
      <c r="D2" s="1">
        <v>2268000000000</v>
      </c>
    </row>
    <row r="3" spans="1:13" x14ac:dyDescent="0.25">
      <c r="C3" t="s">
        <v>54</v>
      </c>
      <c r="D3" s="1">
        <f>D39+K18</f>
        <v>2267873400000</v>
      </c>
      <c r="E3" s="1"/>
    </row>
    <row r="4" spans="1:13" x14ac:dyDescent="0.25">
      <c r="A4" t="s">
        <v>1</v>
      </c>
      <c r="D4" s="1"/>
      <c r="E4" s="5" t="s">
        <v>51</v>
      </c>
      <c r="F4" s="5"/>
      <c r="G4" s="4"/>
      <c r="H4" t="s">
        <v>36</v>
      </c>
      <c r="L4" s="5" t="s">
        <v>51</v>
      </c>
      <c r="M4" s="5"/>
    </row>
    <row r="5" spans="1:13" x14ac:dyDescent="0.25">
      <c r="A5">
        <v>1</v>
      </c>
      <c r="B5" t="s">
        <v>2</v>
      </c>
      <c r="D5" s="1">
        <v>10300000000</v>
      </c>
      <c r="E5" s="6">
        <f>(D5/D2)*100</f>
        <v>0.45414462081128742</v>
      </c>
      <c r="F5" t="s">
        <v>50</v>
      </c>
      <c r="G5">
        <f>E5/100</f>
        <v>4.5414462081128744E-3</v>
      </c>
      <c r="H5">
        <v>35</v>
      </c>
      <c r="I5" t="s">
        <v>37</v>
      </c>
      <c r="K5" s="1">
        <v>71600000000</v>
      </c>
      <c r="L5" s="2">
        <f>(K5/D2)*100</f>
        <v>3.1569664902998236</v>
      </c>
      <c r="M5" t="s">
        <v>50</v>
      </c>
    </row>
    <row r="6" spans="1:13" x14ac:dyDescent="0.25">
      <c r="A6">
        <v>2</v>
      </c>
      <c r="B6" t="s">
        <v>3</v>
      </c>
      <c r="D6" s="1">
        <v>2800000000</v>
      </c>
      <c r="E6" s="6">
        <f>(D6/D2)*100</f>
        <v>0.12345679012345678</v>
      </c>
      <c r="F6" t="s">
        <v>50</v>
      </c>
      <c r="G6">
        <f t="shared" ref="G6:G38" si="0">E6/100</f>
        <v>1.2345679012345679E-3</v>
      </c>
      <c r="H6">
        <v>36</v>
      </c>
      <c r="I6" t="s">
        <v>38</v>
      </c>
      <c r="K6" s="1">
        <v>361300000000</v>
      </c>
      <c r="L6" s="2">
        <f>(K6/D2)*100</f>
        <v>15.930335097001763</v>
      </c>
      <c r="M6" t="s">
        <v>50</v>
      </c>
    </row>
    <row r="7" spans="1:13" x14ac:dyDescent="0.25">
      <c r="A7">
        <v>3</v>
      </c>
      <c r="B7" t="s">
        <v>4</v>
      </c>
      <c r="D7" s="1">
        <v>421200000</v>
      </c>
      <c r="E7" s="6">
        <f>(D7/D2)*100</f>
        <v>1.8571428571428572E-2</v>
      </c>
      <c r="F7" t="s">
        <v>50</v>
      </c>
      <c r="G7">
        <f t="shared" si="0"/>
        <v>1.8571428571428572E-4</v>
      </c>
      <c r="H7">
        <v>37</v>
      </c>
      <c r="I7" t="s">
        <v>39</v>
      </c>
      <c r="K7" s="1">
        <v>26900000000</v>
      </c>
      <c r="L7" s="2">
        <f>(K7/D2)*100</f>
        <v>1.1860670194003526</v>
      </c>
      <c r="M7" t="s">
        <v>50</v>
      </c>
    </row>
    <row r="8" spans="1:13" x14ac:dyDescent="0.25">
      <c r="A8">
        <v>4</v>
      </c>
      <c r="B8" t="s">
        <v>5</v>
      </c>
      <c r="D8" s="1">
        <v>20400000000</v>
      </c>
      <c r="E8" s="6">
        <f>(D8/D2)*100</f>
        <v>0.89947089947089942</v>
      </c>
      <c r="F8" t="s">
        <v>50</v>
      </c>
      <c r="G8">
        <f t="shared" si="0"/>
        <v>8.9947089947089946E-3</v>
      </c>
      <c r="H8">
        <v>38</v>
      </c>
      <c r="I8" t="s">
        <v>40</v>
      </c>
      <c r="K8" s="1">
        <v>352700000000</v>
      </c>
      <c r="L8" s="2">
        <f>(K8/D2)*100</f>
        <v>15.551146384479717</v>
      </c>
      <c r="M8" t="s">
        <v>50</v>
      </c>
    </row>
    <row r="9" spans="1:13" x14ac:dyDescent="0.25">
      <c r="A9">
        <v>5</v>
      </c>
      <c r="B9" t="s">
        <v>6</v>
      </c>
      <c r="D9" s="1">
        <v>71000000000</v>
      </c>
      <c r="E9" s="6">
        <f>(D9/D2)*100</f>
        <v>3.1305114638447971</v>
      </c>
      <c r="F9" t="s">
        <v>50</v>
      </c>
      <c r="G9">
        <f t="shared" si="0"/>
        <v>3.130511463844797E-2</v>
      </c>
      <c r="H9">
        <v>39</v>
      </c>
      <c r="I9" t="s">
        <v>41</v>
      </c>
      <c r="K9" s="1">
        <v>7500000000</v>
      </c>
      <c r="L9" s="2">
        <f>(K9/D2)*100</f>
        <v>0.3306878306878307</v>
      </c>
      <c r="M9" t="s">
        <v>50</v>
      </c>
    </row>
    <row r="10" spans="1:13" x14ac:dyDescent="0.25">
      <c r="A10">
        <v>6</v>
      </c>
      <c r="B10" t="s">
        <v>7</v>
      </c>
      <c r="D10" s="1">
        <v>1000000000</v>
      </c>
      <c r="E10" s="6">
        <f>(D10/D2)*100</f>
        <v>4.4091710758377423E-2</v>
      </c>
      <c r="F10" t="s">
        <v>50</v>
      </c>
      <c r="G10">
        <f t="shared" si="0"/>
        <v>4.4091710758377423E-4</v>
      </c>
      <c r="H10">
        <v>40</v>
      </c>
      <c r="I10" t="s">
        <v>42</v>
      </c>
      <c r="K10" s="1">
        <v>1000000000</v>
      </c>
      <c r="L10" s="2">
        <f>(K10/D2)*100</f>
        <v>4.4091710758377423E-2</v>
      </c>
      <c r="M10" t="s">
        <v>50</v>
      </c>
    </row>
    <row r="11" spans="1:13" x14ac:dyDescent="0.25">
      <c r="A11">
        <v>7</v>
      </c>
      <c r="B11" t="s">
        <v>8</v>
      </c>
      <c r="D11" s="1">
        <v>300500000000</v>
      </c>
      <c r="E11" s="6">
        <f>(D11/D2)*100</f>
        <v>13.249559082892418</v>
      </c>
      <c r="F11" t="s">
        <v>50</v>
      </c>
      <c r="G11">
        <f t="shared" si="0"/>
        <v>0.13249559082892418</v>
      </c>
      <c r="H11">
        <v>41</v>
      </c>
      <c r="I11" t="s">
        <v>43</v>
      </c>
      <c r="K11" s="1">
        <v>1000000000</v>
      </c>
      <c r="L11" s="2">
        <f>(K11/D2)*100</f>
        <v>4.4091710758377423E-2</v>
      </c>
      <c r="M11" t="s">
        <v>50</v>
      </c>
    </row>
    <row r="12" spans="1:13" x14ac:dyDescent="0.25">
      <c r="A12">
        <v>8</v>
      </c>
      <c r="B12" t="s">
        <v>9</v>
      </c>
      <c r="D12" s="1">
        <v>36800000000</v>
      </c>
      <c r="E12" s="6">
        <f>(D12/D2)*100</f>
        <v>1.6225749559082892</v>
      </c>
      <c r="F12" t="s">
        <v>50</v>
      </c>
      <c r="G12">
        <f t="shared" si="0"/>
        <v>1.6225749559082892E-2</v>
      </c>
      <c r="H12">
        <v>42</v>
      </c>
      <c r="I12" t="s">
        <v>44</v>
      </c>
      <c r="K12" s="1">
        <v>2500000000</v>
      </c>
      <c r="L12" s="2">
        <f>(K12/D2)*100</f>
        <v>0.11022927689594356</v>
      </c>
      <c r="M12" t="s">
        <v>50</v>
      </c>
    </row>
    <row r="13" spans="1:13" x14ac:dyDescent="0.25">
      <c r="A13">
        <v>9</v>
      </c>
      <c r="B13" t="s">
        <v>10</v>
      </c>
      <c r="D13" s="1">
        <v>4100000000</v>
      </c>
      <c r="E13" s="6">
        <f>(D13/D2)*100</f>
        <v>0.18077601410934743</v>
      </c>
      <c r="F13" t="s">
        <v>50</v>
      </c>
      <c r="G13">
        <f t="shared" si="0"/>
        <v>1.8077601410934744E-3</v>
      </c>
      <c r="H13">
        <v>43</v>
      </c>
      <c r="I13" t="s">
        <v>45</v>
      </c>
      <c r="K13" s="1">
        <v>4800000000</v>
      </c>
      <c r="L13" s="2">
        <f>(K13/D2)*100</f>
        <v>0.21164021164021166</v>
      </c>
      <c r="M13" t="s">
        <v>50</v>
      </c>
    </row>
    <row r="14" spans="1:13" x14ac:dyDescent="0.25">
      <c r="A14">
        <v>10</v>
      </c>
      <c r="B14" t="s">
        <v>11</v>
      </c>
      <c r="D14" s="1">
        <v>23900000000</v>
      </c>
      <c r="E14" s="6">
        <f>(D14/D2)*100</f>
        <v>1.0537918871252205</v>
      </c>
      <c r="F14" t="s">
        <v>50</v>
      </c>
      <c r="G14">
        <f t="shared" si="0"/>
        <v>1.0537918871252206E-2</v>
      </c>
      <c r="H14">
        <v>44</v>
      </c>
      <c r="I14" t="s">
        <v>46</v>
      </c>
      <c r="K14" s="1">
        <v>80700000000</v>
      </c>
      <c r="L14" s="2">
        <f>(K14/D2)*100</f>
        <v>3.5582010582010581</v>
      </c>
      <c r="M14" t="s">
        <v>50</v>
      </c>
    </row>
    <row r="15" spans="1:13" x14ac:dyDescent="0.25">
      <c r="A15">
        <v>11</v>
      </c>
      <c r="B15" t="s">
        <v>12</v>
      </c>
      <c r="D15" s="1">
        <v>12700000000</v>
      </c>
      <c r="E15" s="6">
        <f>(D15/D2)*100</f>
        <v>0.55996472663139329</v>
      </c>
      <c r="F15" t="s">
        <v>50</v>
      </c>
      <c r="G15">
        <f t="shared" si="0"/>
        <v>5.5996472663139328E-3</v>
      </c>
      <c r="H15">
        <v>45</v>
      </c>
      <c r="I15" t="s">
        <v>47</v>
      </c>
      <c r="K15" s="1">
        <v>120500000000</v>
      </c>
      <c r="L15" s="2">
        <f>(K15/D2)*100</f>
        <v>5.3130511463844794</v>
      </c>
      <c r="M15" t="s">
        <v>50</v>
      </c>
    </row>
    <row r="16" spans="1:13" x14ac:dyDescent="0.25">
      <c r="A16">
        <v>12</v>
      </c>
      <c r="B16" t="s">
        <v>13</v>
      </c>
      <c r="D16" s="1">
        <v>12200000000</v>
      </c>
      <c r="E16" s="6">
        <f>(D16/D2)*100</f>
        <v>0.53791887125220461</v>
      </c>
      <c r="F16" t="s">
        <v>50</v>
      </c>
      <c r="G16">
        <f t="shared" si="0"/>
        <v>5.3791887125220457E-3</v>
      </c>
      <c r="H16">
        <v>46</v>
      </c>
      <c r="I16" t="s">
        <v>48</v>
      </c>
      <c r="K16" s="1">
        <v>25200000000</v>
      </c>
      <c r="L16" s="2">
        <f>(K16/D2)*100</f>
        <v>1.1111111111111112</v>
      </c>
      <c r="M16" t="s">
        <v>50</v>
      </c>
    </row>
    <row r="17" spans="1:13" x14ac:dyDescent="0.25">
      <c r="A17">
        <v>13</v>
      </c>
      <c r="B17" t="s">
        <v>14</v>
      </c>
      <c r="D17" s="1">
        <v>81600000000</v>
      </c>
      <c r="E17" s="6">
        <f>(D17/D2)*100</f>
        <v>3.5978835978835977</v>
      </c>
      <c r="F17" t="s">
        <v>50</v>
      </c>
      <c r="G17">
        <f t="shared" si="0"/>
        <v>3.5978835978835978E-2</v>
      </c>
      <c r="H17">
        <v>47</v>
      </c>
      <c r="I17" t="s">
        <v>49</v>
      </c>
      <c r="K17" s="1">
        <v>400000000</v>
      </c>
      <c r="L17" s="2">
        <f>(K17/D2)*100</f>
        <v>1.7636684303350973E-2</v>
      </c>
      <c r="M17" t="s">
        <v>50</v>
      </c>
    </row>
    <row r="18" spans="1:13" x14ac:dyDescent="0.25">
      <c r="A18">
        <v>14</v>
      </c>
      <c r="B18" t="s">
        <v>15</v>
      </c>
      <c r="D18" s="1">
        <v>100800000000</v>
      </c>
      <c r="E18" s="6">
        <f>(D18/D2)*100</f>
        <v>4.4444444444444446</v>
      </c>
      <c r="F18" t="s">
        <v>50</v>
      </c>
      <c r="G18">
        <f t="shared" si="0"/>
        <v>4.4444444444444446E-2</v>
      </c>
      <c r="J18" t="s">
        <v>52</v>
      </c>
      <c r="K18" s="1">
        <f>SUM(K5:K17)</f>
        <v>1056100000000</v>
      </c>
      <c r="L18" s="2">
        <f>(K18/D2)*100</f>
        <v>46.565255731922399</v>
      </c>
      <c r="M18" t="s">
        <v>50</v>
      </c>
    </row>
    <row r="19" spans="1:13" x14ac:dyDescent="0.25">
      <c r="A19">
        <v>15</v>
      </c>
      <c r="B19" t="s">
        <v>16</v>
      </c>
      <c r="D19" s="1">
        <v>11600000000</v>
      </c>
      <c r="E19" s="6">
        <f>(D19/D2)*100</f>
        <v>0.5114638447971781</v>
      </c>
      <c r="F19" t="s">
        <v>50</v>
      </c>
      <c r="G19">
        <f t="shared" si="0"/>
        <v>5.1146384479717807E-3</v>
      </c>
    </row>
    <row r="20" spans="1:13" x14ac:dyDescent="0.25">
      <c r="A20">
        <v>16</v>
      </c>
      <c r="B20" t="s">
        <v>17</v>
      </c>
      <c r="D20" s="1">
        <v>10500000000</v>
      </c>
      <c r="E20" s="6">
        <f>(D20/D2)*100</f>
        <v>0.46296296296296291</v>
      </c>
      <c r="F20" t="s">
        <v>50</v>
      </c>
      <c r="G20">
        <f t="shared" si="0"/>
        <v>4.6296296296296294E-3</v>
      </c>
    </row>
    <row r="21" spans="1:13" x14ac:dyDescent="0.25">
      <c r="A21">
        <v>17</v>
      </c>
      <c r="B21" t="s">
        <v>18</v>
      </c>
      <c r="D21" s="1">
        <v>82400000000</v>
      </c>
      <c r="E21" s="6">
        <f>(D21/D2)*100</f>
        <v>3.6331569664902994</v>
      </c>
      <c r="F21" t="s">
        <v>50</v>
      </c>
      <c r="G21">
        <f t="shared" si="0"/>
        <v>3.6331569664902995E-2</v>
      </c>
      <c r="L21" s="2"/>
    </row>
    <row r="22" spans="1:13" x14ac:dyDescent="0.25">
      <c r="A22">
        <v>18</v>
      </c>
      <c r="B22" t="s">
        <v>19</v>
      </c>
      <c r="D22" s="1">
        <v>213000000000</v>
      </c>
      <c r="E22" s="6">
        <f>(D22/D2)*100</f>
        <v>9.3915343915343907</v>
      </c>
      <c r="F22" t="s">
        <v>50</v>
      </c>
      <c r="G22">
        <f t="shared" si="0"/>
        <v>9.391534391534391E-2</v>
      </c>
    </row>
    <row r="23" spans="1:13" x14ac:dyDescent="0.25">
      <c r="A23">
        <v>19</v>
      </c>
      <c r="B23" t="s">
        <v>20</v>
      </c>
      <c r="D23" s="1">
        <v>12200000000</v>
      </c>
      <c r="E23" s="6">
        <f>(D23/D2)*100</f>
        <v>0.53791887125220461</v>
      </c>
      <c r="F23" t="s">
        <v>50</v>
      </c>
      <c r="G23">
        <f t="shared" si="0"/>
        <v>5.3791887125220457E-3</v>
      </c>
    </row>
    <row r="24" spans="1:13" x14ac:dyDescent="0.25">
      <c r="A24">
        <v>20</v>
      </c>
      <c r="B24" t="s">
        <v>21</v>
      </c>
      <c r="D24" s="1">
        <v>79000000000</v>
      </c>
      <c r="E24" s="6">
        <f>(D24/D2)*100</f>
        <v>3.4832451499118164</v>
      </c>
      <c r="F24" t="s">
        <v>50</v>
      </c>
      <c r="G24">
        <f t="shared" si="0"/>
        <v>3.4832451499118164E-2</v>
      </c>
    </row>
    <row r="25" spans="1:13" x14ac:dyDescent="0.25">
      <c r="A25">
        <v>21</v>
      </c>
      <c r="B25" t="s">
        <v>22</v>
      </c>
      <c r="D25" s="1">
        <v>2000000000</v>
      </c>
      <c r="E25" s="6">
        <f>(D25/D2)*100</f>
        <v>8.8183421516754845E-2</v>
      </c>
      <c r="F25" t="s">
        <v>50</v>
      </c>
      <c r="G25">
        <f t="shared" si="0"/>
        <v>8.8183421516754845E-4</v>
      </c>
    </row>
    <row r="26" spans="1:13" x14ac:dyDescent="0.25">
      <c r="A26">
        <v>22</v>
      </c>
      <c r="B26" t="s">
        <v>23</v>
      </c>
      <c r="D26" s="1">
        <v>4500000000</v>
      </c>
      <c r="E26" s="6">
        <f>(D26/D2)*100</f>
        <v>0.1984126984126984</v>
      </c>
      <c r="F26" t="s">
        <v>50</v>
      </c>
      <c r="G26">
        <f t="shared" si="0"/>
        <v>1.984126984126984E-3</v>
      </c>
      <c r="K26" s="1"/>
    </row>
    <row r="27" spans="1:13" x14ac:dyDescent="0.25">
      <c r="A27">
        <v>23</v>
      </c>
      <c r="B27" t="s">
        <v>24</v>
      </c>
      <c r="D27" s="1">
        <v>46700000000</v>
      </c>
      <c r="E27" s="6">
        <f>(D27/D2)*100</f>
        <v>2.0590828924162259</v>
      </c>
      <c r="F27" t="s">
        <v>50</v>
      </c>
      <c r="G27">
        <f t="shared" si="0"/>
        <v>2.0590828924162259E-2</v>
      </c>
      <c r="K27" s="1"/>
    </row>
    <row r="28" spans="1:13" x14ac:dyDescent="0.25">
      <c r="A28">
        <v>24</v>
      </c>
      <c r="B28" t="s">
        <v>25</v>
      </c>
      <c r="D28" s="1">
        <v>4000000000</v>
      </c>
      <c r="E28" s="6">
        <f>(D28/D2)*100</f>
        <v>0.17636684303350969</v>
      </c>
      <c r="F28" t="s">
        <v>50</v>
      </c>
      <c r="G28">
        <f t="shared" si="0"/>
        <v>1.7636684303350969E-3</v>
      </c>
      <c r="K28" s="1"/>
    </row>
    <row r="29" spans="1:13" x14ac:dyDescent="0.25">
      <c r="A29">
        <v>25</v>
      </c>
      <c r="B29" t="s">
        <v>26</v>
      </c>
      <c r="D29" s="1">
        <v>1200000000</v>
      </c>
      <c r="E29" s="6">
        <f>(D29/D2)*100</f>
        <v>5.2910052910052914E-2</v>
      </c>
      <c r="F29" t="s">
        <v>50</v>
      </c>
      <c r="G29">
        <f t="shared" si="0"/>
        <v>5.2910052910052914E-4</v>
      </c>
      <c r="K29" s="1"/>
    </row>
    <row r="30" spans="1:13" x14ac:dyDescent="0.25">
      <c r="A30">
        <v>26</v>
      </c>
      <c r="B30" t="s">
        <v>27</v>
      </c>
      <c r="D30" s="1">
        <v>11700000000</v>
      </c>
      <c r="E30" s="6">
        <f>(D30/D2)*100</f>
        <v>0.51587301587301582</v>
      </c>
      <c r="F30" t="s">
        <v>50</v>
      </c>
      <c r="G30">
        <f t="shared" si="0"/>
        <v>5.1587301587301577E-3</v>
      </c>
      <c r="K30" s="1"/>
    </row>
    <row r="31" spans="1:13" x14ac:dyDescent="0.25">
      <c r="A31">
        <v>27</v>
      </c>
      <c r="B31" t="s">
        <v>28</v>
      </c>
      <c r="D31" s="1">
        <v>20500000000</v>
      </c>
      <c r="E31" s="6">
        <f>(D31/D2)*100</f>
        <v>0.90388007054673714</v>
      </c>
      <c r="F31" t="s">
        <v>50</v>
      </c>
      <c r="G31">
        <f t="shared" si="0"/>
        <v>9.0388007054673716E-3</v>
      </c>
      <c r="K31" s="1"/>
    </row>
    <row r="32" spans="1:13" x14ac:dyDescent="0.25">
      <c r="A32">
        <v>28</v>
      </c>
      <c r="B32" t="s">
        <v>29</v>
      </c>
      <c r="D32" s="1">
        <v>4200000</v>
      </c>
      <c r="E32" s="7">
        <f>(D32/D2)*100</f>
        <v>1.8518518518518518E-4</v>
      </c>
      <c r="F32" t="s">
        <v>50</v>
      </c>
      <c r="G32">
        <f t="shared" si="0"/>
        <v>1.8518518518518517E-6</v>
      </c>
      <c r="K32" s="1"/>
    </row>
    <row r="33" spans="1:11" x14ac:dyDescent="0.25">
      <c r="A33">
        <v>29</v>
      </c>
      <c r="B33" t="s">
        <v>30</v>
      </c>
      <c r="D33" s="1">
        <v>19200000000</v>
      </c>
      <c r="E33" s="6">
        <f>(D33/D2)*100</f>
        <v>0.84656084656084662</v>
      </c>
      <c r="F33" t="s">
        <v>50</v>
      </c>
      <c r="G33">
        <f t="shared" si="0"/>
        <v>8.4656084656084662E-3</v>
      </c>
      <c r="K33" s="1"/>
    </row>
    <row r="34" spans="1:11" x14ac:dyDescent="0.25">
      <c r="A34">
        <v>30</v>
      </c>
      <c r="B34" t="s">
        <v>31</v>
      </c>
      <c r="D34" s="1">
        <v>1300000000</v>
      </c>
      <c r="E34" s="6">
        <f>(D34/D2)*100</f>
        <v>5.7319223985890656E-2</v>
      </c>
      <c r="F34" t="s">
        <v>50</v>
      </c>
      <c r="G34">
        <f t="shared" si="0"/>
        <v>5.7319223985890654E-4</v>
      </c>
      <c r="K34" s="1"/>
    </row>
    <row r="35" spans="1:11" x14ac:dyDescent="0.25">
      <c r="A35">
        <v>31</v>
      </c>
      <c r="B35" t="s">
        <v>32</v>
      </c>
      <c r="D35" s="1">
        <v>8400000000</v>
      </c>
      <c r="E35" s="6">
        <f>(D35/D2)*100</f>
        <v>0.37037037037037041</v>
      </c>
      <c r="F35" t="s">
        <v>50</v>
      </c>
      <c r="G35">
        <f t="shared" si="0"/>
        <v>3.7037037037037038E-3</v>
      </c>
      <c r="K35" s="1"/>
    </row>
    <row r="36" spans="1:11" x14ac:dyDescent="0.25">
      <c r="A36">
        <v>32</v>
      </c>
      <c r="B36" t="s">
        <v>33</v>
      </c>
      <c r="D36" s="1">
        <v>2900000000</v>
      </c>
      <c r="E36" s="6">
        <f>(D36/D2)*100</f>
        <v>0.12786596119929453</v>
      </c>
      <c r="F36" t="s">
        <v>50</v>
      </c>
      <c r="G36">
        <f t="shared" si="0"/>
        <v>1.2786596119929452E-3</v>
      </c>
      <c r="K36" s="1"/>
    </row>
    <row r="37" spans="1:11" x14ac:dyDescent="0.25">
      <c r="A37">
        <v>33</v>
      </c>
      <c r="B37" t="s">
        <v>34</v>
      </c>
      <c r="D37" s="1">
        <v>1800000000</v>
      </c>
      <c r="E37" s="6">
        <f>(D37/D2)*100</f>
        <v>7.9365079365079361E-2</v>
      </c>
      <c r="F37" t="s">
        <v>50</v>
      </c>
      <c r="G37">
        <f t="shared" si="0"/>
        <v>7.9365079365079365E-4</v>
      </c>
    </row>
    <row r="38" spans="1:11" x14ac:dyDescent="0.25">
      <c r="A38">
        <v>34</v>
      </c>
      <c r="B38" t="s">
        <v>35</v>
      </c>
      <c r="D38" s="1">
        <v>348000000</v>
      </c>
      <c r="E38" s="6">
        <f>(D38/D2)*100</f>
        <v>1.5343915343915345E-2</v>
      </c>
      <c r="F38" t="s">
        <v>50</v>
      </c>
      <c r="G38">
        <f t="shared" si="0"/>
        <v>1.5343915343915345E-4</v>
      </c>
    </row>
    <row r="39" spans="1:11" x14ac:dyDescent="0.25">
      <c r="C39" t="s">
        <v>52</v>
      </c>
      <c r="D39" s="1">
        <f>SUM(D5:D38)</f>
        <v>1211773400000</v>
      </c>
      <c r="E39" s="2">
        <f>(D39/D2)*100</f>
        <v>53.429162257495591</v>
      </c>
      <c r="F39" t="s">
        <v>50</v>
      </c>
    </row>
  </sheetData>
  <mergeCells count="2">
    <mergeCell ref="E4:F4"/>
    <mergeCell ref="L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4" sqref="G14"/>
    </sheetView>
  </sheetViews>
  <sheetFormatPr defaultRowHeight="15" x14ac:dyDescent="0.25"/>
  <cols>
    <col min="2" max="2" width="27.28515625" customWidth="1"/>
    <col min="3" max="3" width="33" customWidth="1"/>
    <col min="5" max="5" width="4.140625" customWidth="1"/>
  </cols>
  <sheetData>
    <row r="1" spans="1:5" x14ac:dyDescent="0.25">
      <c r="A1" t="s">
        <v>76</v>
      </c>
    </row>
    <row r="4" spans="1:5" x14ac:dyDescent="0.25">
      <c r="D4" s="5" t="s">
        <v>51</v>
      </c>
      <c r="E4" s="5"/>
    </row>
    <row r="5" spans="1:5" x14ac:dyDescent="0.25">
      <c r="B5" t="s">
        <v>77</v>
      </c>
      <c r="C5" s="1">
        <v>842800000000</v>
      </c>
      <c r="D5" s="3">
        <f>(C5/C10)*100</f>
        <v>37.160493827160494</v>
      </c>
      <c r="E5" t="s">
        <v>50</v>
      </c>
    </row>
    <row r="6" spans="1:5" x14ac:dyDescent="0.25">
      <c r="B6" t="s">
        <v>78</v>
      </c>
      <c r="C6" s="1">
        <v>590200000000</v>
      </c>
      <c r="D6" s="3">
        <f>(C6/C10)*100</f>
        <v>26.022927689594354</v>
      </c>
      <c r="E6" t="s">
        <v>50</v>
      </c>
    </row>
    <row r="7" spans="1:5" x14ac:dyDescent="0.25">
      <c r="B7" t="s">
        <v>79</v>
      </c>
      <c r="C7" s="1">
        <v>364500000000</v>
      </c>
      <c r="D7" s="3">
        <f>(C7/C10)*100</f>
        <v>16.071428571428573</v>
      </c>
      <c r="E7" t="s">
        <v>50</v>
      </c>
    </row>
    <row r="8" spans="1:5" x14ac:dyDescent="0.25">
      <c r="B8" t="s">
        <v>80</v>
      </c>
      <c r="C8" s="1">
        <v>377600000000</v>
      </c>
      <c r="D8" s="3">
        <f>(C8/C10)*100</f>
        <v>16.649029982363317</v>
      </c>
      <c r="E8" t="s">
        <v>50</v>
      </c>
    </row>
    <row r="9" spans="1:5" x14ac:dyDescent="0.25">
      <c r="B9" t="s">
        <v>81</v>
      </c>
      <c r="C9" s="1">
        <v>92900000000</v>
      </c>
      <c r="D9" s="3">
        <f>(C9/C10)*100</f>
        <v>4.0961199294532635</v>
      </c>
      <c r="E9" t="s">
        <v>50</v>
      </c>
    </row>
    <row r="10" spans="1:5" x14ac:dyDescent="0.25">
      <c r="C10" s="1">
        <f>SUM(C5:C9)</f>
        <v>2268000000000</v>
      </c>
      <c r="D10" s="3">
        <f>(C10/C10)*100</f>
        <v>100</v>
      </c>
      <c r="E10" t="s">
        <v>50</v>
      </c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1" sqref="L21"/>
    </sheetView>
  </sheetViews>
  <sheetFormatPr defaultRowHeight="15" x14ac:dyDescent="0.25"/>
  <cols>
    <col min="2" max="2" width="27.28515625" customWidth="1"/>
    <col min="3" max="3" width="20.28515625" customWidth="1"/>
    <col min="5" max="5" width="3.140625" customWidth="1"/>
    <col min="6" max="6" width="38.28515625" customWidth="1"/>
    <col min="7" max="7" width="20.85546875" customWidth="1"/>
    <col min="9" max="9" width="3.5703125" customWidth="1"/>
    <col min="11" max="11" width="4.140625" customWidth="1"/>
  </cols>
  <sheetData>
    <row r="1" spans="1:12" x14ac:dyDescent="0.25">
      <c r="A1" t="s">
        <v>82</v>
      </c>
    </row>
    <row r="3" spans="1:12" x14ac:dyDescent="0.25">
      <c r="B3" t="s">
        <v>83</v>
      </c>
      <c r="C3" s="1">
        <v>1732400000000</v>
      </c>
      <c r="D3" s="3">
        <f>(C3/C19)*100</f>
        <v>76.381111943917816</v>
      </c>
      <c r="E3" t="s">
        <v>50</v>
      </c>
    </row>
    <row r="4" spans="1:12" x14ac:dyDescent="0.25">
      <c r="C4" s="1"/>
      <c r="D4" s="3"/>
      <c r="F4" t="s">
        <v>86</v>
      </c>
      <c r="G4" s="1">
        <v>689400000000</v>
      </c>
      <c r="H4" s="3">
        <f>(G4/G10)*100</f>
        <v>39.794504733317943</v>
      </c>
      <c r="I4" t="s">
        <v>50</v>
      </c>
      <c r="J4" s="3">
        <f>(G4/C19)*100</f>
        <v>30.395485207883251</v>
      </c>
      <c r="K4" t="s">
        <v>50</v>
      </c>
    </row>
    <row r="5" spans="1:12" x14ac:dyDescent="0.25">
      <c r="C5" s="1"/>
      <c r="D5" s="3"/>
      <c r="F5" t="s">
        <v>87</v>
      </c>
      <c r="G5" s="1">
        <v>375300000000</v>
      </c>
      <c r="H5" s="3">
        <f>(G5/G10)*100</f>
        <v>21.663588085892403</v>
      </c>
      <c r="I5" t="s">
        <v>50</v>
      </c>
      <c r="J5" s="3">
        <f>(G5/C19)*100</f>
        <v>16.54688946695472</v>
      </c>
      <c r="K5" t="s">
        <v>50</v>
      </c>
    </row>
    <row r="6" spans="1:12" x14ac:dyDescent="0.25">
      <c r="C6" s="1"/>
      <c r="D6" s="3"/>
      <c r="F6" t="s">
        <v>88</v>
      </c>
      <c r="G6" s="1">
        <v>273200000000</v>
      </c>
      <c r="H6" s="3">
        <f>(G6/G10)*100</f>
        <v>15.770030016162547</v>
      </c>
      <c r="I6" t="s">
        <v>50</v>
      </c>
      <c r="J6" s="3">
        <f>(G6/C19)*100</f>
        <v>12.045324280234558</v>
      </c>
      <c r="K6" t="s">
        <v>50</v>
      </c>
    </row>
    <row r="7" spans="1:12" x14ac:dyDescent="0.25">
      <c r="C7" s="1"/>
      <c r="D7" s="3"/>
      <c r="F7" t="s">
        <v>89</v>
      </c>
      <c r="G7" s="1">
        <v>14900000000</v>
      </c>
      <c r="H7" s="3">
        <f>(G7/G10)*100</f>
        <v>0.8600785038097436</v>
      </c>
      <c r="I7" t="s">
        <v>50</v>
      </c>
      <c r="J7" s="3">
        <f>(G7/C19)*100</f>
        <v>0.65693752480049383</v>
      </c>
      <c r="K7" t="s">
        <v>50</v>
      </c>
    </row>
    <row r="8" spans="1:12" x14ac:dyDescent="0.25">
      <c r="C8" s="1"/>
      <c r="D8" s="3"/>
      <c r="F8" t="s">
        <v>90</v>
      </c>
      <c r="G8" s="1">
        <v>26900000000</v>
      </c>
      <c r="H8" s="3">
        <f>(G8/G10)*100</f>
        <v>1.5527591780189332</v>
      </c>
      <c r="I8" t="s">
        <v>50</v>
      </c>
      <c r="J8" s="3">
        <f>(G8/C19)*100</f>
        <v>1.1860147259820997</v>
      </c>
      <c r="K8" t="s">
        <v>50</v>
      </c>
    </row>
    <row r="9" spans="1:12" x14ac:dyDescent="0.25">
      <c r="C9" s="1"/>
      <c r="D9" s="3"/>
      <c r="F9" t="s">
        <v>91</v>
      </c>
      <c r="G9" s="1">
        <v>352700000000</v>
      </c>
      <c r="H9" s="3">
        <f>(G9/G10)*100</f>
        <v>20.35903948279843</v>
      </c>
      <c r="I9" t="s">
        <v>50</v>
      </c>
      <c r="J9" s="3">
        <f>(G9/C19)*100</f>
        <v>15.550460738062696</v>
      </c>
      <c r="K9" t="s">
        <v>50</v>
      </c>
    </row>
    <row r="10" spans="1:12" x14ac:dyDescent="0.25">
      <c r="C10" s="1"/>
      <c r="D10" s="3"/>
      <c r="G10" s="1">
        <f>SUM(G4:G9)</f>
        <v>1732400000000</v>
      </c>
      <c r="H10" s="3">
        <f>SUM(H4:H9)</f>
        <v>100</v>
      </c>
      <c r="I10" t="s">
        <v>50</v>
      </c>
      <c r="L10" s="3">
        <f>SUM(J4:J9)</f>
        <v>76.38111194391783</v>
      </c>
    </row>
    <row r="11" spans="1:12" x14ac:dyDescent="0.25">
      <c r="B11" t="s">
        <v>84</v>
      </c>
      <c r="C11" s="1">
        <v>510700000000</v>
      </c>
      <c r="D11" s="3">
        <f>(C11/C19)*100</f>
        <v>22.516643886953837</v>
      </c>
      <c r="E11" t="s">
        <v>50</v>
      </c>
      <c r="G11" s="1"/>
    </row>
    <row r="12" spans="1:12" x14ac:dyDescent="0.25">
      <c r="C12" s="1"/>
      <c r="D12" s="3"/>
      <c r="F12" t="s">
        <v>92</v>
      </c>
      <c r="G12" s="1">
        <v>5000000000</v>
      </c>
      <c r="H12" s="3">
        <f>(G12/G17)*100</f>
        <v>0.97924010967489228</v>
      </c>
      <c r="I12" t="s">
        <v>50</v>
      </c>
      <c r="J12" s="3">
        <f>(G12/C19)*100</f>
        <v>0.22044883382566904</v>
      </c>
      <c r="K12" t="s">
        <v>50</v>
      </c>
    </row>
    <row r="13" spans="1:12" x14ac:dyDescent="0.25">
      <c r="C13" s="1"/>
      <c r="D13" s="3"/>
      <c r="F13" t="s">
        <v>93</v>
      </c>
      <c r="G13" s="1">
        <v>36600000000</v>
      </c>
      <c r="H13" s="3">
        <f>(G13/G17)*100</f>
        <v>7.1680376028202115</v>
      </c>
      <c r="I13" t="s">
        <v>50</v>
      </c>
      <c r="J13" s="3">
        <f>(G13/C19)*100</f>
        <v>1.6136854636038973</v>
      </c>
      <c r="K13" t="s">
        <v>50</v>
      </c>
    </row>
    <row r="14" spans="1:12" x14ac:dyDescent="0.25">
      <c r="C14" s="1"/>
      <c r="D14" s="3"/>
      <c r="F14" t="s">
        <v>94</v>
      </c>
      <c r="G14" s="1">
        <v>3800000000</v>
      </c>
      <c r="H14" s="3">
        <f>(G14/G17)*100</f>
        <v>0.74422248335291818</v>
      </c>
      <c r="I14" t="s">
        <v>50</v>
      </c>
      <c r="J14" s="3">
        <f>(G14/C19)*100</f>
        <v>0.16754111370750849</v>
      </c>
      <c r="K14" t="s">
        <v>50</v>
      </c>
    </row>
    <row r="15" spans="1:12" x14ac:dyDescent="0.25">
      <c r="C15" s="1"/>
      <c r="D15" s="3"/>
      <c r="F15" t="s">
        <v>95</v>
      </c>
      <c r="G15" s="1">
        <v>399400000000</v>
      </c>
      <c r="H15" s="3">
        <f>(G15/G17)*100</f>
        <v>78.221699960830392</v>
      </c>
      <c r="I15" t="s">
        <v>50</v>
      </c>
      <c r="J15" s="3">
        <f>(G15/C19)*100</f>
        <v>17.609452845994443</v>
      </c>
      <c r="K15" t="s">
        <v>50</v>
      </c>
    </row>
    <row r="16" spans="1:12" x14ac:dyDescent="0.25">
      <c r="C16" s="1"/>
      <c r="D16" s="3"/>
      <c r="F16" t="s">
        <v>96</v>
      </c>
      <c r="G16" s="1">
        <v>65800000000</v>
      </c>
      <c r="H16" s="3">
        <f>(G16/G17)*100</f>
        <v>12.886799843321583</v>
      </c>
      <c r="I16" t="s">
        <v>50</v>
      </c>
      <c r="J16" s="3">
        <f>(G16/C19)*100</f>
        <v>2.901106653145805</v>
      </c>
      <c r="K16" t="s">
        <v>50</v>
      </c>
    </row>
    <row r="17" spans="2:12" x14ac:dyDescent="0.25">
      <c r="C17" s="1"/>
      <c r="D17" s="3"/>
      <c r="G17" s="1">
        <f>SUM(G12:G16)</f>
        <v>510600000000</v>
      </c>
      <c r="H17" s="3">
        <f>SUM(H12:H16)</f>
        <v>100</v>
      </c>
      <c r="I17" t="s">
        <v>50</v>
      </c>
      <c r="L17" s="3">
        <f>SUM(J12:J16)</f>
        <v>22.512234910277325</v>
      </c>
    </row>
    <row r="18" spans="2:12" x14ac:dyDescent="0.25">
      <c r="B18" t="s">
        <v>85</v>
      </c>
      <c r="C18" s="1">
        <v>25000000000</v>
      </c>
      <c r="D18" s="3">
        <f>(C18/C19)*100</f>
        <v>1.1022441691283453</v>
      </c>
      <c r="E18" t="s">
        <v>50</v>
      </c>
      <c r="G18" s="1">
        <f>C18</f>
        <v>25000000000</v>
      </c>
      <c r="J18" s="3">
        <f>D18</f>
        <v>1.1022441691283453</v>
      </c>
      <c r="K18" t="s">
        <v>50</v>
      </c>
    </row>
    <row r="19" spans="2:12" x14ac:dyDescent="0.25">
      <c r="C19" s="1">
        <f>SUM(C18,C11,C3)</f>
        <v>2268100000000</v>
      </c>
      <c r="D19" s="3">
        <f>SUM(D18,D11,D3)</f>
        <v>100</v>
      </c>
      <c r="E19" t="s">
        <v>50</v>
      </c>
      <c r="G19" s="1">
        <f>SUM(G18,G17,G10)</f>
        <v>2268000000000</v>
      </c>
      <c r="J19" s="3">
        <f>SUM(J4:J18)</f>
        <v>99.995591023323499</v>
      </c>
      <c r="K19" t="s">
        <v>50</v>
      </c>
    </row>
    <row r="20" spans="2:12" x14ac:dyDescent="0.25">
      <c r="C20" s="1"/>
      <c r="G20" s="1"/>
    </row>
    <row r="21" spans="2:12" x14ac:dyDescent="0.25">
      <c r="C21" s="1"/>
      <c r="G21" s="1"/>
    </row>
    <row r="22" spans="2:12" x14ac:dyDescent="0.25">
      <c r="C22" s="1"/>
    </row>
    <row r="23" spans="2:12" x14ac:dyDescent="0.25">
      <c r="C23" s="1"/>
    </row>
    <row r="24" spans="2:12" x14ac:dyDescent="0.25">
      <c r="C24" s="1"/>
    </row>
    <row r="25" spans="2:12" x14ac:dyDescent="0.25">
      <c r="C2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D24" sqref="D24"/>
    </sheetView>
  </sheetViews>
  <sheetFormatPr defaultRowHeight="15" x14ac:dyDescent="0.25"/>
  <cols>
    <col min="2" max="2" width="16.28515625" customWidth="1"/>
    <col min="3" max="3" width="27.140625" customWidth="1"/>
    <col min="5" max="5" width="3.42578125" customWidth="1"/>
  </cols>
  <sheetData>
    <row r="1" spans="1:5" x14ac:dyDescent="0.25">
      <c r="A1" t="s">
        <v>55</v>
      </c>
    </row>
    <row r="3" spans="1:5" x14ac:dyDescent="0.25">
      <c r="D3" s="5" t="s">
        <v>51</v>
      </c>
      <c r="E3" s="5"/>
    </row>
    <row r="4" spans="1:5" x14ac:dyDescent="0.25">
      <c r="A4">
        <v>1</v>
      </c>
      <c r="B4" t="s">
        <v>56</v>
      </c>
      <c r="C4" s="1">
        <v>32200000000</v>
      </c>
      <c r="D4" s="2">
        <f>(C4/C23)*100</f>
        <v>1.4197530864197532</v>
      </c>
      <c r="E4" t="s">
        <v>50</v>
      </c>
    </row>
    <row r="5" spans="1:5" x14ac:dyDescent="0.25">
      <c r="A5">
        <v>2</v>
      </c>
      <c r="B5" t="s">
        <v>58</v>
      </c>
      <c r="C5" s="1">
        <v>55700000000</v>
      </c>
      <c r="D5" s="2">
        <f>(C5/C23)*100</f>
        <v>2.4559082892416226</v>
      </c>
      <c r="E5" t="s">
        <v>50</v>
      </c>
    </row>
    <row r="6" spans="1:5" x14ac:dyDescent="0.25">
      <c r="A6">
        <v>3</v>
      </c>
      <c r="B6" t="s">
        <v>57</v>
      </c>
      <c r="C6" s="1">
        <v>48100000000</v>
      </c>
      <c r="D6" s="2">
        <f>(C6/C23)*100</f>
        <v>2.1208112874779541</v>
      </c>
      <c r="E6" t="s">
        <v>50</v>
      </c>
    </row>
    <row r="7" spans="1:5" x14ac:dyDescent="0.25">
      <c r="A7">
        <v>4</v>
      </c>
      <c r="B7" t="s">
        <v>59</v>
      </c>
      <c r="C7" s="1">
        <v>94900000000</v>
      </c>
      <c r="D7" s="2">
        <f>(C7/C23)*100</f>
        <v>4.1843033509700183</v>
      </c>
      <c r="E7" t="s">
        <v>50</v>
      </c>
    </row>
    <row r="8" spans="1:5" x14ac:dyDescent="0.25">
      <c r="A8">
        <v>5</v>
      </c>
      <c r="B8" t="s">
        <v>60</v>
      </c>
      <c r="C8" s="1">
        <v>275900000000</v>
      </c>
      <c r="D8" s="2">
        <f>(C8/C23)*100</f>
        <v>12.164902998236332</v>
      </c>
      <c r="E8" t="s">
        <v>50</v>
      </c>
    </row>
    <row r="9" spans="1:5" x14ac:dyDescent="0.25">
      <c r="A9">
        <v>6</v>
      </c>
      <c r="B9" t="s">
        <v>61</v>
      </c>
      <c r="C9" s="1">
        <v>102900000000</v>
      </c>
      <c r="D9" s="2">
        <f>(C9/C23)*100</f>
        <v>4.5370370370370372</v>
      </c>
      <c r="E9" t="s">
        <v>50</v>
      </c>
    </row>
    <row r="10" spans="1:5" x14ac:dyDescent="0.25">
      <c r="A10">
        <v>7</v>
      </c>
      <c r="B10" t="s">
        <v>62</v>
      </c>
      <c r="C10" s="1">
        <v>43000000000</v>
      </c>
      <c r="D10" s="2">
        <f>(C10/C23)*100</f>
        <v>1.8959435626102292</v>
      </c>
      <c r="E10" t="s">
        <v>50</v>
      </c>
    </row>
    <row r="11" spans="1:5" x14ac:dyDescent="0.25">
      <c r="A11">
        <v>8</v>
      </c>
      <c r="B11" t="s">
        <v>63</v>
      </c>
      <c r="C11" s="1">
        <v>73300000000</v>
      </c>
      <c r="D11" s="2">
        <f>(C11/C23)*100</f>
        <v>3.2319223985890657</v>
      </c>
      <c r="E11" t="s">
        <v>50</v>
      </c>
    </row>
    <row r="12" spans="1:5" x14ac:dyDescent="0.25">
      <c r="A12">
        <v>9</v>
      </c>
      <c r="B12" t="s">
        <v>64</v>
      </c>
      <c r="C12" s="1">
        <v>85300000000</v>
      </c>
      <c r="D12" s="2">
        <f>(C12/C23)*100</f>
        <v>3.7610229276895946</v>
      </c>
      <c r="E12" t="s">
        <v>50</v>
      </c>
    </row>
    <row r="13" spans="1:5" x14ac:dyDescent="0.25">
      <c r="A13">
        <v>10</v>
      </c>
      <c r="B13" t="s">
        <v>65</v>
      </c>
      <c r="C13" s="1">
        <v>71600000000</v>
      </c>
      <c r="D13" s="2">
        <f>(C13/C23)*100</f>
        <v>3.1569664902998236</v>
      </c>
      <c r="E13" t="s">
        <v>50</v>
      </c>
    </row>
    <row r="14" spans="1:5" x14ac:dyDescent="0.25">
      <c r="A14">
        <v>11</v>
      </c>
      <c r="B14" t="s">
        <v>66</v>
      </c>
      <c r="C14" s="1">
        <v>67800000000</v>
      </c>
      <c r="D14" s="2">
        <f>(C14/C23)*100</f>
        <v>2.9894179894179893</v>
      </c>
      <c r="E14" t="s">
        <v>50</v>
      </c>
    </row>
    <row r="15" spans="1:5" x14ac:dyDescent="0.25">
      <c r="A15">
        <v>12</v>
      </c>
      <c r="B15" t="s">
        <v>67</v>
      </c>
      <c r="C15" s="1">
        <v>50300000000</v>
      </c>
      <c r="D15" s="2">
        <f>(C15/C23)*100</f>
        <v>2.2178130511463845</v>
      </c>
      <c r="E15" t="s">
        <v>50</v>
      </c>
    </row>
    <row r="16" spans="1:5" x14ac:dyDescent="0.25">
      <c r="A16">
        <v>13</v>
      </c>
      <c r="B16" t="s">
        <v>68</v>
      </c>
      <c r="C16" s="1">
        <v>59700000000</v>
      </c>
      <c r="D16" s="2">
        <f>(C16/C23)*100</f>
        <v>2.6322751322751325</v>
      </c>
      <c r="E16" t="s">
        <v>50</v>
      </c>
    </row>
    <row r="17" spans="1:5" x14ac:dyDescent="0.25">
      <c r="A17">
        <v>14</v>
      </c>
      <c r="B17" t="s">
        <v>69</v>
      </c>
      <c r="C17" s="1">
        <v>53100000000</v>
      </c>
      <c r="D17" s="2">
        <f>(C17/C23)*100</f>
        <v>2.3412698412698414</v>
      </c>
      <c r="E17" t="s">
        <v>50</v>
      </c>
    </row>
    <row r="18" spans="1:5" x14ac:dyDescent="0.25">
      <c r="A18">
        <v>15</v>
      </c>
      <c r="B18" t="s">
        <v>70</v>
      </c>
      <c r="C18" s="1">
        <v>50800000000</v>
      </c>
      <c r="D18" s="2">
        <f>(C18/C23)*100</f>
        <v>2.2398589065255732</v>
      </c>
      <c r="E18" t="s">
        <v>50</v>
      </c>
    </row>
    <row r="19" spans="1:5" x14ac:dyDescent="0.25">
      <c r="A19">
        <v>16</v>
      </c>
      <c r="B19" t="s">
        <v>71</v>
      </c>
      <c r="C19" s="1">
        <v>42600000000</v>
      </c>
      <c r="D19" s="2">
        <f>(C19/C23)*100</f>
        <v>1.8783068783068784</v>
      </c>
      <c r="E19" t="s">
        <v>50</v>
      </c>
    </row>
    <row r="20" spans="1:5" x14ac:dyDescent="0.25">
      <c r="A20">
        <v>17</v>
      </c>
      <c r="B20" t="s">
        <v>72</v>
      </c>
      <c r="C20" s="1">
        <v>44600000000</v>
      </c>
      <c r="D20" s="2">
        <f>(C20/C23)*100</f>
        <v>1.9664902998236331</v>
      </c>
      <c r="E20" t="s">
        <v>50</v>
      </c>
    </row>
    <row r="21" spans="1:5" x14ac:dyDescent="0.25">
      <c r="B21" t="s">
        <v>74</v>
      </c>
      <c r="C21" s="1">
        <v>653700000000</v>
      </c>
      <c r="D21" s="2">
        <f>(C21/C23)*100</f>
        <v>28.822751322751323</v>
      </c>
      <c r="E21" t="s">
        <v>50</v>
      </c>
    </row>
    <row r="22" spans="1:5" x14ac:dyDescent="0.25">
      <c r="B22" t="s">
        <v>75</v>
      </c>
      <c r="C22" s="1">
        <v>362500000000</v>
      </c>
      <c r="D22" s="2">
        <f>(C22/C23)*100</f>
        <v>15.983245149911818</v>
      </c>
      <c r="E22" t="s">
        <v>50</v>
      </c>
    </row>
    <row r="23" spans="1:5" x14ac:dyDescent="0.25">
      <c r="B23" t="s">
        <v>73</v>
      </c>
      <c r="C23" s="1">
        <f>SUM(C4:C22)</f>
        <v>2268000000000</v>
      </c>
      <c r="D23" s="2">
        <f>(C23/C23)*100</f>
        <v>100</v>
      </c>
      <c r="E23" t="s">
        <v>50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ByDepts</vt:lpstr>
      <vt:lpstr>BySector</vt:lpstr>
      <vt:lpstr>ByExpenseClass</vt:lpstr>
      <vt:lpstr>ByRegion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2013-11-07T09:17:18Z</dcterms:created>
  <dcterms:modified xsi:type="dcterms:W3CDTF">2013-11-07T18:13:13Z</dcterms:modified>
</cp:coreProperties>
</file>