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E:\文件存档\我的坚果云\Coursera\Increasing Real Estate Management Profits - Harnessing Data Analytics\"/>
    </mc:Choice>
  </mc:AlternateContent>
  <xr:revisionPtr revIDLastSave="0" documentId="13_ncr:1_{3C0EA2AC-A918-4587-B4E1-E2EC3CF6CD18}" xr6:coauthVersionLast="45" xr6:coauthVersionMax="45" xr10:uidLastSave="{00000000-0000-0000-0000-000000000000}"/>
  <bookViews>
    <workbookView xWindow="-108" yWindow="-108" windowWidth="23256" windowHeight="12576" tabRatio="500" firstSheet="1" activeTab="3" xr2:uid="{00000000-000D-0000-FFFF-FFFF00000000}"/>
  </bookViews>
  <sheets>
    <sheet name=" 5-Forecast Cash Flow + Profits" sheetId="2" r:id="rId1"/>
    <sheet name="6 - Sorting by Profitability" sheetId="3" r:id="rId2"/>
    <sheet name="7.1 Sensitivity Analysis CF" sheetId="4" r:id="rId3"/>
    <sheet name="7.2 - Sensitivity - Profit"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 i="6"/>
  <c r="T1" i="2"/>
  <c r="T1" i="4"/>
  <c r="AD4" i="4"/>
  <c r="Q2" i="4"/>
  <c r="L247" i="4"/>
  <c r="W247" i="4"/>
  <c r="V247" i="4"/>
  <c r="R2" i="4"/>
  <c r="X247" i="4"/>
  <c r="Y247" i="4"/>
  <c r="Z247" i="4"/>
  <c r="AA247" i="4"/>
  <c r="AB247" i="4"/>
  <c r="AC247" i="4"/>
  <c r="AD247" i="4"/>
  <c r="AF247" i="4"/>
  <c r="AH247" i="4"/>
  <c r="AL247" i="4"/>
  <c r="AP247" i="4"/>
  <c r="AK247" i="4"/>
  <c r="AO247" i="4"/>
  <c r="AJ247" i="4"/>
  <c r="AN247" i="4"/>
  <c r="AI247" i="4"/>
  <c r="AM247" i="4"/>
  <c r="Q247" i="4"/>
  <c r="R247" i="4"/>
  <c r="S247" i="4"/>
  <c r="T247" i="4"/>
  <c r="K2" i="4"/>
  <c r="M247" i="4"/>
  <c r="N247" i="4"/>
  <c r="F4" i="4"/>
  <c r="G247" i="4"/>
  <c r="L246" i="4"/>
  <c r="W246" i="4"/>
  <c r="V246" i="4"/>
  <c r="X246" i="4"/>
  <c r="Y246" i="4"/>
  <c r="Z246" i="4"/>
  <c r="AA246" i="4"/>
  <c r="AB246" i="4"/>
  <c r="AC246" i="4"/>
  <c r="AD246" i="4"/>
  <c r="AF246" i="4"/>
  <c r="AH246" i="4"/>
  <c r="AL246" i="4"/>
  <c r="AP246" i="4"/>
  <c r="AK246" i="4"/>
  <c r="AO246" i="4"/>
  <c r="AJ246" i="4"/>
  <c r="AN246" i="4"/>
  <c r="AI246" i="4"/>
  <c r="AM246" i="4"/>
  <c r="Q246" i="4"/>
  <c r="R246" i="4"/>
  <c r="S246" i="4"/>
  <c r="T246" i="4"/>
  <c r="M246" i="4"/>
  <c r="N246" i="4"/>
  <c r="G246" i="4"/>
  <c r="L245" i="4"/>
  <c r="W245" i="4"/>
  <c r="V245" i="4"/>
  <c r="X245" i="4"/>
  <c r="Y245" i="4"/>
  <c r="Z245" i="4"/>
  <c r="AA245" i="4"/>
  <c r="AB245" i="4"/>
  <c r="AC245" i="4"/>
  <c r="AD245" i="4"/>
  <c r="AF245" i="4"/>
  <c r="AH245" i="4"/>
  <c r="AL245" i="4"/>
  <c r="AP245" i="4"/>
  <c r="AK245" i="4"/>
  <c r="AO245" i="4"/>
  <c r="AJ245" i="4"/>
  <c r="AN245" i="4"/>
  <c r="AI245" i="4"/>
  <c r="AM245" i="4"/>
  <c r="Q245" i="4"/>
  <c r="R245" i="4"/>
  <c r="S245" i="4"/>
  <c r="T245" i="4"/>
  <c r="M245" i="4"/>
  <c r="N245" i="4"/>
  <c r="G245" i="4"/>
  <c r="L244" i="4"/>
  <c r="W244" i="4"/>
  <c r="V244" i="4"/>
  <c r="X244" i="4"/>
  <c r="Y244" i="4"/>
  <c r="Z244" i="4"/>
  <c r="AA244" i="4"/>
  <c r="AB244" i="4"/>
  <c r="AC244" i="4"/>
  <c r="AD244" i="4"/>
  <c r="AF244" i="4"/>
  <c r="AH244" i="4"/>
  <c r="AL244" i="4"/>
  <c r="AP244" i="4"/>
  <c r="AK244" i="4"/>
  <c r="AO244" i="4"/>
  <c r="AJ244" i="4"/>
  <c r="AN244" i="4"/>
  <c r="AI244" i="4"/>
  <c r="AM244" i="4"/>
  <c r="Q244" i="4"/>
  <c r="R244" i="4"/>
  <c r="S244" i="4"/>
  <c r="T244" i="4"/>
  <c r="M244" i="4"/>
  <c r="N244" i="4"/>
  <c r="G244" i="4"/>
  <c r="L243" i="4"/>
  <c r="W243" i="4"/>
  <c r="V243" i="4"/>
  <c r="X243" i="4"/>
  <c r="Y243" i="4"/>
  <c r="Z243" i="4"/>
  <c r="AA243" i="4"/>
  <c r="AB243" i="4"/>
  <c r="AC243" i="4"/>
  <c r="AD243" i="4"/>
  <c r="AF243" i="4"/>
  <c r="AH243" i="4"/>
  <c r="AL243" i="4"/>
  <c r="AP243" i="4"/>
  <c r="AK243" i="4"/>
  <c r="AO243" i="4"/>
  <c r="AJ243" i="4"/>
  <c r="AN243" i="4"/>
  <c r="AI243" i="4"/>
  <c r="AM243" i="4"/>
  <c r="Q243" i="4"/>
  <c r="R243" i="4"/>
  <c r="S243" i="4"/>
  <c r="T243" i="4"/>
  <c r="M243" i="4"/>
  <c r="N243" i="4"/>
  <c r="G243" i="4"/>
  <c r="L242" i="4"/>
  <c r="W242" i="4"/>
  <c r="V242" i="4"/>
  <c r="X242" i="4"/>
  <c r="Y242" i="4"/>
  <c r="Z242" i="4"/>
  <c r="AA242" i="4"/>
  <c r="AB242" i="4"/>
  <c r="AC242" i="4"/>
  <c r="AD242" i="4"/>
  <c r="AF242" i="4"/>
  <c r="AH242" i="4"/>
  <c r="AL242" i="4"/>
  <c r="AP242" i="4"/>
  <c r="AK242" i="4"/>
  <c r="AO242" i="4"/>
  <c r="AJ242" i="4"/>
  <c r="AN242" i="4"/>
  <c r="AI242" i="4"/>
  <c r="AM242" i="4"/>
  <c r="Q242" i="4"/>
  <c r="R242" i="4"/>
  <c r="S242" i="4"/>
  <c r="T242" i="4"/>
  <c r="M242" i="4"/>
  <c r="N242" i="4"/>
  <c r="G242" i="4"/>
  <c r="L241" i="4"/>
  <c r="W241" i="4"/>
  <c r="V241" i="4"/>
  <c r="X241" i="4"/>
  <c r="Y241" i="4"/>
  <c r="Z241" i="4"/>
  <c r="AA241" i="4"/>
  <c r="AB241" i="4"/>
  <c r="AC241" i="4"/>
  <c r="AD241" i="4"/>
  <c r="AF241" i="4"/>
  <c r="AH241" i="4"/>
  <c r="AL241" i="4"/>
  <c r="AP241" i="4"/>
  <c r="AK241" i="4"/>
  <c r="AO241" i="4"/>
  <c r="AJ241" i="4"/>
  <c r="AN241" i="4"/>
  <c r="AI241" i="4"/>
  <c r="AM241" i="4"/>
  <c r="Q241" i="4"/>
  <c r="R241" i="4"/>
  <c r="S241" i="4"/>
  <c r="T241" i="4"/>
  <c r="M241" i="4"/>
  <c r="N241" i="4"/>
  <c r="G241" i="4"/>
  <c r="L240" i="4"/>
  <c r="W240" i="4"/>
  <c r="V240" i="4"/>
  <c r="X240" i="4"/>
  <c r="Y240" i="4"/>
  <c r="Z240" i="4"/>
  <c r="AA240" i="4"/>
  <c r="AB240" i="4"/>
  <c r="AC240" i="4"/>
  <c r="AD240" i="4"/>
  <c r="AF240" i="4"/>
  <c r="AH240" i="4"/>
  <c r="AL240" i="4"/>
  <c r="AP240" i="4"/>
  <c r="AK240" i="4"/>
  <c r="AO240" i="4"/>
  <c r="AJ240" i="4"/>
  <c r="AN240" i="4"/>
  <c r="AI240" i="4"/>
  <c r="AM240" i="4"/>
  <c r="Q240" i="4"/>
  <c r="R240" i="4"/>
  <c r="S240" i="4"/>
  <c r="T240" i="4"/>
  <c r="M240" i="4"/>
  <c r="N240" i="4"/>
  <c r="G240" i="4"/>
  <c r="L239" i="4"/>
  <c r="W239" i="4"/>
  <c r="V239" i="4"/>
  <c r="X239" i="4"/>
  <c r="Y239" i="4"/>
  <c r="Z239" i="4"/>
  <c r="AA239" i="4"/>
  <c r="AB239" i="4"/>
  <c r="AC239" i="4"/>
  <c r="AD239" i="4"/>
  <c r="AF239" i="4"/>
  <c r="AH239" i="4"/>
  <c r="AL239" i="4"/>
  <c r="AP239" i="4"/>
  <c r="AK239" i="4"/>
  <c r="AO239" i="4"/>
  <c r="AJ239" i="4"/>
  <c r="AN239" i="4"/>
  <c r="AI239" i="4"/>
  <c r="AM239" i="4"/>
  <c r="Q239" i="4"/>
  <c r="R239" i="4"/>
  <c r="S239" i="4"/>
  <c r="T239" i="4"/>
  <c r="M239" i="4"/>
  <c r="N239" i="4"/>
  <c r="G239" i="4"/>
  <c r="L238" i="4"/>
  <c r="W238" i="4"/>
  <c r="V238" i="4"/>
  <c r="X238" i="4"/>
  <c r="Y238" i="4"/>
  <c r="Z238" i="4"/>
  <c r="AA238" i="4"/>
  <c r="AB238" i="4"/>
  <c r="AC238" i="4"/>
  <c r="AD238" i="4"/>
  <c r="AF238" i="4"/>
  <c r="AH238" i="4"/>
  <c r="AL238" i="4"/>
  <c r="AP238" i="4"/>
  <c r="AK238" i="4"/>
  <c r="AO238" i="4"/>
  <c r="AJ238" i="4"/>
  <c r="AN238" i="4"/>
  <c r="AI238" i="4"/>
  <c r="AM238" i="4"/>
  <c r="Q238" i="4"/>
  <c r="R238" i="4"/>
  <c r="S238" i="4"/>
  <c r="T238" i="4"/>
  <c r="M238" i="4"/>
  <c r="N238" i="4"/>
  <c r="G238" i="4"/>
  <c r="L237" i="4"/>
  <c r="W237" i="4"/>
  <c r="V237" i="4"/>
  <c r="X237" i="4"/>
  <c r="Y237" i="4"/>
  <c r="Z237" i="4"/>
  <c r="AA237" i="4"/>
  <c r="AB237" i="4"/>
  <c r="AC237" i="4"/>
  <c r="AD237" i="4"/>
  <c r="AF237" i="4"/>
  <c r="AH237" i="4"/>
  <c r="AL237" i="4"/>
  <c r="AP237" i="4"/>
  <c r="AK237" i="4"/>
  <c r="AO237" i="4"/>
  <c r="AJ237" i="4"/>
  <c r="AN237" i="4"/>
  <c r="AI237" i="4"/>
  <c r="AM237" i="4"/>
  <c r="Q237" i="4"/>
  <c r="R237" i="4"/>
  <c r="S237" i="4"/>
  <c r="T237" i="4"/>
  <c r="M237" i="4"/>
  <c r="N237" i="4"/>
  <c r="G237" i="4"/>
  <c r="L236" i="4"/>
  <c r="W236" i="4"/>
  <c r="V236" i="4"/>
  <c r="X236" i="4"/>
  <c r="Y236" i="4"/>
  <c r="Z236" i="4"/>
  <c r="AA236" i="4"/>
  <c r="AB236" i="4"/>
  <c r="AC236" i="4"/>
  <c r="AD236" i="4"/>
  <c r="AF236" i="4"/>
  <c r="AH236" i="4"/>
  <c r="AL236" i="4"/>
  <c r="AP236" i="4"/>
  <c r="AK236" i="4"/>
  <c r="AO236" i="4"/>
  <c r="AJ236" i="4"/>
  <c r="AN236" i="4"/>
  <c r="AI236" i="4"/>
  <c r="AM236" i="4"/>
  <c r="Q236" i="4"/>
  <c r="R236" i="4"/>
  <c r="S236" i="4"/>
  <c r="T236" i="4"/>
  <c r="M236" i="4"/>
  <c r="N236" i="4"/>
  <c r="G236" i="4"/>
  <c r="L235" i="4"/>
  <c r="W235" i="4"/>
  <c r="V235" i="4"/>
  <c r="X235" i="4"/>
  <c r="Y235" i="4"/>
  <c r="Z235" i="4"/>
  <c r="AA235" i="4"/>
  <c r="AB235" i="4"/>
  <c r="AC235" i="4"/>
  <c r="AD235" i="4"/>
  <c r="AF235" i="4"/>
  <c r="AH235" i="4"/>
  <c r="AL235" i="4"/>
  <c r="AP235" i="4"/>
  <c r="AK235" i="4"/>
  <c r="AO235" i="4"/>
  <c r="AJ235" i="4"/>
  <c r="AN235" i="4"/>
  <c r="AI235" i="4"/>
  <c r="AM235" i="4"/>
  <c r="Q235" i="4"/>
  <c r="R235" i="4"/>
  <c r="S235" i="4"/>
  <c r="T235" i="4"/>
  <c r="M235" i="4"/>
  <c r="N235" i="4"/>
  <c r="G235" i="4"/>
  <c r="L234" i="4"/>
  <c r="W234" i="4"/>
  <c r="V234" i="4"/>
  <c r="X234" i="4"/>
  <c r="Y234" i="4"/>
  <c r="Z234" i="4"/>
  <c r="AA234" i="4"/>
  <c r="AB234" i="4"/>
  <c r="AC234" i="4"/>
  <c r="AD234" i="4"/>
  <c r="AF234" i="4"/>
  <c r="AH234" i="4"/>
  <c r="AL234" i="4"/>
  <c r="AP234" i="4"/>
  <c r="AK234" i="4"/>
  <c r="AO234" i="4"/>
  <c r="AJ234" i="4"/>
  <c r="AN234" i="4"/>
  <c r="AI234" i="4"/>
  <c r="AM234" i="4"/>
  <c r="Q234" i="4"/>
  <c r="R234" i="4"/>
  <c r="S234" i="4"/>
  <c r="T234" i="4"/>
  <c r="M234" i="4"/>
  <c r="N234" i="4"/>
  <c r="G234" i="4"/>
  <c r="L233" i="4"/>
  <c r="W233" i="4"/>
  <c r="V233" i="4"/>
  <c r="X233" i="4"/>
  <c r="Y233" i="4"/>
  <c r="Z233" i="4"/>
  <c r="AA233" i="4"/>
  <c r="AB233" i="4"/>
  <c r="AC233" i="4"/>
  <c r="AD233" i="4"/>
  <c r="AF233" i="4"/>
  <c r="AH233" i="4"/>
  <c r="AL233" i="4"/>
  <c r="AP233" i="4"/>
  <c r="AK233" i="4"/>
  <c r="AO233" i="4"/>
  <c r="AJ233" i="4"/>
  <c r="AN233" i="4"/>
  <c r="AI233" i="4"/>
  <c r="AM233" i="4"/>
  <c r="Q233" i="4"/>
  <c r="R233" i="4"/>
  <c r="S233" i="4"/>
  <c r="T233" i="4"/>
  <c r="M233" i="4"/>
  <c r="N233" i="4"/>
  <c r="G233" i="4"/>
  <c r="L232" i="4"/>
  <c r="W232" i="4"/>
  <c r="V232" i="4"/>
  <c r="X232" i="4"/>
  <c r="Y232" i="4"/>
  <c r="Z232" i="4"/>
  <c r="AA232" i="4"/>
  <c r="AB232" i="4"/>
  <c r="AC232" i="4"/>
  <c r="AD232" i="4"/>
  <c r="AF232" i="4"/>
  <c r="AH232" i="4"/>
  <c r="AL232" i="4"/>
  <c r="AP232" i="4"/>
  <c r="AK232" i="4"/>
  <c r="AO232" i="4"/>
  <c r="AJ232" i="4"/>
  <c r="AN232" i="4"/>
  <c r="AI232" i="4"/>
  <c r="AM232" i="4"/>
  <c r="Q232" i="4"/>
  <c r="R232" i="4"/>
  <c r="S232" i="4"/>
  <c r="T232" i="4"/>
  <c r="M232" i="4"/>
  <c r="N232" i="4"/>
  <c r="G232" i="4"/>
  <c r="L231" i="4"/>
  <c r="W231" i="4"/>
  <c r="V231" i="4"/>
  <c r="X231" i="4"/>
  <c r="Y231" i="4"/>
  <c r="Z231" i="4"/>
  <c r="AA231" i="4"/>
  <c r="AB231" i="4"/>
  <c r="AC231" i="4"/>
  <c r="AD231" i="4"/>
  <c r="AF231" i="4"/>
  <c r="AH231" i="4"/>
  <c r="AL231" i="4"/>
  <c r="AP231" i="4"/>
  <c r="AK231" i="4"/>
  <c r="AO231" i="4"/>
  <c r="AJ231" i="4"/>
  <c r="AN231" i="4"/>
  <c r="AI231" i="4"/>
  <c r="AM231" i="4"/>
  <c r="Q231" i="4"/>
  <c r="R231" i="4"/>
  <c r="S231" i="4"/>
  <c r="T231" i="4"/>
  <c r="M231" i="4"/>
  <c r="N231" i="4"/>
  <c r="G231" i="4"/>
  <c r="L230" i="4"/>
  <c r="W230" i="4"/>
  <c r="V230" i="4"/>
  <c r="X230" i="4"/>
  <c r="Y230" i="4"/>
  <c r="Z230" i="4"/>
  <c r="AA230" i="4"/>
  <c r="AB230" i="4"/>
  <c r="AC230" i="4"/>
  <c r="AD230" i="4"/>
  <c r="AF230" i="4"/>
  <c r="AH230" i="4"/>
  <c r="AL230" i="4"/>
  <c r="AP230" i="4"/>
  <c r="AK230" i="4"/>
  <c r="AO230" i="4"/>
  <c r="AJ230" i="4"/>
  <c r="AN230" i="4"/>
  <c r="AI230" i="4"/>
  <c r="AM230" i="4"/>
  <c r="Q230" i="4"/>
  <c r="R230" i="4"/>
  <c r="S230" i="4"/>
  <c r="T230" i="4"/>
  <c r="M230" i="4"/>
  <c r="N230" i="4"/>
  <c r="G230" i="4"/>
  <c r="L229" i="4"/>
  <c r="W229" i="4"/>
  <c r="V229" i="4"/>
  <c r="X229" i="4"/>
  <c r="Y229" i="4"/>
  <c r="Z229" i="4"/>
  <c r="AA229" i="4"/>
  <c r="AB229" i="4"/>
  <c r="AC229" i="4"/>
  <c r="AD229" i="4"/>
  <c r="AF229" i="4"/>
  <c r="AH229" i="4"/>
  <c r="AL229" i="4"/>
  <c r="AP229" i="4"/>
  <c r="AK229" i="4"/>
  <c r="AO229" i="4"/>
  <c r="AJ229" i="4"/>
  <c r="AN229" i="4"/>
  <c r="AI229" i="4"/>
  <c r="AM229" i="4"/>
  <c r="Q229" i="4"/>
  <c r="R229" i="4"/>
  <c r="S229" i="4"/>
  <c r="T229" i="4"/>
  <c r="M229" i="4"/>
  <c r="N229" i="4"/>
  <c r="G229" i="4"/>
  <c r="L228" i="4"/>
  <c r="W228" i="4"/>
  <c r="V228" i="4"/>
  <c r="X228" i="4"/>
  <c r="Y228" i="4"/>
  <c r="Z228" i="4"/>
  <c r="AA228" i="4"/>
  <c r="AB228" i="4"/>
  <c r="AC228" i="4"/>
  <c r="AD228" i="4"/>
  <c r="AF228" i="4"/>
  <c r="AH228" i="4"/>
  <c r="AL228" i="4"/>
  <c r="AP228" i="4"/>
  <c r="AK228" i="4"/>
  <c r="AO228" i="4"/>
  <c r="AJ228" i="4"/>
  <c r="AN228" i="4"/>
  <c r="AI228" i="4"/>
  <c r="AM228" i="4"/>
  <c r="Q228" i="4"/>
  <c r="R228" i="4"/>
  <c r="S228" i="4"/>
  <c r="T228" i="4"/>
  <c r="M228" i="4"/>
  <c r="N228" i="4"/>
  <c r="G228" i="4"/>
  <c r="L227" i="4"/>
  <c r="W227" i="4"/>
  <c r="V227" i="4"/>
  <c r="X227" i="4"/>
  <c r="Y227" i="4"/>
  <c r="Z227" i="4"/>
  <c r="AA227" i="4"/>
  <c r="AB227" i="4"/>
  <c r="AC227" i="4"/>
  <c r="AD227" i="4"/>
  <c r="AF227" i="4"/>
  <c r="AH227" i="4"/>
  <c r="AL227" i="4"/>
  <c r="AP227" i="4"/>
  <c r="AK227" i="4"/>
  <c r="AO227" i="4"/>
  <c r="AJ227" i="4"/>
  <c r="AN227" i="4"/>
  <c r="AI227" i="4"/>
  <c r="AM227" i="4"/>
  <c r="Q227" i="4"/>
  <c r="R227" i="4"/>
  <c r="S227" i="4"/>
  <c r="T227" i="4"/>
  <c r="M227" i="4"/>
  <c r="N227" i="4"/>
  <c r="G227" i="4"/>
  <c r="L226" i="4"/>
  <c r="W226" i="4"/>
  <c r="V226" i="4"/>
  <c r="X226" i="4"/>
  <c r="Y226" i="4"/>
  <c r="Z226" i="4"/>
  <c r="AA226" i="4"/>
  <c r="AB226" i="4"/>
  <c r="AC226" i="4"/>
  <c r="AD226" i="4"/>
  <c r="AF226" i="4"/>
  <c r="AH226" i="4"/>
  <c r="AL226" i="4"/>
  <c r="AP226" i="4"/>
  <c r="AK226" i="4"/>
  <c r="AO226" i="4"/>
  <c r="AJ226" i="4"/>
  <c r="AN226" i="4"/>
  <c r="AI226" i="4"/>
  <c r="AM226" i="4"/>
  <c r="Q226" i="4"/>
  <c r="R226" i="4"/>
  <c r="S226" i="4"/>
  <c r="T226" i="4"/>
  <c r="M226" i="4"/>
  <c r="N226" i="4"/>
  <c r="G226" i="4"/>
  <c r="L225" i="4"/>
  <c r="W225" i="4"/>
  <c r="V225" i="4"/>
  <c r="X225" i="4"/>
  <c r="Y225" i="4"/>
  <c r="Z225" i="4"/>
  <c r="AA225" i="4"/>
  <c r="AB225" i="4"/>
  <c r="AC225" i="4"/>
  <c r="AD225" i="4"/>
  <c r="AF225" i="4"/>
  <c r="AH225" i="4"/>
  <c r="AL225" i="4"/>
  <c r="AP225" i="4"/>
  <c r="AK225" i="4"/>
  <c r="AO225" i="4"/>
  <c r="AJ225" i="4"/>
  <c r="AN225" i="4"/>
  <c r="AI225" i="4"/>
  <c r="AM225" i="4"/>
  <c r="Q225" i="4"/>
  <c r="R225" i="4"/>
  <c r="S225" i="4"/>
  <c r="T225" i="4"/>
  <c r="M225" i="4"/>
  <c r="N225" i="4"/>
  <c r="G225" i="4"/>
  <c r="L224" i="4"/>
  <c r="W224" i="4"/>
  <c r="V224" i="4"/>
  <c r="X224" i="4"/>
  <c r="Y224" i="4"/>
  <c r="Z224" i="4"/>
  <c r="AA224" i="4"/>
  <c r="AB224" i="4"/>
  <c r="AC224" i="4"/>
  <c r="AD224" i="4"/>
  <c r="AF224" i="4"/>
  <c r="AH224" i="4"/>
  <c r="AL224" i="4"/>
  <c r="AP224" i="4"/>
  <c r="AK224" i="4"/>
  <c r="AO224" i="4"/>
  <c r="AJ224" i="4"/>
  <c r="AN224" i="4"/>
  <c r="AI224" i="4"/>
  <c r="AM224" i="4"/>
  <c r="Q224" i="4"/>
  <c r="R224" i="4"/>
  <c r="S224" i="4"/>
  <c r="T224" i="4"/>
  <c r="M224" i="4"/>
  <c r="N224" i="4"/>
  <c r="G224" i="4"/>
  <c r="L223" i="4"/>
  <c r="W223" i="4"/>
  <c r="V223" i="4"/>
  <c r="X223" i="4"/>
  <c r="Y223" i="4"/>
  <c r="Z223" i="4"/>
  <c r="AA223" i="4"/>
  <c r="AB223" i="4"/>
  <c r="AC223" i="4"/>
  <c r="AD223" i="4"/>
  <c r="AF223" i="4"/>
  <c r="AH223" i="4"/>
  <c r="AL223" i="4"/>
  <c r="AP223" i="4"/>
  <c r="AK223" i="4"/>
  <c r="AO223" i="4"/>
  <c r="AJ223" i="4"/>
  <c r="AN223" i="4"/>
  <c r="AI223" i="4"/>
  <c r="AM223" i="4"/>
  <c r="Q223" i="4"/>
  <c r="R223" i="4"/>
  <c r="S223" i="4"/>
  <c r="T223" i="4"/>
  <c r="M223" i="4"/>
  <c r="N223" i="4"/>
  <c r="G223" i="4"/>
  <c r="L222" i="4"/>
  <c r="W222" i="4"/>
  <c r="V222" i="4"/>
  <c r="X222" i="4"/>
  <c r="Y222" i="4"/>
  <c r="Z222" i="4"/>
  <c r="AA222" i="4"/>
  <c r="AB222" i="4"/>
  <c r="AC222" i="4"/>
  <c r="AD222" i="4"/>
  <c r="AF222" i="4"/>
  <c r="AH222" i="4"/>
  <c r="AL222" i="4"/>
  <c r="AP222" i="4"/>
  <c r="AK222" i="4"/>
  <c r="AO222" i="4"/>
  <c r="AJ222" i="4"/>
  <c r="AN222" i="4"/>
  <c r="AI222" i="4"/>
  <c r="AM222" i="4"/>
  <c r="Q222" i="4"/>
  <c r="R222" i="4"/>
  <c r="S222" i="4"/>
  <c r="T222" i="4"/>
  <c r="M222" i="4"/>
  <c r="N222" i="4"/>
  <c r="G222" i="4"/>
  <c r="L221" i="4"/>
  <c r="W221" i="4"/>
  <c r="V221" i="4"/>
  <c r="X221" i="4"/>
  <c r="Y221" i="4"/>
  <c r="Z221" i="4"/>
  <c r="AA221" i="4"/>
  <c r="AB221" i="4"/>
  <c r="AC221" i="4"/>
  <c r="AD221" i="4"/>
  <c r="AF221" i="4"/>
  <c r="AH221" i="4"/>
  <c r="AL221" i="4"/>
  <c r="AP221" i="4"/>
  <c r="AK221" i="4"/>
  <c r="AO221" i="4"/>
  <c r="AJ221" i="4"/>
  <c r="AN221" i="4"/>
  <c r="AI221" i="4"/>
  <c r="AM221" i="4"/>
  <c r="Q221" i="4"/>
  <c r="R221" i="4"/>
  <c r="S221" i="4"/>
  <c r="T221" i="4"/>
  <c r="M221" i="4"/>
  <c r="N221" i="4"/>
  <c r="G221" i="4"/>
  <c r="L220" i="4"/>
  <c r="W220" i="4"/>
  <c r="V220" i="4"/>
  <c r="X220" i="4"/>
  <c r="Y220" i="4"/>
  <c r="Z220" i="4"/>
  <c r="AA220" i="4"/>
  <c r="AB220" i="4"/>
  <c r="AC220" i="4"/>
  <c r="AD220" i="4"/>
  <c r="AF220" i="4"/>
  <c r="AH220" i="4"/>
  <c r="AL220" i="4"/>
  <c r="AP220" i="4"/>
  <c r="AK220" i="4"/>
  <c r="AO220" i="4"/>
  <c r="AJ220" i="4"/>
  <c r="AN220" i="4"/>
  <c r="AI220" i="4"/>
  <c r="AM220" i="4"/>
  <c r="Q220" i="4"/>
  <c r="R220" i="4"/>
  <c r="S220" i="4"/>
  <c r="T220" i="4"/>
  <c r="M220" i="4"/>
  <c r="N220" i="4"/>
  <c r="G220" i="4"/>
  <c r="L219" i="4"/>
  <c r="W219" i="4"/>
  <c r="V219" i="4"/>
  <c r="X219" i="4"/>
  <c r="Y219" i="4"/>
  <c r="Z219" i="4"/>
  <c r="AA219" i="4"/>
  <c r="AB219" i="4"/>
  <c r="AC219" i="4"/>
  <c r="AD219" i="4"/>
  <c r="AF219" i="4"/>
  <c r="AH219" i="4"/>
  <c r="AL219" i="4"/>
  <c r="AP219" i="4"/>
  <c r="AK219" i="4"/>
  <c r="AO219" i="4"/>
  <c r="AJ219" i="4"/>
  <c r="AN219" i="4"/>
  <c r="AI219" i="4"/>
  <c r="AM219" i="4"/>
  <c r="Q219" i="4"/>
  <c r="R219" i="4"/>
  <c r="S219" i="4"/>
  <c r="T219" i="4"/>
  <c r="M219" i="4"/>
  <c r="N219" i="4"/>
  <c r="G219" i="4"/>
  <c r="L218" i="4"/>
  <c r="W218" i="4"/>
  <c r="V218" i="4"/>
  <c r="X218" i="4"/>
  <c r="Y218" i="4"/>
  <c r="Z218" i="4"/>
  <c r="AA218" i="4"/>
  <c r="AB218" i="4"/>
  <c r="AC218" i="4"/>
  <c r="AD218" i="4"/>
  <c r="AF218" i="4"/>
  <c r="AH218" i="4"/>
  <c r="AL218" i="4"/>
  <c r="AP218" i="4"/>
  <c r="AK218" i="4"/>
  <c r="AO218" i="4"/>
  <c r="AJ218" i="4"/>
  <c r="AN218" i="4"/>
  <c r="AI218" i="4"/>
  <c r="AM218" i="4"/>
  <c r="Q218" i="4"/>
  <c r="R218" i="4"/>
  <c r="S218" i="4"/>
  <c r="T218" i="4"/>
  <c r="M218" i="4"/>
  <c r="N218" i="4"/>
  <c r="G218" i="4"/>
  <c r="L217" i="4"/>
  <c r="W217" i="4"/>
  <c r="V217" i="4"/>
  <c r="X217" i="4"/>
  <c r="Y217" i="4"/>
  <c r="Z217" i="4"/>
  <c r="AA217" i="4"/>
  <c r="AB217" i="4"/>
  <c r="AC217" i="4"/>
  <c r="AD217" i="4"/>
  <c r="AF217" i="4"/>
  <c r="AH217" i="4"/>
  <c r="AL217" i="4"/>
  <c r="AP217" i="4"/>
  <c r="AK217" i="4"/>
  <c r="AO217" i="4"/>
  <c r="AJ217" i="4"/>
  <c r="AN217" i="4"/>
  <c r="AI217" i="4"/>
  <c r="AM217" i="4"/>
  <c r="Q217" i="4"/>
  <c r="R217" i="4"/>
  <c r="S217" i="4"/>
  <c r="T217" i="4"/>
  <c r="M217" i="4"/>
  <c r="N217" i="4"/>
  <c r="G217" i="4"/>
  <c r="L216" i="4"/>
  <c r="W216" i="4"/>
  <c r="V216" i="4"/>
  <c r="X216" i="4"/>
  <c r="Y216" i="4"/>
  <c r="Z216" i="4"/>
  <c r="AA216" i="4"/>
  <c r="AB216" i="4"/>
  <c r="AC216" i="4"/>
  <c r="AD216" i="4"/>
  <c r="AF216" i="4"/>
  <c r="AH216" i="4"/>
  <c r="AL216" i="4"/>
  <c r="AP216" i="4"/>
  <c r="AK216" i="4"/>
  <c r="AO216" i="4"/>
  <c r="AJ216" i="4"/>
  <c r="AN216" i="4"/>
  <c r="AI216" i="4"/>
  <c r="AM216" i="4"/>
  <c r="Q216" i="4"/>
  <c r="R216" i="4"/>
  <c r="S216" i="4"/>
  <c r="T216" i="4"/>
  <c r="M216" i="4"/>
  <c r="N216" i="4"/>
  <c r="G216" i="4"/>
  <c r="L215" i="4"/>
  <c r="W215" i="4"/>
  <c r="V215" i="4"/>
  <c r="X215" i="4"/>
  <c r="Y215" i="4"/>
  <c r="Z215" i="4"/>
  <c r="AA215" i="4"/>
  <c r="AB215" i="4"/>
  <c r="AC215" i="4"/>
  <c r="AD215" i="4"/>
  <c r="AF215" i="4"/>
  <c r="AH215" i="4"/>
  <c r="AL215" i="4"/>
  <c r="AP215" i="4"/>
  <c r="AK215" i="4"/>
  <c r="AO215" i="4"/>
  <c r="AJ215" i="4"/>
  <c r="AN215" i="4"/>
  <c r="AI215" i="4"/>
  <c r="AM215" i="4"/>
  <c r="Q215" i="4"/>
  <c r="R215" i="4"/>
  <c r="S215" i="4"/>
  <c r="T215" i="4"/>
  <c r="M215" i="4"/>
  <c r="N215" i="4"/>
  <c r="G215" i="4"/>
  <c r="L214" i="4"/>
  <c r="W214" i="4"/>
  <c r="V214" i="4"/>
  <c r="X214" i="4"/>
  <c r="Y214" i="4"/>
  <c r="Z214" i="4"/>
  <c r="AA214" i="4"/>
  <c r="AB214" i="4"/>
  <c r="AC214" i="4"/>
  <c r="AD214" i="4"/>
  <c r="AF214" i="4"/>
  <c r="AH214" i="4"/>
  <c r="AL214" i="4"/>
  <c r="AP214" i="4"/>
  <c r="AK214" i="4"/>
  <c r="AO214" i="4"/>
  <c r="AJ214" i="4"/>
  <c r="AN214" i="4"/>
  <c r="AI214" i="4"/>
  <c r="AM214" i="4"/>
  <c r="Q214" i="4"/>
  <c r="R214" i="4"/>
  <c r="S214" i="4"/>
  <c r="T214" i="4"/>
  <c r="M214" i="4"/>
  <c r="N214" i="4"/>
  <c r="G214" i="4"/>
  <c r="L213" i="4"/>
  <c r="W213" i="4"/>
  <c r="V213" i="4"/>
  <c r="X213" i="4"/>
  <c r="Y213" i="4"/>
  <c r="Z213" i="4"/>
  <c r="AA213" i="4"/>
  <c r="AB213" i="4"/>
  <c r="AC213" i="4"/>
  <c r="AD213" i="4"/>
  <c r="AF213" i="4"/>
  <c r="AH213" i="4"/>
  <c r="AL213" i="4"/>
  <c r="AP213" i="4"/>
  <c r="AK213" i="4"/>
  <c r="AO213" i="4"/>
  <c r="AJ213" i="4"/>
  <c r="AN213" i="4"/>
  <c r="AI213" i="4"/>
  <c r="AM213" i="4"/>
  <c r="Q213" i="4"/>
  <c r="R213" i="4"/>
  <c r="S213" i="4"/>
  <c r="T213" i="4"/>
  <c r="M213" i="4"/>
  <c r="N213" i="4"/>
  <c r="G213" i="4"/>
  <c r="L212" i="4"/>
  <c r="W212" i="4"/>
  <c r="V212" i="4"/>
  <c r="X212" i="4"/>
  <c r="Y212" i="4"/>
  <c r="Z212" i="4"/>
  <c r="AA212" i="4"/>
  <c r="AB212" i="4"/>
  <c r="AC212" i="4"/>
  <c r="AD212" i="4"/>
  <c r="AF212" i="4"/>
  <c r="AH212" i="4"/>
  <c r="AL212" i="4"/>
  <c r="AP212" i="4"/>
  <c r="AK212" i="4"/>
  <c r="AO212" i="4"/>
  <c r="AJ212" i="4"/>
  <c r="AN212" i="4"/>
  <c r="AI212" i="4"/>
  <c r="AM212" i="4"/>
  <c r="Q212" i="4"/>
  <c r="R212" i="4"/>
  <c r="S212" i="4"/>
  <c r="T212" i="4"/>
  <c r="M212" i="4"/>
  <c r="N212" i="4"/>
  <c r="G212" i="4"/>
  <c r="L211" i="4"/>
  <c r="W211" i="4"/>
  <c r="V211" i="4"/>
  <c r="X211" i="4"/>
  <c r="Y211" i="4"/>
  <c r="Z211" i="4"/>
  <c r="AA211" i="4"/>
  <c r="AB211" i="4"/>
  <c r="AC211" i="4"/>
  <c r="AD211" i="4"/>
  <c r="AF211" i="4"/>
  <c r="AH211" i="4"/>
  <c r="AL211" i="4"/>
  <c r="AP211" i="4"/>
  <c r="AK211" i="4"/>
  <c r="AO211" i="4"/>
  <c r="AJ211" i="4"/>
  <c r="AN211" i="4"/>
  <c r="AI211" i="4"/>
  <c r="AM211" i="4"/>
  <c r="Q211" i="4"/>
  <c r="R211" i="4"/>
  <c r="S211" i="4"/>
  <c r="T211" i="4"/>
  <c r="M211" i="4"/>
  <c r="N211" i="4"/>
  <c r="G211" i="4"/>
  <c r="L210" i="4"/>
  <c r="W210" i="4"/>
  <c r="V210" i="4"/>
  <c r="X210" i="4"/>
  <c r="Y210" i="4"/>
  <c r="Z210" i="4"/>
  <c r="AA210" i="4"/>
  <c r="AB210" i="4"/>
  <c r="AC210" i="4"/>
  <c r="AD210" i="4"/>
  <c r="AF210" i="4"/>
  <c r="AH210" i="4"/>
  <c r="AL210" i="4"/>
  <c r="AP210" i="4"/>
  <c r="AK210" i="4"/>
  <c r="AO210" i="4"/>
  <c r="AJ210" i="4"/>
  <c r="AN210" i="4"/>
  <c r="AI210" i="4"/>
  <c r="AM210" i="4"/>
  <c r="Q210" i="4"/>
  <c r="R210" i="4"/>
  <c r="S210" i="4"/>
  <c r="T210" i="4"/>
  <c r="M210" i="4"/>
  <c r="N210" i="4"/>
  <c r="G210" i="4"/>
  <c r="L209" i="4"/>
  <c r="W209" i="4"/>
  <c r="V209" i="4"/>
  <c r="X209" i="4"/>
  <c r="Y209" i="4"/>
  <c r="Z209" i="4"/>
  <c r="AA209" i="4"/>
  <c r="AB209" i="4"/>
  <c r="AC209" i="4"/>
  <c r="AD209" i="4"/>
  <c r="AF209" i="4"/>
  <c r="AH209" i="4"/>
  <c r="AL209" i="4"/>
  <c r="AP209" i="4"/>
  <c r="AK209" i="4"/>
  <c r="AO209" i="4"/>
  <c r="AJ209" i="4"/>
  <c r="AN209" i="4"/>
  <c r="AI209" i="4"/>
  <c r="AM209" i="4"/>
  <c r="Q209" i="4"/>
  <c r="R209" i="4"/>
  <c r="S209" i="4"/>
  <c r="T209" i="4"/>
  <c r="M209" i="4"/>
  <c r="N209" i="4"/>
  <c r="G209" i="4"/>
  <c r="L208" i="4"/>
  <c r="W208" i="4"/>
  <c r="V208" i="4"/>
  <c r="X208" i="4"/>
  <c r="Y208" i="4"/>
  <c r="Z208" i="4"/>
  <c r="AA208" i="4"/>
  <c r="AB208" i="4"/>
  <c r="AC208" i="4"/>
  <c r="AD208" i="4"/>
  <c r="AF208" i="4"/>
  <c r="AH208" i="4"/>
  <c r="AL208" i="4"/>
  <c r="AP208" i="4"/>
  <c r="AK208" i="4"/>
  <c r="AO208" i="4"/>
  <c r="AJ208" i="4"/>
  <c r="AN208" i="4"/>
  <c r="AI208" i="4"/>
  <c r="AM208" i="4"/>
  <c r="Q208" i="4"/>
  <c r="R208" i="4"/>
  <c r="S208" i="4"/>
  <c r="T208" i="4"/>
  <c r="M208" i="4"/>
  <c r="N208" i="4"/>
  <c r="G208" i="4"/>
  <c r="L207" i="4"/>
  <c r="W207" i="4"/>
  <c r="V207" i="4"/>
  <c r="X207" i="4"/>
  <c r="Y207" i="4"/>
  <c r="Z207" i="4"/>
  <c r="AA207" i="4"/>
  <c r="AB207" i="4"/>
  <c r="AC207" i="4"/>
  <c r="AD207" i="4"/>
  <c r="AF207" i="4"/>
  <c r="AH207" i="4"/>
  <c r="AL207" i="4"/>
  <c r="AP207" i="4"/>
  <c r="AK207" i="4"/>
  <c r="AO207" i="4"/>
  <c r="AJ207" i="4"/>
  <c r="AN207" i="4"/>
  <c r="AI207" i="4"/>
  <c r="AM207" i="4"/>
  <c r="Q207" i="4"/>
  <c r="R207" i="4"/>
  <c r="S207" i="4"/>
  <c r="T207" i="4"/>
  <c r="M207" i="4"/>
  <c r="N207" i="4"/>
  <c r="G207" i="4"/>
  <c r="L206" i="4"/>
  <c r="W206" i="4"/>
  <c r="V206" i="4"/>
  <c r="X206" i="4"/>
  <c r="Y206" i="4"/>
  <c r="Z206" i="4"/>
  <c r="AA206" i="4"/>
  <c r="AB206" i="4"/>
  <c r="AC206" i="4"/>
  <c r="AD206" i="4"/>
  <c r="AF206" i="4"/>
  <c r="AH206" i="4"/>
  <c r="AL206" i="4"/>
  <c r="AP206" i="4"/>
  <c r="AK206" i="4"/>
  <c r="AO206" i="4"/>
  <c r="AJ206" i="4"/>
  <c r="AN206" i="4"/>
  <c r="AI206" i="4"/>
  <c r="AM206" i="4"/>
  <c r="Q206" i="4"/>
  <c r="R206" i="4"/>
  <c r="S206" i="4"/>
  <c r="T206" i="4"/>
  <c r="M206" i="4"/>
  <c r="N206" i="4"/>
  <c r="G206" i="4"/>
  <c r="L205" i="4"/>
  <c r="W205" i="4"/>
  <c r="V205" i="4"/>
  <c r="X205" i="4"/>
  <c r="Y205" i="4"/>
  <c r="Z205" i="4"/>
  <c r="AA205" i="4"/>
  <c r="AB205" i="4"/>
  <c r="AC205" i="4"/>
  <c r="AD205" i="4"/>
  <c r="AF205" i="4"/>
  <c r="AH205" i="4"/>
  <c r="AL205" i="4"/>
  <c r="AP205" i="4"/>
  <c r="AK205" i="4"/>
  <c r="AO205" i="4"/>
  <c r="AJ205" i="4"/>
  <c r="AN205" i="4"/>
  <c r="AI205" i="4"/>
  <c r="AM205" i="4"/>
  <c r="Q205" i="4"/>
  <c r="R205" i="4"/>
  <c r="S205" i="4"/>
  <c r="T205" i="4"/>
  <c r="M205" i="4"/>
  <c r="N205" i="4"/>
  <c r="G205" i="4"/>
  <c r="L204" i="4"/>
  <c r="W204" i="4"/>
  <c r="V204" i="4"/>
  <c r="X204" i="4"/>
  <c r="Y204" i="4"/>
  <c r="Z204" i="4"/>
  <c r="AA204" i="4"/>
  <c r="AB204" i="4"/>
  <c r="AC204" i="4"/>
  <c r="AD204" i="4"/>
  <c r="AF204" i="4"/>
  <c r="AH204" i="4"/>
  <c r="AL204" i="4"/>
  <c r="AP204" i="4"/>
  <c r="AK204" i="4"/>
  <c r="AO204" i="4"/>
  <c r="AJ204" i="4"/>
  <c r="AN204" i="4"/>
  <c r="AI204" i="4"/>
  <c r="AM204" i="4"/>
  <c r="Q204" i="4"/>
  <c r="R204" i="4"/>
  <c r="S204" i="4"/>
  <c r="T204" i="4"/>
  <c r="M204" i="4"/>
  <c r="N204" i="4"/>
  <c r="G204" i="4"/>
  <c r="L203" i="4"/>
  <c r="W203" i="4"/>
  <c r="V203" i="4"/>
  <c r="X203" i="4"/>
  <c r="Y203" i="4"/>
  <c r="Z203" i="4"/>
  <c r="AA203" i="4"/>
  <c r="AB203" i="4"/>
  <c r="AC203" i="4"/>
  <c r="AD203" i="4"/>
  <c r="AF203" i="4"/>
  <c r="AH203" i="4"/>
  <c r="AL203" i="4"/>
  <c r="AP203" i="4"/>
  <c r="AK203" i="4"/>
  <c r="AO203" i="4"/>
  <c r="AJ203" i="4"/>
  <c r="AN203" i="4"/>
  <c r="AI203" i="4"/>
  <c r="AM203" i="4"/>
  <c r="Q203" i="4"/>
  <c r="R203" i="4"/>
  <c r="S203" i="4"/>
  <c r="T203" i="4"/>
  <c r="M203" i="4"/>
  <c r="N203" i="4"/>
  <c r="G203" i="4"/>
  <c r="L202" i="4"/>
  <c r="W202" i="4"/>
  <c r="V202" i="4"/>
  <c r="X202" i="4"/>
  <c r="Y202" i="4"/>
  <c r="Z202" i="4"/>
  <c r="AA202" i="4"/>
  <c r="AB202" i="4"/>
  <c r="AC202" i="4"/>
  <c r="AD202" i="4"/>
  <c r="AF202" i="4"/>
  <c r="AH202" i="4"/>
  <c r="AL202" i="4"/>
  <c r="AP202" i="4"/>
  <c r="AK202" i="4"/>
  <c r="AO202" i="4"/>
  <c r="AJ202" i="4"/>
  <c r="AN202" i="4"/>
  <c r="AI202" i="4"/>
  <c r="AM202" i="4"/>
  <c r="Q202" i="4"/>
  <c r="R202" i="4"/>
  <c r="S202" i="4"/>
  <c r="T202" i="4"/>
  <c r="M202" i="4"/>
  <c r="N202" i="4"/>
  <c r="G202" i="4"/>
  <c r="L201" i="4"/>
  <c r="W201" i="4"/>
  <c r="V201" i="4"/>
  <c r="X201" i="4"/>
  <c r="Y201" i="4"/>
  <c r="Z201" i="4"/>
  <c r="AA201" i="4"/>
  <c r="AB201" i="4"/>
  <c r="AC201" i="4"/>
  <c r="AD201" i="4"/>
  <c r="AF201" i="4"/>
  <c r="AH201" i="4"/>
  <c r="AL201" i="4"/>
  <c r="AP201" i="4"/>
  <c r="AK201" i="4"/>
  <c r="AO201" i="4"/>
  <c r="AJ201" i="4"/>
  <c r="AN201" i="4"/>
  <c r="AI201" i="4"/>
  <c r="AM201" i="4"/>
  <c r="Q201" i="4"/>
  <c r="R201" i="4"/>
  <c r="S201" i="4"/>
  <c r="T201" i="4"/>
  <c r="M201" i="4"/>
  <c r="N201" i="4"/>
  <c r="G201" i="4"/>
  <c r="L200" i="4"/>
  <c r="W200" i="4"/>
  <c r="V200" i="4"/>
  <c r="X200" i="4"/>
  <c r="Y200" i="4"/>
  <c r="Z200" i="4"/>
  <c r="AA200" i="4"/>
  <c r="AB200" i="4"/>
  <c r="AC200" i="4"/>
  <c r="AD200" i="4"/>
  <c r="AF200" i="4"/>
  <c r="AH200" i="4"/>
  <c r="AL200" i="4"/>
  <c r="AP200" i="4"/>
  <c r="AK200" i="4"/>
  <c r="AO200" i="4"/>
  <c r="AJ200" i="4"/>
  <c r="AN200" i="4"/>
  <c r="AI200" i="4"/>
  <c r="AM200" i="4"/>
  <c r="Q200" i="4"/>
  <c r="R200" i="4"/>
  <c r="S200" i="4"/>
  <c r="T200" i="4"/>
  <c r="M200" i="4"/>
  <c r="N200" i="4"/>
  <c r="G200" i="4"/>
  <c r="L199" i="4"/>
  <c r="W199" i="4"/>
  <c r="V199" i="4"/>
  <c r="X199" i="4"/>
  <c r="Y199" i="4"/>
  <c r="Z199" i="4"/>
  <c r="AA199" i="4"/>
  <c r="AB199" i="4"/>
  <c r="AC199" i="4"/>
  <c r="AD199" i="4"/>
  <c r="AF199" i="4"/>
  <c r="AH199" i="4"/>
  <c r="AL199" i="4"/>
  <c r="AP199" i="4"/>
  <c r="AK199" i="4"/>
  <c r="AO199" i="4"/>
  <c r="AJ199" i="4"/>
  <c r="AN199" i="4"/>
  <c r="AI199" i="4"/>
  <c r="AM199" i="4"/>
  <c r="Q199" i="4"/>
  <c r="R199" i="4"/>
  <c r="S199" i="4"/>
  <c r="T199" i="4"/>
  <c r="M199" i="4"/>
  <c r="N199" i="4"/>
  <c r="G199" i="4"/>
  <c r="L198" i="4"/>
  <c r="W198" i="4"/>
  <c r="V198" i="4"/>
  <c r="X198" i="4"/>
  <c r="Y198" i="4"/>
  <c r="Z198" i="4"/>
  <c r="AA198" i="4"/>
  <c r="AB198" i="4"/>
  <c r="AC198" i="4"/>
  <c r="AD198" i="4"/>
  <c r="AF198" i="4"/>
  <c r="AH198" i="4"/>
  <c r="AL198" i="4"/>
  <c r="AP198" i="4"/>
  <c r="AK198" i="4"/>
  <c r="AO198" i="4"/>
  <c r="AJ198" i="4"/>
  <c r="AN198" i="4"/>
  <c r="AI198" i="4"/>
  <c r="AM198" i="4"/>
  <c r="Q198" i="4"/>
  <c r="R198" i="4"/>
  <c r="S198" i="4"/>
  <c r="T198" i="4"/>
  <c r="M198" i="4"/>
  <c r="N198" i="4"/>
  <c r="G198" i="4"/>
  <c r="L197" i="4"/>
  <c r="W197" i="4"/>
  <c r="V197" i="4"/>
  <c r="X197" i="4"/>
  <c r="Y197" i="4"/>
  <c r="Z197" i="4"/>
  <c r="AA197" i="4"/>
  <c r="AB197" i="4"/>
  <c r="AC197" i="4"/>
  <c r="AD197" i="4"/>
  <c r="AF197" i="4"/>
  <c r="AH197" i="4"/>
  <c r="AL197" i="4"/>
  <c r="AP197" i="4"/>
  <c r="AK197" i="4"/>
  <c r="AO197" i="4"/>
  <c r="AJ197" i="4"/>
  <c r="AN197" i="4"/>
  <c r="AI197" i="4"/>
  <c r="AM197" i="4"/>
  <c r="Q197" i="4"/>
  <c r="R197" i="4"/>
  <c r="S197" i="4"/>
  <c r="T197" i="4"/>
  <c r="M197" i="4"/>
  <c r="N197" i="4"/>
  <c r="G197" i="4"/>
  <c r="L196" i="4"/>
  <c r="W196" i="4"/>
  <c r="V196" i="4"/>
  <c r="X196" i="4"/>
  <c r="Y196" i="4"/>
  <c r="Z196" i="4"/>
  <c r="AA196" i="4"/>
  <c r="AB196" i="4"/>
  <c r="AC196" i="4"/>
  <c r="AD196" i="4"/>
  <c r="AF196" i="4"/>
  <c r="AH196" i="4"/>
  <c r="AL196" i="4"/>
  <c r="AP196" i="4"/>
  <c r="AK196" i="4"/>
  <c r="AO196" i="4"/>
  <c r="AJ196" i="4"/>
  <c r="AN196" i="4"/>
  <c r="AI196" i="4"/>
  <c r="AM196" i="4"/>
  <c r="Q196" i="4"/>
  <c r="R196" i="4"/>
  <c r="S196" i="4"/>
  <c r="T196" i="4"/>
  <c r="M196" i="4"/>
  <c r="N196" i="4"/>
  <c r="G196" i="4"/>
  <c r="L195" i="4"/>
  <c r="W195" i="4"/>
  <c r="V195" i="4"/>
  <c r="X195" i="4"/>
  <c r="Y195" i="4"/>
  <c r="Z195" i="4"/>
  <c r="AA195" i="4"/>
  <c r="AB195" i="4"/>
  <c r="AC195" i="4"/>
  <c r="AD195" i="4"/>
  <c r="AF195" i="4"/>
  <c r="AH195" i="4"/>
  <c r="AL195" i="4"/>
  <c r="AP195" i="4"/>
  <c r="AK195" i="4"/>
  <c r="AO195" i="4"/>
  <c r="AJ195" i="4"/>
  <c r="AN195" i="4"/>
  <c r="AI195" i="4"/>
  <c r="AM195" i="4"/>
  <c r="Q195" i="4"/>
  <c r="R195" i="4"/>
  <c r="S195" i="4"/>
  <c r="T195" i="4"/>
  <c r="M195" i="4"/>
  <c r="N195" i="4"/>
  <c r="G195" i="4"/>
  <c r="L194" i="4"/>
  <c r="W194" i="4"/>
  <c r="V194" i="4"/>
  <c r="X194" i="4"/>
  <c r="Y194" i="4"/>
  <c r="Z194" i="4"/>
  <c r="AA194" i="4"/>
  <c r="AB194" i="4"/>
  <c r="AC194" i="4"/>
  <c r="AD194" i="4"/>
  <c r="AF194" i="4"/>
  <c r="AH194" i="4"/>
  <c r="AL194" i="4"/>
  <c r="AP194" i="4"/>
  <c r="AK194" i="4"/>
  <c r="AO194" i="4"/>
  <c r="AJ194" i="4"/>
  <c r="AN194" i="4"/>
  <c r="AI194" i="4"/>
  <c r="AM194" i="4"/>
  <c r="Q194" i="4"/>
  <c r="R194" i="4"/>
  <c r="S194" i="4"/>
  <c r="T194" i="4"/>
  <c r="M194" i="4"/>
  <c r="N194" i="4"/>
  <c r="G194" i="4"/>
  <c r="L193" i="4"/>
  <c r="W193" i="4"/>
  <c r="V193" i="4"/>
  <c r="X193" i="4"/>
  <c r="Y193" i="4"/>
  <c r="Z193" i="4"/>
  <c r="AA193" i="4"/>
  <c r="AB193" i="4"/>
  <c r="AC193" i="4"/>
  <c r="AD193" i="4"/>
  <c r="AF193" i="4"/>
  <c r="AH193" i="4"/>
  <c r="AL193" i="4"/>
  <c r="AP193" i="4"/>
  <c r="AK193" i="4"/>
  <c r="AO193" i="4"/>
  <c r="AJ193" i="4"/>
  <c r="AN193" i="4"/>
  <c r="AI193" i="4"/>
  <c r="AM193" i="4"/>
  <c r="Q193" i="4"/>
  <c r="R193" i="4"/>
  <c r="S193" i="4"/>
  <c r="T193" i="4"/>
  <c r="M193" i="4"/>
  <c r="N193" i="4"/>
  <c r="G193" i="4"/>
  <c r="L192" i="4"/>
  <c r="W192" i="4"/>
  <c r="V192" i="4"/>
  <c r="X192" i="4"/>
  <c r="Y192" i="4"/>
  <c r="Z192" i="4"/>
  <c r="AA192" i="4"/>
  <c r="AB192" i="4"/>
  <c r="AC192" i="4"/>
  <c r="AD192" i="4"/>
  <c r="AF192" i="4"/>
  <c r="AH192" i="4"/>
  <c r="AL192" i="4"/>
  <c r="AP192" i="4"/>
  <c r="AK192" i="4"/>
  <c r="AO192" i="4"/>
  <c r="AJ192" i="4"/>
  <c r="AN192" i="4"/>
  <c r="AI192" i="4"/>
  <c r="AM192" i="4"/>
  <c r="Q192" i="4"/>
  <c r="R192" i="4"/>
  <c r="S192" i="4"/>
  <c r="T192" i="4"/>
  <c r="M192" i="4"/>
  <c r="N192" i="4"/>
  <c r="G192" i="4"/>
  <c r="L191" i="4"/>
  <c r="W191" i="4"/>
  <c r="V191" i="4"/>
  <c r="X191" i="4"/>
  <c r="Y191" i="4"/>
  <c r="Z191" i="4"/>
  <c r="AA191" i="4"/>
  <c r="AB191" i="4"/>
  <c r="AC191" i="4"/>
  <c r="AD191" i="4"/>
  <c r="AF191" i="4"/>
  <c r="AH191" i="4"/>
  <c r="AL191" i="4"/>
  <c r="AP191" i="4"/>
  <c r="AK191" i="4"/>
  <c r="AO191" i="4"/>
  <c r="AJ191" i="4"/>
  <c r="AN191" i="4"/>
  <c r="AI191" i="4"/>
  <c r="AM191" i="4"/>
  <c r="Q191" i="4"/>
  <c r="R191" i="4"/>
  <c r="S191" i="4"/>
  <c r="T191" i="4"/>
  <c r="M191" i="4"/>
  <c r="N191" i="4"/>
  <c r="G191" i="4"/>
  <c r="L190" i="4"/>
  <c r="W190" i="4"/>
  <c r="V190" i="4"/>
  <c r="X190" i="4"/>
  <c r="Y190" i="4"/>
  <c r="Z190" i="4"/>
  <c r="AA190" i="4"/>
  <c r="AB190" i="4"/>
  <c r="AC190" i="4"/>
  <c r="AD190" i="4"/>
  <c r="AF190" i="4"/>
  <c r="AH190" i="4"/>
  <c r="AL190" i="4"/>
  <c r="AP190" i="4"/>
  <c r="AK190" i="4"/>
  <c r="AO190" i="4"/>
  <c r="AJ190" i="4"/>
  <c r="AN190" i="4"/>
  <c r="AI190" i="4"/>
  <c r="AM190" i="4"/>
  <c r="Q190" i="4"/>
  <c r="R190" i="4"/>
  <c r="S190" i="4"/>
  <c r="T190" i="4"/>
  <c r="M190" i="4"/>
  <c r="N190" i="4"/>
  <c r="G190" i="4"/>
  <c r="L189" i="4"/>
  <c r="W189" i="4"/>
  <c r="V189" i="4"/>
  <c r="X189" i="4"/>
  <c r="Y189" i="4"/>
  <c r="Z189" i="4"/>
  <c r="AA189" i="4"/>
  <c r="AB189" i="4"/>
  <c r="AC189" i="4"/>
  <c r="AD189" i="4"/>
  <c r="AF189" i="4"/>
  <c r="AH189" i="4"/>
  <c r="AL189" i="4"/>
  <c r="AP189" i="4"/>
  <c r="AK189" i="4"/>
  <c r="AO189" i="4"/>
  <c r="AJ189" i="4"/>
  <c r="AN189" i="4"/>
  <c r="AI189" i="4"/>
  <c r="AM189" i="4"/>
  <c r="Q189" i="4"/>
  <c r="R189" i="4"/>
  <c r="S189" i="4"/>
  <c r="T189" i="4"/>
  <c r="M189" i="4"/>
  <c r="N189" i="4"/>
  <c r="G189" i="4"/>
  <c r="L188" i="4"/>
  <c r="W188" i="4"/>
  <c r="V188" i="4"/>
  <c r="X188" i="4"/>
  <c r="Y188" i="4"/>
  <c r="Z188" i="4"/>
  <c r="AA188" i="4"/>
  <c r="AB188" i="4"/>
  <c r="AC188" i="4"/>
  <c r="AD188" i="4"/>
  <c r="AF188" i="4"/>
  <c r="AH188" i="4"/>
  <c r="AL188" i="4"/>
  <c r="AP188" i="4"/>
  <c r="AK188" i="4"/>
  <c r="AO188" i="4"/>
  <c r="AJ188" i="4"/>
  <c r="AN188" i="4"/>
  <c r="AI188" i="4"/>
  <c r="AM188" i="4"/>
  <c r="Q188" i="4"/>
  <c r="R188" i="4"/>
  <c r="S188" i="4"/>
  <c r="T188" i="4"/>
  <c r="M188" i="4"/>
  <c r="N188" i="4"/>
  <c r="G188" i="4"/>
  <c r="L187" i="4"/>
  <c r="W187" i="4"/>
  <c r="V187" i="4"/>
  <c r="X187" i="4"/>
  <c r="Y187" i="4"/>
  <c r="Z187" i="4"/>
  <c r="AA187" i="4"/>
  <c r="AB187" i="4"/>
  <c r="AC187" i="4"/>
  <c r="AD187" i="4"/>
  <c r="AF187" i="4"/>
  <c r="AH187" i="4"/>
  <c r="AL187" i="4"/>
  <c r="AP187" i="4"/>
  <c r="AK187" i="4"/>
  <c r="AO187" i="4"/>
  <c r="AJ187" i="4"/>
  <c r="AN187" i="4"/>
  <c r="AI187" i="4"/>
  <c r="AM187" i="4"/>
  <c r="Q187" i="4"/>
  <c r="R187" i="4"/>
  <c r="S187" i="4"/>
  <c r="T187" i="4"/>
  <c r="M187" i="4"/>
  <c r="N187" i="4"/>
  <c r="G187" i="4"/>
  <c r="L186" i="4"/>
  <c r="W186" i="4"/>
  <c r="V186" i="4"/>
  <c r="X186" i="4"/>
  <c r="Y186" i="4"/>
  <c r="Z186" i="4"/>
  <c r="AA186" i="4"/>
  <c r="AB186" i="4"/>
  <c r="AC186" i="4"/>
  <c r="AD186" i="4"/>
  <c r="AF186" i="4"/>
  <c r="AH186" i="4"/>
  <c r="AL186" i="4"/>
  <c r="AP186" i="4"/>
  <c r="AK186" i="4"/>
  <c r="AO186" i="4"/>
  <c r="AJ186" i="4"/>
  <c r="AN186" i="4"/>
  <c r="AI186" i="4"/>
  <c r="AM186" i="4"/>
  <c r="Q186" i="4"/>
  <c r="R186" i="4"/>
  <c r="S186" i="4"/>
  <c r="T186" i="4"/>
  <c r="M186" i="4"/>
  <c r="N186" i="4"/>
  <c r="G186" i="4"/>
  <c r="L185" i="4"/>
  <c r="W185" i="4"/>
  <c r="V185" i="4"/>
  <c r="X185" i="4"/>
  <c r="Y185" i="4"/>
  <c r="Z185" i="4"/>
  <c r="AA185" i="4"/>
  <c r="AB185" i="4"/>
  <c r="AC185" i="4"/>
  <c r="AD185" i="4"/>
  <c r="AF185" i="4"/>
  <c r="AH185" i="4"/>
  <c r="AL185" i="4"/>
  <c r="AP185" i="4"/>
  <c r="AK185" i="4"/>
  <c r="AO185" i="4"/>
  <c r="AJ185" i="4"/>
  <c r="AN185" i="4"/>
  <c r="AI185" i="4"/>
  <c r="AM185" i="4"/>
  <c r="Q185" i="4"/>
  <c r="R185" i="4"/>
  <c r="S185" i="4"/>
  <c r="T185" i="4"/>
  <c r="M185" i="4"/>
  <c r="N185" i="4"/>
  <c r="G185" i="4"/>
  <c r="L184" i="4"/>
  <c r="W184" i="4"/>
  <c r="V184" i="4"/>
  <c r="X184" i="4"/>
  <c r="Y184" i="4"/>
  <c r="Z184" i="4"/>
  <c r="AA184" i="4"/>
  <c r="AB184" i="4"/>
  <c r="AC184" i="4"/>
  <c r="AD184" i="4"/>
  <c r="AF184" i="4"/>
  <c r="AH184" i="4"/>
  <c r="AL184" i="4"/>
  <c r="AP184" i="4"/>
  <c r="AK184" i="4"/>
  <c r="AO184" i="4"/>
  <c r="AJ184" i="4"/>
  <c r="AN184" i="4"/>
  <c r="AI184" i="4"/>
  <c r="AM184" i="4"/>
  <c r="Q184" i="4"/>
  <c r="R184" i="4"/>
  <c r="S184" i="4"/>
  <c r="T184" i="4"/>
  <c r="M184" i="4"/>
  <c r="N184" i="4"/>
  <c r="G184" i="4"/>
  <c r="L183" i="4"/>
  <c r="W183" i="4"/>
  <c r="V183" i="4"/>
  <c r="X183" i="4"/>
  <c r="Y183" i="4"/>
  <c r="Z183" i="4"/>
  <c r="AA183" i="4"/>
  <c r="AB183" i="4"/>
  <c r="AC183" i="4"/>
  <c r="AD183" i="4"/>
  <c r="AF183" i="4"/>
  <c r="AH183" i="4"/>
  <c r="AL183" i="4"/>
  <c r="AP183" i="4"/>
  <c r="AK183" i="4"/>
  <c r="AO183" i="4"/>
  <c r="AJ183" i="4"/>
  <c r="AN183" i="4"/>
  <c r="AI183" i="4"/>
  <c r="AM183" i="4"/>
  <c r="Q183" i="4"/>
  <c r="R183" i="4"/>
  <c r="S183" i="4"/>
  <c r="T183" i="4"/>
  <c r="M183" i="4"/>
  <c r="N183" i="4"/>
  <c r="G183" i="4"/>
  <c r="L182" i="4"/>
  <c r="W182" i="4"/>
  <c r="V182" i="4"/>
  <c r="X182" i="4"/>
  <c r="Y182" i="4"/>
  <c r="Z182" i="4"/>
  <c r="AA182" i="4"/>
  <c r="AB182" i="4"/>
  <c r="AC182" i="4"/>
  <c r="AD182" i="4"/>
  <c r="AF182" i="4"/>
  <c r="AH182" i="4"/>
  <c r="AL182" i="4"/>
  <c r="AP182" i="4"/>
  <c r="AK182" i="4"/>
  <c r="AO182" i="4"/>
  <c r="AJ182" i="4"/>
  <c r="AN182" i="4"/>
  <c r="AI182" i="4"/>
  <c r="AM182" i="4"/>
  <c r="Q182" i="4"/>
  <c r="R182" i="4"/>
  <c r="S182" i="4"/>
  <c r="T182" i="4"/>
  <c r="M182" i="4"/>
  <c r="N182" i="4"/>
  <c r="G182" i="4"/>
  <c r="L181" i="4"/>
  <c r="W181" i="4"/>
  <c r="V181" i="4"/>
  <c r="X181" i="4"/>
  <c r="Y181" i="4"/>
  <c r="Z181" i="4"/>
  <c r="AA181" i="4"/>
  <c r="AB181" i="4"/>
  <c r="AC181" i="4"/>
  <c r="AD181" i="4"/>
  <c r="AF181" i="4"/>
  <c r="AH181" i="4"/>
  <c r="AL181" i="4"/>
  <c r="AP181" i="4"/>
  <c r="AK181" i="4"/>
  <c r="AO181" i="4"/>
  <c r="AJ181" i="4"/>
  <c r="AN181" i="4"/>
  <c r="AI181" i="4"/>
  <c r="AM181" i="4"/>
  <c r="Q181" i="4"/>
  <c r="R181" i="4"/>
  <c r="S181" i="4"/>
  <c r="T181" i="4"/>
  <c r="M181" i="4"/>
  <c r="N181" i="4"/>
  <c r="G181" i="4"/>
  <c r="L180" i="4"/>
  <c r="W180" i="4"/>
  <c r="V180" i="4"/>
  <c r="X180" i="4"/>
  <c r="Y180" i="4"/>
  <c r="Z180" i="4"/>
  <c r="AA180" i="4"/>
  <c r="AB180" i="4"/>
  <c r="AC180" i="4"/>
  <c r="AD180" i="4"/>
  <c r="AF180" i="4"/>
  <c r="AH180" i="4"/>
  <c r="AL180" i="4"/>
  <c r="AP180" i="4"/>
  <c r="AK180" i="4"/>
  <c r="AO180" i="4"/>
  <c r="AJ180" i="4"/>
  <c r="AN180" i="4"/>
  <c r="AI180" i="4"/>
  <c r="AM180" i="4"/>
  <c r="Q180" i="4"/>
  <c r="R180" i="4"/>
  <c r="S180" i="4"/>
  <c r="T180" i="4"/>
  <c r="M180" i="4"/>
  <c r="N180" i="4"/>
  <c r="G180" i="4"/>
  <c r="L179" i="4"/>
  <c r="W179" i="4"/>
  <c r="V179" i="4"/>
  <c r="X179" i="4"/>
  <c r="Y179" i="4"/>
  <c r="Z179" i="4"/>
  <c r="AA179" i="4"/>
  <c r="AB179" i="4"/>
  <c r="AC179" i="4"/>
  <c r="AD179" i="4"/>
  <c r="AF179" i="4"/>
  <c r="AH179" i="4"/>
  <c r="AL179" i="4"/>
  <c r="AP179" i="4"/>
  <c r="AK179" i="4"/>
  <c r="AO179" i="4"/>
  <c r="AJ179" i="4"/>
  <c r="AN179" i="4"/>
  <c r="AI179" i="4"/>
  <c r="AM179" i="4"/>
  <c r="Q179" i="4"/>
  <c r="R179" i="4"/>
  <c r="S179" i="4"/>
  <c r="T179" i="4"/>
  <c r="M179" i="4"/>
  <c r="N179" i="4"/>
  <c r="G179" i="4"/>
  <c r="L178" i="4"/>
  <c r="W178" i="4"/>
  <c r="V178" i="4"/>
  <c r="X178" i="4"/>
  <c r="Y178" i="4"/>
  <c r="Z178" i="4"/>
  <c r="AA178" i="4"/>
  <c r="AB178" i="4"/>
  <c r="AC178" i="4"/>
  <c r="AD178" i="4"/>
  <c r="AF178" i="4"/>
  <c r="AH178" i="4"/>
  <c r="AL178" i="4"/>
  <c r="AP178" i="4"/>
  <c r="AK178" i="4"/>
  <c r="AO178" i="4"/>
  <c r="AJ178" i="4"/>
  <c r="AN178" i="4"/>
  <c r="AI178" i="4"/>
  <c r="AM178" i="4"/>
  <c r="Q178" i="4"/>
  <c r="R178" i="4"/>
  <c r="S178" i="4"/>
  <c r="T178" i="4"/>
  <c r="M178" i="4"/>
  <c r="N178" i="4"/>
  <c r="G178" i="4"/>
  <c r="L177" i="4"/>
  <c r="W177" i="4"/>
  <c r="V177" i="4"/>
  <c r="X177" i="4"/>
  <c r="Y177" i="4"/>
  <c r="Z177" i="4"/>
  <c r="AA177" i="4"/>
  <c r="AB177" i="4"/>
  <c r="AC177" i="4"/>
  <c r="AD177" i="4"/>
  <c r="AF177" i="4"/>
  <c r="AH177" i="4"/>
  <c r="AL177" i="4"/>
  <c r="AP177" i="4"/>
  <c r="AK177" i="4"/>
  <c r="AO177" i="4"/>
  <c r="AJ177" i="4"/>
  <c r="AN177" i="4"/>
  <c r="AI177" i="4"/>
  <c r="AM177" i="4"/>
  <c r="Q177" i="4"/>
  <c r="R177" i="4"/>
  <c r="S177" i="4"/>
  <c r="T177" i="4"/>
  <c r="M177" i="4"/>
  <c r="N177" i="4"/>
  <c r="G177" i="4"/>
  <c r="L176" i="4"/>
  <c r="W176" i="4"/>
  <c r="V176" i="4"/>
  <c r="X176" i="4"/>
  <c r="Y176" i="4"/>
  <c r="Z176" i="4"/>
  <c r="AA176" i="4"/>
  <c r="AB176" i="4"/>
  <c r="AC176" i="4"/>
  <c r="AD176" i="4"/>
  <c r="AF176" i="4"/>
  <c r="AH176" i="4"/>
  <c r="AL176" i="4"/>
  <c r="AP176" i="4"/>
  <c r="AK176" i="4"/>
  <c r="AO176" i="4"/>
  <c r="AJ176" i="4"/>
  <c r="AN176" i="4"/>
  <c r="AI176" i="4"/>
  <c r="AM176" i="4"/>
  <c r="Q176" i="4"/>
  <c r="R176" i="4"/>
  <c r="S176" i="4"/>
  <c r="T176" i="4"/>
  <c r="M176" i="4"/>
  <c r="N176" i="4"/>
  <c r="G176" i="4"/>
  <c r="L175" i="4"/>
  <c r="W175" i="4"/>
  <c r="V175" i="4"/>
  <c r="X175" i="4"/>
  <c r="Y175" i="4"/>
  <c r="Z175" i="4"/>
  <c r="AA175" i="4"/>
  <c r="AB175" i="4"/>
  <c r="AC175" i="4"/>
  <c r="AD175" i="4"/>
  <c r="AF175" i="4"/>
  <c r="AH175" i="4"/>
  <c r="AL175" i="4"/>
  <c r="AP175" i="4"/>
  <c r="AK175" i="4"/>
  <c r="AO175" i="4"/>
  <c r="AJ175" i="4"/>
  <c r="AN175" i="4"/>
  <c r="AI175" i="4"/>
  <c r="AM175" i="4"/>
  <c r="Q175" i="4"/>
  <c r="R175" i="4"/>
  <c r="S175" i="4"/>
  <c r="T175" i="4"/>
  <c r="M175" i="4"/>
  <c r="N175" i="4"/>
  <c r="G175" i="4"/>
  <c r="L174" i="4"/>
  <c r="W174" i="4"/>
  <c r="V174" i="4"/>
  <c r="X174" i="4"/>
  <c r="Y174" i="4"/>
  <c r="Z174" i="4"/>
  <c r="AA174" i="4"/>
  <c r="AB174" i="4"/>
  <c r="AC174" i="4"/>
  <c r="AD174" i="4"/>
  <c r="AF174" i="4"/>
  <c r="AH174" i="4"/>
  <c r="AL174" i="4"/>
  <c r="AP174" i="4"/>
  <c r="AK174" i="4"/>
  <c r="AO174" i="4"/>
  <c r="AJ174" i="4"/>
  <c r="AN174" i="4"/>
  <c r="AI174" i="4"/>
  <c r="AM174" i="4"/>
  <c r="Q174" i="4"/>
  <c r="R174" i="4"/>
  <c r="S174" i="4"/>
  <c r="T174" i="4"/>
  <c r="M174" i="4"/>
  <c r="N174" i="4"/>
  <c r="G174" i="4"/>
  <c r="L173" i="4"/>
  <c r="W173" i="4"/>
  <c r="V173" i="4"/>
  <c r="X173" i="4"/>
  <c r="Y173" i="4"/>
  <c r="Z173" i="4"/>
  <c r="AA173" i="4"/>
  <c r="AB173" i="4"/>
  <c r="AC173" i="4"/>
  <c r="AD173" i="4"/>
  <c r="AF173" i="4"/>
  <c r="AH173" i="4"/>
  <c r="AL173" i="4"/>
  <c r="AP173" i="4"/>
  <c r="AK173" i="4"/>
  <c r="AO173" i="4"/>
  <c r="AJ173" i="4"/>
  <c r="AN173" i="4"/>
  <c r="AI173" i="4"/>
  <c r="AM173" i="4"/>
  <c r="Q173" i="4"/>
  <c r="R173" i="4"/>
  <c r="S173" i="4"/>
  <c r="T173" i="4"/>
  <c r="M173" i="4"/>
  <c r="N173" i="4"/>
  <c r="G173" i="4"/>
  <c r="L172" i="4"/>
  <c r="W172" i="4"/>
  <c r="V172" i="4"/>
  <c r="X172" i="4"/>
  <c r="Y172" i="4"/>
  <c r="Z172" i="4"/>
  <c r="AA172" i="4"/>
  <c r="AB172" i="4"/>
  <c r="AC172" i="4"/>
  <c r="AD172" i="4"/>
  <c r="AF172" i="4"/>
  <c r="AH172" i="4"/>
  <c r="AL172" i="4"/>
  <c r="AP172" i="4"/>
  <c r="AK172" i="4"/>
  <c r="AO172" i="4"/>
  <c r="AJ172" i="4"/>
  <c r="AN172" i="4"/>
  <c r="AI172" i="4"/>
  <c r="AM172" i="4"/>
  <c r="Q172" i="4"/>
  <c r="R172" i="4"/>
  <c r="S172" i="4"/>
  <c r="T172" i="4"/>
  <c r="M172" i="4"/>
  <c r="N172" i="4"/>
  <c r="G172" i="4"/>
  <c r="L171" i="4"/>
  <c r="W171" i="4"/>
  <c r="V171" i="4"/>
  <c r="X171" i="4"/>
  <c r="Y171" i="4"/>
  <c r="Z171" i="4"/>
  <c r="AA171" i="4"/>
  <c r="AB171" i="4"/>
  <c r="AC171" i="4"/>
  <c r="AD171" i="4"/>
  <c r="AF171" i="4"/>
  <c r="AH171" i="4"/>
  <c r="AL171" i="4"/>
  <c r="AP171" i="4"/>
  <c r="AK171" i="4"/>
  <c r="AO171" i="4"/>
  <c r="AJ171" i="4"/>
  <c r="AN171" i="4"/>
  <c r="AI171" i="4"/>
  <c r="AM171" i="4"/>
  <c r="Q171" i="4"/>
  <c r="R171" i="4"/>
  <c r="S171" i="4"/>
  <c r="T171" i="4"/>
  <c r="M171" i="4"/>
  <c r="N171" i="4"/>
  <c r="G171" i="4"/>
  <c r="L170" i="4"/>
  <c r="W170" i="4"/>
  <c r="V170" i="4"/>
  <c r="X170" i="4"/>
  <c r="Y170" i="4"/>
  <c r="Z170" i="4"/>
  <c r="AA170" i="4"/>
  <c r="AB170" i="4"/>
  <c r="AC170" i="4"/>
  <c r="AD170" i="4"/>
  <c r="AF170" i="4"/>
  <c r="AH170" i="4"/>
  <c r="AL170" i="4"/>
  <c r="AP170" i="4"/>
  <c r="AK170" i="4"/>
  <c r="AO170" i="4"/>
  <c r="AJ170" i="4"/>
  <c r="AN170" i="4"/>
  <c r="AI170" i="4"/>
  <c r="AM170" i="4"/>
  <c r="Q170" i="4"/>
  <c r="R170" i="4"/>
  <c r="S170" i="4"/>
  <c r="T170" i="4"/>
  <c r="M170" i="4"/>
  <c r="N170" i="4"/>
  <c r="G170" i="4"/>
  <c r="L169" i="4"/>
  <c r="W169" i="4"/>
  <c r="V169" i="4"/>
  <c r="X169" i="4"/>
  <c r="Y169" i="4"/>
  <c r="Z169" i="4"/>
  <c r="AA169" i="4"/>
  <c r="AB169" i="4"/>
  <c r="AC169" i="4"/>
  <c r="AD169" i="4"/>
  <c r="AF169" i="4"/>
  <c r="AH169" i="4"/>
  <c r="AL169" i="4"/>
  <c r="AP169" i="4"/>
  <c r="AK169" i="4"/>
  <c r="AO169" i="4"/>
  <c r="AJ169" i="4"/>
  <c r="AN169" i="4"/>
  <c r="AI169" i="4"/>
  <c r="AM169" i="4"/>
  <c r="Q169" i="4"/>
  <c r="R169" i="4"/>
  <c r="S169" i="4"/>
  <c r="T169" i="4"/>
  <c r="M169" i="4"/>
  <c r="N169" i="4"/>
  <c r="G169" i="4"/>
  <c r="L168" i="4"/>
  <c r="W168" i="4"/>
  <c r="V168" i="4"/>
  <c r="X168" i="4"/>
  <c r="Y168" i="4"/>
  <c r="Z168" i="4"/>
  <c r="AA168" i="4"/>
  <c r="AB168" i="4"/>
  <c r="AC168" i="4"/>
  <c r="AD168" i="4"/>
  <c r="AF168" i="4"/>
  <c r="AH168" i="4"/>
  <c r="AL168" i="4"/>
  <c r="AP168" i="4"/>
  <c r="AK168" i="4"/>
  <c r="AO168" i="4"/>
  <c r="AJ168" i="4"/>
  <c r="AN168" i="4"/>
  <c r="AI168" i="4"/>
  <c r="AM168" i="4"/>
  <c r="Q168" i="4"/>
  <c r="R168" i="4"/>
  <c r="S168" i="4"/>
  <c r="T168" i="4"/>
  <c r="M168" i="4"/>
  <c r="N168" i="4"/>
  <c r="G168" i="4"/>
  <c r="L167" i="4"/>
  <c r="W167" i="4"/>
  <c r="V167" i="4"/>
  <c r="X167" i="4"/>
  <c r="Y167" i="4"/>
  <c r="Z167" i="4"/>
  <c r="AA167" i="4"/>
  <c r="AB167" i="4"/>
  <c r="AC167" i="4"/>
  <c r="AD167" i="4"/>
  <c r="AF167" i="4"/>
  <c r="AH167" i="4"/>
  <c r="AL167" i="4"/>
  <c r="AP167" i="4"/>
  <c r="AK167" i="4"/>
  <c r="AO167" i="4"/>
  <c r="AJ167" i="4"/>
  <c r="AN167" i="4"/>
  <c r="AI167" i="4"/>
  <c r="AM167" i="4"/>
  <c r="Q167" i="4"/>
  <c r="R167" i="4"/>
  <c r="S167" i="4"/>
  <c r="T167" i="4"/>
  <c r="M167" i="4"/>
  <c r="N167" i="4"/>
  <c r="G167" i="4"/>
  <c r="L166" i="4"/>
  <c r="W166" i="4"/>
  <c r="V166" i="4"/>
  <c r="X166" i="4"/>
  <c r="Y166" i="4"/>
  <c r="Z166" i="4"/>
  <c r="AA166" i="4"/>
  <c r="AB166" i="4"/>
  <c r="AC166" i="4"/>
  <c r="AD166" i="4"/>
  <c r="AF166" i="4"/>
  <c r="AH166" i="4"/>
  <c r="AL166" i="4"/>
  <c r="AP166" i="4"/>
  <c r="AK166" i="4"/>
  <c r="AO166" i="4"/>
  <c r="AJ166" i="4"/>
  <c r="AN166" i="4"/>
  <c r="AI166" i="4"/>
  <c r="AM166" i="4"/>
  <c r="Q166" i="4"/>
  <c r="R166" i="4"/>
  <c r="S166" i="4"/>
  <c r="T166" i="4"/>
  <c r="M166" i="4"/>
  <c r="N166" i="4"/>
  <c r="G166" i="4"/>
  <c r="L165" i="4"/>
  <c r="W165" i="4"/>
  <c r="V165" i="4"/>
  <c r="X165" i="4"/>
  <c r="Y165" i="4"/>
  <c r="Z165" i="4"/>
  <c r="AA165" i="4"/>
  <c r="AB165" i="4"/>
  <c r="AC165" i="4"/>
  <c r="AD165" i="4"/>
  <c r="AF165" i="4"/>
  <c r="AH165" i="4"/>
  <c r="AL165" i="4"/>
  <c r="AP165" i="4"/>
  <c r="AK165" i="4"/>
  <c r="AO165" i="4"/>
  <c r="AJ165" i="4"/>
  <c r="AN165" i="4"/>
  <c r="AI165" i="4"/>
  <c r="AM165" i="4"/>
  <c r="Q165" i="4"/>
  <c r="R165" i="4"/>
  <c r="S165" i="4"/>
  <c r="T165" i="4"/>
  <c r="M165" i="4"/>
  <c r="N165" i="4"/>
  <c r="G165" i="4"/>
  <c r="L164" i="4"/>
  <c r="W164" i="4"/>
  <c r="V164" i="4"/>
  <c r="X164" i="4"/>
  <c r="Y164" i="4"/>
  <c r="Z164" i="4"/>
  <c r="AA164" i="4"/>
  <c r="AB164" i="4"/>
  <c r="AC164" i="4"/>
  <c r="AD164" i="4"/>
  <c r="AF164" i="4"/>
  <c r="AH164" i="4"/>
  <c r="AL164" i="4"/>
  <c r="AP164" i="4"/>
  <c r="AK164" i="4"/>
  <c r="AO164" i="4"/>
  <c r="AJ164" i="4"/>
  <c r="AN164" i="4"/>
  <c r="AI164" i="4"/>
  <c r="AM164" i="4"/>
  <c r="Q164" i="4"/>
  <c r="R164" i="4"/>
  <c r="S164" i="4"/>
  <c r="T164" i="4"/>
  <c r="M164" i="4"/>
  <c r="N164" i="4"/>
  <c r="G164" i="4"/>
  <c r="L163" i="4"/>
  <c r="W163" i="4"/>
  <c r="V163" i="4"/>
  <c r="X163" i="4"/>
  <c r="Y163" i="4"/>
  <c r="Z163" i="4"/>
  <c r="AA163" i="4"/>
  <c r="AB163" i="4"/>
  <c r="AC163" i="4"/>
  <c r="AD163" i="4"/>
  <c r="AF163" i="4"/>
  <c r="AH163" i="4"/>
  <c r="AL163" i="4"/>
  <c r="AP163" i="4"/>
  <c r="AK163" i="4"/>
  <c r="AO163" i="4"/>
  <c r="AJ163" i="4"/>
  <c r="AN163" i="4"/>
  <c r="AI163" i="4"/>
  <c r="AM163" i="4"/>
  <c r="Q163" i="4"/>
  <c r="R163" i="4"/>
  <c r="S163" i="4"/>
  <c r="T163" i="4"/>
  <c r="M163" i="4"/>
  <c r="N163" i="4"/>
  <c r="G163" i="4"/>
  <c r="L162" i="4"/>
  <c r="W162" i="4"/>
  <c r="V162" i="4"/>
  <c r="X162" i="4"/>
  <c r="Y162" i="4"/>
  <c r="Z162" i="4"/>
  <c r="AA162" i="4"/>
  <c r="AB162" i="4"/>
  <c r="AC162" i="4"/>
  <c r="AD162" i="4"/>
  <c r="AF162" i="4"/>
  <c r="AH162" i="4"/>
  <c r="AL162" i="4"/>
  <c r="AP162" i="4"/>
  <c r="AK162" i="4"/>
  <c r="AO162" i="4"/>
  <c r="AJ162" i="4"/>
  <c r="AN162" i="4"/>
  <c r="AI162" i="4"/>
  <c r="AM162" i="4"/>
  <c r="Q162" i="4"/>
  <c r="R162" i="4"/>
  <c r="S162" i="4"/>
  <c r="T162" i="4"/>
  <c r="M162" i="4"/>
  <c r="N162" i="4"/>
  <c r="G162" i="4"/>
  <c r="L161" i="4"/>
  <c r="W161" i="4"/>
  <c r="V161" i="4"/>
  <c r="X161" i="4"/>
  <c r="Y161" i="4"/>
  <c r="Z161" i="4"/>
  <c r="AA161" i="4"/>
  <c r="AB161" i="4"/>
  <c r="AC161" i="4"/>
  <c r="AD161" i="4"/>
  <c r="AF161" i="4"/>
  <c r="AH161" i="4"/>
  <c r="AL161" i="4"/>
  <c r="AP161" i="4"/>
  <c r="AK161" i="4"/>
  <c r="AO161" i="4"/>
  <c r="AJ161" i="4"/>
  <c r="AN161" i="4"/>
  <c r="AI161" i="4"/>
  <c r="AM161" i="4"/>
  <c r="Q161" i="4"/>
  <c r="R161" i="4"/>
  <c r="S161" i="4"/>
  <c r="T161" i="4"/>
  <c r="M161" i="4"/>
  <c r="N161" i="4"/>
  <c r="G161" i="4"/>
  <c r="L160" i="4"/>
  <c r="W160" i="4"/>
  <c r="V160" i="4"/>
  <c r="X160" i="4"/>
  <c r="Y160" i="4"/>
  <c r="Z160" i="4"/>
  <c r="AA160" i="4"/>
  <c r="AB160" i="4"/>
  <c r="AC160" i="4"/>
  <c r="AD160" i="4"/>
  <c r="AF160" i="4"/>
  <c r="AH160" i="4"/>
  <c r="AL160" i="4"/>
  <c r="AP160" i="4"/>
  <c r="AK160" i="4"/>
  <c r="AO160" i="4"/>
  <c r="AJ160" i="4"/>
  <c r="AN160" i="4"/>
  <c r="AI160" i="4"/>
  <c r="AM160" i="4"/>
  <c r="Q160" i="4"/>
  <c r="R160" i="4"/>
  <c r="S160" i="4"/>
  <c r="T160" i="4"/>
  <c r="M160" i="4"/>
  <c r="N160" i="4"/>
  <c r="G160" i="4"/>
  <c r="L159" i="4"/>
  <c r="W159" i="4"/>
  <c r="V159" i="4"/>
  <c r="X159" i="4"/>
  <c r="Y159" i="4"/>
  <c r="Z159" i="4"/>
  <c r="AA159" i="4"/>
  <c r="AB159" i="4"/>
  <c r="AC159" i="4"/>
  <c r="AD159" i="4"/>
  <c r="AF159" i="4"/>
  <c r="AH159" i="4"/>
  <c r="AL159" i="4"/>
  <c r="AP159" i="4"/>
  <c r="AK159" i="4"/>
  <c r="AO159" i="4"/>
  <c r="AJ159" i="4"/>
  <c r="AN159" i="4"/>
  <c r="AI159" i="4"/>
  <c r="AM159" i="4"/>
  <c r="Q159" i="4"/>
  <c r="R159" i="4"/>
  <c r="S159" i="4"/>
  <c r="T159" i="4"/>
  <c r="M159" i="4"/>
  <c r="N159" i="4"/>
  <c r="G159" i="4"/>
  <c r="L158" i="4"/>
  <c r="W158" i="4"/>
  <c r="V158" i="4"/>
  <c r="X158" i="4"/>
  <c r="Y158" i="4"/>
  <c r="Z158" i="4"/>
  <c r="AA158" i="4"/>
  <c r="AB158" i="4"/>
  <c r="AC158" i="4"/>
  <c r="AD158" i="4"/>
  <c r="AF158" i="4"/>
  <c r="AH158" i="4"/>
  <c r="AL158" i="4"/>
  <c r="AP158" i="4"/>
  <c r="AK158" i="4"/>
  <c r="AO158" i="4"/>
  <c r="AJ158" i="4"/>
  <c r="AN158" i="4"/>
  <c r="AI158" i="4"/>
  <c r="AM158" i="4"/>
  <c r="Q158" i="4"/>
  <c r="R158" i="4"/>
  <c r="S158" i="4"/>
  <c r="T158" i="4"/>
  <c r="M158" i="4"/>
  <c r="N158" i="4"/>
  <c r="G158" i="4"/>
  <c r="L157" i="4"/>
  <c r="W157" i="4"/>
  <c r="V157" i="4"/>
  <c r="X157" i="4"/>
  <c r="Y157" i="4"/>
  <c r="Z157" i="4"/>
  <c r="AA157" i="4"/>
  <c r="AB157" i="4"/>
  <c r="AC157" i="4"/>
  <c r="AD157" i="4"/>
  <c r="AF157" i="4"/>
  <c r="AH157" i="4"/>
  <c r="AL157" i="4"/>
  <c r="AP157" i="4"/>
  <c r="AK157" i="4"/>
  <c r="AO157" i="4"/>
  <c r="AJ157" i="4"/>
  <c r="AN157" i="4"/>
  <c r="AI157" i="4"/>
  <c r="AM157" i="4"/>
  <c r="Q157" i="4"/>
  <c r="R157" i="4"/>
  <c r="S157" i="4"/>
  <c r="T157" i="4"/>
  <c r="M157" i="4"/>
  <c r="N157" i="4"/>
  <c r="G157" i="4"/>
  <c r="L156" i="4"/>
  <c r="W156" i="4"/>
  <c r="V156" i="4"/>
  <c r="X156" i="4"/>
  <c r="Y156" i="4"/>
  <c r="Z156" i="4"/>
  <c r="AA156" i="4"/>
  <c r="AB156" i="4"/>
  <c r="AC156" i="4"/>
  <c r="AD156" i="4"/>
  <c r="AF156" i="4"/>
  <c r="AH156" i="4"/>
  <c r="AL156" i="4"/>
  <c r="AP156" i="4"/>
  <c r="AK156" i="4"/>
  <c r="AO156" i="4"/>
  <c r="AJ156" i="4"/>
  <c r="AN156" i="4"/>
  <c r="AI156" i="4"/>
  <c r="AM156" i="4"/>
  <c r="Q156" i="4"/>
  <c r="R156" i="4"/>
  <c r="S156" i="4"/>
  <c r="T156" i="4"/>
  <c r="M156" i="4"/>
  <c r="N156" i="4"/>
  <c r="G156" i="4"/>
  <c r="L155" i="4"/>
  <c r="W155" i="4"/>
  <c r="V155" i="4"/>
  <c r="X155" i="4"/>
  <c r="Y155" i="4"/>
  <c r="Z155" i="4"/>
  <c r="AA155" i="4"/>
  <c r="AB155" i="4"/>
  <c r="AC155" i="4"/>
  <c r="AD155" i="4"/>
  <c r="AF155" i="4"/>
  <c r="AH155" i="4"/>
  <c r="AL155" i="4"/>
  <c r="AP155" i="4"/>
  <c r="AK155" i="4"/>
  <c r="AO155" i="4"/>
  <c r="AJ155" i="4"/>
  <c r="AN155" i="4"/>
  <c r="AI155" i="4"/>
  <c r="AM155" i="4"/>
  <c r="Q155" i="4"/>
  <c r="R155" i="4"/>
  <c r="S155" i="4"/>
  <c r="T155" i="4"/>
  <c r="M155" i="4"/>
  <c r="N155" i="4"/>
  <c r="G155" i="4"/>
  <c r="L154" i="4"/>
  <c r="W154" i="4"/>
  <c r="V154" i="4"/>
  <c r="X154" i="4"/>
  <c r="Y154" i="4"/>
  <c r="Z154" i="4"/>
  <c r="AA154" i="4"/>
  <c r="AB154" i="4"/>
  <c r="AC154" i="4"/>
  <c r="AD154" i="4"/>
  <c r="AF154" i="4"/>
  <c r="AH154" i="4"/>
  <c r="AL154" i="4"/>
  <c r="AP154" i="4"/>
  <c r="AK154" i="4"/>
  <c r="AO154" i="4"/>
  <c r="AJ154" i="4"/>
  <c r="AN154" i="4"/>
  <c r="AI154" i="4"/>
  <c r="AM154" i="4"/>
  <c r="Q154" i="4"/>
  <c r="R154" i="4"/>
  <c r="S154" i="4"/>
  <c r="T154" i="4"/>
  <c r="M154" i="4"/>
  <c r="N154" i="4"/>
  <c r="G154" i="4"/>
  <c r="L153" i="4"/>
  <c r="W153" i="4"/>
  <c r="V153" i="4"/>
  <c r="X153" i="4"/>
  <c r="Y153" i="4"/>
  <c r="Z153" i="4"/>
  <c r="AA153" i="4"/>
  <c r="AB153" i="4"/>
  <c r="AC153" i="4"/>
  <c r="AD153" i="4"/>
  <c r="AF153" i="4"/>
  <c r="AH153" i="4"/>
  <c r="AL153" i="4"/>
  <c r="AP153" i="4"/>
  <c r="AK153" i="4"/>
  <c r="AO153" i="4"/>
  <c r="AJ153" i="4"/>
  <c r="AN153" i="4"/>
  <c r="AI153" i="4"/>
  <c r="AM153" i="4"/>
  <c r="Q153" i="4"/>
  <c r="R153" i="4"/>
  <c r="S153" i="4"/>
  <c r="T153" i="4"/>
  <c r="M153" i="4"/>
  <c r="N153" i="4"/>
  <c r="G153" i="4"/>
  <c r="L152" i="4"/>
  <c r="W152" i="4"/>
  <c r="V152" i="4"/>
  <c r="X152" i="4"/>
  <c r="Y152" i="4"/>
  <c r="Z152" i="4"/>
  <c r="AA152" i="4"/>
  <c r="AB152" i="4"/>
  <c r="AC152" i="4"/>
  <c r="AD152" i="4"/>
  <c r="AF152" i="4"/>
  <c r="AH152" i="4"/>
  <c r="AL152" i="4"/>
  <c r="AP152" i="4"/>
  <c r="AK152" i="4"/>
  <c r="AO152" i="4"/>
  <c r="AJ152" i="4"/>
  <c r="AN152" i="4"/>
  <c r="AI152" i="4"/>
  <c r="AM152" i="4"/>
  <c r="Q152" i="4"/>
  <c r="R152" i="4"/>
  <c r="S152" i="4"/>
  <c r="T152" i="4"/>
  <c r="M152" i="4"/>
  <c r="N152" i="4"/>
  <c r="G152" i="4"/>
  <c r="L151" i="4"/>
  <c r="W151" i="4"/>
  <c r="V151" i="4"/>
  <c r="X151" i="4"/>
  <c r="Y151" i="4"/>
  <c r="Z151" i="4"/>
  <c r="AA151" i="4"/>
  <c r="AB151" i="4"/>
  <c r="AC151" i="4"/>
  <c r="AD151" i="4"/>
  <c r="AF151" i="4"/>
  <c r="AH151" i="4"/>
  <c r="AL151" i="4"/>
  <c r="AP151" i="4"/>
  <c r="AK151" i="4"/>
  <c r="AO151" i="4"/>
  <c r="AJ151" i="4"/>
  <c r="AN151" i="4"/>
  <c r="AI151" i="4"/>
  <c r="AM151" i="4"/>
  <c r="Q151" i="4"/>
  <c r="R151" i="4"/>
  <c r="S151" i="4"/>
  <c r="T151" i="4"/>
  <c r="M151" i="4"/>
  <c r="N151" i="4"/>
  <c r="G151" i="4"/>
  <c r="L150" i="4"/>
  <c r="W150" i="4"/>
  <c r="V150" i="4"/>
  <c r="X150" i="4"/>
  <c r="Y150" i="4"/>
  <c r="Z150" i="4"/>
  <c r="AA150" i="4"/>
  <c r="AB150" i="4"/>
  <c r="AC150" i="4"/>
  <c r="AD150" i="4"/>
  <c r="AF150" i="4"/>
  <c r="AH150" i="4"/>
  <c r="AL150" i="4"/>
  <c r="AP150" i="4"/>
  <c r="AK150" i="4"/>
  <c r="AO150" i="4"/>
  <c r="AJ150" i="4"/>
  <c r="AN150" i="4"/>
  <c r="AI150" i="4"/>
  <c r="AM150" i="4"/>
  <c r="Q150" i="4"/>
  <c r="R150" i="4"/>
  <c r="S150" i="4"/>
  <c r="T150" i="4"/>
  <c r="M150" i="4"/>
  <c r="N150" i="4"/>
  <c r="G150" i="4"/>
  <c r="L149" i="4"/>
  <c r="W149" i="4"/>
  <c r="V149" i="4"/>
  <c r="X149" i="4"/>
  <c r="Y149" i="4"/>
  <c r="Z149" i="4"/>
  <c r="AA149" i="4"/>
  <c r="AB149" i="4"/>
  <c r="AC149" i="4"/>
  <c r="AD149" i="4"/>
  <c r="AF149" i="4"/>
  <c r="AH149" i="4"/>
  <c r="AL149" i="4"/>
  <c r="AP149" i="4"/>
  <c r="AK149" i="4"/>
  <c r="AO149" i="4"/>
  <c r="AJ149" i="4"/>
  <c r="AN149" i="4"/>
  <c r="AI149" i="4"/>
  <c r="AM149" i="4"/>
  <c r="Q149" i="4"/>
  <c r="R149" i="4"/>
  <c r="S149" i="4"/>
  <c r="T149" i="4"/>
  <c r="M149" i="4"/>
  <c r="N149" i="4"/>
  <c r="G149" i="4"/>
  <c r="L148" i="4"/>
  <c r="W148" i="4"/>
  <c r="V148" i="4"/>
  <c r="X148" i="4"/>
  <c r="Y148" i="4"/>
  <c r="Z148" i="4"/>
  <c r="AA148" i="4"/>
  <c r="AB148" i="4"/>
  <c r="AC148" i="4"/>
  <c r="AD148" i="4"/>
  <c r="AF148" i="4"/>
  <c r="AH148" i="4"/>
  <c r="AL148" i="4"/>
  <c r="AP148" i="4"/>
  <c r="AK148" i="4"/>
  <c r="AO148" i="4"/>
  <c r="AJ148" i="4"/>
  <c r="AN148" i="4"/>
  <c r="AI148" i="4"/>
  <c r="AM148" i="4"/>
  <c r="Q148" i="4"/>
  <c r="R148" i="4"/>
  <c r="S148" i="4"/>
  <c r="T148" i="4"/>
  <c r="M148" i="4"/>
  <c r="N148" i="4"/>
  <c r="G148" i="4"/>
  <c r="L147" i="4"/>
  <c r="W147" i="4"/>
  <c r="V147" i="4"/>
  <c r="X147" i="4"/>
  <c r="Y147" i="4"/>
  <c r="Z147" i="4"/>
  <c r="AA147" i="4"/>
  <c r="AB147" i="4"/>
  <c r="AC147" i="4"/>
  <c r="AD147" i="4"/>
  <c r="AF147" i="4"/>
  <c r="AH147" i="4"/>
  <c r="AL147" i="4"/>
  <c r="AP147" i="4"/>
  <c r="AK147" i="4"/>
  <c r="AO147" i="4"/>
  <c r="AJ147" i="4"/>
  <c r="AN147" i="4"/>
  <c r="AI147" i="4"/>
  <c r="AM147" i="4"/>
  <c r="Q147" i="4"/>
  <c r="R147" i="4"/>
  <c r="S147" i="4"/>
  <c r="T147" i="4"/>
  <c r="M147" i="4"/>
  <c r="N147" i="4"/>
  <c r="G147" i="4"/>
  <c r="L146" i="4"/>
  <c r="W146" i="4"/>
  <c r="V146" i="4"/>
  <c r="X146" i="4"/>
  <c r="Y146" i="4"/>
  <c r="Z146" i="4"/>
  <c r="AA146" i="4"/>
  <c r="AB146" i="4"/>
  <c r="AC146" i="4"/>
  <c r="AD146" i="4"/>
  <c r="AF146" i="4"/>
  <c r="AH146" i="4"/>
  <c r="AL146" i="4"/>
  <c r="AP146" i="4"/>
  <c r="AK146" i="4"/>
  <c r="AO146" i="4"/>
  <c r="AJ146" i="4"/>
  <c r="AN146" i="4"/>
  <c r="AI146" i="4"/>
  <c r="AM146" i="4"/>
  <c r="Q146" i="4"/>
  <c r="R146" i="4"/>
  <c r="S146" i="4"/>
  <c r="T146" i="4"/>
  <c r="M146" i="4"/>
  <c r="N146" i="4"/>
  <c r="G146" i="4"/>
  <c r="L145" i="4"/>
  <c r="W145" i="4"/>
  <c r="V145" i="4"/>
  <c r="X145" i="4"/>
  <c r="Y145" i="4"/>
  <c r="Z145" i="4"/>
  <c r="AA145" i="4"/>
  <c r="AB145" i="4"/>
  <c r="AC145" i="4"/>
  <c r="AD145" i="4"/>
  <c r="AF145" i="4"/>
  <c r="AH145" i="4"/>
  <c r="AL145" i="4"/>
  <c r="AP145" i="4"/>
  <c r="AK145" i="4"/>
  <c r="AO145" i="4"/>
  <c r="AJ145" i="4"/>
  <c r="AN145" i="4"/>
  <c r="AI145" i="4"/>
  <c r="AM145" i="4"/>
  <c r="Q145" i="4"/>
  <c r="R145" i="4"/>
  <c r="S145" i="4"/>
  <c r="T145" i="4"/>
  <c r="M145" i="4"/>
  <c r="N145" i="4"/>
  <c r="G145" i="4"/>
  <c r="L144" i="4"/>
  <c r="W144" i="4"/>
  <c r="V144" i="4"/>
  <c r="X144" i="4"/>
  <c r="Y144" i="4"/>
  <c r="Z144" i="4"/>
  <c r="AA144" i="4"/>
  <c r="AB144" i="4"/>
  <c r="AC144" i="4"/>
  <c r="AD144" i="4"/>
  <c r="AF144" i="4"/>
  <c r="AH144" i="4"/>
  <c r="AL144" i="4"/>
  <c r="AP144" i="4"/>
  <c r="AK144" i="4"/>
  <c r="AO144" i="4"/>
  <c r="AJ144" i="4"/>
  <c r="AN144" i="4"/>
  <c r="AI144" i="4"/>
  <c r="AM144" i="4"/>
  <c r="Q144" i="4"/>
  <c r="R144" i="4"/>
  <c r="S144" i="4"/>
  <c r="T144" i="4"/>
  <c r="M144" i="4"/>
  <c r="N144" i="4"/>
  <c r="G144" i="4"/>
  <c r="L143" i="4"/>
  <c r="W143" i="4"/>
  <c r="V143" i="4"/>
  <c r="X143" i="4"/>
  <c r="Y143" i="4"/>
  <c r="Z143" i="4"/>
  <c r="AA143" i="4"/>
  <c r="AB143" i="4"/>
  <c r="AC143" i="4"/>
  <c r="AD143" i="4"/>
  <c r="AF143" i="4"/>
  <c r="AH143" i="4"/>
  <c r="AL143" i="4"/>
  <c r="AP143" i="4"/>
  <c r="AK143" i="4"/>
  <c r="AO143" i="4"/>
  <c r="AJ143" i="4"/>
  <c r="AN143" i="4"/>
  <c r="AI143" i="4"/>
  <c r="AM143" i="4"/>
  <c r="Q143" i="4"/>
  <c r="R143" i="4"/>
  <c r="S143" i="4"/>
  <c r="T143" i="4"/>
  <c r="M143" i="4"/>
  <c r="N143" i="4"/>
  <c r="G143" i="4"/>
  <c r="L142" i="4"/>
  <c r="W142" i="4"/>
  <c r="V142" i="4"/>
  <c r="X142" i="4"/>
  <c r="Y142" i="4"/>
  <c r="Z142" i="4"/>
  <c r="AA142" i="4"/>
  <c r="AB142" i="4"/>
  <c r="AC142" i="4"/>
  <c r="AD142" i="4"/>
  <c r="AF142" i="4"/>
  <c r="AH142" i="4"/>
  <c r="AL142" i="4"/>
  <c r="AP142" i="4"/>
  <c r="AK142" i="4"/>
  <c r="AO142" i="4"/>
  <c r="AJ142" i="4"/>
  <c r="AN142" i="4"/>
  <c r="AI142" i="4"/>
  <c r="AM142" i="4"/>
  <c r="Q142" i="4"/>
  <c r="R142" i="4"/>
  <c r="S142" i="4"/>
  <c r="T142" i="4"/>
  <c r="M142" i="4"/>
  <c r="N142" i="4"/>
  <c r="G142" i="4"/>
  <c r="L141" i="4"/>
  <c r="W141" i="4"/>
  <c r="V141" i="4"/>
  <c r="X141" i="4"/>
  <c r="Y141" i="4"/>
  <c r="Z141" i="4"/>
  <c r="AA141" i="4"/>
  <c r="AB141" i="4"/>
  <c r="AC141" i="4"/>
  <c r="AD141" i="4"/>
  <c r="AF141" i="4"/>
  <c r="AH141" i="4"/>
  <c r="AL141" i="4"/>
  <c r="AP141" i="4"/>
  <c r="AK141" i="4"/>
  <c r="AO141" i="4"/>
  <c r="AJ141" i="4"/>
  <c r="AN141" i="4"/>
  <c r="AI141" i="4"/>
  <c r="AM141" i="4"/>
  <c r="Q141" i="4"/>
  <c r="R141" i="4"/>
  <c r="S141" i="4"/>
  <c r="T141" i="4"/>
  <c r="M141" i="4"/>
  <c r="N141" i="4"/>
  <c r="G141" i="4"/>
  <c r="L140" i="4"/>
  <c r="W140" i="4"/>
  <c r="V140" i="4"/>
  <c r="X140" i="4"/>
  <c r="Y140" i="4"/>
  <c r="Z140" i="4"/>
  <c r="AA140" i="4"/>
  <c r="AB140" i="4"/>
  <c r="AC140" i="4"/>
  <c r="AD140" i="4"/>
  <c r="AF140" i="4"/>
  <c r="AH140" i="4"/>
  <c r="AL140" i="4"/>
  <c r="AP140" i="4"/>
  <c r="AK140" i="4"/>
  <c r="AO140" i="4"/>
  <c r="AJ140" i="4"/>
  <c r="AN140" i="4"/>
  <c r="AI140" i="4"/>
  <c r="AM140" i="4"/>
  <c r="Q140" i="4"/>
  <c r="R140" i="4"/>
  <c r="S140" i="4"/>
  <c r="T140" i="4"/>
  <c r="M140" i="4"/>
  <c r="N140" i="4"/>
  <c r="G140" i="4"/>
  <c r="L139" i="4"/>
  <c r="W139" i="4"/>
  <c r="V139" i="4"/>
  <c r="X139" i="4"/>
  <c r="Y139" i="4"/>
  <c r="Z139" i="4"/>
  <c r="AA139" i="4"/>
  <c r="AB139" i="4"/>
  <c r="AC139" i="4"/>
  <c r="AD139" i="4"/>
  <c r="AF139" i="4"/>
  <c r="AH139" i="4"/>
  <c r="AL139" i="4"/>
  <c r="AP139" i="4"/>
  <c r="AK139" i="4"/>
  <c r="AO139" i="4"/>
  <c r="AJ139" i="4"/>
  <c r="AN139" i="4"/>
  <c r="AI139" i="4"/>
  <c r="AM139" i="4"/>
  <c r="Q139" i="4"/>
  <c r="R139" i="4"/>
  <c r="S139" i="4"/>
  <c r="T139" i="4"/>
  <c r="M139" i="4"/>
  <c r="N139" i="4"/>
  <c r="G139" i="4"/>
  <c r="L138" i="4"/>
  <c r="W138" i="4"/>
  <c r="V138" i="4"/>
  <c r="X138" i="4"/>
  <c r="Y138" i="4"/>
  <c r="Z138" i="4"/>
  <c r="AA138" i="4"/>
  <c r="AB138" i="4"/>
  <c r="AC138" i="4"/>
  <c r="AD138" i="4"/>
  <c r="AF138" i="4"/>
  <c r="AH138" i="4"/>
  <c r="AL138" i="4"/>
  <c r="AP138" i="4"/>
  <c r="AK138" i="4"/>
  <c r="AO138" i="4"/>
  <c r="AJ138" i="4"/>
  <c r="AN138" i="4"/>
  <c r="AI138" i="4"/>
  <c r="AM138" i="4"/>
  <c r="Q138" i="4"/>
  <c r="R138" i="4"/>
  <c r="S138" i="4"/>
  <c r="T138" i="4"/>
  <c r="M138" i="4"/>
  <c r="N138" i="4"/>
  <c r="G138" i="4"/>
  <c r="L137" i="4"/>
  <c r="W137" i="4"/>
  <c r="V137" i="4"/>
  <c r="X137" i="4"/>
  <c r="Y137" i="4"/>
  <c r="Z137" i="4"/>
  <c r="AA137" i="4"/>
  <c r="AB137" i="4"/>
  <c r="AC137" i="4"/>
  <c r="AD137" i="4"/>
  <c r="AF137" i="4"/>
  <c r="AH137" i="4"/>
  <c r="AL137" i="4"/>
  <c r="AP137" i="4"/>
  <c r="AK137" i="4"/>
  <c r="AO137" i="4"/>
  <c r="AJ137" i="4"/>
  <c r="AN137" i="4"/>
  <c r="AI137" i="4"/>
  <c r="AM137" i="4"/>
  <c r="Q137" i="4"/>
  <c r="R137" i="4"/>
  <c r="S137" i="4"/>
  <c r="T137" i="4"/>
  <c r="M137" i="4"/>
  <c r="N137" i="4"/>
  <c r="G137" i="4"/>
  <c r="L136" i="4"/>
  <c r="W136" i="4"/>
  <c r="V136" i="4"/>
  <c r="X136" i="4"/>
  <c r="Y136" i="4"/>
  <c r="Z136" i="4"/>
  <c r="AA136" i="4"/>
  <c r="AB136" i="4"/>
  <c r="AC136" i="4"/>
  <c r="AD136" i="4"/>
  <c r="AF136" i="4"/>
  <c r="AH136" i="4"/>
  <c r="AL136" i="4"/>
  <c r="AP136" i="4"/>
  <c r="AK136" i="4"/>
  <c r="AO136" i="4"/>
  <c r="AJ136" i="4"/>
  <c r="AN136" i="4"/>
  <c r="AI136" i="4"/>
  <c r="AM136" i="4"/>
  <c r="Q136" i="4"/>
  <c r="R136" i="4"/>
  <c r="S136" i="4"/>
  <c r="T136" i="4"/>
  <c r="M136" i="4"/>
  <c r="N136" i="4"/>
  <c r="G136" i="4"/>
  <c r="L135" i="4"/>
  <c r="W135" i="4"/>
  <c r="V135" i="4"/>
  <c r="X135" i="4"/>
  <c r="Y135" i="4"/>
  <c r="Z135" i="4"/>
  <c r="AA135" i="4"/>
  <c r="AB135" i="4"/>
  <c r="AC135" i="4"/>
  <c r="AD135" i="4"/>
  <c r="AF135" i="4"/>
  <c r="AH135" i="4"/>
  <c r="AL135" i="4"/>
  <c r="AP135" i="4"/>
  <c r="AK135" i="4"/>
  <c r="AO135" i="4"/>
  <c r="AJ135" i="4"/>
  <c r="AN135" i="4"/>
  <c r="AI135" i="4"/>
  <c r="AM135" i="4"/>
  <c r="Q135" i="4"/>
  <c r="R135" i="4"/>
  <c r="S135" i="4"/>
  <c r="T135" i="4"/>
  <c r="M135" i="4"/>
  <c r="N135" i="4"/>
  <c r="G135" i="4"/>
  <c r="L134" i="4"/>
  <c r="W134" i="4"/>
  <c r="V134" i="4"/>
  <c r="X134" i="4"/>
  <c r="Y134" i="4"/>
  <c r="Z134" i="4"/>
  <c r="AA134" i="4"/>
  <c r="AB134" i="4"/>
  <c r="AC134" i="4"/>
  <c r="AD134" i="4"/>
  <c r="AF134" i="4"/>
  <c r="AH134" i="4"/>
  <c r="AL134" i="4"/>
  <c r="AP134" i="4"/>
  <c r="AK134" i="4"/>
  <c r="AO134" i="4"/>
  <c r="AJ134" i="4"/>
  <c r="AN134" i="4"/>
  <c r="AI134" i="4"/>
  <c r="AM134" i="4"/>
  <c r="Q134" i="4"/>
  <c r="R134" i="4"/>
  <c r="S134" i="4"/>
  <c r="T134" i="4"/>
  <c r="M134" i="4"/>
  <c r="N134" i="4"/>
  <c r="G134" i="4"/>
  <c r="L133" i="4"/>
  <c r="W133" i="4"/>
  <c r="V133" i="4"/>
  <c r="X133" i="4"/>
  <c r="Y133" i="4"/>
  <c r="Z133" i="4"/>
  <c r="AA133" i="4"/>
  <c r="AB133" i="4"/>
  <c r="AC133" i="4"/>
  <c r="AD133" i="4"/>
  <c r="AF133" i="4"/>
  <c r="AH133" i="4"/>
  <c r="AL133" i="4"/>
  <c r="AP133" i="4"/>
  <c r="AK133" i="4"/>
  <c r="AO133" i="4"/>
  <c r="AJ133" i="4"/>
  <c r="AN133" i="4"/>
  <c r="AI133" i="4"/>
  <c r="AM133" i="4"/>
  <c r="Q133" i="4"/>
  <c r="R133" i="4"/>
  <c r="S133" i="4"/>
  <c r="T133" i="4"/>
  <c r="M133" i="4"/>
  <c r="N133" i="4"/>
  <c r="G133" i="4"/>
  <c r="L132" i="4"/>
  <c r="W132" i="4"/>
  <c r="V132" i="4"/>
  <c r="X132" i="4"/>
  <c r="Y132" i="4"/>
  <c r="Z132" i="4"/>
  <c r="AA132" i="4"/>
  <c r="AB132" i="4"/>
  <c r="AC132" i="4"/>
  <c r="AD132" i="4"/>
  <c r="AF132" i="4"/>
  <c r="AH132" i="4"/>
  <c r="AL132" i="4"/>
  <c r="AP132" i="4"/>
  <c r="AK132" i="4"/>
  <c r="AO132" i="4"/>
  <c r="AJ132" i="4"/>
  <c r="AN132" i="4"/>
  <c r="AI132" i="4"/>
  <c r="AM132" i="4"/>
  <c r="Q132" i="4"/>
  <c r="R132" i="4"/>
  <c r="S132" i="4"/>
  <c r="T132" i="4"/>
  <c r="M132" i="4"/>
  <c r="N132" i="4"/>
  <c r="G132" i="4"/>
  <c r="L131" i="4"/>
  <c r="W131" i="4"/>
  <c r="V131" i="4"/>
  <c r="X131" i="4"/>
  <c r="Y131" i="4"/>
  <c r="Z131" i="4"/>
  <c r="AA131" i="4"/>
  <c r="AB131" i="4"/>
  <c r="AC131" i="4"/>
  <c r="AD131" i="4"/>
  <c r="AF131" i="4"/>
  <c r="AH131" i="4"/>
  <c r="AL131" i="4"/>
  <c r="AP131" i="4"/>
  <c r="AK131" i="4"/>
  <c r="AO131" i="4"/>
  <c r="AJ131" i="4"/>
  <c r="AN131" i="4"/>
  <c r="AI131" i="4"/>
  <c r="AM131" i="4"/>
  <c r="Q131" i="4"/>
  <c r="R131" i="4"/>
  <c r="S131" i="4"/>
  <c r="T131" i="4"/>
  <c r="M131" i="4"/>
  <c r="N131" i="4"/>
  <c r="G131" i="4"/>
  <c r="L130" i="4"/>
  <c r="W130" i="4"/>
  <c r="V130" i="4"/>
  <c r="X130" i="4"/>
  <c r="Y130" i="4"/>
  <c r="Z130" i="4"/>
  <c r="AA130" i="4"/>
  <c r="AB130" i="4"/>
  <c r="AC130" i="4"/>
  <c r="AD130" i="4"/>
  <c r="AF130" i="4"/>
  <c r="AH130" i="4"/>
  <c r="AL130" i="4"/>
  <c r="AP130" i="4"/>
  <c r="AK130" i="4"/>
  <c r="AO130" i="4"/>
  <c r="AJ130" i="4"/>
  <c r="AN130" i="4"/>
  <c r="AI130" i="4"/>
  <c r="AM130" i="4"/>
  <c r="Q130" i="4"/>
  <c r="R130" i="4"/>
  <c r="S130" i="4"/>
  <c r="T130" i="4"/>
  <c r="M130" i="4"/>
  <c r="N130" i="4"/>
  <c r="G130" i="4"/>
  <c r="L129" i="4"/>
  <c r="W129" i="4"/>
  <c r="V129" i="4"/>
  <c r="X129" i="4"/>
  <c r="Y129" i="4"/>
  <c r="Z129" i="4"/>
  <c r="AA129" i="4"/>
  <c r="AB129" i="4"/>
  <c r="AC129" i="4"/>
  <c r="AD129" i="4"/>
  <c r="AF129" i="4"/>
  <c r="AH129" i="4"/>
  <c r="AL129" i="4"/>
  <c r="AP129" i="4"/>
  <c r="AK129" i="4"/>
  <c r="AO129" i="4"/>
  <c r="AJ129" i="4"/>
  <c r="AN129" i="4"/>
  <c r="AI129" i="4"/>
  <c r="AM129" i="4"/>
  <c r="Q129" i="4"/>
  <c r="R129" i="4"/>
  <c r="S129" i="4"/>
  <c r="T129" i="4"/>
  <c r="M129" i="4"/>
  <c r="N129" i="4"/>
  <c r="G129" i="4"/>
  <c r="L128" i="4"/>
  <c r="W128" i="4"/>
  <c r="V128" i="4"/>
  <c r="X128" i="4"/>
  <c r="Y128" i="4"/>
  <c r="Z128" i="4"/>
  <c r="AA128" i="4"/>
  <c r="AB128" i="4"/>
  <c r="AC128" i="4"/>
  <c r="AD128" i="4"/>
  <c r="AF128" i="4"/>
  <c r="AH128" i="4"/>
  <c r="AL128" i="4"/>
  <c r="AP128" i="4"/>
  <c r="AK128" i="4"/>
  <c r="AO128" i="4"/>
  <c r="AJ128" i="4"/>
  <c r="AN128" i="4"/>
  <c r="AI128" i="4"/>
  <c r="AM128" i="4"/>
  <c r="Q128" i="4"/>
  <c r="R128" i="4"/>
  <c r="S128" i="4"/>
  <c r="T128" i="4"/>
  <c r="M128" i="4"/>
  <c r="N128" i="4"/>
  <c r="G128" i="4"/>
  <c r="L127" i="4"/>
  <c r="W127" i="4"/>
  <c r="V127" i="4"/>
  <c r="X127" i="4"/>
  <c r="Y127" i="4"/>
  <c r="Z127" i="4"/>
  <c r="AA127" i="4"/>
  <c r="AB127" i="4"/>
  <c r="AC127" i="4"/>
  <c r="AD127" i="4"/>
  <c r="AF127" i="4"/>
  <c r="AH127" i="4"/>
  <c r="AL127" i="4"/>
  <c r="AP127" i="4"/>
  <c r="AK127" i="4"/>
  <c r="AO127" i="4"/>
  <c r="AJ127" i="4"/>
  <c r="AN127" i="4"/>
  <c r="AI127" i="4"/>
  <c r="AM127" i="4"/>
  <c r="Q127" i="4"/>
  <c r="R127" i="4"/>
  <c r="S127" i="4"/>
  <c r="T127" i="4"/>
  <c r="M127" i="4"/>
  <c r="N127" i="4"/>
  <c r="G127" i="4"/>
  <c r="L126" i="4"/>
  <c r="W126" i="4"/>
  <c r="V126" i="4"/>
  <c r="X126" i="4"/>
  <c r="Y126" i="4"/>
  <c r="Z126" i="4"/>
  <c r="AA126" i="4"/>
  <c r="AB126" i="4"/>
  <c r="AC126" i="4"/>
  <c r="AD126" i="4"/>
  <c r="AF126" i="4"/>
  <c r="AH126" i="4"/>
  <c r="AL126" i="4"/>
  <c r="AP126" i="4"/>
  <c r="AK126" i="4"/>
  <c r="AO126" i="4"/>
  <c r="AJ126" i="4"/>
  <c r="AN126" i="4"/>
  <c r="AI126" i="4"/>
  <c r="AM126" i="4"/>
  <c r="Q126" i="4"/>
  <c r="R126" i="4"/>
  <c r="S126" i="4"/>
  <c r="T126" i="4"/>
  <c r="M126" i="4"/>
  <c r="N126" i="4"/>
  <c r="G126" i="4"/>
  <c r="L125" i="4"/>
  <c r="W125" i="4"/>
  <c r="V125" i="4"/>
  <c r="X125" i="4"/>
  <c r="Y125" i="4"/>
  <c r="Z125" i="4"/>
  <c r="AA125" i="4"/>
  <c r="AB125" i="4"/>
  <c r="AC125" i="4"/>
  <c r="AD125" i="4"/>
  <c r="AF125" i="4"/>
  <c r="AH125" i="4"/>
  <c r="AL125" i="4"/>
  <c r="AP125" i="4"/>
  <c r="AK125" i="4"/>
  <c r="AO125" i="4"/>
  <c r="AJ125" i="4"/>
  <c r="AN125" i="4"/>
  <c r="AI125" i="4"/>
  <c r="AM125" i="4"/>
  <c r="Q125" i="4"/>
  <c r="R125" i="4"/>
  <c r="S125" i="4"/>
  <c r="T125" i="4"/>
  <c r="M125" i="4"/>
  <c r="N125" i="4"/>
  <c r="G125" i="4"/>
  <c r="L124" i="4"/>
  <c r="W124" i="4"/>
  <c r="V124" i="4"/>
  <c r="X124" i="4"/>
  <c r="Y124" i="4"/>
  <c r="Z124" i="4"/>
  <c r="AA124" i="4"/>
  <c r="AB124" i="4"/>
  <c r="AC124" i="4"/>
  <c r="AD124" i="4"/>
  <c r="AF124" i="4"/>
  <c r="AH124" i="4"/>
  <c r="AL124" i="4"/>
  <c r="AP124" i="4"/>
  <c r="AK124" i="4"/>
  <c r="AO124" i="4"/>
  <c r="AJ124" i="4"/>
  <c r="AN124" i="4"/>
  <c r="AI124" i="4"/>
  <c r="AM124" i="4"/>
  <c r="Q124" i="4"/>
  <c r="R124" i="4"/>
  <c r="S124" i="4"/>
  <c r="T124" i="4"/>
  <c r="M124" i="4"/>
  <c r="N124" i="4"/>
  <c r="G124" i="4"/>
  <c r="L123" i="4"/>
  <c r="W123" i="4"/>
  <c r="V123" i="4"/>
  <c r="X123" i="4"/>
  <c r="Y123" i="4"/>
  <c r="Z123" i="4"/>
  <c r="AA123" i="4"/>
  <c r="AB123" i="4"/>
  <c r="AC123" i="4"/>
  <c r="AD123" i="4"/>
  <c r="AF123" i="4"/>
  <c r="AH123" i="4"/>
  <c r="AL123" i="4"/>
  <c r="AP123" i="4"/>
  <c r="AK123" i="4"/>
  <c r="AO123" i="4"/>
  <c r="AJ123" i="4"/>
  <c r="AN123" i="4"/>
  <c r="AI123" i="4"/>
  <c r="AM123" i="4"/>
  <c r="Q123" i="4"/>
  <c r="R123" i="4"/>
  <c r="S123" i="4"/>
  <c r="T123" i="4"/>
  <c r="M123" i="4"/>
  <c r="N123" i="4"/>
  <c r="G123" i="4"/>
  <c r="L122" i="4"/>
  <c r="W122" i="4"/>
  <c r="V122" i="4"/>
  <c r="X122" i="4"/>
  <c r="Y122" i="4"/>
  <c r="Z122" i="4"/>
  <c r="AA122" i="4"/>
  <c r="AB122" i="4"/>
  <c r="AC122" i="4"/>
  <c r="AD122" i="4"/>
  <c r="AF122" i="4"/>
  <c r="AH122" i="4"/>
  <c r="AL122" i="4"/>
  <c r="AP122" i="4"/>
  <c r="AK122" i="4"/>
  <c r="AO122" i="4"/>
  <c r="AJ122" i="4"/>
  <c r="AN122" i="4"/>
  <c r="AI122" i="4"/>
  <c r="AM122" i="4"/>
  <c r="Q122" i="4"/>
  <c r="R122" i="4"/>
  <c r="S122" i="4"/>
  <c r="T122" i="4"/>
  <c r="M122" i="4"/>
  <c r="N122" i="4"/>
  <c r="G122" i="4"/>
  <c r="L121" i="4"/>
  <c r="W121" i="4"/>
  <c r="V121" i="4"/>
  <c r="X121" i="4"/>
  <c r="Y121" i="4"/>
  <c r="Z121" i="4"/>
  <c r="AA121" i="4"/>
  <c r="AB121" i="4"/>
  <c r="AC121" i="4"/>
  <c r="AD121" i="4"/>
  <c r="AF121" i="4"/>
  <c r="AH121" i="4"/>
  <c r="AL121" i="4"/>
  <c r="AP121" i="4"/>
  <c r="AK121" i="4"/>
  <c r="AO121" i="4"/>
  <c r="AJ121" i="4"/>
  <c r="AN121" i="4"/>
  <c r="AI121" i="4"/>
  <c r="AM121" i="4"/>
  <c r="Q121" i="4"/>
  <c r="R121" i="4"/>
  <c r="S121" i="4"/>
  <c r="T121" i="4"/>
  <c r="M121" i="4"/>
  <c r="N121" i="4"/>
  <c r="G121" i="4"/>
  <c r="L120" i="4"/>
  <c r="W120" i="4"/>
  <c r="V120" i="4"/>
  <c r="X120" i="4"/>
  <c r="Y120" i="4"/>
  <c r="Z120" i="4"/>
  <c r="AA120" i="4"/>
  <c r="AB120" i="4"/>
  <c r="AC120" i="4"/>
  <c r="AD120" i="4"/>
  <c r="AF120" i="4"/>
  <c r="AH120" i="4"/>
  <c r="AL120" i="4"/>
  <c r="AP120" i="4"/>
  <c r="AK120" i="4"/>
  <c r="AO120" i="4"/>
  <c r="AJ120" i="4"/>
  <c r="AN120" i="4"/>
  <c r="AI120" i="4"/>
  <c r="AM120" i="4"/>
  <c r="Q120" i="4"/>
  <c r="R120" i="4"/>
  <c r="S120" i="4"/>
  <c r="T120" i="4"/>
  <c r="M120" i="4"/>
  <c r="N120" i="4"/>
  <c r="G120" i="4"/>
  <c r="L119" i="4"/>
  <c r="W119" i="4"/>
  <c r="V119" i="4"/>
  <c r="X119" i="4"/>
  <c r="Y119" i="4"/>
  <c r="Z119" i="4"/>
  <c r="AA119" i="4"/>
  <c r="AB119" i="4"/>
  <c r="AC119" i="4"/>
  <c r="AD119" i="4"/>
  <c r="AF119" i="4"/>
  <c r="AH119" i="4"/>
  <c r="AL119" i="4"/>
  <c r="AP119" i="4"/>
  <c r="AK119" i="4"/>
  <c r="AO119" i="4"/>
  <c r="AJ119" i="4"/>
  <c r="AN119" i="4"/>
  <c r="AI119" i="4"/>
  <c r="AM119" i="4"/>
  <c r="Q119" i="4"/>
  <c r="R119" i="4"/>
  <c r="S119" i="4"/>
  <c r="T119" i="4"/>
  <c r="M119" i="4"/>
  <c r="N119" i="4"/>
  <c r="G119" i="4"/>
  <c r="L118" i="4"/>
  <c r="W118" i="4"/>
  <c r="V118" i="4"/>
  <c r="X118" i="4"/>
  <c r="Y118" i="4"/>
  <c r="Z118" i="4"/>
  <c r="AA118" i="4"/>
  <c r="AB118" i="4"/>
  <c r="AC118" i="4"/>
  <c r="AD118" i="4"/>
  <c r="AF118" i="4"/>
  <c r="AH118" i="4"/>
  <c r="AL118" i="4"/>
  <c r="AP118" i="4"/>
  <c r="AK118" i="4"/>
  <c r="AO118" i="4"/>
  <c r="AJ118" i="4"/>
  <c r="AN118" i="4"/>
  <c r="AI118" i="4"/>
  <c r="AM118" i="4"/>
  <c r="Q118" i="4"/>
  <c r="R118" i="4"/>
  <c r="S118" i="4"/>
  <c r="T118" i="4"/>
  <c r="M118" i="4"/>
  <c r="N118" i="4"/>
  <c r="G118" i="4"/>
  <c r="L117" i="4"/>
  <c r="W117" i="4"/>
  <c r="V117" i="4"/>
  <c r="X117" i="4"/>
  <c r="Y117" i="4"/>
  <c r="Z117" i="4"/>
  <c r="AA117" i="4"/>
  <c r="AB117" i="4"/>
  <c r="AC117" i="4"/>
  <c r="AD117" i="4"/>
  <c r="AF117" i="4"/>
  <c r="AH117" i="4"/>
  <c r="AL117" i="4"/>
  <c r="AP117" i="4"/>
  <c r="AK117" i="4"/>
  <c r="AO117" i="4"/>
  <c r="AJ117" i="4"/>
  <c r="AN117" i="4"/>
  <c r="AI117" i="4"/>
  <c r="AM117" i="4"/>
  <c r="Q117" i="4"/>
  <c r="R117" i="4"/>
  <c r="S117" i="4"/>
  <c r="T117" i="4"/>
  <c r="M117" i="4"/>
  <c r="N117" i="4"/>
  <c r="G117" i="4"/>
  <c r="L116" i="4"/>
  <c r="W116" i="4"/>
  <c r="V116" i="4"/>
  <c r="X116" i="4"/>
  <c r="Y116" i="4"/>
  <c r="Z116" i="4"/>
  <c r="AA116" i="4"/>
  <c r="AB116" i="4"/>
  <c r="AC116" i="4"/>
  <c r="AD116" i="4"/>
  <c r="AF116" i="4"/>
  <c r="AH116" i="4"/>
  <c r="AL116" i="4"/>
  <c r="AP116" i="4"/>
  <c r="AK116" i="4"/>
  <c r="AO116" i="4"/>
  <c r="AJ116" i="4"/>
  <c r="AN116" i="4"/>
  <c r="AI116" i="4"/>
  <c r="AM116" i="4"/>
  <c r="Q116" i="4"/>
  <c r="R116" i="4"/>
  <c r="S116" i="4"/>
  <c r="T116" i="4"/>
  <c r="M116" i="4"/>
  <c r="N116" i="4"/>
  <c r="G116" i="4"/>
  <c r="L115" i="4"/>
  <c r="W115" i="4"/>
  <c r="V115" i="4"/>
  <c r="X115" i="4"/>
  <c r="Y115" i="4"/>
  <c r="Z115" i="4"/>
  <c r="AA115" i="4"/>
  <c r="AB115" i="4"/>
  <c r="AC115" i="4"/>
  <c r="AD115" i="4"/>
  <c r="AF115" i="4"/>
  <c r="AH115" i="4"/>
  <c r="AL115" i="4"/>
  <c r="AP115" i="4"/>
  <c r="AK115" i="4"/>
  <c r="AO115" i="4"/>
  <c r="AJ115" i="4"/>
  <c r="AN115" i="4"/>
  <c r="AI115" i="4"/>
  <c r="AM115" i="4"/>
  <c r="Q115" i="4"/>
  <c r="R115" i="4"/>
  <c r="S115" i="4"/>
  <c r="T115" i="4"/>
  <c r="M115" i="4"/>
  <c r="N115" i="4"/>
  <c r="G115" i="4"/>
  <c r="L114" i="4"/>
  <c r="W114" i="4"/>
  <c r="V114" i="4"/>
  <c r="X114" i="4"/>
  <c r="Y114" i="4"/>
  <c r="Z114" i="4"/>
  <c r="AA114" i="4"/>
  <c r="AB114" i="4"/>
  <c r="AC114" i="4"/>
  <c r="AD114" i="4"/>
  <c r="AF114" i="4"/>
  <c r="AH114" i="4"/>
  <c r="AL114" i="4"/>
  <c r="AP114" i="4"/>
  <c r="AK114" i="4"/>
  <c r="AO114" i="4"/>
  <c r="AJ114" i="4"/>
  <c r="AN114" i="4"/>
  <c r="AI114" i="4"/>
  <c r="AM114" i="4"/>
  <c r="Q114" i="4"/>
  <c r="R114" i="4"/>
  <c r="S114" i="4"/>
  <c r="T114" i="4"/>
  <c r="M114" i="4"/>
  <c r="N114" i="4"/>
  <c r="G114" i="4"/>
  <c r="L113" i="4"/>
  <c r="W113" i="4"/>
  <c r="V113" i="4"/>
  <c r="X113" i="4"/>
  <c r="Y113" i="4"/>
  <c r="Z113" i="4"/>
  <c r="AA113" i="4"/>
  <c r="AB113" i="4"/>
  <c r="AC113" i="4"/>
  <c r="AD113" i="4"/>
  <c r="AF113" i="4"/>
  <c r="AH113" i="4"/>
  <c r="AL113" i="4"/>
  <c r="AP113" i="4"/>
  <c r="AK113" i="4"/>
  <c r="AO113" i="4"/>
  <c r="AJ113" i="4"/>
  <c r="AN113" i="4"/>
  <c r="AI113" i="4"/>
  <c r="AM113" i="4"/>
  <c r="Q113" i="4"/>
  <c r="R113" i="4"/>
  <c r="S113" i="4"/>
  <c r="T113" i="4"/>
  <c r="M113" i="4"/>
  <c r="N113" i="4"/>
  <c r="G113" i="4"/>
  <c r="L112" i="4"/>
  <c r="W112" i="4"/>
  <c r="V112" i="4"/>
  <c r="X112" i="4"/>
  <c r="Y112" i="4"/>
  <c r="Z112" i="4"/>
  <c r="AA112" i="4"/>
  <c r="AB112" i="4"/>
  <c r="AC112" i="4"/>
  <c r="AD112" i="4"/>
  <c r="AF112" i="4"/>
  <c r="AH112" i="4"/>
  <c r="AL112" i="4"/>
  <c r="AP112" i="4"/>
  <c r="AK112" i="4"/>
  <c r="AO112" i="4"/>
  <c r="AJ112" i="4"/>
  <c r="AN112" i="4"/>
  <c r="AI112" i="4"/>
  <c r="AM112" i="4"/>
  <c r="Q112" i="4"/>
  <c r="R112" i="4"/>
  <c r="S112" i="4"/>
  <c r="T112" i="4"/>
  <c r="M112" i="4"/>
  <c r="N112" i="4"/>
  <c r="G112" i="4"/>
  <c r="L111" i="4"/>
  <c r="W111" i="4"/>
  <c r="V111" i="4"/>
  <c r="X111" i="4"/>
  <c r="Y111" i="4"/>
  <c r="Z111" i="4"/>
  <c r="AA111" i="4"/>
  <c r="AB111" i="4"/>
  <c r="AC111" i="4"/>
  <c r="AD111" i="4"/>
  <c r="AF111" i="4"/>
  <c r="AH111" i="4"/>
  <c r="AL111" i="4"/>
  <c r="AP111" i="4"/>
  <c r="AK111" i="4"/>
  <c r="AO111" i="4"/>
  <c r="AJ111" i="4"/>
  <c r="AN111" i="4"/>
  <c r="AI111" i="4"/>
  <c r="AM111" i="4"/>
  <c r="Q111" i="4"/>
  <c r="R111" i="4"/>
  <c r="S111" i="4"/>
  <c r="T111" i="4"/>
  <c r="M111" i="4"/>
  <c r="N111" i="4"/>
  <c r="G111" i="4"/>
  <c r="L110" i="4"/>
  <c r="W110" i="4"/>
  <c r="V110" i="4"/>
  <c r="X110" i="4"/>
  <c r="Y110" i="4"/>
  <c r="Z110" i="4"/>
  <c r="AA110" i="4"/>
  <c r="AB110" i="4"/>
  <c r="AC110" i="4"/>
  <c r="AD110" i="4"/>
  <c r="AF110" i="4"/>
  <c r="AH110" i="4"/>
  <c r="AL110" i="4"/>
  <c r="AP110" i="4"/>
  <c r="AK110" i="4"/>
  <c r="AO110" i="4"/>
  <c r="AJ110" i="4"/>
  <c r="AN110" i="4"/>
  <c r="AI110" i="4"/>
  <c r="AM110" i="4"/>
  <c r="Q110" i="4"/>
  <c r="R110" i="4"/>
  <c r="S110" i="4"/>
  <c r="T110" i="4"/>
  <c r="M110" i="4"/>
  <c r="N110" i="4"/>
  <c r="G110" i="4"/>
  <c r="L109" i="4"/>
  <c r="W109" i="4"/>
  <c r="V109" i="4"/>
  <c r="X109" i="4"/>
  <c r="Y109" i="4"/>
  <c r="Z109" i="4"/>
  <c r="AA109" i="4"/>
  <c r="AB109" i="4"/>
  <c r="AC109" i="4"/>
  <c r="AD109" i="4"/>
  <c r="AF109" i="4"/>
  <c r="AH109" i="4"/>
  <c r="AL109" i="4"/>
  <c r="AP109" i="4"/>
  <c r="AK109" i="4"/>
  <c r="AO109" i="4"/>
  <c r="AJ109" i="4"/>
  <c r="AN109" i="4"/>
  <c r="AI109" i="4"/>
  <c r="AM109" i="4"/>
  <c r="Q109" i="4"/>
  <c r="R109" i="4"/>
  <c r="S109" i="4"/>
  <c r="T109" i="4"/>
  <c r="M109" i="4"/>
  <c r="N109" i="4"/>
  <c r="G109" i="4"/>
  <c r="L108" i="4"/>
  <c r="W108" i="4"/>
  <c r="V108" i="4"/>
  <c r="X108" i="4"/>
  <c r="Y108" i="4"/>
  <c r="Z108" i="4"/>
  <c r="AA108" i="4"/>
  <c r="AB108" i="4"/>
  <c r="AC108" i="4"/>
  <c r="AD108" i="4"/>
  <c r="AF108" i="4"/>
  <c r="AH108" i="4"/>
  <c r="AL108" i="4"/>
  <c r="AP108" i="4"/>
  <c r="AK108" i="4"/>
  <c r="AO108" i="4"/>
  <c r="AJ108" i="4"/>
  <c r="AN108" i="4"/>
  <c r="AI108" i="4"/>
  <c r="AM108" i="4"/>
  <c r="Q108" i="4"/>
  <c r="R108" i="4"/>
  <c r="S108" i="4"/>
  <c r="T108" i="4"/>
  <c r="M108" i="4"/>
  <c r="N108" i="4"/>
  <c r="G108" i="4"/>
  <c r="L107" i="4"/>
  <c r="W107" i="4"/>
  <c r="V107" i="4"/>
  <c r="X107" i="4"/>
  <c r="Y107" i="4"/>
  <c r="Z107" i="4"/>
  <c r="AA107" i="4"/>
  <c r="AB107" i="4"/>
  <c r="AC107" i="4"/>
  <c r="AD107" i="4"/>
  <c r="AF107" i="4"/>
  <c r="AH107" i="4"/>
  <c r="AL107" i="4"/>
  <c r="AP107" i="4"/>
  <c r="AK107" i="4"/>
  <c r="AO107" i="4"/>
  <c r="AJ107" i="4"/>
  <c r="AN107" i="4"/>
  <c r="AI107" i="4"/>
  <c r="AM107" i="4"/>
  <c r="Q107" i="4"/>
  <c r="R107" i="4"/>
  <c r="S107" i="4"/>
  <c r="T107" i="4"/>
  <c r="M107" i="4"/>
  <c r="N107" i="4"/>
  <c r="G107" i="4"/>
  <c r="L106" i="4"/>
  <c r="W106" i="4"/>
  <c r="V106" i="4"/>
  <c r="X106" i="4"/>
  <c r="Y106" i="4"/>
  <c r="Z106" i="4"/>
  <c r="AA106" i="4"/>
  <c r="AB106" i="4"/>
  <c r="AC106" i="4"/>
  <c r="AD106" i="4"/>
  <c r="AF106" i="4"/>
  <c r="AH106" i="4"/>
  <c r="AL106" i="4"/>
  <c r="AP106" i="4"/>
  <c r="AK106" i="4"/>
  <c r="AO106" i="4"/>
  <c r="AJ106" i="4"/>
  <c r="AN106" i="4"/>
  <c r="AI106" i="4"/>
  <c r="AM106" i="4"/>
  <c r="Q106" i="4"/>
  <c r="R106" i="4"/>
  <c r="S106" i="4"/>
  <c r="T106" i="4"/>
  <c r="M106" i="4"/>
  <c r="N106" i="4"/>
  <c r="G106" i="4"/>
  <c r="L105" i="4"/>
  <c r="W105" i="4"/>
  <c r="V105" i="4"/>
  <c r="X105" i="4"/>
  <c r="Y105" i="4"/>
  <c r="Z105" i="4"/>
  <c r="AA105" i="4"/>
  <c r="AB105" i="4"/>
  <c r="AC105" i="4"/>
  <c r="AD105" i="4"/>
  <c r="AF105" i="4"/>
  <c r="AH105" i="4"/>
  <c r="AL105" i="4"/>
  <c r="AP105" i="4"/>
  <c r="AK105" i="4"/>
  <c r="AO105" i="4"/>
  <c r="AJ105" i="4"/>
  <c r="AN105" i="4"/>
  <c r="AI105" i="4"/>
  <c r="AM105" i="4"/>
  <c r="Q105" i="4"/>
  <c r="R105" i="4"/>
  <c r="S105" i="4"/>
  <c r="T105" i="4"/>
  <c r="M105" i="4"/>
  <c r="N105" i="4"/>
  <c r="G105" i="4"/>
  <c r="L104" i="4"/>
  <c r="W104" i="4"/>
  <c r="V104" i="4"/>
  <c r="X104" i="4"/>
  <c r="Y104" i="4"/>
  <c r="Z104" i="4"/>
  <c r="AA104" i="4"/>
  <c r="AB104" i="4"/>
  <c r="AC104" i="4"/>
  <c r="AD104" i="4"/>
  <c r="AF104" i="4"/>
  <c r="AH104" i="4"/>
  <c r="AL104" i="4"/>
  <c r="AP104" i="4"/>
  <c r="AK104" i="4"/>
  <c r="AO104" i="4"/>
  <c r="AJ104" i="4"/>
  <c r="AN104" i="4"/>
  <c r="AI104" i="4"/>
  <c r="AM104" i="4"/>
  <c r="Q104" i="4"/>
  <c r="R104" i="4"/>
  <c r="S104" i="4"/>
  <c r="T104" i="4"/>
  <c r="M104" i="4"/>
  <c r="N104" i="4"/>
  <c r="G104" i="4"/>
  <c r="L103" i="4"/>
  <c r="W103" i="4"/>
  <c r="V103" i="4"/>
  <c r="X103" i="4"/>
  <c r="Y103" i="4"/>
  <c r="Z103" i="4"/>
  <c r="AA103" i="4"/>
  <c r="AB103" i="4"/>
  <c r="AC103" i="4"/>
  <c r="AD103" i="4"/>
  <c r="AF103" i="4"/>
  <c r="AH103" i="4"/>
  <c r="AL103" i="4"/>
  <c r="AP103" i="4"/>
  <c r="AK103" i="4"/>
  <c r="AO103" i="4"/>
  <c r="AJ103" i="4"/>
  <c r="AN103" i="4"/>
  <c r="AI103" i="4"/>
  <c r="AM103" i="4"/>
  <c r="Q103" i="4"/>
  <c r="R103" i="4"/>
  <c r="S103" i="4"/>
  <c r="T103" i="4"/>
  <c r="M103" i="4"/>
  <c r="N103" i="4"/>
  <c r="G103" i="4"/>
  <c r="L102" i="4"/>
  <c r="W102" i="4"/>
  <c r="V102" i="4"/>
  <c r="X102" i="4"/>
  <c r="Y102" i="4"/>
  <c r="Z102" i="4"/>
  <c r="AA102" i="4"/>
  <c r="AB102" i="4"/>
  <c r="AC102" i="4"/>
  <c r="AD102" i="4"/>
  <c r="AF102" i="4"/>
  <c r="AH102" i="4"/>
  <c r="AL102" i="4"/>
  <c r="AP102" i="4"/>
  <c r="AK102" i="4"/>
  <c r="AO102" i="4"/>
  <c r="AJ102" i="4"/>
  <c r="AN102" i="4"/>
  <c r="AI102" i="4"/>
  <c r="AM102" i="4"/>
  <c r="Q102" i="4"/>
  <c r="R102" i="4"/>
  <c r="S102" i="4"/>
  <c r="T102" i="4"/>
  <c r="M102" i="4"/>
  <c r="N102" i="4"/>
  <c r="G102" i="4"/>
  <c r="L101" i="4"/>
  <c r="W101" i="4"/>
  <c r="V101" i="4"/>
  <c r="X101" i="4"/>
  <c r="Y101" i="4"/>
  <c r="Z101" i="4"/>
  <c r="AA101" i="4"/>
  <c r="AB101" i="4"/>
  <c r="AC101" i="4"/>
  <c r="AD101" i="4"/>
  <c r="AF101" i="4"/>
  <c r="AH101" i="4"/>
  <c r="AL101" i="4"/>
  <c r="AP101" i="4"/>
  <c r="AK101" i="4"/>
  <c r="AO101" i="4"/>
  <c r="AJ101" i="4"/>
  <c r="AN101" i="4"/>
  <c r="AI101" i="4"/>
  <c r="AM101" i="4"/>
  <c r="Q101" i="4"/>
  <c r="R101" i="4"/>
  <c r="S101" i="4"/>
  <c r="T101" i="4"/>
  <c r="M101" i="4"/>
  <c r="N101" i="4"/>
  <c r="G101" i="4"/>
  <c r="L100" i="4"/>
  <c r="W100" i="4"/>
  <c r="V100" i="4"/>
  <c r="X100" i="4"/>
  <c r="Y100" i="4"/>
  <c r="Z100" i="4"/>
  <c r="AA100" i="4"/>
  <c r="AB100" i="4"/>
  <c r="AC100" i="4"/>
  <c r="AD100" i="4"/>
  <c r="AF100" i="4"/>
  <c r="AH100" i="4"/>
  <c r="AL100" i="4"/>
  <c r="AP100" i="4"/>
  <c r="AK100" i="4"/>
  <c r="AO100" i="4"/>
  <c r="AJ100" i="4"/>
  <c r="AN100" i="4"/>
  <c r="AI100" i="4"/>
  <c r="AM100" i="4"/>
  <c r="Q100" i="4"/>
  <c r="R100" i="4"/>
  <c r="S100" i="4"/>
  <c r="T100" i="4"/>
  <c r="M100" i="4"/>
  <c r="N100" i="4"/>
  <c r="G100" i="4"/>
  <c r="L99" i="4"/>
  <c r="W99" i="4"/>
  <c r="V99" i="4"/>
  <c r="X99" i="4"/>
  <c r="Y99" i="4"/>
  <c r="Z99" i="4"/>
  <c r="AA99" i="4"/>
  <c r="AB99" i="4"/>
  <c r="AC99" i="4"/>
  <c r="AD99" i="4"/>
  <c r="AF99" i="4"/>
  <c r="AH99" i="4"/>
  <c r="AL99" i="4"/>
  <c r="AP99" i="4"/>
  <c r="AK99" i="4"/>
  <c r="AO99" i="4"/>
  <c r="AJ99" i="4"/>
  <c r="AN99" i="4"/>
  <c r="AI99" i="4"/>
  <c r="AM99" i="4"/>
  <c r="Q99" i="4"/>
  <c r="R99" i="4"/>
  <c r="S99" i="4"/>
  <c r="T99" i="4"/>
  <c r="M99" i="4"/>
  <c r="N99" i="4"/>
  <c r="G99" i="4"/>
  <c r="L98" i="4"/>
  <c r="W98" i="4"/>
  <c r="V98" i="4"/>
  <c r="X98" i="4"/>
  <c r="Y98" i="4"/>
  <c r="Z98" i="4"/>
  <c r="AA98" i="4"/>
  <c r="AB98" i="4"/>
  <c r="AC98" i="4"/>
  <c r="AD98" i="4"/>
  <c r="AF98" i="4"/>
  <c r="AH98" i="4"/>
  <c r="AL98" i="4"/>
  <c r="AP98" i="4"/>
  <c r="AK98" i="4"/>
  <c r="AO98" i="4"/>
  <c r="AJ98" i="4"/>
  <c r="AN98" i="4"/>
  <c r="AI98" i="4"/>
  <c r="AM98" i="4"/>
  <c r="Q98" i="4"/>
  <c r="R98" i="4"/>
  <c r="S98" i="4"/>
  <c r="T98" i="4"/>
  <c r="M98" i="4"/>
  <c r="N98" i="4"/>
  <c r="G98" i="4"/>
  <c r="L97" i="4"/>
  <c r="W97" i="4"/>
  <c r="V97" i="4"/>
  <c r="X97" i="4"/>
  <c r="Y97" i="4"/>
  <c r="Z97" i="4"/>
  <c r="AA97" i="4"/>
  <c r="AB97" i="4"/>
  <c r="AC97" i="4"/>
  <c r="AD97" i="4"/>
  <c r="AF97" i="4"/>
  <c r="AH97" i="4"/>
  <c r="AL97" i="4"/>
  <c r="AP97" i="4"/>
  <c r="AK97" i="4"/>
  <c r="AO97" i="4"/>
  <c r="AJ97" i="4"/>
  <c r="AN97" i="4"/>
  <c r="AI97" i="4"/>
  <c r="AM97" i="4"/>
  <c r="Q97" i="4"/>
  <c r="R97" i="4"/>
  <c r="S97" i="4"/>
  <c r="T97" i="4"/>
  <c r="M97" i="4"/>
  <c r="N97" i="4"/>
  <c r="G97" i="4"/>
  <c r="L96" i="4"/>
  <c r="W96" i="4"/>
  <c r="V96" i="4"/>
  <c r="X96" i="4"/>
  <c r="Y96" i="4"/>
  <c r="Z96" i="4"/>
  <c r="AA96" i="4"/>
  <c r="AB96" i="4"/>
  <c r="AC96" i="4"/>
  <c r="AD96" i="4"/>
  <c r="AF96" i="4"/>
  <c r="AH96" i="4"/>
  <c r="AL96" i="4"/>
  <c r="AP96" i="4"/>
  <c r="AK96" i="4"/>
  <c r="AO96" i="4"/>
  <c r="AJ96" i="4"/>
  <c r="AN96" i="4"/>
  <c r="AI96" i="4"/>
  <c r="AM96" i="4"/>
  <c r="Q96" i="4"/>
  <c r="R96" i="4"/>
  <c r="S96" i="4"/>
  <c r="T96" i="4"/>
  <c r="M96" i="4"/>
  <c r="N96" i="4"/>
  <c r="G96" i="4"/>
  <c r="L95" i="4"/>
  <c r="W95" i="4"/>
  <c r="V95" i="4"/>
  <c r="X95" i="4"/>
  <c r="Y95" i="4"/>
  <c r="Z95" i="4"/>
  <c r="AA95" i="4"/>
  <c r="AB95" i="4"/>
  <c r="AC95" i="4"/>
  <c r="AD95" i="4"/>
  <c r="AF95" i="4"/>
  <c r="AH95" i="4"/>
  <c r="AL95" i="4"/>
  <c r="AP95" i="4"/>
  <c r="AK95" i="4"/>
  <c r="AO95" i="4"/>
  <c r="AJ95" i="4"/>
  <c r="AN95" i="4"/>
  <c r="AI95" i="4"/>
  <c r="AM95" i="4"/>
  <c r="Q95" i="4"/>
  <c r="R95" i="4"/>
  <c r="S95" i="4"/>
  <c r="T95" i="4"/>
  <c r="M95" i="4"/>
  <c r="N95" i="4"/>
  <c r="G95" i="4"/>
  <c r="L94" i="4"/>
  <c r="W94" i="4"/>
  <c r="V94" i="4"/>
  <c r="X94" i="4"/>
  <c r="Y94" i="4"/>
  <c r="Z94" i="4"/>
  <c r="AA94" i="4"/>
  <c r="AB94" i="4"/>
  <c r="AC94" i="4"/>
  <c r="AD94" i="4"/>
  <c r="AF94" i="4"/>
  <c r="AH94" i="4"/>
  <c r="AL94" i="4"/>
  <c r="AP94" i="4"/>
  <c r="AK94" i="4"/>
  <c r="AO94" i="4"/>
  <c r="AJ94" i="4"/>
  <c r="AN94" i="4"/>
  <c r="AI94" i="4"/>
  <c r="AM94" i="4"/>
  <c r="Q94" i="4"/>
  <c r="R94" i="4"/>
  <c r="S94" i="4"/>
  <c r="T94" i="4"/>
  <c r="M94" i="4"/>
  <c r="N94" i="4"/>
  <c r="G94" i="4"/>
  <c r="L93" i="4"/>
  <c r="W93" i="4"/>
  <c r="V93" i="4"/>
  <c r="X93" i="4"/>
  <c r="Y93" i="4"/>
  <c r="Z93" i="4"/>
  <c r="AA93" i="4"/>
  <c r="AB93" i="4"/>
  <c r="AC93" i="4"/>
  <c r="AD93" i="4"/>
  <c r="AF93" i="4"/>
  <c r="AH93" i="4"/>
  <c r="AL93" i="4"/>
  <c r="AP93" i="4"/>
  <c r="AK93" i="4"/>
  <c r="AO93" i="4"/>
  <c r="AJ93" i="4"/>
  <c r="AN93" i="4"/>
  <c r="AI93" i="4"/>
  <c r="AM93" i="4"/>
  <c r="Q93" i="4"/>
  <c r="R93" i="4"/>
  <c r="S93" i="4"/>
  <c r="T93" i="4"/>
  <c r="M93" i="4"/>
  <c r="N93" i="4"/>
  <c r="G93" i="4"/>
  <c r="L92" i="4"/>
  <c r="W92" i="4"/>
  <c r="V92" i="4"/>
  <c r="X92" i="4"/>
  <c r="Y92" i="4"/>
  <c r="Z92" i="4"/>
  <c r="AA92" i="4"/>
  <c r="AB92" i="4"/>
  <c r="AC92" i="4"/>
  <c r="AD92" i="4"/>
  <c r="AF92" i="4"/>
  <c r="AH92" i="4"/>
  <c r="AL92" i="4"/>
  <c r="AP92" i="4"/>
  <c r="AK92" i="4"/>
  <c r="AO92" i="4"/>
  <c r="AJ92" i="4"/>
  <c r="AN92" i="4"/>
  <c r="AI92" i="4"/>
  <c r="AM92" i="4"/>
  <c r="Q92" i="4"/>
  <c r="R92" i="4"/>
  <c r="S92" i="4"/>
  <c r="T92" i="4"/>
  <c r="M92" i="4"/>
  <c r="N92" i="4"/>
  <c r="G92" i="4"/>
  <c r="L91" i="4"/>
  <c r="W91" i="4"/>
  <c r="V91" i="4"/>
  <c r="X91" i="4"/>
  <c r="Y91" i="4"/>
  <c r="Z91" i="4"/>
  <c r="AA91" i="4"/>
  <c r="AB91" i="4"/>
  <c r="AC91" i="4"/>
  <c r="AD91" i="4"/>
  <c r="AF91" i="4"/>
  <c r="AH91" i="4"/>
  <c r="AL91" i="4"/>
  <c r="AP91" i="4"/>
  <c r="AK91" i="4"/>
  <c r="AO91" i="4"/>
  <c r="AJ91" i="4"/>
  <c r="AN91" i="4"/>
  <c r="AI91" i="4"/>
  <c r="AM91" i="4"/>
  <c r="Q91" i="4"/>
  <c r="R91" i="4"/>
  <c r="S91" i="4"/>
  <c r="T91" i="4"/>
  <c r="M91" i="4"/>
  <c r="N91" i="4"/>
  <c r="G91" i="4"/>
  <c r="L90" i="4"/>
  <c r="W90" i="4"/>
  <c r="V90" i="4"/>
  <c r="X90" i="4"/>
  <c r="Y90" i="4"/>
  <c r="Z90" i="4"/>
  <c r="AA90" i="4"/>
  <c r="AB90" i="4"/>
  <c r="AC90" i="4"/>
  <c r="AD90" i="4"/>
  <c r="AF90" i="4"/>
  <c r="AH90" i="4"/>
  <c r="AL90" i="4"/>
  <c r="AP90" i="4"/>
  <c r="AK90" i="4"/>
  <c r="AO90" i="4"/>
  <c r="AJ90" i="4"/>
  <c r="AN90" i="4"/>
  <c r="AI90" i="4"/>
  <c r="AM90" i="4"/>
  <c r="Q90" i="4"/>
  <c r="R90" i="4"/>
  <c r="S90" i="4"/>
  <c r="T90" i="4"/>
  <c r="M90" i="4"/>
  <c r="N90" i="4"/>
  <c r="G90" i="4"/>
  <c r="L89" i="4"/>
  <c r="W89" i="4"/>
  <c r="V89" i="4"/>
  <c r="X89" i="4"/>
  <c r="Y89" i="4"/>
  <c r="Z89" i="4"/>
  <c r="AA89" i="4"/>
  <c r="AB89" i="4"/>
  <c r="AC89" i="4"/>
  <c r="AD89" i="4"/>
  <c r="AF89" i="4"/>
  <c r="AH89" i="4"/>
  <c r="AL89" i="4"/>
  <c r="AP89" i="4"/>
  <c r="AK89" i="4"/>
  <c r="AO89" i="4"/>
  <c r="AJ89" i="4"/>
  <c r="AN89" i="4"/>
  <c r="AI89" i="4"/>
  <c r="AM89" i="4"/>
  <c r="Q89" i="4"/>
  <c r="R89" i="4"/>
  <c r="S89" i="4"/>
  <c r="T89" i="4"/>
  <c r="M89" i="4"/>
  <c r="N89" i="4"/>
  <c r="G89" i="4"/>
  <c r="L88" i="4"/>
  <c r="W88" i="4"/>
  <c r="V88" i="4"/>
  <c r="X88" i="4"/>
  <c r="Y88" i="4"/>
  <c r="Z88" i="4"/>
  <c r="AA88" i="4"/>
  <c r="AB88" i="4"/>
  <c r="AC88" i="4"/>
  <c r="AD88" i="4"/>
  <c r="AF88" i="4"/>
  <c r="AH88" i="4"/>
  <c r="AL88" i="4"/>
  <c r="AP88" i="4"/>
  <c r="AK88" i="4"/>
  <c r="AO88" i="4"/>
  <c r="AJ88" i="4"/>
  <c r="AN88" i="4"/>
  <c r="AI88" i="4"/>
  <c r="AM88" i="4"/>
  <c r="Q88" i="4"/>
  <c r="R88" i="4"/>
  <c r="S88" i="4"/>
  <c r="T88" i="4"/>
  <c r="M88" i="4"/>
  <c r="N88" i="4"/>
  <c r="G88" i="4"/>
  <c r="L87" i="4"/>
  <c r="W87" i="4"/>
  <c r="V87" i="4"/>
  <c r="X87" i="4"/>
  <c r="Y87" i="4"/>
  <c r="Z87" i="4"/>
  <c r="AA87" i="4"/>
  <c r="AB87" i="4"/>
  <c r="AC87" i="4"/>
  <c r="AD87" i="4"/>
  <c r="AF87" i="4"/>
  <c r="AH87" i="4"/>
  <c r="AL87" i="4"/>
  <c r="AP87" i="4"/>
  <c r="AK87" i="4"/>
  <c r="AO87" i="4"/>
  <c r="AJ87" i="4"/>
  <c r="AN87" i="4"/>
  <c r="AI87" i="4"/>
  <c r="AM87" i="4"/>
  <c r="Q87" i="4"/>
  <c r="R87" i="4"/>
  <c r="S87" i="4"/>
  <c r="T87" i="4"/>
  <c r="M87" i="4"/>
  <c r="N87" i="4"/>
  <c r="G87" i="4"/>
  <c r="L86" i="4"/>
  <c r="W86" i="4"/>
  <c r="V86" i="4"/>
  <c r="X86" i="4"/>
  <c r="Y86" i="4"/>
  <c r="Z86" i="4"/>
  <c r="AA86" i="4"/>
  <c r="AB86" i="4"/>
  <c r="AC86" i="4"/>
  <c r="AD86" i="4"/>
  <c r="AF86" i="4"/>
  <c r="AH86" i="4"/>
  <c r="AL86" i="4"/>
  <c r="AP86" i="4"/>
  <c r="AK86" i="4"/>
  <c r="AO86" i="4"/>
  <c r="AJ86" i="4"/>
  <c r="AN86" i="4"/>
  <c r="AI86" i="4"/>
  <c r="AM86" i="4"/>
  <c r="Q86" i="4"/>
  <c r="R86" i="4"/>
  <c r="S86" i="4"/>
  <c r="T86" i="4"/>
  <c r="M86" i="4"/>
  <c r="N86" i="4"/>
  <c r="G86" i="4"/>
  <c r="L85" i="4"/>
  <c r="W85" i="4"/>
  <c r="V85" i="4"/>
  <c r="X85" i="4"/>
  <c r="Y85" i="4"/>
  <c r="Z85" i="4"/>
  <c r="AA85" i="4"/>
  <c r="AB85" i="4"/>
  <c r="AC85" i="4"/>
  <c r="AD85" i="4"/>
  <c r="AF85" i="4"/>
  <c r="AH85" i="4"/>
  <c r="AL85" i="4"/>
  <c r="AP85" i="4"/>
  <c r="AK85" i="4"/>
  <c r="AO85" i="4"/>
  <c r="AJ85" i="4"/>
  <c r="AN85" i="4"/>
  <c r="AI85" i="4"/>
  <c r="AM85" i="4"/>
  <c r="Q85" i="4"/>
  <c r="R85" i="4"/>
  <c r="S85" i="4"/>
  <c r="T85" i="4"/>
  <c r="M85" i="4"/>
  <c r="N85" i="4"/>
  <c r="G85" i="4"/>
  <c r="L84" i="4"/>
  <c r="W84" i="4"/>
  <c r="V84" i="4"/>
  <c r="X84" i="4"/>
  <c r="Y84" i="4"/>
  <c r="Z84" i="4"/>
  <c r="AA84" i="4"/>
  <c r="AB84" i="4"/>
  <c r="AC84" i="4"/>
  <c r="AD84" i="4"/>
  <c r="AF84" i="4"/>
  <c r="AH84" i="4"/>
  <c r="AL84" i="4"/>
  <c r="AP84" i="4"/>
  <c r="AK84" i="4"/>
  <c r="AO84" i="4"/>
  <c r="AJ84" i="4"/>
  <c r="AN84" i="4"/>
  <c r="AI84" i="4"/>
  <c r="AM84" i="4"/>
  <c r="Q84" i="4"/>
  <c r="R84" i="4"/>
  <c r="S84" i="4"/>
  <c r="T84" i="4"/>
  <c r="M84" i="4"/>
  <c r="N84" i="4"/>
  <c r="G84" i="4"/>
  <c r="L83" i="4"/>
  <c r="W83" i="4"/>
  <c r="V83" i="4"/>
  <c r="X83" i="4"/>
  <c r="Y83" i="4"/>
  <c r="Z83" i="4"/>
  <c r="AA83" i="4"/>
  <c r="AB83" i="4"/>
  <c r="AC83" i="4"/>
  <c r="AD83" i="4"/>
  <c r="AF83" i="4"/>
  <c r="AH83" i="4"/>
  <c r="AL83" i="4"/>
  <c r="AP83" i="4"/>
  <c r="AK83" i="4"/>
  <c r="AO83" i="4"/>
  <c r="AJ83" i="4"/>
  <c r="AN83" i="4"/>
  <c r="AI83" i="4"/>
  <c r="AM83" i="4"/>
  <c r="Q83" i="4"/>
  <c r="R83" i="4"/>
  <c r="S83" i="4"/>
  <c r="T83" i="4"/>
  <c r="M83" i="4"/>
  <c r="N83" i="4"/>
  <c r="G83" i="4"/>
  <c r="L82" i="4"/>
  <c r="W82" i="4"/>
  <c r="V82" i="4"/>
  <c r="X82" i="4"/>
  <c r="Y82" i="4"/>
  <c r="Z82" i="4"/>
  <c r="AA82" i="4"/>
  <c r="AB82" i="4"/>
  <c r="AC82" i="4"/>
  <c r="AD82" i="4"/>
  <c r="AF82" i="4"/>
  <c r="AH82" i="4"/>
  <c r="AL82" i="4"/>
  <c r="AP82" i="4"/>
  <c r="AK82" i="4"/>
  <c r="AO82" i="4"/>
  <c r="AJ82" i="4"/>
  <c r="AN82" i="4"/>
  <c r="AI82" i="4"/>
  <c r="AM82" i="4"/>
  <c r="Q82" i="4"/>
  <c r="R82" i="4"/>
  <c r="S82" i="4"/>
  <c r="T82" i="4"/>
  <c r="M82" i="4"/>
  <c r="N82" i="4"/>
  <c r="G82" i="4"/>
  <c r="L81" i="4"/>
  <c r="W81" i="4"/>
  <c r="V81" i="4"/>
  <c r="X81" i="4"/>
  <c r="Y81" i="4"/>
  <c r="Z81" i="4"/>
  <c r="AA81" i="4"/>
  <c r="AB81" i="4"/>
  <c r="AC81" i="4"/>
  <c r="AD81" i="4"/>
  <c r="AF81" i="4"/>
  <c r="AH81" i="4"/>
  <c r="AL81" i="4"/>
  <c r="AP81" i="4"/>
  <c r="AK81" i="4"/>
  <c r="AO81" i="4"/>
  <c r="AJ81" i="4"/>
  <c r="AN81" i="4"/>
  <c r="AI81" i="4"/>
  <c r="AM81" i="4"/>
  <c r="Q81" i="4"/>
  <c r="R81" i="4"/>
  <c r="S81" i="4"/>
  <c r="T81" i="4"/>
  <c r="M81" i="4"/>
  <c r="N81" i="4"/>
  <c r="G81" i="4"/>
  <c r="L80" i="4"/>
  <c r="W80" i="4"/>
  <c r="V80" i="4"/>
  <c r="X80" i="4"/>
  <c r="Y80" i="4"/>
  <c r="Z80" i="4"/>
  <c r="AA80" i="4"/>
  <c r="AB80" i="4"/>
  <c r="AC80" i="4"/>
  <c r="AD80" i="4"/>
  <c r="AF80" i="4"/>
  <c r="AH80" i="4"/>
  <c r="AL80" i="4"/>
  <c r="AP80" i="4"/>
  <c r="AK80" i="4"/>
  <c r="AO80" i="4"/>
  <c r="AJ80" i="4"/>
  <c r="AN80" i="4"/>
  <c r="AI80" i="4"/>
  <c r="AM80" i="4"/>
  <c r="Q80" i="4"/>
  <c r="R80" i="4"/>
  <c r="S80" i="4"/>
  <c r="T80" i="4"/>
  <c r="M80" i="4"/>
  <c r="N80" i="4"/>
  <c r="G80" i="4"/>
  <c r="L79" i="4"/>
  <c r="W79" i="4"/>
  <c r="V79" i="4"/>
  <c r="X79" i="4"/>
  <c r="Y79" i="4"/>
  <c r="Z79" i="4"/>
  <c r="AA79" i="4"/>
  <c r="AB79" i="4"/>
  <c r="AC79" i="4"/>
  <c r="AD79" i="4"/>
  <c r="AF79" i="4"/>
  <c r="AH79" i="4"/>
  <c r="AL79" i="4"/>
  <c r="AP79" i="4"/>
  <c r="AK79" i="4"/>
  <c r="AO79" i="4"/>
  <c r="AJ79" i="4"/>
  <c r="AN79" i="4"/>
  <c r="AI79" i="4"/>
  <c r="AM79" i="4"/>
  <c r="Q79" i="4"/>
  <c r="R79" i="4"/>
  <c r="S79" i="4"/>
  <c r="T79" i="4"/>
  <c r="M79" i="4"/>
  <c r="N79" i="4"/>
  <c r="G79" i="4"/>
  <c r="L78" i="4"/>
  <c r="W78" i="4"/>
  <c r="V78" i="4"/>
  <c r="X78" i="4"/>
  <c r="Y78" i="4"/>
  <c r="Z78" i="4"/>
  <c r="AA78" i="4"/>
  <c r="AB78" i="4"/>
  <c r="AC78" i="4"/>
  <c r="AD78" i="4"/>
  <c r="AF78" i="4"/>
  <c r="AH78" i="4"/>
  <c r="AL78" i="4"/>
  <c r="AP78" i="4"/>
  <c r="AK78" i="4"/>
  <c r="AO78" i="4"/>
  <c r="AJ78" i="4"/>
  <c r="AN78" i="4"/>
  <c r="AI78" i="4"/>
  <c r="AM78" i="4"/>
  <c r="Q78" i="4"/>
  <c r="R78" i="4"/>
  <c r="S78" i="4"/>
  <c r="T78" i="4"/>
  <c r="M78" i="4"/>
  <c r="N78" i="4"/>
  <c r="G78" i="4"/>
  <c r="L77" i="4"/>
  <c r="W77" i="4"/>
  <c r="V77" i="4"/>
  <c r="X77" i="4"/>
  <c r="Y77" i="4"/>
  <c r="Z77" i="4"/>
  <c r="AA77" i="4"/>
  <c r="AB77" i="4"/>
  <c r="AC77" i="4"/>
  <c r="AD77" i="4"/>
  <c r="AF77" i="4"/>
  <c r="AH77" i="4"/>
  <c r="AL77" i="4"/>
  <c r="AP77" i="4"/>
  <c r="AK77" i="4"/>
  <c r="AO77" i="4"/>
  <c r="AJ77" i="4"/>
  <c r="AN77" i="4"/>
  <c r="AI77" i="4"/>
  <c r="AM77" i="4"/>
  <c r="Q77" i="4"/>
  <c r="R77" i="4"/>
  <c r="S77" i="4"/>
  <c r="T77" i="4"/>
  <c r="M77" i="4"/>
  <c r="N77" i="4"/>
  <c r="G77" i="4"/>
  <c r="L76" i="4"/>
  <c r="W76" i="4"/>
  <c r="V76" i="4"/>
  <c r="X76" i="4"/>
  <c r="Y76" i="4"/>
  <c r="Z76" i="4"/>
  <c r="AA76" i="4"/>
  <c r="AB76" i="4"/>
  <c r="AC76" i="4"/>
  <c r="AD76" i="4"/>
  <c r="AF76" i="4"/>
  <c r="AH76" i="4"/>
  <c r="AL76" i="4"/>
  <c r="AP76" i="4"/>
  <c r="AK76" i="4"/>
  <c r="AO76" i="4"/>
  <c r="AJ76" i="4"/>
  <c r="AN76" i="4"/>
  <c r="AI76" i="4"/>
  <c r="AM76" i="4"/>
  <c r="Q76" i="4"/>
  <c r="R76" i="4"/>
  <c r="S76" i="4"/>
  <c r="T76" i="4"/>
  <c r="M76" i="4"/>
  <c r="N76" i="4"/>
  <c r="G76" i="4"/>
  <c r="L75" i="4"/>
  <c r="W75" i="4"/>
  <c r="V75" i="4"/>
  <c r="X75" i="4"/>
  <c r="Y75" i="4"/>
  <c r="Z75" i="4"/>
  <c r="AA75" i="4"/>
  <c r="AB75" i="4"/>
  <c r="AC75" i="4"/>
  <c r="AD75" i="4"/>
  <c r="AF75" i="4"/>
  <c r="AH75" i="4"/>
  <c r="AL75" i="4"/>
  <c r="AP75" i="4"/>
  <c r="AK75" i="4"/>
  <c r="AO75" i="4"/>
  <c r="AJ75" i="4"/>
  <c r="AN75" i="4"/>
  <c r="AI75" i="4"/>
  <c r="AM75" i="4"/>
  <c r="Q75" i="4"/>
  <c r="R75" i="4"/>
  <c r="S75" i="4"/>
  <c r="T75" i="4"/>
  <c r="M75" i="4"/>
  <c r="N75" i="4"/>
  <c r="G75" i="4"/>
  <c r="L74" i="4"/>
  <c r="W74" i="4"/>
  <c r="V74" i="4"/>
  <c r="X74" i="4"/>
  <c r="Y74" i="4"/>
  <c r="Z74" i="4"/>
  <c r="AA74" i="4"/>
  <c r="AB74" i="4"/>
  <c r="AC74" i="4"/>
  <c r="AD74" i="4"/>
  <c r="AF74" i="4"/>
  <c r="AH74" i="4"/>
  <c r="AL74" i="4"/>
  <c r="AP74" i="4"/>
  <c r="AK74" i="4"/>
  <c r="AO74" i="4"/>
  <c r="AJ74" i="4"/>
  <c r="AN74" i="4"/>
  <c r="AI74" i="4"/>
  <c r="AM74" i="4"/>
  <c r="Q74" i="4"/>
  <c r="R74" i="4"/>
  <c r="S74" i="4"/>
  <c r="T74" i="4"/>
  <c r="M74" i="4"/>
  <c r="N74" i="4"/>
  <c r="G74" i="4"/>
  <c r="L73" i="4"/>
  <c r="W73" i="4"/>
  <c r="V73" i="4"/>
  <c r="X73" i="4"/>
  <c r="Y73" i="4"/>
  <c r="Z73" i="4"/>
  <c r="AA73" i="4"/>
  <c r="AB73" i="4"/>
  <c r="AC73" i="4"/>
  <c r="AD73" i="4"/>
  <c r="AF73" i="4"/>
  <c r="AH73" i="4"/>
  <c r="AL73" i="4"/>
  <c r="AP73" i="4"/>
  <c r="AK73" i="4"/>
  <c r="AO73" i="4"/>
  <c r="AJ73" i="4"/>
  <c r="AN73" i="4"/>
  <c r="AI73" i="4"/>
  <c r="AM73" i="4"/>
  <c r="Q73" i="4"/>
  <c r="R73" i="4"/>
  <c r="S73" i="4"/>
  <c r="T73" i="4"/>
  <c r="M73" i="4"/>
  <c r="N73" i="4"/>
  <c r="G73" i="4"/>
  <c r="L72" i="4"/>
  <c r="W72" i="4"/>
  <c r="V72" i="4"/>
  <c r="X72" i="4"/>
  <c r="Y72" i="4"/>
  <c r="Z72" i="4"/>
  <c r="AA72" i="4"/>
  <c r="AB72" i="4"/>
  <c r="AC72" i="4"/>
  <c r="AD72" i="4"/>
  <c r="AF72" i="4"/>
  <c r="AH72" i="4"/>
  <c r="AL72" i="4"/>
  <c r="AP72" i="4"/>
  <c r="AK72" i="4"/>
  <c r="AO72" i="4"/>
  <c r="AJ72" i="4"/>
  <c r="AN72" i="4"/>
  <c r="AI72" i="4"/>
  <c r="AM72" i="4"/>
  <c r="Q72" i="4"/>
  <c r="R72" i="4"/>
  <c r="S72" i="4"/>
  <c r="T72" i="4"/>
  <c r="M72" i="4"/>
  <c r="N72" i="4"/>
  <c r="G72" i="4"/>
  <c r="L71" i="4"/>
  <c r="W71" i="4"/>
  <c r="V71" i="4"/>
  <c r="X71" i="4"/>
  <c r="Y71" i="4"/>
  <c r="Z71" i="4"/>
  <c r="AA71" i="4"/>
  <c r="AB71" i="4"/>
  <c r="AC71" i="4"/>
  <c r="AD71" i="4"/>
  <c r="AF71" i="4"/>
  <c r="AH71" i="4"/>
  <c r="AL71" i="4"/>
  <c r="AP71" i="4"/>
  <c r="AK71" i="4"/>
  <c r="AO71" i="4"/>
  <c r="AJ71" i="4"/>
  <c r="AN71" i="4"/>
  <c r="AI71" i="4"/>
  <c r="AM71" i="4"/>
  <c r="Q71" i="4"/>
  <c r="R71" i="4"/>
  <c r="S71" i="4"/>
  <c r="T71" i="4"/>
  <c r="M71" i="4"/>
  <c r="N71" i="4"/>
  <c r="G71" i="4"/>
  <c r="L70" i="4"/>
  <c r="W70" i="4"/>
  <c r="V70" i="4"/>
  <c r="X70" i="4"/>
  <c r="Y70" i="4"/>
  <c r="Z70" i="4"/>
  <c r="AA70" i="4"/>
  <c r="AB70" i="4"/>
  <c r="AC70" i="4"/>
  <c r="AD70" i="4"/>
  <c r="AF70" i="4"/>
  <c r="AH70" i="4"/>
  <c r="AL70" i="4"/>
  <c r="AP70" i="4"/>
  <c r="AK70" i="4"/>
  <c r="AO70" i="4"/>
  <c r="AJ70" i="4"/>
  <c r="AN70" i="4"/>
  <c r="AI70" i="4"/>
  <c r="AM70" i="4"/>
  <c r="Q70" i="4"/>
  <c r="R70" i="4"/>
  <c r="S70" i="4"/>
  <c r="T70" i="4"/>
  <c r="M70" i="4"/>
  <c r="N70" i="4"/>
  <c r="G70" i="4"/>
  <c r="L69" i="4"/>
  <c r="W69" i="4"/>
  <c r="V69" i="4"/>
  <c r="X69" i="4"/>
  <c r="Y69" i="4"/>
  <c r="Z69" i="4"/>
  <c r="AA69" i="4"/>
  <c r="AB69" i="4"/>
  <c r="AC69" i="4"/>
  <c r="AD69" i="4"/>
  <c r="AF69" i="4"/>
  <c r="AH69" i="4"/>
  <c r="AL69" i="4"/>
  <c r="AP69" i="4"/>
  <c r="AK69" i="4"/>
  <c r="AO69" i="4"/>
  <c r="AJ69" i="4"/>
  <c r="AN69" i="4"/>
  <c r="AI69" i="4"/>
  <c r="AM69" i="4"/>
  <c r="Q69" i="4"/>
  <c r="R69" i="4"/>
  <c r="S69" i="4"/>
  <c r="T69" i="4"/>
  <c r="M69" i="4"/>
  <c r="N69" i="4"/>
  <c r="G69" i="4"/>
  <c r="L68" i="4"/>
  <c r="W68" i="4"/>
  <c r="V68" i="4"/>
  <c r="X68" i="4"/>
  <c r="Y68" i="4"/>
  <c r="Z68" i="4"/>
  <c r="AA68" i="4"/>
  <c r="AB68" i="4"/>
  <c r="AC68" i="4"/>
  <c r="AD68" i="4"/>
  <c r="AF68" i="4"/>
  <c r="AH68" i="4"/>
  <c r="AL68" i="4"/>
  <c r="AP68" i="4"/>
  <c r="AK68" i="4"/>
  <c r="AO68" i="4"/>
  <c r="AJ68" i="4"/>
  <c r="AN68" i="4"/>
  <c r="AI68" i="4"/>
  <c r="AM68" i="4"/>
  <c r="Q68" i="4"/>
  <c r="R68" i="4"/>
  <c r="S68" i="4"/>
  <c r="T68" i="4"/>
  <c r="M68" i="4"/>
  <c r="N68" i="4"/>
  <c r="G68" i="4"/>
  <c r="L67" i="4"/>
  <c r="W67" i="4"/>
  <c r="V67" i="4"/>
  <c r="X67" i="4"/>
  <c r="Y67" i="4"/>
  <c r="Z67" i="4"/>
  <c r="AA67" i="4"/>
  <c r="AB67" i="4"/>
  <c r="AC67" i="4"/>
  <c r="AD67" i="4"/>
  <c r="AF67" i="4"/>
  <c r="AH67" i="4"/>
  <c r="AL67" i="4"/>
  <c r="AP67" i="4"/>
  <c r="AK67" i="4"/>
  <c r="AO67" i="4"/>
  <c r="AJ67" i="4"/>
  <c r="AN67" i="4"/>
  <c r="AI67" i="4"/>
  <c r="AM67" i="4"/>
  <c r="Q67" i="4"/>
  <c r="R67" i="4"/>
  <c r="S67" i="4"/>
  <c r="T67" i="4"/>
  <c r="M67" i="4"/>
  <c r="N67" i="4"/>
  <c r="G67" i="4"/>
  <c r="L66" i="4"/>
  <c r="W66" i="4"/>
  <c r="V66" i="4"/>
  <c r="X66" i="4"/>
  <c r="Y66" i="4"/>
  <c r="Z66" i="4"/>
  <c r="AA66" i="4"/>
  <c r="AB66" i="4"/>
  <c r="AC66" i="4"/>
  <c r="AD66" i="4"/>
  <c r="AF66" i="4"/>
  <c r="AH66" i="4"/>
  <c r="AL66" i="4"/>
  <c r="AP66" i="4"/>
  <c r="AK66" i="4"/>
  <c r="AO66" i="4"/>
  <c r="AJ66" i="4"/>
  <c r="AN66" i="4"/>
  <c r="AI66" i="4"/>
  <c r="AM66" i="4"/>
  <c r="Q66" i="4"/>
  <c r="R66" i="4"/>
  <c r="S66" i="4"/>
  <c r="T66" i="4"/>
  <c r="M66" i="4"/>
  <c r="N66" i="4"/>
  <c r="G66" i="4"/>
  <c r="L65" i="4"/>
  <c r="W65" i="4"/>
  <c r="V65" i="4"/>
  <c r="X65" i="4"/>
  <c r="Y65" i="4"/>
  <c r="Z65" i="4"/>
  <c r="AA65" i="4"/>
  <c r="AB65" i="4"/>
  <c r="AC65" i="4"/>
  <c r="AD65" i="4"/>
  <c r="AF65" i="4"/>
  <c r="AH65" i="4"/>
  <c r="AL65" i="4"/>
  <c r="AP65" i="4"/>
  <c r="AK65" i="4"/>
  <c r="AO65" i="4"/>
  <c r="AJ65" i="4"/>
  <c r="AN65" i="4"/>
  <c r="AI65" i="4"/>
  <c r="AM65" i="4"/>
  <c r="Q65" i="4"/>
  <c r="R65" i="4"/>
  <c r="S65" i="4"/>
  <c r="T65" i="4"/>
  <c r="M65" i="4"/>
  <c r="N65" i="4"/>
  <c r="G65" i="4"/>
  <c r="L64" i="4"/>
  <c r="W64" i="4"/>
  <c r="V64" i="4"/>
  <c r="X64" i="4"/>
  <c r="Y64" i="4"/>
  <c r="Z64" i="4"/>
  <c r="AA64" i="4"/>
  <c r="AB64" i="4"/>
  <c r="AC64" i="4"/>
  <c r="AD64" i="4"/>
  <c r="AF64" i="4"/>
  <c r="AH64" i="4"/>
  <c r="AL64" i="4"/>
  <c r="AP64" i="4"/>
  <c r="AK64" i="4"/>
  <c r="AO64" i="4"/>
  <c r="AJ64" i="4"/>
  <c r="AN64" i="4"/>
  <c r="AI64" i="4"/>
  <c r="AM64" i="4"/>
  <c r="Q64" i="4"/>
  <c r="R64" i="4"/>
  <c r="S64" i="4"/>
  <c r="T64" i="4"/>
  <c r="M64" i="4"/>
  <c r="N64" i="4"/>
  <c r="G64" i="4"/>
  <c r="L63" i="4"/>
  <c r="W63" i="4"/>
  <c r="V63" i="4"/>
  <c r="X63" i="4"/>
  <c r="Y63" i="4"/>
  <c r="Z63" i="4"/>
  <c r="AA63" i="4"/>
  <c r="AB63" i="4"/>
  <c r="AC63" i="4"/>
  <c r="AD63" i="4"/>
  <c r="AF63" i="4"/>
  <c r="AH63" i="4"/>
  <c r="AL63" i="4"/>
  <c r="AP63" i="4"/>
  <c r="AK63" i="4"/>
  <c r="AO63" i="4"/>
  <c r="AJ63" i="4"/>
  <c r="AN63" i="4"/>
  <c r="AI63" i="4"/>
  <c r="AM63" i="4"/>
  <c r="Q63" i="4"/>
  <c r="R63" i="4"/>
  <c r="S63" i="4"/>
  <c r="T63" i="4"/>
  <c r="M63" i="4"/>
  <c r="N63" i="4"/>
  <c r="G63" i="4"/>
  <c r="L62" i="4"/>
  <c r="W62" i="4"/>
  <c r="V62" i="4"/>
  <c r="X62" i="4"/>
  <c r="Y62" i="4"/>
  <c r="Z62" i="4"/>
  <c r="AA62" i="4"/>
  <c r="AB62" i="4"/>
  <c r="AC62" i="4"/>
  <c r="AD62" i="4"/>
  <c r="AF62" i="4"/>
  <c r="AH62" i="4"/>
  <c r="AL62" i="4"/>
  <c r="AP62" i="4"/>
  <c r="AK62" i="4"/>
  <c r="AO62" i="4"/>
  <c r="AJ62" i="4"/>
  <c r="AN62" i="4"/>
  <c r="AI62" i="4"/>
  <c r="AM62" i="4"/>
  <c r="Q62" i="4"/>
  <c r="R62" i="4"/>
  <c r="S62" i="4"/>
  <c r="T62" i="4"/>
  <c r="M62" i="4"/>
  <c r="N62" i="4"/>
  <c r="G62" i="4"/>
  <c r="L61" i="4"/>
  <c r="W61" i="4"/>
  <c r="V61" i="4"/>
  <c r="X61" i="4"/>
  <c r="Y61" i="4"/>
  <c r="Z61" i="4"/>
  <c r="AA61" i="4"/>
  <c r="AB61" i="4"/>
  <c r="AC61" i="4"/>
  <c r="AD61" i="4"/>
  <c r="AF61" i="4"/>
  <c r="AH61" i="4"/>
  <c r="AL61" i="4"/>
  <c r="AP61" i="4"/>
  <c r="AK61" i="4"/>
  <c r="AO61" i="4"/>
  <c r="AJ61" i="4"/>
  <c r="AN61" i="4"/>
  <c r="AI61" i="4"/>
  <c r="AM61" i="4"/>
  <c r="Q61" i="4"/>
  <c r="R61" i="4"/>
  <c r="S61" i="4"/>
  <c r="T61" i="4"/>
  <c r="M61" i="4"/>
  <c r="N61" i="4"/>
  <c r="G61" i="4"/>
  <c r="L60" i="4"/>
  <c r="W60" i="4"/>
  <c r="V60" i="4"/>
  <c r="X60" i="4"/>
  <c r="Y60" i="4"/>
  <c r="Z60" i="4"/>
  <c r="AA60" i="4"/>
  <c r="AB60" i="4"/>
  <c r="AC60" i="4"/>
  <c r="AD60" i="4"/>
  <c r="AF60" i="4"/>
  <c r="AH60" i="4"/>
  <c r="AL60" i="4"/>
  <c r="AP60" i="4"/>
  <c r="AK60" i="4"/>
  <c r="AO60" i="4"/>
  <c r="AJ60" i="4"/>
  <c r="AN60" i="4"/>
  <c r="AI60" i="4"/>
  <c r="AM60" i="4"/>
  <c r="Q60" i="4"/>
  <c r="R60" i="4"/>
  <c r="S60" i="4"/>
  <c r="T60" i="4"/>
  <c r="M60" i="4"/>
  <c r="N60" i="4"/>
  <c r="G60" i="4"/>
  <c r="L59" i="4"/>
  <c r="W59" i="4"/>
  <c r="V59" i="4"/>
  <c r="X59" i="4"/>
  <c r="Y59" i="4"/>
  <c r="Z59" i="4"/>
  <c r="AA59" i="4"/>
  <c r="AB59" i="4"/>
  <c r="AC59" i="4"/>
  <c r="AD59" i="4"/>
  <c r="AF59" i="4"/>
  <c r="AH59" i="4"/>
  <c r="AL59" i="4"/>
  <c r="AP59" i="4"/>
  <c r="AK59" i="4"/>
  <c r="AO59" i="4"/>
  <c r="AJ59" i="4"/>
  <c r="AN59" i="4"/>
  <c r="AI59" i="4"/>
  <c r="AM59" i="4"/>
  <c r="Q59" i="4"/>
  <c r="R59" i="4"/>
  <c r="S59" i="4"/>
  <c r="T59" i="4"/>
  <c r="M59" i="4"/>
  <c r="N59" i="4"/>
  <c r="G59" i="4"/>
  <c r="L58" i="4"/>
  <c r="W58" i="4"/>
  <c r="V58" i="4"/>
  <c r="X58" i="4"/>
  <c r="Y58" i="4"/>
  <c r="Z58" i="4"/>
  <c r="AA58" i="4"/>
  <c r="AB58" i="4"/>
  <c r="AC58" i="4"/>
  <c r="AD58" i="4"/>
  <c r="AF58" i="4"/>
  <c r="AH58" i="4"/>
  <c r="AL58" i="4"/>
  <c r="AP58" i="4"/>
  <c r="AK58" i="4"/>
  <c r="AO58" i="4"/>
  <c r="AJ58" i="4"/>
  <c r="AN58" i="4"/>
  <c r="AI58" i="4"/>
  <c r="AM58" i="4"/>
  <c r="Q58" i="4"/>
  <c r="R58" i="4"/>
  <c r="S58" i="4"/>
  <c r="T58" i="4"/>
  <c r="M58" i="4"/>
  <c r="N58" i="4"/>
  <c r="G58" i="4"/>
  <c r="L57" i="4"/>
  <c r="W57" i="4"/>
  <c r="V57" i="4"/>
  <c r="X57" i="4"/>
  <c r="Y57" i="4"/>
  <c r="Z57" i="4"/>
  <c r="AA57" i="4"/>
  <c r="AB57" i="4"/>
  <c r="AC57" i="4"/>
  <c r="AD57" i="4"/>
  <c r="AF57" i="4"/>
  <c r="AH57" i="4"/>
  <c r="AL57" i="4"/>
  <c r="AP57" i="4"/>
  <c r="AK57" i="4"/>
  <c r="AO57" i="4"/>
  <c r="AJ57" i="4"/>
  <c r="AN57" i="4"/>
  <c r="AI57" i="4"/>
  <c r="AM57" i="4"/>
  <c r="Q57" i="4"/>
  <c r="R57" i="4"/>
  <c r="S57" i="4"/>
  <c r="T57" i="4"/>
  <c r="M57" i="4"/>
  <c r="N57" i="4"/>
  <c r="G57" i="4"/>
  <c r="L56" i="4"/>
  <c r="W56" i="4"/>
  <c r="V56" i="4"/>
  <c r="X56" i="4"/>
  <c r="Y56" i="4"/>
  <c r="Z56" i="4"/>
  <c r="AA56" i="4"/>
  <c r="AB56" i="4"/>
  <c r="AC56" i="4"/>
  <c r="AD56" i="4"/>
  <c r="AF56" i="4"/>
  <c r="AH56" i="4"/>
  <c r="AL56" i="4"/>
  <c r="AP56" i="4"/>
  <c r="AK56" i="4"/>
  <c r="AO56" i="4"/>
  <c r="AJ56" i="4"/>
  <c r="AN56" i="4"/>
  <c r="AI56" i="4"/>
  <c r="AM56" i="4"/>
  <c r="Q56" i="4"/>
  <c r="R56" i="4"/>
  <c r="S56" i="4"/>
  <c r="T56" i="4"/>
  <c r="M56" i="4"/>
  <c r="N56" i="4"/>
  <c r="G56" i="4"/>
  <c r="L55" i="4"/>
  <c r="W55" i="4"/>
  <c r="V55" i="4"/>
  <c r="X55" i="4"/>
  <c r="Y55" i="4"/>
  <c r="Z55" i="4"/>
  <c r="AA55" i="4"/>
  <c r="AB55" i="4"/>
  <c r="AC55" i="4"/>
  <c r="AD55" i="4"/>
  <c r="AF55" i="4"/>
  <c r="AH55" i="4"/>
  <c r="AL55" i="4"/>
  <c r="AP55" i="4"/>
  <c r="AK55" i="4"/>
  <c r="AO55" i="4"/>
  <c r="AJ55" i="4"/>
  <c r="AN55" i="4"/>
  <c r="AI55" i="4"/>
  <c r="AM55" i="4"/>
  <c r="Q55" i="4"/>
  <c r="R55" i="4"/>
  <c r="S55" i="4"/>
  <c r="T55" i="4"/>
  <c r="M55" i="4"/>
  <c r="N55" i="4"/>
  <c r="G55" i="4"/>
  <c r="L54" i="4"/>
  <c r="W54" i="4"/>
  <c r="V54" i="4"/>
  <c r="X54" i="4"/>
  <c r="Y54" i="4"/>
  <c r="Z54" i="4"/>
  <c r="AA54" i="4"/>
  <c r="AB54" i="4"/>
  <c r="AC54" i="4"/>
  <c r="AD54" i="4"/>
  <c r="AF54" i="4"/>
  <c r="AH54" i="4"/>
  <c r="AL54" i="4"/>
  <c r="AP54" i="4"/>
  <c r="AK54" i="4"/>
  <c r="AO54" i="4"/>
  <c r="AJ54" i="4"/>
  <c r="AN54" i="4"/>
  <c r="AI54" i="4"/>
  <c r="AM54" i="4"/>
  <c r="Q54" i="4"/>
  <c r="R54" i="4"/>
  <c r="S54" i="4"/>
  <c r="T54" i="4"/>
  <c r="M54" i="4"/>
  <c r="N54" i="4"/>
  <c r="G54" i="4"/>
  <c r="L53" i="4"/>
  <c r="W53" i="4"/>
  <c r="V53" i="4"/>
  <c r="X53" i="4"/>
  <c r="Y53" i="4"/>
  <c r="Z53" i="4"/>
  <c r="AA53" i="4"/>
  <c r="AB53" i="4"/>
  <c r="AC53" i="4"/>
  <c r="AD53" i="4"/>
  <c r="AF53" i="4"/>
  <c r="AH53" i="4"/>
  <c r="AL53" i="4"/>
  <c r="AP53" i="4"/>
  <c r="AK53" i="4"/>
  <c r="AO53" i="4"/>
  <c r="AJ53" i="4"/>
  <c r="AN53" i="4"/>
  <c r="AI53" i="4"/>
  <c r="AM53" i="4"/>
  <c r="Q53" i="4"/>
  <c r="R53" i="4"/>
  <c r="S53" i="4"/>
  <c r="T53" i="4"/>
  <c r="M53" i="4"/>
  <c r="N53" i="4"/>
  <c r="G53" i="4"/>
  <c r="L52" i="4"/>
  <c r="W52" i="4"/>
  <c r="V52" i="4"/>
  <c r="X52" i="4"/>
  <c r="Y52" i="4"/>
  <c r="Z52" i="4"/>
  <c r="AA52" i="4"/>
  <c r="AB52" i="4"/>
  <c r="AC52" i="4"/>
  <c r="AD52" i="4"/>
  <c r="AF52" i="4"/>
  <c r="AH52" i="4"/>
  <c r="AL52" i="4"/>
  <c r="AP52" i="4"/>
  <c r="AK52" i="4"/>
  <c r="AO52" i="4"/>
  <c r="AJ52" i="4"/>
  <c r="AN52" i="4"/>
  <c r="AI52" i="4"/>
  <c r="AM52" i="4"/>
  <c r="Q52" i="4"/>
  <c r="R52" i="4"/>
  <c r="S52" i="4"/>
  <c r="T52" i="4"/>
  <c r="M52" i="4"/>
  <c r="N52" i="4"/>
  <c r="G52" i="4"/>
  <c r="L51" i="4"/>
  <c r="W51" i="4"/>
  <c r="V51" i="4"/>
  <c r="X51" i="4"/>
  <c r="Y51" i="4"/>
  <c r="Z51" i="4"/>
  <c r="AA51" i="4"/>
  <c r="AB51" i="4"/>
  <c r="AC51" i="4"/>
  <c r="AD51" i="4"/>
  <c r="AF51" i="4"/>
  <c r="AH51" i="4"/>
  <c r="AL51" i="4"/>
  <c r="AP51" i="4"/>
  <c r="AK51" i="4"/>
  <c r="AO51" i="4"/>
  <c r="AJ51" i="4"/>
  <c r="AN51" i="4"/>
  <c r="AI51" i="4"/>
  <c r="AM51" i="4"/>
  <c r="Q51" i="4"/>
  <c r="R51" i="4"/>
  <c r="S51" i="4"/>
  <c r="T51" i="4"/>
  <c r="M51" i="4"/>
  <c r="N51" i="4"/>
  <c r="G51" i="4"/>
  <c r="L50" i="4"/>
  <c r="W50" i="4"/>
  <c r="V50" i="4"/>
  <c r="X50" i="4"/>
  <c r="Y50" i="4"/>
  <c r="Z50" i="4"/>
  <c r="AA50" i="4"/>
  <c r="AB50" i="4"/>
  <c r="AC50" i="4"/>
  <c r="AD50" i="4"/>
  <c r="AF50" i="4"/>
  <c r="AH50" i="4"/>
  <c r="AL50" i="4"/>
  <c r="AP50" i="4"/>
  <c r="AK50" i="4"/>
  <c r="AO50" i="4"/>
  <c r="AJ50" i="4"/>
  <c r="AN50" i="4"/>
  <c r="AI50" i="4"/>
  <c r="AM50" i="4"/>
  <c r="Q50" i="4"/>
  <c r="R50" i="4"/>
  <c r="S50" i="4"/>
  <c r="T50" i="4"/>
  <c r="M50" i="4"/>
  <c r="N50" i="4"/>
  <c r="G50" i="4"/>
  <c r="L49" i="4"/>
  <c r="W49" i="4"/>
  <c r="V49" i="4"/>
  <c r="X49" i="4"/>
  <c r="Y49" i="4"/>
  <c r="Z49" i="4"/>
  <c r="AA49" i="4"/>
  <c r="AB49" i="4"/>
  <c r="AC49" i="4"/>
  <c r="AD49" i="4"/>
  <c r="AF49" i="4"/>
  <c r="AH49" i="4"/>
  <c r="AL49" i="4"/>
  <c r="AP49" i="4"/>
  <c r="AK49" i="4"/>
  <c r="AO49" i="4"/>
  <c r="AJ49" i="4"/>
  <c r="AN49" i="4"/>
  <c r="AI49" i="4"/>
  <c r="AM49" i="4"/>
  <c r="Q49" i="4"/>
  <c r="R49" i="4"/>
  <c r="S49" i="4"/>
  <c r="T49" i="4"/>
  <c r="M49" i="4"/>
  <c r="N49" i="4"/>
  <c r="G49" i="4"/>
  <c r="L48" i="4"/>
  <c r="W48" i="4"/>
  <c r="V48" i="4"/>
  <c r="X48" i="4"/>
  <c r="Y48" i="4"/>
  <c r="Z48" i="4"/>
  <c r="AA48" i="4"/>
  <c r="AB48" i="4"/>
  <c r="AC48" i="4"/>
  <c r="AD48" i="4"/>
  <c r="AF48" i="4"/>
  <c r="AH48" i="4"/>
  <c r="AL48" i="4"/>
  <c r="AP48" i="4"/>
  <c r="AK48" i="4"/>
  <c r="AO48" i="4"/>
  <c r="AJ48" i="4"/>
  <c r="AN48" i="4"/>
  <c r="AI48" i="4"/>
  <c r="AM48" i="4"/>
  <c r="Q48" i="4"/>
  <c r="R48" i="4"/>
  <c r="S48" i="4"/>
  <c r="T48" i="4"/>
  <c r="M48" i="4"/>
  <c r="N48" i="4"/>
  <c r="G48" i="4"/>
  <c r="L47" i="4"/>
  <c r="W47" i="4"/>
  <c r="V47" i="4"/>
  <c r="X47" i="4"/>
  <c r="Y47" i="4"/>
  <c r="Z47" i="4"/>
  <c r="AA47" i="4"/>
  <c r="AB47" i="4"/>
  <c r="AC47" i="4"/>
  <c r="AD47" i="4"/>
  <c r="AF47" i="4"/>
  <c r="AH47" i="4"/>
  <c r="AL47" i="4"/>
  <c r="AP47" i="4"/>
  <c r="AK47" i="4"/>
  <c r="AO47" i="4"/>
  <c r="AJ47" i="4"/>
  <c r="AN47" i="4"/>
  <c r="AI47" i="4"/>
  <c r="AM47" i="4"/>
  <c r="Q47" i="4"/>
  <c r="R47" i="4"/>
  <c r="S47" i="4"/>
  <c r="T47" i="4"/>
  <c r="M47" i="4"/>
  <c r="N47" i="4"/>
  <c r="G47" i="4"/>
  <c r="L46" i="4"/>
  <c r="W46" i="4"/>
  <c r="V46" i="4"/>
  <c r="X46" i="4"/>
  <c r="Y46" i="4"/>
  <c r="Z46" i="4"/>
  <c r="AA46" i="4"/>
  <c r="AB46" i="4"/>
  <c r="AC46" i="4"/>
  <c r="AD46" i="4"/>
  <c r="AF46" i="4"/>
  <c r="AH46" i="4"/>
  <c r="AL46" i="4"/>
  <c r="AP46" i="4"/>
  <c r="AK46" i="4"/>
  <c r="AO46" i="4"/>
  <c r="AJ46" i="4"/>
  <c r="AN46" i="4"/>
  <c r="AI46" i="4"/>
  <c r="AM46" i="4"/>
  <c r="Q46" i="4"/>
  <c r="R46" i="4"/>
  <c r="S46" i="4"/>
  <c r="T46" i="4"/>
  <c r="M46" i="4"/>
  <c r="N46" i="4"/>
  <c r="G46" i="4"/>
  <c r="L45" i="4"/>
  <c r="W45" i="4"/>
  <c r="V45" i="4"/>
  <c r="X45" i="4"/>
  <c r="Y45" i="4"/>
  <c r="Z45" i="4"/>
  <c r="AA45" i="4"/>
  <c r="AB45" i="4"/>
  <c r="AC45" i="4"/>
  <c r="AD45" i="4"/>
  <c r="AF45" i="4"/>
  <c r="AH45" i="4"/>
  <c r="AL45" i="4"/>
  <c r="AP45" i="4"/>
  <c r="AK45" i="4"/>
  <c r="AO45" i="4"/>
  <c r="AJ45" i="4"/>
  <c r="AN45" i="4"/>
  <c r="AI45" i="4"/>
  <c r="AM45" i="4"/>
  <c r="Q45" i="4"/>
  <c r="R45" i="4"/>
  <c r="S45" i="4"/>
  <c r="T45" i="4"/>
  <c r="M45" i="4"/>
  <c r="N45" i="4"/>
  <c r="G45" i="4"/>
  <c r="L44" i="4"/>
  <c r="W44" i="4"/>
  <c r="V44" i="4"/>
  <c r="X44" i="4"/>
  <c r="Y44" i="4"/>
  <c r="Z44" i="4"/>
  <c r="AA44" i="4"/>
  <c r="AB44" i="4"/>
  <c r="AC44" i="4"/>
  <c r="AD44" i="4"/>
  <c r="AF44" i="4"/>
  <c r="AH44" i="4"/>
  <c r="AL44" i="4"/>
  <c r="AP44" i="4"/>
  <c r="AK44" i="4"/>
  <c r="AO44" i="4"/>
  <c r="AJ44" i="4"/>
  <c r="AN44" i="4"/>
  <c r="AI44" i="4"/>
  <c r="AM44" i="4"/>
  <c r="Q44" i="4"/>
  <c r="R44" i="4"/>
  <c r="S44" i="4"/>
  <c r="T44" i="4"/>
  <c r="M44" i="4"/>
  <c r="N44" i="4"/>
  <c r="G44" i="4"/>
  <c r="L43" i="4"/>
  <c r="W43" i="4"/>
  <c r="V43" i="4"/>
  <c r="X43" i="4"/>
  <c r="Y43" i="4"/>
  <c r="Z43" i="4"/>
  <c r="AA43" i="4"/>
  <c r="AB43" i="4"/>
  <c r="AC43" i="4"/>
  <c r="AD43" i="4"/>
  <c r="AF43" i="4"/>
  <c r="AH43" i="4"/>
  <c r="AL43" i="4"/>
  <c r="AP43" i="4"/>
  <c r="AK43" i="4"/>
  <c r="AO43" i="4"/>
  <c r="AJ43" i="4"/>
  <c r="AN43" i="4"/>
  <c r="AI43" i="4"/>
  <c r="AM43" i="4"/>
  <c r="Q43" i="4"/>
  <c r="R43" i="4"/>
  <c r="S43" i="4"/>
  <c r="T43" i="4"/>
  <c r="M43" i="4"/>
  <c r="N43" i="4"/>
  <c r="G43" i="4"/>
  <c r="L42" i="4"/>
  <c r="W42" i="4"/>
  <c r="V42" i="4"/>
  <c r="X42" i="4"/>
  <c r="Y42" i="4"/>
  <c r="Z42" i="4"/>
  <c r="AA42" i="4"/>
  <c r="AB42" i="4"/>
  <c r="AC42" i="4"/>
  <c r="AD42" i="4"/>
  <c r="AF42" i="4"/>
  <c r="AH42" i="4"/>
  <c r="AL42" i="4"/>
  <c r="AP42" i="4"/>
  <c r="AK42" i="4"/>
  <c r="AO42" i="4"/>
  <c r="AJ42" i="4"/>
  <c r="AN42" i="4"/>
  <c r="AI42" i="4"/>
  <c r="AM42" i="4"/>
  <c r="Q42" i="4"/>
  <c r="R42" i="4"/>
  <c r="S42" i="4"/>
  <c r="T42" i="4"/>
  <c r="M42" i="4"/>
  <c r="N42" i="4"/>
  <c r="G42" i="4"/>
  <c r="L41" i="4"/>
  <c r="W41" i="4"/>
  <c r="V41" i="4"/>
  <c r="X41" i="4"/>
  <c r="Y41" i="4"/>
  <c r="Z41" i="4"/>
  <c r="AA41" i="4"/>
  <c r="AB41" i="4"/>
  <c r="AC41" i="4"/>
  <c r="AD41" i="4"/>
  <c r="AF41" i="4"/>
  <c r="AH41" i="4"/>
  <c r="AL41" i="4"/>
  <c r="AP41" i="4"/>
  <c r="AK41" i="4"/>
  <c r="AO41" i="4"/>
  <c r="AJ41" i="4"/>
  <c r="AN41" i="4"/>
  <c r="AI41" i="4"/>
  <c r="AM41" i="4"/>
  <c r="Q41" i="4"/>
  <c r="R41" i="4"/>
  <c r="S41" i="4"/>
  <c r="T41" i="4"/>
  <c r="M41" i="4"/>
  <c r="N41" i="4"/>
  <c r="G41" i="4"/>
  <c r="L40" i="4"/>
  <c r="W40" i="4"/>
  <c r="V40" i="4"/>
  <c r="X40" i="4"/>
  <c r="Y40" i="4"/>
  <c r="Z40" i="4"/>
  <c r="AA40" i="4"/>
  <c r="AB40" i="4"/>
  <c r="AC40" i="4"/>
  <c r="AD40" i="4"/>
  <c r="AF40" i="4"/>
  <c r="AH40" i="4"/>
  <c r="AL40" i="4"/>
  <c r="AP40" i="4"/>
  <c r="AK40" i="4"/>
  <c r="AO40" i="4"/>
  <c r="AJ40" i="4"/>
  <c r="AN40" i="4"/>
  <c r="AI40" i="4"/>
  <c r="AM40" i="4"/>
  <c r="Q40" i="4"/>
  <c r="R40" i="4"/>
  <c r="S40" i="4"/>
  <c r="T40" i="4"/>
  <c r="M40" i="4"/>
  <c r="N40" i="4"/>
  <c r="G40" i="4"/>
  <c r="L39" i="4"/>
  <c r="W39" i="4"/>
  <c r="V39" i="4"/>
  <c r="X39" i="4"/>
  <c r="Y39" i="4"/>
  <c r="Z39" i="4"/>
  <c r="AA39" i="4"/>
  <c r="AB39" i="4"/>
  <c r="AC39" i="4"/>
  <c r="AD39" i="4"/>
  <c r="AF39" i="4"/>
  <c r="AH39" i="4"/>
  <c r="AL39" i="4"/>
  <c r="AP39" i="4"/>
  <c r="AK39" i="4"/>
  <c r="AO39" i="4"/>
  <c r="AJ39" i="4"/>
  <c r="AN39" i="4"/>
  <c r="AI39" i="4"/>
  <c r="AM39" i="4"/>
  <c r="Q39" i="4"/>
  <c r="R39" i="4"/>
  <c r="S39" i="4"/>
  <c r="T39" i="4"/>
  <c r="M39" i="4"/>
  <c r="N39" i="4"/>
  <c r="G39" i="4"/>
  <c r="L38" i="4"/>
  <c r="W38" i="4"/>
  <c r="V38" i="4"/>
  <c r="X38" i="4"/>
  <c r="Y38" i="4"/>
  <c r="Z38" i="4"/>
  <c r="AA38" i="4"/>
  <c r="AB38" i="4"/>
  <c r="AC38" i="4"/>
  <c r="AD38" i="4"/>
  <c r="AF38" i="4"/>
  <c r="AH38" i="4"/>
  <c r="AL38" i="4"/>
  <c r="AP38" i="4"/>
  <c r="AK38" i="4"/>
  <c r="AO38" i="4"/>
  <c r="AJ38" i="4"/>
  <c r="AN38" i="4"/>
  <c r="AI38" i="4"/>
  <c r="AM38" i="4"/>
  <c r="Q38" i="4"/>
  <c r="R38" i="4"/>
  <c r="S38" i="4"/>
  <c r="T38" i="4"/>
  <c r="M38" i="4"/>
  <c r="N38" i="4"/>
  <c r="G38" i="4"/>
  <c r="L37" i="4"/>
  <c r="W37" i="4"/>
  <c r="V37" i="4"/>
  <c r="X37" i="4"/>
  <c r="Y37" i="4"/>
  <c r="Z37" i="4"/>
  <c r="AA37" i="4"/>
  <c r="AB37" i="4"/>
  <c r="AC37" i="4"/>
  <c r="AD37" i="4"/>
  <c r="AF37" i="4"/>
  <c r="AH37" i="4"/>
  <c r="AL37" i="4"/>
  <c r="AP37" i="4"/>
  <c r="AK37" i="4"/>
  <c r="AO37" i="4"/>
  <c r="AJ37" i="4"/>
  <c r="AN37" i="4"/>
  <c r="AI37" i="4"/>
  <c r="AM37" i="4"/>
  <c r="Q37" i="4"/>
  <c r="R37" i="4"/>
  <c r="S37" i="4"/>
  <c r="T37" i="4"/>
  <c r="M37" i="4"/>
  <c r="N37" i="4"/>
  <c r="G37" i="4"/>
  <c r="L36" i="4"/>
  <c r="W36" i="4"/>
  <c r="V36" i="4"/>
  <c r="X36" i="4"/>
  <c r="Y36" i="4"/>
  <c r="Z36" i="4"/>
  <c r="AA36" i="4"/>
  <c r="AB36" i="4"/>
  <c r="AC36" i="4"/>
  <c r="AD36" i="4"/>
  <c r="AF36" i="4"/>
  <c r="AH36" i="4"/>
  <c r="AL36" i="4"/>
  <c r="AP36" i="4"/>
  <c r="AK36" i="4"/>
  <c r="AO36" i="4"/>
  <c r="AJ36" i="4"/>
  <c r="AN36" i="4"/>
  <c r="AI36" i="4"/>
  <c r="AM36" i="4"/>
  <c r="Q36" i="4"/>
  <c r="R36" i="4"/>
  <c r="S36" i="4"/>
  <c r="T36" i="4"/>
  <c r="M36" i="4"/>
  <c r="N36" i="4"/>
  <c r="G36" i="4"/>
  <c r="L35" i="4"/>
  <c r="W35" i="4"/>
  <c r="V35" i="4"/>
  <c r="X35" i="4"/>
  <c r="Y35" i="4"/>
  <c r="Z35" i="4"/>
  <c r="AA35" i="4"/>
  <c r="AB35" i="4"/>
  <c r="AC35" i="4"/>
  <c r="AD35" i="4"/>
  <c r="AF35" i="4"/>
  <c r="AH35" i="4"/>
  <c r="AL35" i="4"/>
  <c r="AP35" i="4"/>
  <c r="AK35" i="4"/>
  <c r="AO35" i="4"/>
  <c r="AJ35" i="4"/>
  <c r="AN35" i="4"/>
  <c r="AI35" i="4"/>
  <c r="AM35" i="4"/>
  <c r="Q35" i="4"/>
  <c r="R35" i="4"/>
  <c r="S35" i="4"/>
  <c r="T35" i="4"/>
  <c r="M35" i="4"/>
  <c r="N35" i="4"/>
  <c r="G35" i="4"/>
  <c r="L34" i="4"/>
  <c r="W34" i="4"/>
  <c r="V34" i="4"/>
  <c r="X34" i="4"/>
  <c r="Y34" i="4"/>
  <c r="Z34" i="4"/>
  <c r="AA34" i="4"/>
  <c r="AB34" i="4"/>
  <c r="AC34" i="4"/>
  <c r="AD34" i="4"/>
  <c r="AF34" i="4"/>
  <c r="AH34" i="4"/>
  <c r="AL34" i="4"/>
  <c r="AP34" i="4"/>
  <c r="AK34" i="4"/>
  <c r="AO34" i="4"/>
  <c r="AJ34" i="4"/>
  <c r="AN34" i="4"/>
  <c r="AI34" i="4"/>
  <c r="AM34" i="4"/>
  <c r="Q34" i="4"/>
  <c r="R34" i="4"/>
  <c r="S34" i="4"/>
  <c r="T34" i="4"/>
  <c r="M34" i="4"/>
  <c r="N34" i="4"/>
  <c r="G34" i="4"/>
  <c r="L33" i="4"/>
  <c r="W33" i="4"/>
  <c r="V33" i="4"/>
  <c r="X33" i="4"/>
  <c r="Y33" i="4"/>
  <c r="Z33" i="4"/>
  <c r="AA33" i="4"/>
  <c r="AB33" i="4"/>
  <c r="AC33" i="4"/>
  <c r="AD33" i="4"/>
  <c r="AF33" i="4"/>
  <c r="AH33" i="4"/>
  <c r="AL33" i="4"/>
  <c r="AP33" i="4"/>
  <c r="AK33" i="4"/>
  <c r="AO33" i="4"/>
  <c r="AJ33" i="4"/>
  <c r="AN33" i="4"/>
  <c r="AI33" i="4"/>
  <c r="AM33" i="4"/>
  <c r="Q33" i="4"/>
  <c r="R33" i="4"/>
  <c r="S33" i="4"/>
  <c r="T33" i="4"/>
  <c r="M33" i="4"/>
  <c r="N33" i="4"/>
  <c r="G33" i="4"/>
  <c r="L32" i="4"/>
  <c r="W32" i="4"/>
  <c r="V32" i="4"/>
  <c r="X32" i="4"/>
  <c r="Y32" i="4"/>
  <c r="Z32" i="4"/>
  <c r="AA32" i="4"/>
  <c r="AB32" i="4"/>
  <c r="AC32" i="4"/>
  <c r="AD32" i="4"/>
  <c r="AF32" i="4"/>
  <c r="AH32" i="4"/>
  <c r="AL32" i="4"/>
  <c r="AP32" i="4"/>
  <c r="AK32" i="4"/>
  <c r="AO32" i="4"/>
  <c r="AJ32" i="4"/>
  <c r="AN32" i="4"/>
  <c r="AI32" i="4"/>
  <c r="AM32" i="4"/>
  <c r="Q32" i="4"/>
  <c r="R32" i="4"/>
  <c r="S32" i="4"/>
  <c r="T32" i="4"/>
  <c r="M32" i="4"/>
  <c r="N32" i="4"/>
  <c r="G32" i="4"/>
  <c r="L31" i="4"/>
  <c r="W31" i="4"/>
  <c r="V31" i="4"/>
  <c r="X31" i="4"/>
  <c r="Y31" i="4"/>
  <c r="Z31" i="4"/>
  <c r="AA31" i="4"/>
  <c r="AB31" i="4"/>
  <c r="AC31" i="4"/>
  <c r="AD31" i="4"/>
  <c r="AF31" i="4"/>
  <c r="AH31" i="4"/>
  <c r="AL31" i="4"/>
  <c r="AP31" i="4"/>
  <c r="AK31" i="4"/>
  <c r="AO31" i="4"/>
  <c r="AJ31" i="4"/>
  <c r="AN31" i="4"/>
  <c r="AI31" i="4"/>
  <c r="AM31" i="4"/>
  <c r="Q31" i="4"/>
  <c r="R31" i="4"/>
  <c r="S31" i="4"/>
  <c r="T31" i="4"/>
  <c r="M31" i="4"/>
  <c r="N31" i="4"/>
  <c r="G31" i="4"/>
  <c r="L30" i="4"/>
  <c r="W30" i="4"/>
  <c r="V30" i="4"/>
  <c r="X30" i="4"/>
  <c r="Y30" i="4"/>
  <c r="Z30" i="4"/>
  <c r="AA30" i="4"/>
  <c r="AB30" i="4"/>
  <c r="AC30" i="4"/>
  <c r="AD30" i="4"/>
  <c r="AF30" i="4"/>
  <c r="AH30" i="4"/>
  <c r="AL30" i="4"/>
  <c r="AP30" i="4"/>
  <c r="AK30" i="4"/>
  <c r="AO30" i="4"/>
  <c r="AJ30" i="4"/>
  <c r="AN30" i="4"/>
  <c r="AI30" i="4"/>
  <c r="AM30" i="4"/>
  <c r="Q30" i="4"/>
  <c r="R30" i="4"/>
  <c r="S30" i="4"/>
  <c r="T30" i="4"/>
  <c r="M30" i="4"/>
  <c r="N30" i="4"/>
  <c r="G30" i="4"/>
  <c r="L29" i="4"/>
  <c r="W29" i="4"/>
  <c r="V29" i="4"/>
  <c r="X29" i="4"/>
  <c r="Y29" i="4"/>
  <c r="Z29" i="4"/>
  <c r="AA29" i="4"/>
  <c r="AB29" i="4"/>
  <c r="AC29" i="4"/>
  <c r="AD29" i="4"/>
  <c r="AF29" i="4"/>
  <c r="AH29" i="4"/>
  <c r="AL29" i="4"/>
  <c r="AP29" i="4"/>
  <c r="AK29" i="4"/>
  <c r="AO29" i="4"/>
  <c r="AJ29" i="4"/>
  <c r="AN29" i="4"/>
  <c r="AI29" i="4"/>
  <c r="AM29" i="4"/>
  <c r="Q29" i="4"/>
  <c r="R29" i="4"/>
  <c r="S29" i="4"/>
  <c r="T29" i="4"/>
  <c r="M29" i="4"/>
  <c r="N29" i="4"/>
  <c r="G29" i="4"/>
  <c r="L28" i="4"/>
  <c r="W28" i="4"/>
  <c r="V28" i="4"/>
  <c r="X28" i="4"/>
  <c r="Y28" i="4"/>
  <c r="Z28" i="4"/>
  <c r="AA28" i="4"/>
  <c r="AB28" i="4"/>
  <c r="AC28" i="4"/>
  <c r="AD28" i="4"/>
  <c r="AF28" i="4"/>
  <c r="AH28" i="4"/>
  <c r="AL28" i="4"/>
  <c r="AP28" i="4"/>
  <c r="AK28" i="4"/>
  <c r="AO28" i="4"/>
  <c r="AJ28" i="4"/>
  <c r="AN28" i="4"/>
  <c r="AI28" i="4"/>
  <c r="AM28" i="4"/>
  <c r="Q28" i="4"/>
  <c r="R28" i="4"/>
  <c r="S28" i="4"/>
  <c r="T28" i="4"/>
  <c r="M28" i="4"/>
  <c r="N28" i="4"/>
  <c r="G28" i="4"/>
  <c r="L27" i="4"/>
  <c r="W27" i="4"/>
  <c r="V27" i="4"/>
  <c r="X27" i="4"/>
  <c r="Y27" i="4"/>
  <c r="Z27" i="4"/>
  <c r="AA27" i="4"/>
  <c r="AB27" i="4"/>
  <c r="AC27" i="4"/>
  <c r="AD27" i="4"/>
  <c r="AF27" i="4"/>
  <c r="AH27" i="4"/>
  <c r="AL27" i="4"/>
  <c r="AP27" i="4"/>
  <c r="AK27" i="4"/>
  <c r="AO27" i="4"/>
  <c r="AJ27" i="4"/>
  <c r="AN27" i="4"/>
  <c r="AI27" i="4"/>
  <c r="AM27" i="4"/>
  <c r="Q27" i="4"/>
  <c r="R27" i="4"/>
  <c r="S27" i="4"/>
  <c r="T27" i="4"/>
  <c r="M27" i="4"/>
  <c r="N27" i="4"/>
  <c r="G27" i="4"/>
  <c r="L26" i="4"/>
  <c r="W26" i="4"/>
  <c r="V26" i="4"/>
  <c r="X26" i="4"/>
  <c r="Y26" i="4"/>
  <c r="Z26" i="4"/>
  <c r="AA26" i="4"/>
  <c r="AB26" i="4"/>
  <c r="AC26" i="4"/>
  <c r="AD26" i="4"/>
  <c r="AF26" i="4"/>
  <c r="AH26" i="4"/>
  <c r="AL26" i="4"/>
  <c r="AP26" i="4"/>
  <c r="AK26" i="4"/>
  <c r="AO26" i="4"/>
  <c r="AJ26" i="4"/>
  <c r="AN26" i="4"/>
  <c r="AI26" i="4"/>
  <c r="AM26" i="4"/>
  <c r="Q26" i="4"/>
  <c r="R26" i="4"/>
  <c r="S26" i="4"/>
  <c r="T26" i="4"/>
  <c r="M26" i="4"/>
  <c r="N26" i="4"/>
  <c r="G26" i="4"/>
  <c r="L25" i="4"/>
  <c r="W25" i="4"/>
  <c r="V25" i="4"/>
  <c r="X25" i="4"/>
  <c r="Y25" i="4"/>
  <c r="Z25" i="4"/>
  <c r="AA25" i="4"/>
  <c r="AB25" i="4"/>
  <c r="AC25" i="4"/>
  <c r="AD25" i="4"/>
  <c r="AF25" i="4"/>
  <c r="AH25" i="4"/>
  <c r="AL25" i="4"/>
  <c r="AP25" i="4"/>
  <c r="AK25" i="4"/>
  <c r="AO25" i="4"/>
  <c r="AJ25" i="4"/>
  <c r="AN25" i="4"/>
  <c r="AI25" i="4"/>
  <c r="AM25" i="4"/>
  <c r="Q25" i="4"/>
  <c r="R25" i="4"/>
  <c r="S25" i="4"/>
  <c r="T25" i="4"/>
  <c r="M25" i="4"/>
  <c r="N25" i="4"/>
  <c r="G25" i="4"/>
  <c r="L24" i="4"/>
  <c r="W24" i="4"/>
  <c r="V24" i="4"/>
  <c r="X24" i="4"/>
  <c r="Y24" i="4"/>
  <c r="Z24" i="4"/>
  <c r="AA24" i="4"/>
  <c r="AB24" i="4"/>
  <c r="AC24" i="4"/>
  <c r="AD24" i="4"/>
  <c r="AF24" i="4"/>
  <c r="AH24" i="4"/>
  <c r="AL24" i="4"/>
  <c r="AP24" i="4"/>
  <c r="AK24" i="4"/>
  <c r="AO24" i="4"/>
  <c r="AJ24" i="4"/>
  <c r="AN24" i="4"/>
  <c r="AI24" i="4"/>
  <c r="AM24" i="4"/>
  <c r="Q24" i="4"/>
  <c r="R24" i="4"/>
  <c r="S24" i="4"/>
  <c r="T24" i="4"/>
  <c r="M24" i="4"/>
  <c r="N24" i="4"/>
  <c r="G24" i="4"/>
  <c r="L23" i="4"/>
  <c r="W23" i="4"/>
  <c r="V23" i="4"/>
  <c r="X23" i="4"/>
  <c r="Y23" i="4"/>
  <c r="Z23" i="4"/>
  <c r="AA23" i="4"/>
  <c r="AB23" i="4"/>
  <c r="AC23" i="4"/>
  <c r="AD23" i="4"/>
  <c r="AF23" i="4"/>
  <c r="AH23" i="4"/>
  <c r="AL23" i="4"/>
  <c r="AP23" i="4"/>
  <c r="AK23" i="4"/>
  <c r="AO23" i="4"/>
  <c r="AJ23" i="4"/>
  <c r="AN23" i="4"/>
  <c r="AI23" i="4"/>
  <c r="AM23" i="4"/>
  <c r="Q23" i="4"/>
  <c r="R23" i="4"/>
  <c r="S23" i="4"/>
  <c r="T23" i="4"/>
  <c r="M23" i="4"/>
  <c r="N23" i="4"/>
  <c r="G23" i="4"/>
  <c r="L22" i="4"/>
  <c r="W22" i="4"/>
  <c r="V22" i="4"/>
  <c r="X22" i="4"/>
  <c r="Y22" i="4"/>
  <c r="Z22" i="4"/>
  <c r="AA22" i="4"/>
  <c r="AB22" i="4"/>
  <c r="AC22" i="4"/>
  <c r="AD22" i="4"/>
  <c r="AF22" i="4"/>
  <c r="AH22" i="4"/>
  <c r="AL22" i="4"/>
  <c r="AP22" i="4"/>
  <c r="AK22" i="4"/>
  <c r="AO22" i="4"/>
  <c r="AJ22" i="4"/>
  <c r="AN22" i="4"/>
  <c r="AI22" i="4"/>
  <c r="AM22" i="4"/>
  <c r="Q22" i="4"/>
  <c r="R22" i="4"/>
  <c r="S22" i="4"/>
  <c r="T22" i="4"/>
  <c r="M22" i="4"/>
  <c r="N22" i="4"/>
  <c r="G22" i="4"/>
  <c r="L21" i="4"/>
  <c r="W21" i="4"/>
  <c r="V21" i="4"/>
  <c r="X21" i="4"/>
  <c r="Y21" i="4"/>
  <c r="Z21" i="4"/>
  <c r="AA21" i="4"/>
  <c r="AB21" i="4"/>
  <c r="AC21" i="4"/>
  <c r="AD21" i="4"/>
  <c r="AF21" i="4"/>
  <c r="AH21" i="4"/>
  <c r="AL21" i="4"/>
  <c r="AP21" i="4"/>
  <c r="AK21" i="4"/>
  <c r="AO21" i="4"/>
  <c r="AJ21" i="4"/>
  <c r="AN21" i="4"/>
  <c r="AI21" i="4"/>
  <c r="AM21" i="4"/>
  <c r="Q21" i="4"/>
  <c r="R21" i="4"/>
  <c r="S21" i="4"/>
  <c r="T21" i="4"/>
  <c r="M21" i="4"/>
  <c r="N21" i="4"/>
  <c r="G21" i="4"/>
  <c r="L20" i="4"/>
  <c r="W20" i="4"/>
  <c r="V20" i="4"/>
  <c r="X20" i="4"/>
  <c r="Y20" i="4"/>
  <c r="Z20" i="4"/>
  <c r="AA20" i="4"/>
  <c r="AB20" i="4"/>
  <c r="AC20" i="4"/>
  <c r="AD20" i="4"/>
  <c r="AF20" i="4"/>
  <c r="AH20" i="4"/>
  <c r="AL20" i="4"/>
  <c r="AP20" i="4"/>
  <c r="AK20" i="4"/>
  <c r="AO20" i="4"/>
  <c r="AJ20" i="4"/>
  <c r="AN20" i="4"/>
  <c r="AI20" i="4"/>
  <c r="AM20" i="4"/>
  <c r="Q20" i="4"/>
  <c r="R20" i="4"/>
  <c r="S20" i="4"/>
  <c r="T20" i="4"/>
  <c r="M20" i="4"/>
  <c r="N20" i="4"/>
  <c r="G20" i="4"/>
  <c r="L19" i="4"/>
  <c r="W19" i="4"/>
  <c r="V19" i="4"/>
  <c r="X19" i="4"/>
  <c r="Y19" i="4"/>
  <c r="Z19" i="4"/>
  <c r="AA19" i="4"/>
  <c r="AB19" i="4"/>
  <c r="AC19" i="4"/>
  <c r="AD19" i="4"/>
  <c r="AF19" i="4"/>
  <c r="AH19" i="4"/>
  <c r="AL19" i="4"/>
  <c r="AP19" i="4"/>
  <c r="AK19" i="4"/>
  <c r="AO19" i="4"/>
  <c r="AJ19" i="4"/>
  <c r="AN19" i="4"/>
  <c r="AI19" i="4"/>
  <c r="AM19" i="4"/>
  <c r="Q19" i="4"/>
  <c r="R19" i="4"/>
  <c r="S19" i="4"/>
  <c r="T19" i="4"/>
  <c r="M19" i="4"/>
  <c r="N19" i="4"/>
  <c r="G19" i="4"/>
  <c r="L18" i="4"/>
  <c r="W18" i="4"/>
  <c r="V18" i="4"/>
  <c r="X18" i="4"/>
  <c r="Y18" i="4"/>
  <c r="Z18" i="4"/>
  <c r="AA18" i="4"/>
  <c r="AB18" i="4"/>
  <c r="AC18" i="4"/>
  <c r="AD18" i="4"/>
  <c r="AF18" i="4"/>
  <c r="AH18" i="4"/>
  <c r="AL18" i="4"/>
  <c r="AP18" i="4"/>
  <c r="AK18" i="4"/>
  <c r="AO18" i="4"/>
  <c r="AJ18" i="4"/>
  <c r="AN18" i="4"/>
  <c r="AI18" i="4"/>
  <c r="AM18" i="4"/>
  <c r="Q18" i="4"/>
  <c r="R18" i="4"/>
  <c r="S18" i="4"/>
  <c r="T18" i="4"/>
  <c r="M18" i="4"/>
  <c r="N18" i="4"/>
  <c r="G18" i="4"/>
  <c r="L17" i="4"/>
  <c r="W17" i="4"/>
  <c r="V17" i="4"/>
  <c r="X17" i="4"/>
  <c r="Y17" i="4"/>
  <c r="Z17" i="4"/>
  <c r="AA17" i="4"/>
  <c r="AB17" i="4"/>
  <c r="AC17" i="4"/>
  <c r="AD17" i="4"/>
  <c r="AF17" i="4"/>
  <c r="AH17" i="4"/>
  <c r="AL17" i="4"/>
  <c r="AP17" i="4"/>
  <c r="AK17" i="4"/>
  <c r="AO17" i="4"/>
  <c r="AJ17" i="4"/>
  <c r="AN17" i="4"/>
  <c r="AI17" i="4"/>
  <c r="AM17" i="4"/>
  <c r="Q17" i="4"/>
  <c r="R17" i="4"/>
  <c r="S17" i="4"/>
  <c r="T17" i="4"/>
  <c r="M17" i="4"/>
  <c r="N17" i="4"/>
  <c r="G17" i="4"/>
  <c r="L16" i="4"/>
  <c r="W16" i="4"/>
  <c r="V16" i="4"/>
  <c r="X16" i="4"/>
  <c r="Y16" i="4"/>
  <c r="Z16" i="4"/>
  <c r="AA16" i="4"/>
  <c r="AB16" i="4"/>
  <c r="AC16" i="4"/>
  <c r="AD16" i="4"/>
  <c r="AF16" i="4"/>
  <c r="AH16" i="4"/>
  <c r="AL16" i="4"/>
  <c r="AP16" i="4"/>
  <c r="AK16" i="4"/>
  <c r="AO16" i="4"/>
  <c r="AJ16" i="4"/>
  <c r="AN16" i="4"/>
  <c r="AI16" i="4"/>
  <c r="AM16" i="4"/>
  <c r="Q16" i="4"/>
  <c r="R16" i="4"/>
  <c r="S16" i="4"/>
  <c r="T16" i="4"/>
  <c r="M16" i="4"/>
  <c r="N16" i="4"/>
  <c r="G16" i="4"/>
  <c r="L15" i="4"/>
  <c r="W15" i="4"/>
  <c r="V15" i="4"/>
  <c r="X15" i="4"/>
  <c r="Y15" i="4"/>
  <c r="Z15" i="4"/>
  <c r="AA15" i="4"/>
  <c r="AB15" i="4"/>
  <c r="AC15" i="4"/>
  <c r="AD15" i="4"/>
  <c r="AF15" i="4"/>
  <c r="AH15" i="4"/>
  <c r="AL15" i="4"/>
  <c r="AP15" i="4"/>
  <c r="AK15" i="4"/>
  <c r="AO15" i="4"/>
  <c r="AJ15" i="4"/>
  <c r="AN15" i="4"/>
  <c r="AI15" i="4"/>
  <c r="AM15" i="4"/>
  <c r="Q15" i="4"/>
  <c r="R15" i="4"/>
  <c r="S15" i="4"/>
  <c r="T15" i="4"/>
  <c r="M15" i="4"/>
  <c r="N15" i="4"/>
  <c r="G15" i="4"/>
  <c r="L14" i="4"/>
  <c r="W14" i="4"/>
  <c r="V14" i="4"/>
  <c r="X14" i="4"/>
  <c r="Y14" i="4"/>
  <c r="Z14" i="4"/>
  <c r="AA14" i="4"/>
  <c r="AB14" i="4"/>
  <c r="AC14" i="4"/>
  <c r="AD14" i="4"/>
  <c r="AF14" i="4"/>
  <c r="AH14" i="4"/>
  <c r="AL14" i="4"/>
  <c r="AP14" i="4"/>
  <c r="AK14" i="4"/>
  <c r="AO14" i="4"/>
  <c r="AJ14" i="4"/>
  <c r="AN14" i="4"/>
  <c r="AI14" i="4"/>
  <c r="AM14" i="4"/>
  <c r="Q14" i="4"/>
  <c r="R14" i="4"/>
  <c r="S14" i="4"/>
  <c r="T14" i="4"/>
  <c r="M14" i="4"/>
  <c r="N14" i="4"/>
  <c r="G14" i="4"/>
  <c r="L13" i="4"/>
  <c r="W13" i="4"/>
  <c r="V13" i="4"/>
  <c r="X13" i="4"/>
  <c r="Y13" i="4"/>
  <c r="Z13" i="4"/>
  <c r="AA13" i="4"/>
  <c r="AB13" i="4"/>
  <c r="AC13" i="4"/>
  <c r="AD13" i="4"/>
  <c r="AF13" i="4"/>
  <c r="AH13" i="4"/>
  <c r="AL13" i="4"/>
  <c r="AP13" i="4"/>
  <c r="AK13" i="4"/>
  <c r="AO13" i="4"/>
  <c r="AJ13" i="4"/>
  <c r="AN13" i="4"/>
  <c r="AI13" i="4"/>
  <c r="AM13" i="4"/>
  <c r="Q13" i="4"/>
  <c r="R13" i="4"/>
  <c r="S13" i="4"/>
  <c r="T13" i="4"/>
  <c r="M13" i="4"/>
  <c r="N13" i="4"/>
  <c r="G13" i="4"/>
  <c r="L12" i="4"/>
  <c r="W12" i="4"/>
  <c r="V12" i="4"/>
  <c r="X12" i="4"/>
  <c r="Y12" i="4"/>
  <c r="Z12" i="4"/>
  <c r="AA12" i="4"/>
  <c r="AB12" i="4"/>
  <c r="AC12" i="4"/>
  <c r="AD12" i="4"/>
  <c r="AF12" i="4"/>
  <c r="AH12" i="4"/>
  <c r="AL12" i="4"/>
  <c r="AP12" i="4"/>
  <c r="AK12" i="4"/>
  <c r="AO12" i="4"/>
  <c r="AJ12" i="4"/>
  <c r="AN12" i="4"/>
  <c r="AI12" i="4"/>
  <c r="AM12" i="4"/>
  <c r="Q12" i="4"/>
  <c r="R12" i="4"/>
  <c r="S12" i="4"/>
  <c r="T12" i="4"/>
  <c r="M12" i="4"/>
  <c r="N12" i="4"/>
  <c r="G12" i="4"/>
  <c r="L11" i="4"/>
  <c r="W11" i="4"/>
  <c r="V11" i="4"/>
  <c r="X11" i="4"/>
  <c r="Y11" i="4"/>
  <c r="Z11" i="4"/>
  <c r="AA11" i="4"/>
  <c r="AB11" i="4"/>
  <c r="AC11" i="4"/>
  <c r="AD11" i="4"/>
  <c r="AF11" i="4"/>
  <c r="AH11" i="4"/>
  <c r="AL11" i="4"/>
  <c r="AP11" i="4"/>
  <c r="AK11" i="4"/>
  <c r="AO11" i="4"/>
  <c r="AJ11" i="4"/>
  <c r="AN11" i="4"/>
  <c r="AI11" i="4"/>
  <c r="AM11" i="4"/>
  <c r="Q11" i="4"/>
  <c r="R11" i="4"/>
  <c r="S11" i="4"/>
  <c r="T11" i="4"/>
  <c r="M11" i="4"/>
  <c r="N11" i="4"/>
  <c r="G11" i="4"/>
  <c r="L10" i="4"/>
  <c r="W10" i="4"/>
  <c r="V10" i="4"/>
  <c r="X10" i="4"/>
  <c r="Y10" i="4"/>
  <c r="Z10" i="4"/>
  <c r="AA10" i="4"/>
  <c r="AB10" i="4"/>
  <c r="AC10" i="4"/>
  <c r="AD10" i="4"/>
  <c r="AF10" i="4"/>
  <c r="AH10" i="4"/>
  <c r="AL10" i="4"/>
  <c r="AP10" i="4"/>
  <c r="AK10" i="4"/>
  <c r="AO10" i="4"/>
  <c r="AJ10" i="4"/>
  <c r="AN10" i="4"/>
  <c r="AI10" i="4"/>
  <c r="AM10" i="4"/>
  <c r="Q10" i="4"/>
  <c r="R10" i="4"/>
  <c r="S10" i="4"/>
  <c r="T10" i="4"/>
  <c r="M10" i="4"/>
  <c r="N10" i="4"/>
  <c r="G10" i="4"/>
  <c r="L9" i="4"/>
  <c r="W9" i="4"/>
  <c r="V9" i="4"/>
  <c r="X9" i="4"/>
  <c r="Y9" i="4"/>
  <c r="Z9" i="4"/>
  <c r="AA9" i="4"/>
  <c r="AB9" i="4"/>
  <c r="AC9" i="4"/>
  <c r="AD9" i="4"/>
  <c r="AF9" i="4"/>
  <c r="AH9" i="4"/>
  <c r="AL9" i="4"/>
  <c r="AP9" i="4"/>
  <c r="AK9" i="4"/>
  <c r="AO9" i="4"/>
  <c r="AJ9" i="4"/>
  <c r="AN9" i="4"/>
  <c r="AI9" i="4"/>
  <c r="AM9" i="4"/>
  <c r="Q9" i="4"/>
  <c r="R9" i="4"/>
  <c r="S9" i="4"/>
  <c r="T9" i="4"/>
  <c r="M9" i="4"/>
  <c r="N9" i="4"/>
  <c r="G9" i="4"/>
  <c r="L8" i="4"/>
  <c r="W8" i="4"/>
  <c r="V8" i="4"/>
  <c r="X8" i="4"/>
  <c r="Y8" i="4"/>
  <c r="Z8" i="4"/>
  <c r="AA8" i="4"/>
  <c r="AB8" i="4"/>
  <c r="AC8" i="4"/>
  <c r="AD8" i="4"/>
  <c r="AF8" i="4"/>
  <c r="AH8" i="4"/>
  <c r="AL8" i="4"/>
  <c r="AP8" i="4"/>
  <c r="AK8" i="4"/>
  <c r="AO8" i="4"/>
  <c r="AJ8" i="4"/>
  <c r="AN8" i="4"/>
  <c r="AI8" i="4"/>
  <c r="AM8" i="4"/>
  <c r="Q8" i="4"/>
  <c r="R8" i="4"/>
  <c r="S8" i="4"/>
  <c r="T8" i="4"/>
  <c r="M8" i="4"/>
  <c r="N8" i="4"/>
  <c r="G8" i="4"/>
  <c r="L7" i="4"/>
  <c r="W7" i="4"/>
  <c r="V7" i="4"/>
  <c r="X7" i="4"/>
  <c r="Y7" i="4"/>
  <c r="Z7" i="4"/>
  <c r="AA7" i="4"/>
  <c r="AB7" i="4"/>
  <c r="AC7" i="4"/>
  <c r="AD7" i="4"/>
  <c r="AF7" i="4"/>
  <c r="AH7" i="4"/>
  <c r="AL7" i="4"/>
  <c r="AP7" i="4"/>
  <c r="AK7" i="4"/>
  <c r="AO7" i="4"/>
  <c r="AJ7" i="4"/>
  <c r="AN7" i="4"/>
  <c r="AI7" i="4"/>
  <c r="AM7" i="4"/>
  <c r="Q7" i="4"/>
  <c r="R7" i="4"/>
  <c r="S7" i="4"/>
  <c r="T7" i="4"/>
  <c r="M7" i="4"/>
  <c r="N7" i="4"/>
  <c r="G7" i="4"/>
  <c r="L6" i="4"/>
  <c r="W6" i="4"/>
  <c r="V6" i="4"/>
  <c r="X6" i="4"/>
  <c r="Y6" i="4"/>
  <c r="Z6" i="4"/>
  <c r="AA6" i="4"/>
  <c r="AB6" i="4"/>
  <c r="AC6" i="4"/>
  <c r="AD6" i="4"/>
  <c r="AF6" i="4"/>
  <c r="AH6" i="4"/>
  <c r="AL6" i="4"/>
  <c r="AP6" i="4"/>
  <c r="AK6" i="4"/>
  <c r="AO6" i="4"/>
  <c r="AJ6" i="4"/>
  <c r="AN6" i="4"/>
  <c r="AI6" i="4"/>
  <c r="AM6" i="4"/>
  <c r="Q6" i="4"/>
  <c r="R6" i="4"/>
  <c r="S6" i="4"/>
  <c r="T6" i="4"/>
  <c r="M6" i="4"/>
  <c r="N6" i="4"/>
  <c r="G6" i="4"/>
  <c r="L5" i="4"/>
  <c r="W5" i="4"/>
  <c r="V5" i="4"/>
  <c r="X5" i="4"/>
  <c r="Y5" i="4"/>
  <c r="Z5" i="4"/>
  <c r="AA5" i="4"/>
  <c r="AB5" i="4"/>
  <c r="AC5" i="4"/>
  <c r="AD5" i="4"/>
  <c r="AF5" i="4"/>
  <c r="AH5" i="4"/>
  <c r="AL5" i="4"/>
  <c r="AP5" i="4"/>
  <c r="AK5" i="4"/>
  <c r="AO5" i="4"/>
  <c r="AJ5" i="4"/>
  <c r="AN5" i="4"/>
  <c r="AI5" i="4"/>
  <c r="AM5" i="4"/>
  <c r="Q5" i="4"/>
  <c r="R5" i="4"/>
  <c r="S5" i="4"/>
  <c r="T5" i="4"/>
  <c r="M5" i="4"/>
  <c r="N5" i="4"/>
  <c r="G5" i="4"/>
  <c r="L4" i="4"/>
  <c r="W4" i="4"/>
  <c r="V4" i="4"/>
  <c r="X4" i="4"/>
  <c r="Y4" i="4"/>
  <c r="Z4" i="4"/>
  <c r="AA4" i="4"/>
  <c r="AB4" i="4"/>
  <c r="AC4" i="4"/>
  <c r="AF4" i="4"/>
  <c r="AH4" i="4"/>
  <c r="AL4" i="4"/>
  <c r="AP4" i="4"/>
  <c r="AK4" i="4"/>
  <c r="AO4" i="4"/>
  <c r="AJ4" i="4"/>
  <c r="AN4" i="4"/>
  <c r="AI4" i="4"/>
  <c r="AM4" i="4"/>
  <c r="Q4" i="4"/>
  <c r="R4" i="4"/>
  <c r="S4" i="4"/>
  <c r="T4" i="4"/>
  <c r="M4" i="4"/>
  <c r="N4" i="4"/>
  <c r="G4" i="4"/>
  <c r="AC1"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 i="3"/>
  <c r="AL5" i="2"/>
  <c r="AD5" i="2"/>
  <c r="AF5" i="2"/>
  <c r="AP5" i="2"/>
  <c r="AL6" i="2"/>
  <c r="AD6" i="2"/>
  <c r="AF6" i="2"/>
  <c r="AP6" i="2"/>
  <c r="AL7" i="2"/>
  <c r="AD7" i="2"/>
  <c r="AF7" i="2"/>
  <c r="AP7" i="2"/>
  <c r="AL8" i="2"/>
  <c r="AD8" i="2"/>
  <c r="AF8" i="2"/>
  <c r="AP8" i="2"/>
  <c r="AL9" i="2"/>
  <c r="AD9" i="2"/>
  <c r="AF9" i="2"/>
  <c r="AP9" i="2"/>
  <c r="AL10" i="2"/>
  <c r="AD10" i="2"/>
  <c r="AF10" i="2"/>
  <c r="AP10" i="2"/>
  <c r="AL11" i="2"/>
  <c r="AD11" i="2"/>
  <c r="AF11" i="2"/>
  <c r="AP11" i="2"/>
  <c r="AL12" i="2"/>
  <c r="AD12" i="2"/>
  <c r="AF12" i="2"/>
  <c r="AP12" i="2"/>
  <c r="AL13" i="2"/>
  <c r="AD13" i="2"/>
  <c r="AF13" i="2"/>
  <c r="AP13" i="2"/>
  <c r="AL14" i="2"/>
  <c r="AD14" i="2"/>
  <c r="AF14" i="2"/>
  <c r="AP14" i="2"/>
  <c r="AL15" i="2"/>
  <c r="AD15" i="2"/>
  <c r="AF15" i="2"/>
  <c r="AP15" i="2"/>
  <c r="AL16" i="2"/>
  <c r="AD16" i="2"/>
  <c r="AF16" i="2"/>
  <c r="AP16" i="2"/>
  <c r="AL17" i="2"/>
  <c r="AD17" i="2"/>
  <c r="AF17" i="2"/>
  <c r="AP17" i="2"/>
  <c r="AL18" i="2"/>
  <c r="AD18" i="2"/>
  <c r="AF18" i="2"/>
  <c r="AP18" i="2"/>
  <c r="AL19" i="2"/>
  <c r="AD19" i="2"/>
  <c r="AF19" i="2"/>
  <c r="AP19" i="2"/>
  <c r="AL20" i="2"/>
  <c r="AD20" i="2"/>
  <c r="AF20" i="2"/>
  <c r="AP20" i="2"/>
  <c r="AL21" i="2"/>
  <c r="AD21" i="2"/>
  <c r="AF21" i="2"/>
  <c r="AP21" i="2"/>
  <c r="AL22" i="2"/>
  <c r="AD22" i="2"/>
  <c r="AF22" i="2"/>
  <c r="AP22" i="2"/>
  <c r="AL23" i="2"/>
  <c r="AD23" i="2"/>
  <c r="AF23" i="2"/>
  <c r="AP23" i="2"/>
  <c r="AL24" i="2"/>
  <c r="AD24" i="2"/>
  <c r="AF24" i="2"/>
  <c r="AP24" i="2"/>
  <c r="AL25" i="2"/>
  <c r="AD25" i="2"/>
  <c r="AF25" i="2"/>
  <c r="AP25" i="2"/>
  <c r="AL26" i="2"/>
  <c r="AD26" i="2"/>
  <c r="AF26" i="2"/>
  <c r="AP26" i="2"/>
  <c r="AL27" i="2"/>
  <c r="AD27" i="2"/>
  <c r="AF27" i="2"/>
  <c r="AP27" i="2"/>
  <c r="AL28" i="2"/>
  <c r="AD28" i="2"/>
  <c r="AF28" i="2"/>
  <c r="AP28" i="2"/>
  <c r="AL29" i="2"/>
  <c r="AD29" i="2"/>
  <c r="AF29" i="2"/>
  <c r="AP29" i="2"/>
  <c r="AL30" i="2"/>
  <c r="AD30" i="2"/>
  <c r="AF30" i="2"/>
  <c r="AP30" i="2"/>
  <c r="AL31" i="2"/>
  <c r="AD31" i="2"/>
  <c r="AF31" i="2"/>
  <c r="AP31" i="2"/>
  <c r="AL32" i="2"/>
  <c r="AD32" i="2"/>
  <c r="AF32" i="2"/>
  <c r="AP32" i="2"/>
  <c r="AL33" i="2"/>
  <c r="AD33" i="2"/>
  <c r="AF33" i="2"/>
  <c r="AP33" i="2"/>
  <c r="AL34" i="2"/>
  <c r="AD34" i="2"/>
  <c r="AF34" i="2"/>
  <c r="AP34" i="2"/>
  <c r="AL35" i="2"/>
  <c r="AD35" i="2"/>
  <c r="AF35" i="2"/>
  <c r="AP35" i="2"/>
  <c r="AL36" i="2"/>
  <c r="AD36" i="2"/>
  <c r="AF36" i="2"/>
  <c r="AP36" i="2"/>
  <c r="AL37" i="2"/>
  <c r="AD37" i="2"/>
  <c r="AF37" i="2"/>
  <c r="AP37" i="2"/>
  <c r="AL38" i="2"/>
  <c r="AD38" i="2"/>
  <c r="AF38" i="2"/>
  <c r="AP38" i="2"/>
  <c r="AL39" i="2"/>
  <c r="AD39" i="2"/>
  <c r="AF39" i="2"/>
  <c r="AP39" i="2"/>
  <c r="AL40" i="2"/>
  <c r="AD40" i="2"/>
  <c r="AF40" i="2"/>
  <c r="AP40" i="2"/>
  <c r="AL41" i="2"/>
  <c r="AD41" i="2"/>
  <c r="AF41" i="2"/>
  <c r="AP41" i="2"/>
  <c r="AL42" i="2"/>
  <c r="AD42" i="2"/>
  <c r="AF42" i="2"/>
  <c r="AP42" i="2"/>
  <c r="AL43" i="2"/>
  <c r="AD43" i="2"/>
  <c r="AF43" i="2"/>
  <c r="AP43" i="2"/>
  <c r="AL44" i="2"/>
  <c r="AD44" i="2"/>
  <c r="AF44" i="2"/>
  <c r="AP44" i="2"/>
  <c r="AL45" i="2"/>
  <c r="AD45" i="2"/>
  <c r="AF45" i="2"/>
  <c r="AP45" i="2"/>
  <c r="AL46" i="2"/>
  <c r="AD46" i="2"/>
  <c r="AF46" i="2"/>
  <c r="AP46" i="2"/>
  <c r="AL47" i="2"/>
  <c r="AD47" i="2"/>
  <c r="AF47" i="2"/>
  <c r="AP47" i="2"/>
  <c r="AL48" i="2"/>
  <c r="AD48" i="2"/>
  <c r="AF48" i="2"/>
  <c r="AP48" i="2"/>
  <c r="AL49" i="2"/>
  <c r="AD49" i="2"/>
  <c r="AF49" i="2"/>
  <c r="AP49" i="2"/>
  <c r="AL50" i="2"/>
  <c r="AD50" i="2"/>
  <c r="AF50" i="2"/>
  <c r="AP50" i="2"/>
  <c r="AL51" i="2"/>
  <c r="AD51" i="2"/>
  <c r="AF51" i="2"/>
  <c r="AP51" i="2"/>
  <c r="AL52" i="2"/>
  <c r="AD52" i="2"/>
  <c r="AF52" i="2"/>
  <c r="AP52" i="2"/>
  <c r="AL53" i="2"/>
  <c r="AD53" i="2"/>
  <c r="AF53" i="2"/>
  <c r="AP53" i="2"/>
  <c r="AL54" i="2"/>
  <c r="AD54" i="2"/>
  <c r="AF54" i="2"/>
  <c r="AP54" i="2"/>
  <c r="AL55" i="2"/>
  <c r="AD55" i="2"/>
  <c r="AF55" i="2"/>
  <c r="AP55" i="2"/>
  <c r="AL56" i="2"/>
  <c r="AD56" i="2"/>
  <c r="AF56" i="2"/>
  <c r="AP56" i="2"/>
  <c r="AL57" i="2"/>
  <c r="AD57" i="2"/>
  <c r="AF57" i="2"/>
  <c r="AP57" i="2"/>
  <c r="AL58" i="2"/>
  <c r="AD58" i="2"/>
  <c r="AF58" i="2"/>
  <c r="AP58" i="2"/>
  <c r="AL59" i="2"/>
  <c r="AD59" i="2"/>
  <c r="AF59" i="2"/>
  <c r="AP59" i="2"/>
  <c r="AL60" i="2"/>
  <c r="AD60" i="2"/>
  <c r="AF60" i="2"/>
  <c r="AP60" i="2"/>
  <c r="AL61" i="2"/>
  <c r="AD61" i="2"/>
  <c r="AF61" i="2"/>
  <c r="AP61" i="2"/>
  <c r="AL62" i="2"/>
  <c r="AD62" i="2"/>
  <c r="AF62" i="2"/>
  <c r="AP62" i="2"/>
  <c r="AL63" i="2"/>
  <c r="AD63" i="2"/>
  <c r="AF63" i="2"/>
  <c r="AP63" i="2"/>
  <c r="AL64" i="2"/>
  <c r="AD64" i="2"/>
  <c r="AF64" i="2"/>
  <c r="AP64" i="2"/>
  <c r="AL65" i="2"/>
  <c r="AD65" i="2"/>
  <c r="AF65" i="2"/>
  <c r="AP65" i="2"/>
  <c r="AL66" i="2"/>
  <c r="AD66" i="2"/>
  <c r="AF66" i="2"/>
  <c r="AP66" i="2"/>
  <c r="AL67" i="2"/>
  <c r="AD67" i="2"/>
  <c r="AF67" i="2"/>
  <c r="AP67" i="2"/>
  <c r="AL68" i="2"/>
  <c r="AD68" i="2"/>
  <c r="AF68" i="2"/>
  <c r="AP68" i="2"/>
  <c r="AL69" i="2"/>
  <c r="AD69" i="2"/>
  <c r="AF69" i="2"/>
  <c r="AP69" i="2"/>
  <c r="AL70" i="2"/>
  <c r="AD70" i="2"/>
  <c r="AF70" i="2"/>
  <c r="AP70" i="2"/>
  <c r="AL71" i="2"/>
  <c r="AD71" i="2"/>
  <c r="AF71" i="2"/>
  <c r="AP71" i="2"/>
  <c r="AL72" i="2"/>
  <c r="AD72" i="2"/>
  <c r="AF72" i="2"/>
  <c r="AP72" i="2"/>
  <c r="AL73" i="2"/>
  <c r="AD73" i="2"/>
  <c r="AF73" i="2"/>
  <c r="AP73" i="2"/>
  <c r="AL74" i="2"/>
  <c r="AD74" i="2"/>
  <c r="AF74" i="2"/>
  <c r="AP74" i="2"/>
  <c r="AL75" i="2"/>
  <c r="AD75" i="2"/>
  <c r="AF75" i="2"/>
  <c r="AP75" i="2"/>
  <c r="AL76" i="2"/>
  <c r="AD76" i="2"/>
  <c r="AF76" i="2"/>
  <c r="AP76" i="2"/>
  <c r="AL77" i="2"/>
  <c r="AD77" i="2"/>
  <c r="AF77" i="2"/>
  <c r="AP77" i="2"/>
  <c r="AL78" i="2"/>
  <c r="AD78" i="2"/>
  <c r="AF78" i="2"/>
  <c r="AP78" i="2"/>
  <c r="AL79" i="2"/>
  <c r="AD79" i="2"/>
  <c r="AF79" i="2"/>
  <c r="AP79" i="2"/>
  <c r="AL80" i="2"/>
  <c r="AD80" i="2"/>
  <c r="AF80" i="2"/>
  <c r="AP80" i="2"/>
  <c r="AL81" i="2"/>
  <c r="AD81" i="2"/>
  <c r="AF81" i="2"/>
  <c r="AP81" i="2"/>
  <c r="AL82" i="2"/>
  <c r="AD82" i="2"/>
  <c r="AF82" i="2"/>
  <c r="AP82" i="2"/>
  <c r="AL83" i="2"/>
  <c r="AD83" i="2"/>
  <c r="AF83" i="2"/>
  <c r="AP83" i="2"/>
  <c r="AL84" i="2"/>
  <c r="AD84" i="2"/>
  <c r="AF84" i="2"/>
  <c r="AP84" i="2"/>
  <c r="AL85" i="2"/>
  <c r="AD85" i="2"/>
  <c r="AF85" i="2"/>
  <c r="AP85" i="2"/>
  <c r="AL86" i="2"/>
  <c r="AD86" i="2"/>
  <c r="AF86" i="2"/>
  <c r="AP86" i="2"/>
  <c r="AL87" i="2"/>
  <c r="AD87" i="2"/>
  <c r="AF87" i="2"/>
  <c r="AP87" i="2"/>
  <c r="AL88" i="2"/>
  <c r="AD88" i="2"/>
  <c r="AF88" i="2"/>
  <c r="AP88" i="2"/>
  <c r="AL89" i="2"/>
  <c r="AD89" i="2"/>
  <c r="AF89" i="2"/>
  <c r="AP89" i="2"/>
  <c r="AL90" i="2"/>
  <c r="AD90" i="2"/>
  <c r="AF90" i="2"/>
  <c r="AP90" i="2"/>
  <c r="AL91" i="2"/>
  <c r="AD91" i="2"/>
  <c r="AF91" i="2"/>
  <c r="AP91" i="2"/>
  <c r="AL92" i="2"/>
  <c r="AD92" i="2"/>
  <c r="AF92" i="2"/>
  <c r="AP92" i="2"/>
  <c r="AL93" i="2"/>
  <c r="AD93" i="2"/>
  <c r="AF93" i="2"/>
  <c r="AP93" i="2"/>
  <c r="AL94" i="2"/>
  <c r="AD94" i="2"/>
  <c r="AF94" i="2"/>
  <c r="AP94" i="2"/>
  <c r="AL95" i="2"/>
  <c r="AD95" i="2"/>
  <c r="AF95" i="2"/>
  <c r="AP95" i="2"/>
  <c r="AL96" i="2"/>
  <c r="AD96" i="2"/>
  <c r="AF96" i="2"/>
  <c r="AP96" i="2"/>
  <c r="AL97" i="2"/>
  <c r="AD97" i="2"/>
  <c r="AF97" i="2"/>
  <c r="AP97" i="2"/>
  <c r="AL98" i="2"/>
  <c r="AD98" i="2"/>
  <c r="AF98" i="2"/>
  <c r="AP98" i="2"/>
  <c r="AL99" i="2"/>
  <c r="AD99" i="2"/>
  <c r="AF99" i="2"/>
  <c r="AP99" i="2"/>
  <c r="AL100" i="2"/>
  <c r="AD100" i="2"/>
  <c r="AF100" i="2"/>
  <c r="AP100" i="2"/>
  <c r="AL101" i="2"/>
  <c r="AD101" i="2"/>
  <c r="AF101" i="2"/>
  <c r="AP101" i="2"/>
  <c r="AL102" i="2"/>
  <c r="AD102" i="2"/>
  <c r="AF102" i="2"/>
  <c r="AP102" i="2"/>
  <c r="AL103" i="2"/>
  <c r="AD103" i="2"/>
  <c r="AF103" i="2"/>
  <c r="AP103" i="2"/>
  <c r="AL104" i="2"/>
  <c r="AD104" i="2"/>
  <c r="AF104" i="2"/>
  <c r="AP104" i="2"/>
  <c r="AL105" i="2"/>
  <c r="AD105" i="2"/>
  <c r="AF105" i="2"/>
  <c r="AP105" i="2"/>
  <c r="AL106" i="2"/>
  <c r="AD106" i="2"/>
  <c r="AF106" i="2"/>
  <c r="AP106" i="2"/>
  <c r="AL107" i="2"/>
  <c r="AD107" i="2"/>
  <c r="AF107" i="2"/>
  <c r="AP107" i="2"/>
  <c r="AL108" i="2"/>
  <c r="AD108" i="2"/>
  <c r="AF108" i="2"/>
  <c r="AP108" i="2"/>
  <c r="AL109" i="2"/>
  <c r="AD109" i="2"/>
  <c r="AF109" i="2"/>
  <c r="AP109" i="2"/>
  <c r="AL110" i="2"/>
  <c r="AD110" i="2"/>
  <c r="AF110" i="2"/>
  <c r="AP110" i="2"/>
  <c r="AL111" i="2"/>
  <c r="AD111" i="2"/>
  <c r="AF111" i="2"/>
  <c r="AP111" i="2"/>
  <c r="AL112" i="2"/>
  <c r="AD112" i="2"/>
  <c r="AF112" i="2"/>
  <c r="AP112" i="2"/>
  <c r="AL113" i="2"/>
  <c r="AD113" i="2"/>
  <c r="AF113" i="2"/>
  <c r="AP113" i="2"/>
  <c r="AL114" i="2"/>
  <c r="AD114" i="2"/>
  <c r="AF114" i="2"/>
  <c r="AP114" i="2"/>
  <c r="AL115" i="2"/>
  <c r="AD115" i="2"/>
  <c r="AF115" i="2"/>
  <c r="AP115" i="2"/>
  <c r="AL116" i="2"/>
  <c r="AD116" i="2"/>
  <c r="AF116" i="2"/>
  <c r="AP116" i="2"/>
  <c r="AL117" i="2"/>
  <c r="AD117" i="2"/>
  <c r="AF117" i="2"/>
  <c r="AP117" i="2"/>
  <c r="AL118" i="2"/>
  <c r="AD118" i="2"/>
  <c r="AF118" i="2"/>
  <c r="AP118" i="2"/>
  <c r="AL119" i="2"/>
  <c r="AD119" i="2"/>
  <c r="AF119" i="2"/>
  <c r="AP119" i="2"/>
  <c r="AL120" i="2"/>
  <c r="AD120" i="2"/>
  <c r="AF120" i="2"/>
  <c r="AP120" i="2"/>
  <c r="AL121" i="2"/>
  <c r="AD121" i="2"/>
  <c r="AF121" i="2"/>
  <c r="AP121" i="2"/>
  <c r="AL122" i="2"/>
  <c r="AD122" i="2"/>
  <c r="AF122" i="2"/>
  <c r="AP122" i="2"/>
  <c r="AL123" i="2"/>
  <c r="AD123" i="2"/>
  <c r="AF123" i="2"/>
  <c r="AP123" i="2"/>
  <c r="AL124" i="2"/>
  <c r="AD124" i="2"/>
  <c r="AF124" i="2"/>
  <c r="AP124" i="2"/>
  <c r="AL125" i="2"/>
  <c r="AD125" i="2"/>
  <c r="AF125" i="2"/>
  <c r="AP125" i="2"/>
  <c r="AL126" i="2"/>
  <c r="AD126" i="2"/>
  <c r="AF126" i="2"/>
  <c r="AP126" i="2"/>
  <c r="AL127" i="2"/>
  <c r="AD127" i="2"/>
  <c r="AF127" i="2"/>
  <c r="AP127" i="2"/>
  <c r="AL128" i="2"/>
  <c r="AD128" i="2"/>
  <c r="AF128" i="2"/>
  <c r="AP128" i="2"/>
  <c r="AL129" i="2"/>
  <c r="AD129" i="2"/>
  <c r="AF129" i="2"/>
  <c r="AP129" i="2"/>
  <c r="AL130" i="2"/>
  <c r="AD130" i="2"/>
  <c r="AF130" i="2"/>
  <c r="AP130" i="2"/>
  <c r="AL131" i="2"/>
  <c r="AD131" i="2"/>
  <c r="AF131" i="2"/>
  <c r="AP131" i="2"/>
  <c r="AL132" i="2"/>
  <c r="AD132" i="2"/>
  <c r="AF132" i="2"/>
  <c r="AP132" i="2"/>
  <c r="AL133" i="2"/>
  <c r="AD133" i="2"/>
  <c r="AF133" i="2"/>
  <c r="AP133" i="2"/>
  <c r="AL134" i="2"/>
  <c r="AD134" i="2"/>
  <c r="AF134" i="2"/>
  <c r="AP134" i="2"/>
  <c r="AL135" i="2"/>
  <c r="AD135" i="2"/>
  <c r="AF135" i="2"/>
  <c r="AP135" i="2"/>
  <c r="AL136" i="2"/>
  <c r="AD136" i="2"/>
  <c r="AF136" i="2"/>
  <c r="AP136" i="2"/>
  <c r="AL137" i="2"/>
  <c r="AD137" i="2"/>
  <c r="AF137" i="2"/>
  <c r="AP137" i="2"/>
  <c r="AL138" i="2"/>
  <c r="AD138" i="2"/>
  <c r="AF138" i="2"/>
  <c r="AP138" i="2"/>
  <c r="AL139" i="2"/>
  <c r="AD139" i="2"/>
  <c r="AF139" i="2"/>
  <c r="AP139" i="2"/>
  <c r="AL140" i="2"/>
  <c r="AD140" i="2"/>
  <c r="AF140" i="2"/>
  <c r="AP140" i="2"/>
  <c r="AL141" i="2"/>
  <c r="AD141" i="2"/>
  <c r="AF141" i="2"/>
  <c r="AP141" i="2"/>
  <c r="AL142" i="2"/>
  <c r="AD142" i="2"/>
  <c r="AF142" i="2"/>
  <c r="AP142" i="2"/>
  <c r="AL143" i="2"/>
  <c r="AD143" i="2"/>
  <c r="AF143" i="2"/>
  <c r="AP143" i="2"/>
  <c r="AL144" i="2"/>
  <c r="AD144" i="2"/>
  <c r="AF144" i="2"/>
  <c r="AP144" i="2"/>
  <c r="AL145" i="2"/>
  <c r="AD145" i="2"/>
  <c r="AF145" i="2"/>
  <c r="AP145" i="2"/>
  <c r="AL146" i="2"/>
  <c r="AD146" i="2"/>
  <c r="AF146" i="2"/>
  <c r="AP146" i="2"/>
  <c r="AL147" i="2"/>
  <c r="AD147" i="2"/>
  <c r="AF147" i="2"/>
  <c r="AP147" i="2"/>
  <c r="AL148" i="2"/>
  <c r="AD148" i="2"/>
  <c r="AF148" i="2"/>
  <c r="AP148" i="2"/>
  <c r="AL149" i="2"/>
  <c r="AD149" i="2"/>
  <c r="AF149" i="2"/>
  <c r="AP149" i="2"/>
  <c r="AL150" i="2"/>
  <c r="AD150" i="2"/>
  <c r="AF150" i="2"/>
  <c r="AP150" i="2"/>
  <c r="AL151" i="2"/>
  <c r="AD151" i="2"/>
  <c r="AF151" i="2"/>
  <c r="AP151" i="2"/>
  <c r="AL152" i="2"/>
  <c r="AD152" i="2"/>
  <c r="AF152" i="2"/>
  <c r="AP152" i="2"/>
  <c r="AL153" i="2"/>
  <c r="AD153" i="2"/>
  <c r="AF153" i="2"/>
  <c r="AP153" i="2"/>
  <c r="AL154" i="2"/>
  <c r="AD154" i="2"/>
  <c r="AF154" i="2"/>
  <c r="AP154" i="2"/>
  <c r="AL155" i="2"/>
  <c r="AD155" i="2"/>
  <c r="AF155" i="2"/>
  <c r="AP155" i="2"/>
  <c r="AL156" i="2"/>
  <c r="AD156" i="2"/>
  <c r="AF156" i="2"/>
  <c r="AP156" i="2"/>
  <c r="AL157" i="2"/>
  <c r="AD157" i="2"/>
  <c r="AF157" i="2"/>
  <c r="AP157" i="2"/>
  <c r="AL158" i="2"/>
  <c r="AD158" i="2"/>
  <c r="AF158" i="2"/>
  <c r="AP158" i="2"/>
  <c r="AL159" i="2"/>
  <c r="AD159" i="2"/>
  <c r="AF159" i="2"/>
  <c r="AP159" i="2"/>
  <c r="AL160" i="2"/>
  <c r="AD160" i="2"/>
  <c r="AF160" i="2"/>
  <c r="AP160" i="2"/>
  <c r="AL161" i="2"/>
  <c r="AD161" i="2"/>
  <c r="AF161" i="2"/>
  <c r="AP161" i="2"/>
  <c r="AL162" i="2"/>
  <c r="AD162" i="2"/>
  <c r="AF162" i="2"/>
  <c r="AP162" i="2"/>
  <c r="AL163" i="2"/>
  <c r="AD163" i="2"/>
  <c r="AF163" i="2"/>
  <c r="AP163" i="2"/>
  <c r="AL164" i="2"/>
  <c r="AD164" i="2"/>
  <c r="AF164" i="2"/>
  <c r="AP164" i="2"/>
  <c r="AL165" i="2"/>
  <c r="AD165" i="2"/>
  <c r="AF165" i="2"/>
  <c r="AP165" i="2"/>
  <c r="AL166" i="2"/>
  <c r="AD166" i="2"/>
  <c r="AF166" i="2"/>
  <c r="AP166" i="2"/>
  <c r="AL167" i="2"/>
  <c r="AD167" i="2"/>
  <c r="AF167" i="2"/>
  <c r="AP167" i="2"/>
  <c r="AL168" i="2"/>
  <c r="AD168" i="2"/>
  <c r="AF168" i="2"/>
  <c r="AP168" i="2"/>
  <c r="AL169" i="2"/>
  <c r="AD169" i="2"/>
  <c r="AF169" i="2"/>
  <c r="AP169" i="2"/>
  <c r="AL170" i="2"/>
  <c r="AD170" i="2"/>
  <c r="AF170" i="2"/>
  <c r="AP170" i="2"/>
  <c r="AL171" i="2"/>
  <c r="AD171" i="2"/>
  <c r="AF171" i="2"/>
  <c r="AP171" i="2"/>
  <c r="AL172" i="2"/>
  <c r="AD172" i="2"/>
  <c r="AF172" i="2"/>
  <c r="AP172" i="2"/>
  <c r="AL173" i="2"/>
  <c r="AD173" i="2"/>
  <c r="AF173" i="2"/>
  <c r="AP173" i="2"/>
  <c r="AL174" i="2"/>
  <c r="AD174" i="2"/>
  <c r="AF174" i="2"/>
  <c r="AP174" i="2"/>
  <c r="AL175" i="2"/>
  <c r="AD175" i="2"/>
  <c r="AF175" i="2"/>
  <c r="AP175" i="2"/>
  <c r="AL176" i="2"/>
  <c r="AD176" i="2"/>
  <c r="AF176" i="2"/>
  <c r="AP176" i="2"/>
  <c r="AL177" i="2"/>
  <c r="AD177" i="2"/>
  <c r="AF177" i="2"/>
  <c r="AP177" i="2"/>
  <c r="AL178" i="2"/>
  <c r="AD178" i="2"/>
  <c r="AF178" i="2"/>
  <c r="AP178" i="2"/>
  <c r="AL179" i="2"/>
  <c r="AD179" i="2"/>
  <c r="AF179" i="2"/>
  <c r="AP179" i="2"/>
  <c r="AL180" i="2"/>
  <c r="AD180" i="2"/>
  <c r="AF180" i="2"/>
  <c r="AP180" i="2"/>
  <c r="AL181" i="2"/>
  <c r="AD181" i="2"/>
  <c r="AF181" i="2"/>
  <c r="AP181" i="2"/>
  <c r="AL182" i="2"/>
  <c r="AD182" i="2"/>
  <c r="AF182" i="2"/>
  <c r="AP182" i="2"/>
  <c r="AL183" i="2"/>
  <c r="AD183" i="2"/>
  <c r="AF183" i="2"/>
  <c r="AP183" i="2"/>
  <c r="AL184" i="2"/>
  <c r="AD184" i="2"/>
  <c r="AF184" i="2"/>
  <c r="AP184" i="2"/>
  <c r="AL185" i="2"/>
  <c r="AD185" i="2"/>
  <c r="AF185" i="2"/>
  <c r="AP185" i="2"/>
  <c r="AL186" i="2"/>
  <c r="AD186" i="2"/>
  <c r="AF186" i="2"/>
  <c r="AP186" i="2"/>
  <c r="AL187" i="2"/>
  <c r="AD187" i="2"/>
  <c r="AF187" i="2"/>
  <c r="AP187" i="2"/>
  <c r="AL188" i="2"/>
  <c r="AD188" i="2"/>
  <c r="AF188" i="2"/>
  <c r="AP188" i="2"/>
  <c r="AL189" i="2"/>
  <c r="AD189" i="2"/>
  <c r="AF189" i="2"/>
  <c r="AP189" i="2"/>
  <c r="AL190" i="2"/>
  <c r="AD190" i="2"/>
  <c r="AF190" i="2"/>
  <c r="AP190" i="2"/>
  <c r="AL191" i="2"/>
  <c r="AD191" i="2"/>
  <c r="AF191" i="2"/>
  <c r="AP191" i="2"/>
  <c r="AL192" i="2"/>
  <c r="AD192" i="2"/>
  <c r="AF192" i="2"/>
  <c r="AP192" i="2"/>
  <c r="AL193" i="2"/>
  <c r="AD193" i="2"/>
  <c r="AF193" i="2"/>
  <c r="AP193" i="2"/>
  <c r="AL194" i="2"/>
  <c r="AD194" i="2"/>
  <c r="AF194" i="2"/>
  <c r="AP194" i="2"/>
  <c r="AL195" i="2"/>
  <c r="AD195" i="2"/>
  <c r="AF195" i="2"/>
  <c r="AP195" i="2"/>
  <c r="AL196" i="2"/>
  <c r="AD196" i="2"/>
  <c r="AF196" i="2"/>
  <c r="AP196" i="2"/>
  <c r="AL197" i="2"/>
  <c r="AD197" i="2"/>
  <c r="AF197" i="2"/>
  <c r="AP197" i="2"/>
  <c r="AL198" i="2"/>
  <c r="AD198" i="2"/>
  <c r="AF198" i="2"/>
  <c r="AP198" i="2"/>
  <c r="AL199" i="2"/>
  <c r="AD199" i="2"/>
  <c r="AF199" i="2"/>
  <c r="AP199" i="2"/>
  <c r="AL200" i="2"/>
  <c r="AD200" i="2"/>
  <c r="AF200" i="2"/>
  <c r="AP200" i="2"/>
  <c r="AL201" i="2"/>
  <c r="AD201" i="2"/>
  <c r="AF201" i="2"/>
  <c r="AP201" i="2"/>
  <c r="AL202" i="2"/>
  <c r="AD202" i="2"/>
  <c r="AF202" i="2"/>
  <c r="AP202" i="2"/>
  <c r="AL203" i="2"/>
  <c r="AD203" i="2"/>
  <c r="AF203" i="2"/>
  <c r="AP203" i="2"/>
  <c r="AL204" i="2"/>
  <c r="AD204" i="2"/>
  <c r="AF204" i="2"/>
  <c r="AP204" i="2"/>
  <c r="AL205" i="2"/>
  <c r="AD205" i="2"/>
  <c r="AF205" i="2"/>
  <c r="AP205" i="2"/>
  <c r="AL206" i="2"/>
  <c r="AD206" i="2"/>
  <c r="AF206" i="2"/>
  <c r="AP206" i="2"/>
  <c r="AL207" i="2"/>
  <c r="AD207" i="2"/>
  <c r="AF207" i="2"/>
  <c r="AP207" i="2"/>
  <c r="AL208" i="2"/>
  <c r="AD208" i="2"/>
  <c r="AF208" i="2"/>
  <c r="AP208" i="2"/>
  <c r="AL209" i="2"/>
  <c r="AD209" i="2"/>
  <c r="AF209" i="2"/>
  <c r="AP209" i="2"/>
  <c r="AL210" i="2"/>
  <c r="AD210" i="2"/>
  <c r="AF210" i="2"/>
  <c r="AP210" i="2"/>
  <c r="AL211" i="2"/>
  <c r="AD211" i="2"/>
  <c r="AF211" i="2"/>
  <c r="AP211" i="2"/>
  <c r="AL212" i="2"/>
  <c r="AD212" i="2"/>
  <c r="AF212" i="2"/>
  <c r="AP212" i="2"/>
  <c r="AL213" i="2"/>
  <c r="AD213" i="2"/>
  <c r="AF213" i="2"/>
  <c r="AP213" i="2"/>
  <c r="AL214" i="2"/>
  <c r="AD214" i="2"/>
  <c r="AF214" i="2"/>
  <c r="AP214" i="2"/>
  <c r="AL215" i="2"/>
  <c r="AD215" i="2"/>
  <c r="AF215" i="2"/>
  <c r="AP215" i="2"/>
  <c r="AL216" i="2"/>
  <c r="AD216" i="2"/>
  <c r="AF216" i="2"/>
  <c r="AP216" i="2"/>
  <c r="AL217" i="2"/>
  <c r="AD217" i="2"/>
  <c r="AF217" i="2"/>
  <c r="AP217" i="2"/>
  <c r="AL218" i="2"/>
  <c r="AD218" i="2"/>
  <c r="AF218" i="2"/>
  <c r="AP218" i="2"/>
  <c r="AL219" i="2"/>
  <c r="AD219" i="2"/>
  <c r="AF219" i="2"/>
  <c r="AP219" i="2"/>
  <c r="AL220" i="2"/>
  <c r="AD220" i="2"/>
  <c r="AF220" i="2"/>
  <c r="AP220" i="2"/>
  <c r="AL221" i="2"/>
  <c r="AD221" i="2"/>
  <c r="AF221" i="2"/>
  <c r="AP221" i="2"/>
  <c r="AL222" i="2"/>
  <c r="AD222" i="2"/>
  <c r="AF222" i="2"/>
  <c r="AP222" i="2"/>
  <c r="AL223" i="2"/>
  <c r="AD223" i="2"/>
  <c r="AF223" i="2"/>
  <c r="AP223" i="2"/>
  <c r="AL224" i="2"/>
  <c r="AD224" i="2"/>
  <c r="AF224" i="2"/>
  <c r="AP224" i="2"/>
  <c r="AL225" i="2"/>
  <c r="AD225" i="2"/>
  <c r="AF225" i="2"/>
  <c r="AP225" i="2"/>
  <c r="AL226" i="2"/>
  <c r="AD226" i="2"/>
  <c r="AF226" i="2"/>
  <c r="AP226" i="2"/>
  <c r="AL227" i="2"/>
  <c r="AD227" i="2"/>
  <c r="AF227" i="2"/>
  <c r="AP227" i="2"/>
  <c r="AL228" i="2"/>
  <c r="AD228" i="2"/>
  <c r="AF228" i="2"/>
  <c r="AP228" i="2"/>
  <c r="AL229" i="2"/>
  <c r="AD229" i="2"/>
  <c r="AF229" i="2"/>
  <c r="AP229" i="2"/>
  <c r="AL230" i="2"/>
  <c r="AD230" i="2"/>
  <c r="AF230" i="2"/>
  <c r="AP230" i="2"/>
  <c r="AL231" i="2"/>
  <c r="AD231" i="2"/>
  <c r="AF231" i="2"/>
  <c r="AP231" i="2"/>
  <c r="AL232" i="2"/>
  <c r="AD232" i="2"/>
  <c r="AF232" i="2"/>
  <c r="AP232" i="2"/>
  <c r="AL233" i="2"/>
  <c r="AD233" i="2"/>
  <c r="AF233" i="2"/>
  <c r="AP233" i="2"/>
  <c r="AL234" i="2"/>
  <c r="AD234" i="2"/>
  <c r="AF234" i="2"/>
  <c r="AP234" i="2"/>
  <c r="AL235" i="2"/>
  <c r="AD235" i="2"/>
  <c r="AF235" i="2"/>
  <c r="AP235" i="2"/>
  <c r="AL236" i="2"/>
  <c r="AD236" i="2"/>
  <c r="AF236" i="2"/>
  <c r="AP236" i="2"/>
  <c r="AL237" i="2"/>
  <c r="AD237" i="2"/>
  <c r="AF237" i="2"/>
  <c r="AP237" i="2"/>
  <c r="AL238" i="2"/>
  <c r="AD238" i="2"/>
  <c r="AF238" i="2"/>
  <c r="AP238" i="2"/>
  <c r="AL239" i="2"/>
  <c r="AD239" i="2"/>
  <c r="AF239" i="2"/>
  <c r="AP239" i="2"/>
  <c r="AL240" i="2"/>
  <c r="AD240" i="2"/>
  <c r="AF240" i="2"/>
  <c r="AP240" i="2"/>
  <c r="AL241" i="2"/>
  <c r="AD241" i="2"/>
  <c r="AF241" i="2"/>
  <c r="AP241" i="2"/>
  <c r="AL242" i="2"/>
  <c r="AD242" i="2"/>
  <c r="AF242" i="2"/>
  <c r="AP242" i="2"/>
  <c r="AL243" i="2"/>
  <c r="AD243" i="2"/>
  <c r="AF243" i="2"/>
  <c r="AP243" i="2"/>
  <c r="AL244" i="2"/>
  <c r="AD244" i="2"/>
  <c r="AF244" i="2"/>
  <c r="AP244" i="2"/>
  <c r="AL245" i="2"/>
  <c r="AD245" i="2"/>
  <c r="AF245" i="2"/>
  <c r="AP245" i="2"/>
  <c r="AL246" i="2"/>
  <c r="AD246" i="2"/>
  <c r="AF246" i="2"/>
  <c r="AP246" i="2"/>
  <c r="AL247" i="2"/>
  <c r="AD247" i="2"/>
  <c r="AF247" i="2"/>
  <c r="AP247" i="2"/>
  <c r="AL4" i="2"/>
  <c r="AD4" i="2"/>
  <c r="AF4" i="2"/>
  <c r="AP4" i="2"/>
  <c r="AK5" i="2"/>
  <c r="AO5" i="2"/>
  <c r="AK6" i="2"/>
  <c r="AO6" i="2"/>
  <c r="AK7" i="2"/>
  <c r="AO7" i="2"/>
  <c r="AK8" i="2"/>
  <c r="AO8" i="2"/>
  <c r="AK9" i="2"/>
  <c r="AO9" i="2"/>
  <c r="AK10" i="2"/>
  <c r="AO10" i="2"/>
  <c r="AK11" i="2"/>
  <c r="AO11" i="2"/>
  <c r="AK12" i="2"/>
  <c r="AO12" i="2"/>
  <c r="AK13" i="2"/>
  <c r="AO13" i="2"/>
  <c r="AK14" i="2"/>
  <c r="AO14" i="2"/>
  <c r="AK15" i="2"/>
  <c r="AO15" i="2"/>
  <c r="AK16" i="2"/>
  <c r="AO16" i="2"/>
  <c r="AK17" i="2"/>
  <c r="AO17" i="2"/>
  <c r="AK18" i="2"/>
  <c r="AO18" i="2"/>
  <c r="AK19" i="2"/>
  <c r="AO19" i="2"/>
  <c r="AK20" i="2"/>
  <c r="AO20" i="2"/>
  <c r="AK21" i="2"/>
  <c r="AO21" i="2"/>
  <c r="AK22" i="2"/>
  <c r="AO22" i="2"/>
  <c r="AK23" i="2"/>
  <c r="AO23" i="2"/>
  <c r="AK24" i="2"/>
  <c r="AO24" i="2"/>
  <c r="AK25" i="2"/>
  <c r="AO25" i="2"/>
  <c r="AK26" i="2"/>
  <c r="AO26" i="2"/>
  <c r="AK27" i="2"/>
  <c r="AO27" i="2"/>
  <c r="AK28" i="2"/>
  <c r="AO28" i="2"/>
  <c r="AK29" i="2"/>
  <c r="AO29" i="2"/>
  <c r="AK30" i="2"/>
  <c r="AO30" i="2"/>
  <c r="AK31" i="2"/>
  <c r="AO31" i="2"/>
  <c r="AK32" i="2"/>
  <c r="AO32" i="2"/>
  <c r="AK33" i="2"/>
  <c r="AO33" i="2"/>
  <c r="AK34" i="2"/>
  <c r="AO34" i="2"/>
  <c r="AK35" i="2"/>
  <c r="AO35" i="2"/>
  <c r="AK36" i="2"/>
  <c r="AO36" i="2"/>
  <c r="AK37" i="2"/>
  <c r="AO37" i="2"/>
  <c r="AK38" i="2"/>
  <c r="AO38" i="2"/>
  <c r="AK39" i="2"/>
  <c r="AO39" i="2"/>
  <c r="AK40" i="2"/>
  <c r="AO40" i="2"/>
  <c r="AK41" i="2"/>
  <c r="AO41" i="2"/>
  <c r="AK42" i="2"/>
  <c r="AO42" i="2"/>
  <c r="AK43" i="2"/>
  <c r="AO43" i="2"/>
  <c r="AK44" i="2"/>
  <c r="AO44" i="2"/>
  <c r="AK45" i="2"/>
  <c r="AO45" i="2"/>
  <c r="AK46" i="2"/>
  <c r="AO46" i="2"/>
  <c r="AK47" i="2"/>
  <c r="AO47" i="2"/>
  <c r="AK48" i="2"/>
  <c r="AO48" i="2"/>
  <c r="AK49" i="2"/>
  <c r="AO49" i="2"/>
  <c r="AK50" i="2"/>
  <c r="AO50" i="2"/>
  <c r="AK51" i="2"/>
  <c r="AO51" i="2"/>
  <c r="AK52" i="2"/>
  <c r="AO52" i="2"/>
  <c r="AK53" i="2"/>
  <c r="AO53" i="2"/>
  <c r="AK54" i="2"/>
  <c r="AO54" i="2"/>
  <c r="AK55" i="2"/>
  <c r="AO55" i="2"/>
  <c r="AK56" i="2"/>
  <c r="AO56" i="2"/>
  <c r="AK57" i="2"/>
  <c r="AO57" i="2"/>
  <c r="AK58" i="2"/>
  <c r="AO58" i="2"/>
  <c r="AK59" i="2"/>
  <c r="AO59" i="2"/>
  <c r="AK60" i="2"/>
  <c r="AO60" i="2"/>
  <c r="AK61" i="2"/>
  <c r="AO61" i="2"/>
  <c r="AK62" i="2"/>
  <c r="AO62" i="2"/>
  <c r="AK63" i="2"/>
  <c r="AO63" i="2"/>
  <c r="AK64" i="2"/>
  <c r="AO64" i="2"/>
  <c r="AK65" i="2"/>
  <c r="AO65" i="2"/>
  <c r="AK66" i="2"/>
  <c r="AO66" i="2"/>
  <c r="AK67" i="2"/>
  <c r="AO67" i="2"/>
  <c r="AK68" i="2"/>
  <c r="AO68" i="2"/>
  <c r="AK69" i="2"/>
  <c r="AO69" i="2"/>
  <c r="AK70" i="2"/>
  <c r="AO70" i="2"/>
  <c r="AK71" i="2"/>
  <c r="AO71" i="2"/>
  <c r="AK72" i="2"/>
  <c r="AO72" i="2"/>
  <c r="AK73" i="2"/>
  <c r="AO73" i="2"/>
  <c r="AK74" i="2"/>
  <c r="AO74" i="2"/>
  <c r="AK75" i="2"/>
  <c r="AO75" i="2"/>
  <c r="AK76" i="2"/>
  <c r="AO76" i="2"/>
  <c r="AK77" i="2"/>
  <c r="AO77" i="2"/>
  <c r="AK78" i="2"/>
  <c r="AO78" i="2"/>
  <c r="AK79" i="2"/>
  <c r="AO79" i="2"/>
  <c r="AK80" i="2"/>
  <c r="AO80" i="2"/>
  <c r="AK81" i="2"/>
  <c r="AO81" i="2"/>
  <c r="AK82" i="2"/>
  <c r="AO82" i="2"/>
  <c r="AK83" i="2"/>
  <c r="AO83" i="2"/>
  <c r="AK84" i="2"/>
  <c r="AO84" i="2"/>
  <c r="AK85" i="2"/>
  <c r="AO85" i="2"/>
  <c r="AK86" i="2"/>
  <c r="AO86" i="2"/>
  <c r="AK87" i="2"/>
  <c r="AO87" i="2"/>
  <c r="AK88" i="2"/>
  <c r="AO88" i="2"/>
  <c r="AK89" i="2"/>
  <c r="AO89" i="2"/>
  <c r="AK90" i="2"/>
  <c r="AO90" i="2"/>
  <c r="AK91" i="2"/>
  <c r="AO91" i="2"/>
  <c r="AK92" i="2"/>
  <c r="AO92" i="2"/>
  <c r="AK93" i="2"/>
  <c r="AO93" i="2"/>
  <c r="AK94" i="2"/>
  <c r="AO94" i="2"/>
  <c r="AK95" i="2"/>
  <c r="AO95" i="2"/>
  <c r="AK96" i="2"/>
  <c r="AO96" i="2"/>
  <c r="AK97" i="2"/>
  <c r="AO97" i="2"/>
  <c r="AK98" i="2"/>
  <c r="AO98" i="2"/>
  <c r="AK99" i="2"/>
  <c r="AO99" i="2"/>
  <c r="AK100" i="2"/>
  <c r="AO100" i="2"/>
  <c r="AK101" i="2"/>
  <c r="AO101" i="2"/>
  <c r="AK102" i="2"/>
  <c r="AO102" i="2"/>
  <c r="AK103" i="2"/>
  <c r="AO103" i="2"/>
  <c r="AK104" i="2"/>
  <c r="AO104" i="2"/>
  <c r="AK105" i="2"/>
  <c r="AO105" i="2"/>
  <c r="AK106" i="2"/>
  <c r="AO106" i="2"/>
  <c r="AK107" i="2"/>
  <c r="AO107" i="2"/>
  <c r="AK108" i="2"/>
  <c r="AO108" i="2"/>
  <c r="AK109" i="2"/>
  <c r="AO109" i="2"/>
  <c r="AK110" i="2"/>
  <c r="AO110" i="2"/>
  <c r="AK111" i="2"/>
  <c r="AO111" i="2"/>
  <c r="AK112" i="2"/>
  <c r="AO112" i="2"/>
  <c r="AK113" i="2"/>
  <c r="AO113" i="2"/>
  <c r="AK114" i="2"/>
  <c r="AO114" i="2"/>
  <c r="AK115" i="2"/>
  <c r="AO115" i="2"/>
  <c r="AK116" i="2"/>
  <c r="AO116" i="2"/>
  <c r="AK117" i="2"/>
  <c r="AO117" i="2"/>
  <c r="AK118" i="2"/>
  <c r="AO118" i="2"/>
  <c r="AK119" i="2"/>
  <c r="AO119" i="2"/>
  <c r="AK120" i="2"/>
  <c r="AO120" i="2"/>
  <c r="AK121" i="2"/>
  <c r="AO121" i="2"/>
  <c r="AK122" i="2"/>
  <c r="AO122" i="2"/>
  <c r="AK123" i="2"/>
  <c r="AO123" i="2"/>
  <c r="AK124" i="2"/>
  <c r="AO124" i="2"/>
  <c r="AK125" i="2"/>
  <c r="AO125" i="2"/>
  <c r="AK126" i="2"/>
  <c r="AO126" i="2"/>
  <c r="AK127" i="2"/>
  <c r="AO127" i="2"/>
  <c r="AK128" i="2"/>
  <c r="AO128" i="2"/>
  <c r="AK129" i="2"/>
  <c r="AO129" i="2"/>
  <c r="AK130" i="2"/>
  <c r="AO130" i="2"/>
  <c r="AK131" i="2"/>
  <c r="AO131" i="2"/>
  <c r="AK132" i="2"/>
  <c r="AO132" i="2"/>
  <c r="AK133" i="2"/>
  <c r="AO133" i="2"/>
  <c r="AK134" i="2"/>
  <c r="AO134" i="2"/>
  <c r="AK135" i="2"/>
  <c r="AO135" i="2"/>
  <c r="AK136" i="2"/>
  <c r="AO136" i="2"/>
  <c r="AK137" i="2"/>
  <c r="AO137" i="2"/>
  <c r="AK138" i="2"/>
  <c r="AO138" i="2"/>
  <c r="AK139" i="2"/>
  <c r="AO139" i="2"/>
  <c r="AK140" i="2"/>
  <c r="AO140" i="2"/>
  <c r="AK141" i="2"/>
  <c r="AO141" i="2"/>
  <c r="AK142" i="2"/>
  <c r="AO142" i="2"/>
  <c r="AK143" i="2"/>
  <c r="AO143" i="2"/>
  <c r="AK144" i="2"/>
  <c r="AO144" i="2"/>
  <c r="AK145" i="2"/>
  <c r="AO145" i="2"/>
  <c r="AK146" i="2"/>
  <c r="AO146" i="2"/>
  <c r="AK147" i="2"/>
  <c r="AO147" i="2"/>
  <c r="AK148" i="2"/>
  <c r="AO148" i="2"/>
  <c r="AK149" i="2"/>
  <c r="AO149" i="2"/>
  <c r="AK150" i="2"/>
  <c r="AO150" i="2"/>
  <c r="AK151" i="2"/>
  <c r="AO151" i="2"/>
  <c r="AK152" i="2"/>
  <c r="AO152" i="2"/>
  <c r="AK153" i="2"/>
  <c r="AO153" i="2"/>
  <c r="AK154" i="2"/>
  <c r="AO154" i="2"/>
  <c r="AK155" i="2"/>
  <c r="AO155" i="2"/>
  <c r="AK156" i="2"/>
  <c r="AO156" i="2"/>
  <c r="AK157" i="2"/>
  <c r="AO157" i="2"/>
  <c r="AK158" i="2"/>
  <c r="AO158" i="2"/>
  <c r="AK159" i="2"/>
  <c r="AO159" i="2"/>
  <c r="AK160" i="2"/>
  <c r="AO160" i="2"/>
  <c r="AK161" i="2"/>
  <c r="AO161" i="2"/>
  <c r="AK162" i="2"/>
  <c r="AO162" i="2"/>
  <c r="AK163" i="2"/>
  <c r="AO163" i="2"/>
  <c r="AK164" i="2"/>
  <c r="AO164" i="2"/>
  <c r="AK165" i="2"/>
  <c r="AO165" i="2"/>
  <c r="AK166" i="2"/>
  <c r="AO166" i="2"/>
  <c r="AK167" i="2"/>
  <c r="AO167" i="2"/>
  <c r="AK168" i="2"/>
  <c r="AO168" i="2"/>
  <c r="AK169" i="2"/>
  <c r="AO169" i="2"/>
  <c r="AK170" i="2"/>
  <c r="AO170" i="2"/>
  <c r="AK171" i="2"/>
  <c r="AO171" i="2"/>
  <c r="AK172" i="2"/>
  <c r="AO172" i="2"/>
  <c r="AK173" i="2"/>
  <c r="AO173" i="2"/>
  <c r="AK174" i="2"/>
  <c r="AO174" i="2"/>
  <c r="AK175" i="2"/>
  <c r="AO175" i="2"/>
  <c r="AK176" i="2"/>
  <c r="AO176" i="2"/>
  <c r="AK177" i="2"/>
  <c r="AO177" i="2"/>
  <c r="AK178" i="2"/>
  <c r="AO178" i="2"/>
  <c r="AK179" i="2"/>
  <c r="AO179" i="2"/>
  <c r="AK180" i="2"/>
  <c r="AO180" i="2"/>
  <c r="AK181" i="2"/>
  <c r="AO181" i="2"/>
  <c r="AK182" i="2"/>
  <c r="AO182" i="2"/>
  <c r="AK183" i="2"/>
  <c r="AO183" i="2"/>
  <c r="AK184" i="2"/>
  <c r="AO184" i="2"/>
  <c r="AK185" i="2"/>
  <c r="AO185" i="2"/>
  <c r="AK186" i="2"/>
  <c r="AO186" i="2"/>
  <c r="AK187" i="2"/>
  <c r="AO187" i="2"/>
  <c r="AK188" i="2"/>
  <c r="AO188" i="2"/>
  <c r="AK189" i="2"/>
  <c r="AO189" i="2"/>
  <c r="AK190" i="2"/>
  <c r="AO190" i="2"/>
  <c r="AK191" i="2"/>
  <c r="AO191" i="2"/>
  <c r="AK192" i="2"/>
  <c r="AO192" i="2"/>
  <c r="AK193" i="2"/>
  <c r="AO193" i="2"/>
  <c r="AK194" i="2"/>
  <c r="AO194" i="2"/>
  <c r="AK195" i="2"/>
  <c r="AO195" i="2"/>
  <c r="AK196" i="2"/>
  <c r="AO196" i="2"/>
  <c r="AK197" i="2"/>
  <c r="AO197" i="2"/>
  <c r="AK198" i="2"/>
  <c r="AO198" i="2"/>
  <c r="AK199" i="2"/>
  <c r="AO199" i="2"/>
  <c r="AK200" i="2"/>
  <c r="AO200" i="2"/>
  <c r="AK201" i="2"/>
  <c r="AO201" i="2"/>
  <c r="AK202" i="2"/>
  <c r="AO202" i="2"/>
  <c r="AK203" i="2"/>
  <c r="AO203" i="2"/>
  <c r="AK204" i="2"/>
  <c r="AO204" i="2"/>
  <c r="AK205" i="2"/>
  <c r="AO205" i="2"/>
  <c r="AK206" i="2"/>
  <c r="AO206" i="2"/>
  <c r="AK207" i="2"/>
  <c r="AO207" i="2"/>
  <c r="AK208" i="2"/>
  <c r="AO208" i="2"/>
  <c r="AK209" i="2"/>
  <c r="AO209" i="2"/>
  <c r="AK210" i="2"/>
  <c r="AO210" i="2"/>
  <c r="AK211" i="2"/>
  <c r="AO211" i="2"/>
  <c r="AK212" i="2"/>
  <c r="AO212" i="2"/>
  <c r="AK213" i="2"/>
  <c r="AO213" i="2"/>
  <c r="AK214" i="2"/>
  <c r="AO214" i="2"/>
  <c r="AK215" i="2"/>
  <c r="AO215" i="2"/>
  <c r="AK216" i="2"/>
  <c r="AO216" i="2"/>
  <c r="AK217" i="2"/>
  <c r="AO217" i="2"/>
  <c r="AK218" i="2"/>
  <c r="AO218" i="2"/>
  <c r="AK219" i="2"/>
  <c r="AO219" i="2"/>
  <c r="AK220" i="2"/>
  <c r="AO220" i="2"/>
  <c r="AK221" i="2"/>
  <c r="AO221" i="2"/>
  <c r="AK222" i="2"/>
  <c r="AO222" i="2"/>
  <c r="AK223" i="2"/>
  <c r="AO223" i="2"/>
  <c r="AK224" i="2"/>
  <c r="AO224" i="2"/>
  <c r="AK225" i="2"/>
  <c r="AO225" i="2"/>
  <c r="AK226" i="2"/>
  <c r="AO226" i="2"/>
  <c r="AK227" i="2"/>
  <c r="AO227" i="2"/>
  <c r="AK228" i="2"/>
  <c r="AO228" i="2"/>
  <c r="AK229" i="2"/>
  <c r="AO229" i="2"/>
  <c r="AK230" i="2"/>
  <c r="AO230" i="2"/>
  <c r="AK231" i="2"/>
  <c r="AO231" i="2"/>
  <c r="AK232" i="2"/>
  <c r="AO232" i="2"/>
  <c r="AK233" i="2"/>
  <c r="AO233" i="2"/>
  <c r="AK234" i="2"/>
  <c r="AO234" i="2"/>
  <c r="AK235" i="2"/>
  <c r="AO235" i="2"/>
  <c r="AK236" i="2"/>
  <c r="AO236" i="2"/>
  <c r="AK237" i="2"/>
  <c r="AO237" i="2"/>
  <c r="AK238" i="2"/>
  <c r="AO238" i="2"/>
  <c r="AK239" i="2"/>
  <c r="AO239" i="2"/>
  <c r="AK240" i="2"/>
  <c r="AO240" i="2"/>
  <c r="AK241" i="2"/>
  <c r="AO241" i="2"/>
  <c r="AK242" i="2"/>
  <c r="AO242" i="2"/>
  <c r="AK243" i="2"/>
  <c r="AO243" i="2"/>
  <c r="AK244" i="2"/>
  <c r="AO244" i="2"/>
  <c r="AK245" i="2"/>
  <c r="AO245" i="2"/>
  <c r="AK246" i="2"/>
  <c r="AO246" i="2"/>
  <c r="AK247" i="2"/>
  <c r="AO247" i="2"/>
  <c r="AK4" i="2"/>
  <c r="AO4" i="2"/>
  <c r="AJ5" i="2"/>
  <c r="AN5" i="2"/>
  <c r="AJ6" i="2"/>
  <c r="AN6" i="2"/>
  <c r="AJ7" i="2"/>
  <c r="AN7" i="2"/>
  <c r="AJ8" i="2"/>
  <c r="AN8" i="2"/>
  <c r="AJ9" i="2"/>
  <c r="AN9" i="2"/>
  <c r="AJ10" i="2"/>
  <c r="AN10" i="2"/>
  <c r="AJ11" i="2"/>
  <c r="AN11" i="2"/>
  <c r="AJ12" i="2"/>
  <c r="AN12" i="2"/>
  <c r="AJ13" i="2"/>
  <c r="AN13" i="2"/>
  <c r="AJ14" i="2"/>
  <c r="AN14" i="2"/>
  <c r="AJ15" i="2"/>
  <c r="AN15" i="2"/>
  <c r="AJ16" i="2"/>
  <c r="AN16" i="2"/>
  <c r="AJ17" i="2"/>
  <c r="AN17" i="2"/>
  <c r="AJ18" i="2"/>
  <c r="AN18" i="2"/>
  <c r="AJ19" i="2"/>
  <c r="AN19" i="2"/>
  <c r="AJ20" i="2"/>
  <c r="AN20" i="2"/>
  <c r="AJ21" i="2"/>
  <c r="AN21" i="2"/>
  <c r="AJ22" i="2"/>
  <c r="AN22" i="2"/>
  <c r="AJ23" i="2"/>
  <c r="AN23" i="2"/>
  <c r="AJ24" i="2"/>
  <c r="AN24" i="2"/>
  <c r="AJ25" i="2"/>
  <c r="AN25" i="2"/>
  <c r="AJ26" i="2"/>
  <c r="AN26" i="2"/>
  <c r="AJ27" i="2"/>
  <c r="AN27" i="2"/>
  <c r="AJ28" i="2"/>
  <c r="AN28" i="2"/>
  <c r="AJ29" i="2"/>
  <c r="AN29" i="2"/>
  <c r="AJ30" i="2"/>
  <c r="AN30" i="2"/>
  <c r="AJ31" i="2"/>
  <c r="AN31" i="2"/>
  <c r="AJ32" i="2"/>
  <c r="AN32" i="2"/>
  <c r="AJ33" i="2"/>
  <c r="AN33" i="2"/>
  <c r="AJ34" i="2"/>
  <c r="AN34" i="2"/>
  <c r="AJ35" i="2"/>
  <c r="AN35" i="2"/>
  <c r="AJ36" i="2"/>
  <c r="AN36" i="2"/>
  <c r="AJ37" i="2"/>
  <c r="AN37" i="2"/>
  <c r="AJ38" i="2"/>
  <c r="AN38" i="2"/>
  <c r="AJ39" i="2"/>
  <c r="AN39" i="2"/>
  <c r="AJ40" i="2"/>
  <c r="AN40" i="2"/>
  <c r="AJ41" i="2"/>
  <c r="AN41" i="2"/>
  <c r="AJ42" i="2"/>
  <c r="AN42" i="2"/>
  <c r="AJ43" i="2"/>
  <c r="AN43" i="2"/>
  <c r="AJ44" i="2"/>
  <c r="AN44" i="2"/>
  <c r="AJ45" i="2"/>
  <c r="AN45" i="2"/>
  <c r="AJ46" i="2"/>
  <c r="AN46" i="2"/>
  <c r="AJ47" i="2"/>
  <c r="AN47" i="2"/>
  <c r="AJ48" i="2"/>
  <c r="AN48" i="2"/>
  <c r="AJ49" i="2"/>
  <c r="AN49" i="2"/>
  <c r="AJ50" i="2"/>
  <c r="AN50" i="2"/>
  <c r="AJ51" i="2"/>
  <c r="AN51" i="2"/>
  <c r="AJ52" i="2"/>
  <c r="AN52" i="2"/>
  <c r="AJ53" i="2"/>
  <c r="AN53" i="2"/>
  <c r="AJ54" i="2"/>
  <c r="AN54" i="2"/>
  <c r="AJ55" i="2"/>
  <c r="AN55" i="2"/>
  <c r="AJ56" i="2"/>
  <c r="AN56" i="2"/>
  <c r="AJ57" i="2"/>
  <c r="AN57" i="2"/>
  <c r="AJ58" i="2"/>
  <c r="AN58" i="2"/>
  <c r="AJ59" i="2"/>
  <c r="AN59" i="2"/>
  <c r="AJ60" i="2"/>
  <c r="AN60" i="2"/>
  <c r="AJ61" i="2"/>
  <c r="AN61" i="2"/>
  <c r="AJ62" i="2"/>
  <c r="AN62" i="2"/>
  <c r="AJ63" i="2"/>
  <c r="AN63" i="2"/>
  <c r="AJ64" i="2"/>
  <c r="AN64" i="2"/>
  <c r="AJ65" i="2"/>
  <c r="AN65" i="2"/>
  <c r="AJ66" i="2"/>
  <c r="AN66" i="2"/>
  <c r="AJ67" i="2"/>
  <c r="AN67" i="2"/>
  <c r="AJ68" i="2"/>
  <c r="AN68" i="2"/>
  <c r="AJ69" i="2"/>
  <c r="AN69" i="2"/>
  <c r="AJ70" i="2"/>
  <c r="AN70" i="2"/>
  <c r="AJ71" i="2"/>
  <c r="AN71" i="2"/>
  <c r="AJ72" i="2"/>
  <c r="AN72" i="2"/>
  <c r="AJ73" i="2"/>
  <c r="AN73" i="2"/>
  <c r="AJ74" i="2"/>
  <c r="AN74" i="2"/>
  <c r="AJ75" i="2"/>
  <c r="AN75" i="2"/>
  <c r="AJ76" i="2"/>
  <c r="AN76" i="2"/>
  <c r="AJ77" i="2"/>
  <c r="AN77" i="2"/>
  <c r="AJ78" i="2"/>
  <c r="AN78" i="2"/>
  <c r="AJ79" i="2"/>
  <c r="AN79" i="2"/>
  <c r="AJ80" i="2"/>
  <c r="AN80" i="2"/>
  <c r="AJ81" i="2"/>
  <c r="AN81" i="2"/>
  <c r="AJ82" i="2"/>
  <c r="AN82" i="2"/>
  <c r="AJ83" i="2"/>
  <c r="AN83" i="2"/>
  <c r="AJ84" i="2"/>
  <c r="AN84" i="2"/>
  <c r="AJ85" i="2"/>
  <c r="AN85" i="2"/>
  <c r="AJ86" i="2"/>
  <c r="AN86" i="2"/>
  <c r="AJ87" i="2"/>
  <c r="AN87" i="2"/>
  <c r="AJ88" i="2"/>
  <c r="AN88" i="2"/>
  <c r="AJ89" i="2"/>
  <c r="AN89" i="2"/>
  <c r="AJ90" i="2"/>
  <c r="AN90" i="2"/>
  <c r="AJ91" i="2"/>
  <c r="AN91" i="2"/>
  <c r="AJ92" i="2"/>
  <c r="AN92" i="2"/>
  <c r="AJ93" i="2"/>
  <c r="AN93" i="2"/>
  <c r="AJ94" i="2"/>
  <c r="AN94" i="2"/>
  <c r="AJ95" i="2"/>
  <c r="AN95" i="2"/>
  <c r="AJ96" i="2"/>
  <c r="AN96" i="2"/>
  <c r="AJ97" i="2"/>
  <c r="AN97" i="2"/>
  <c r="AJ98" i="2"/>
  <c r="AN98" i="2"/>
  <c r="AJ99" i="2"/>
  <c r="AN99" i="2"/>
  <c r="AJ100" i="2"/>
  <c r="AN100" i="2"/>
  <c r="AJ101" i="2"/>
  <c r="AN101" i="2"/>
  <c r="AJ102" i="2"/>
  <c r="AN102" i="2"/>
  <c r="AJ103" i="2"/>
  <c r="AN103" i="2"/>
  <c r="AJ104" i="2"/>
  <c r="AN104" i="2"/>
  <c r="AJ105" i="2"/>
  <c r="AN105" i="2"/>
  <c r="AJ106" i="2"/>
  <c r="AN106" i="2"/>
  <c r="AJ107" i="2"/>
  <c r="AN107" i="2"/>
  <c r="AJ108" i="2"/>
  <c r="AN108" i="2"/>
  <c r="AJ109" i="2"/>
  <c r="AN109" i="2"/>
  <c r="AJ110" i="2"/>
  <c r="AN110" i="2"/>
  <c r="AJ111" i="2"/>
  <c r="AN111" i="2"/>
  <c r="AJ112" i="2"/>
  <c r="AN112" i="2"/>
  <c r="AJ113" i="2"/>
  <c r="AN113" i="2"/>
  <c r="AJ114" i="2"/>
  <c r="AN114" i="2"/>
  <c r="AJ115" i="2"/>
  <c r="AN115" i="2"/>
  <c r="AJ116" i="2"/>
  <c r="AN116" i="2"/>
  <c r="AJ117" i="2"/>
  <c r="AN117" i="2"/>
  <c r="AJ118" i="2"/>
  <c r="AN118" i="2"/>
  <c r="AJ119" i="2"/>
  <c r="AN119" i="2"/>
  <c r="AJ120" i="2"/>
  <c r="AN120" i="2"/>
  <c r="AJ121" i="2"/>
  <c r="AN121" i="2"/>
  <c r="AJ122" i="2"/>
  <c r="AN122" i="2"/>
  <c r="AJ123" i="2"/>
  <c r="AN123" i="2"/>
  <c r="AJ124" i="2"/>
  <c r="AN124" i="2"/>
  <c r="AJ125" i="2"/>
  <c r="AN125" i="2"/>
  <c r="AJ126" i="2"/>
  <c r="AN126" i="2"/>
  <c r="AJ127" i="2"/>
  <c r="AN127" i="2"/>
  <c r="AJ128" i="2"/>
  <c r="AN128" i="2"/>
  <c r="AJ129" i="2"/>
  <c r="AN129" i="2"/>
  <c r="AJ130" i="2"/>
  <c r="AN130" i="2"/>
  <c r="AJ131" i="2"/>
  <c r="AN131" i="2"/>
  <c r="AJ132" i="2"/>
  <c r="AN132" i="2"/>
  <c r="AJ133" i="2"/>
  <c r="AN133" i="2"/>
  <c r="AJ134" i="2"/>
  <c r="AN134" i="2"/>
  <c r="AJ135" i="2"/>
  <c r="AN135" i="2"/>
  <c r="AJ136" i="2"/>
  <c r="AN136" i="2"/>
  <c r="AJ137" i="2"/>
  <c r="AN137" i="2"/>
  <c r="AJ138" i="2"/>
  <c r="AN138" i="2"/>
  <c r="AJ139" i="2"/>
  <c r="AN139" i="2"/>
  <c r="AJ140" i="2"/>
  <c r="AN140" i="2"/>
  <c r="AJ141" i="2"/>
  <c r="AN141" i="2"/>
  <c r="AJ142" i="2"/>
  <c r="AN142" i="2"/>
  <c r="AJ143" i="2"/>
  <c r="AN143" i="2"/>
  <c r="AJ144" i="2"/>
  <c r="AN144" i="2"/>
  <c r="AJ145" i="2"/>
  <c r="AN145" i="2"/>
  <c r="AJ146" i="2"/>
  <c r="AN146" i="2"/>
  <c r="AJ147" i="2"/>
  <c r="AN147" i="2"/>
  <c r="AJ148" i="2"/>
  <c r="AN148" i="2"/>
  <c r="AJ149" i="2"/>
  <c r="AN149" i="2"/>
  <c r="AJ150" i="2"/>
  <c r="AN150" i="2"/>
  <c r="AJ151" i="2"/>
  <c r="AN151" i="2"/>
  <c r="AJ152" i="2"/>
  <c r="AN152" i="2"/>
  <c r="AJ153" i="2"/>
  <c r="AN153" i="2"/>
  <c r="AJ154" i="2"/>
  <c r="AN154" i="2"/>
  <c r="AJ155" i="2"/>
  <c r="AN155" i="2"/>
  <c r="AJ156" i="2"/>
  <c r="AN156" i="2"/>
  <c r="AJ157" i="2"/>
  <c r="AN157" i="2"/>
  <c r="AJ158" i="2"/>
  <c r="AN158" i="2"/>
  <c r="AJ159" i="2"/>
  <c r="AN159" i="2"/>
  <c r="AJ160" i="2"/>
  <c r="AN160" i="2"/>
  <c r="AJ161" i="2"/>
  <c r="AN161" i="2"/>
  <c r="AJ162" i="2"/>
  <c r="AN162" i="2"/>
  <c r="AJ163" i="2"/>
  <c r="AN163" i="2"/>
  <c r="AJ164" i="2"/>
  <c r="AN164" i="2"/>
  <c r="AJ165" i="2"/>
  <c r="AN165" i="2"/>
  <c r="AJ166" i="2"/>
  <c r="AN166" i="2"/>
  <c r="AJ167" i="2"/>
  <c r="AN167" i="2"/>
  <c r="AJ168" i="2"/>
  <c r="AN168" i="2"/>
  <c r="AJ169" i="2"/>
  <c r="AN169" i="2"/>
  <c r="AJ170" i="2"/>
  <c r="AN170" i="2"/>
  <c r="AJ171" i="2"/>
  <c r="AN171" i="2"/>
  <c r="AJ172" i="2"/>
  <c r="AN172" i="2"/>
  <c r="AJ173" i="2"/>
  <c r="AN173" i="2"/>
  <c r="AJ174" i="2"/>
  <c r="AN174" i="2"/>
  <c r="AJ175" i="2"/>
  <c r="AN175" i="2"/>
  <c r="AJ176" i="2"/>
  <c r="AN176" i="2"/>
  <c r="AJ177" i="2"/>
  <c r="AN177" i="2"/>
  <c r="AJ178" i="2"/>
  <c r="AN178" i="2"/>
  <c r="AJ179" i="2"/>
  <c r="AN179" i="2"/>
  <c r="AJ180" i="2"/>
  <c r="AN180" i="2"/>
  <c r="AJ181" i="2"/>
  <c r="AN181" i="2"/>
  <c r="AJ182" i="2"/>
  <c r="AN182" i="2"/>
  <c r="AJ183" i="2"/>
  <c r="AN183" i="2"/>
  <c r="AJ184" i="2"/>
  <c r="AN184" i="2"/>
  <c r="AJ185" i="2"/>
  <c r="AN185" i="2"/>
  <c r="AJ186" i="2"/>
  <c r="AN186" i="2"/>
  <c r="AJ187" i="2"/>
  <c r="AN187" i="2"/>
  <c r="AJ188" i="2"/>
  <c r="AN188" i="2"/>
  <c r="AJ189" i="2"/>
  <c r="AN189" i="2"/>
  <c r="AJ190" i="2"/>
  <c r="AN190" i="2"/>
  <c r="AJ191" i="2"/>
  <c r="AN191" i="2"/>
  <c r="AJ192" i="2"/>
  <c r="AN192" i="2"/>
  <c r="AJ193" i="2"/>
  <c r="AN193" i="2"/>
  <c r="AJ194" i="2"/>
  <c r="AN194" i="2"/>
  <c r="AJ195" i="2"/>
  <c r="AN195" i="2"/>
  <c r="AJ196" i="2"/>
  <c r="AN196" i="2"/>
  <c r="AJ197" i="2"/>
  <c r="AN197" i="2"/>
  <c r="AJ198" i="2"/>
  <c r="AN198" i="2"/>
  <c r="AJ199" i="2"/>
  <c r="AN199" i="2"/>
  <c r="AJ200" i="2"/>
  <c r="AN200" i="2"/>
  <c r="AJ201" i="2"/>
  <c r="AN201" i="2"/>
  <c r="AJ202" i="2"/>
  <c r="AN202" i="2"/>
  <c r="AJ203" i="2"/>
  <c r="AN203" i="2"/>
  <c r="AJ204" i="2"/>
  <c r="AN204" i="2"/>
  <c r="AJ205" i="2"/>
  <c r="AN205" i="2"/>
  <c r="AJ206" i="2"/>
  <c r="AN206" i="2"/>
  <c r="AJ207" i="2"/>
  <c r="AN207" i="2"/>
  <c r="AJ208" i="2"/>
  <c r="AN208" i="2"/>
  <c r="AJ209" i="2"/>
  <c r="AN209" i="2"/>
  <c r="AJ210" i="2"/>
  <c r="AN210" i="2"/>
  <c r="AJ211" i="2"/>
  <c r="AN211" i="2"/>
  <c r="AJ212" i="2"/>
  <c r="AN212" i="2"/>
  <c r="AJ213" i="2"/>
  <c r="AN213" i="2"/>
  <c r="AJ214" i="2"/>
  <c r="AN214" i="2"/>
  <c r="AJ215" i="2"/>
  <c r="AN215" i="2"/>
  <c r="AJ216" i="2"/>
  <c r="AN216" i="2"/>
  <c r="AJ217" i="2"/>
  <c r="AN217" i="2"/>
  <c r="AJ218" i="2"/>
  <c r="AN218" i="2"/>
  <c r="AJ219" i="2"/>
  <c r="AN219" i="2"/>
  <c r="AJ220" i="2"/>
  <c r="AN220" i="2"/>
  <c r="AJ221" i="2"/>
  <c r="AN221" i="2"/>
  <c r="AJ222" i="2"/>
  <c r="AN222" i="2"/>
  <c r="AJ223" i="2"/>
  <c r="AN223" i="2"/>
  <c r="AJ224" i="2"/>
  <c r="AN224" i="2"/>
  <c r="AJ225" i="2"/>
  <c r="AN225" i="2"/>
  <c r="AJ226" i="2"/>
  <c r="AN226" i="2"/>
  <c r="AJ227" i="2"/>
  <c r="AN227" i="2"/>
  <c r="AJ228" i="2"/>
  <c r="AN228" i="2"/>
  <c r="AJ229" i="2"/>
  <c r="AN229" i="2"/>
  <c r="AJ230" i="2"/>
  <c r="AN230" i="2"/>
  <c r="AJ231" i="2"/>
  <c r="AN231" i="2"/>
  <c r="AJ232" i="2"/>
  <c r="AN232" i="2"/>
  <c r="AJ233" i="2"/>
  <c r="AN233" i="2"/>
  <c r="AJ234" i="2"/>
  <c r="AN234" i="2"/>
  <c r="AJ235" i="2"/>
  <c r="AN235" i="2"/>
  <c r="AJ236" i="2"/>
  <c r="AN236" i="2"/>
  <c r="AJ237" i="2"/>
  <c r="AN237" i="2"/>
  <c r="AJ238" i="2"/>
  <c r="AN238" i="2"/>
  <c r="AJ239" i="2"/>
  <c r="AN239" i="2"/>
  <c r="AJ240" i="2"/>
  <c r="AN240" i="2"/>
  <c r="AJ241" i="2"/>
  <c r="AN241" i="2"/>
  <c r="AJ242" i="2"/>
  <c r="AN242" i="2"/>
  <c r="AJ243" i="2"/>
  <c r="AN243" i="2"/>
  <c r="AJ244" i="2"/>
  <c r="AN244" i="2"/>
  <c r="AJ245" i="2"/>
  <c r="AN245" i="2"/>
  <c r="AJ246" i="2"/>
  <c r="AN246" i="2"/>
  <c r="AJ247" i="2"/>
  <c r="AN247" i="2"/>
  <c r="AJ4" i="2"/>
  <c r="AN4" i="2"/>
  <c r="AI5" i="2"/>
  <c r="AM5" i="2"/>
  <c r="AI6" i="2"/>
  <c r="AM6" i="2"/>
  <c r="AI7" i="2"/>
  <c r="AM7" i="2"/>
  <c r="AI8" i="2"/>
  <c r="AM8" i="2"/>
  <c r="AI9" i="2"/>
  <c r="AM9" i="2"/>
  <c r="AI10" i="2"/>
  <c r="AM10" i="2"/>
  <c r="AI11" i="2"/>
  <c r="AM11" i="2"/>
  <c r="AI12" i="2"/>
  <c r="AM12" i="2"/>
  <c r="AI13" i="2"/>
  <c r="AM13" i="2"/>
  <c r="AI14" i="2"/>
  <c r="AM14" i="2"/>
  <c r="AI15" i="2"/>
  <c r="AM15" i="2"/>
  <c r="AI16" i="2"/>
  <c r="AM16" i="2"/>
  <c r="AI17" i="2"/>
  <c r="AM17" i="2"/>
  <c r="AI18" i="2"/>
  <c r="AM18" i="2"/>
  <c r="AI19" i="2"/>
  <c r="AM19" i="2"/>
  <c r="AI20" i="2"/>
  <c r="AM20" i="2"/>
  <c r="AI21" i="2"/>
  <c r="AM21" i="2"/>
  <c r="AI22" i="2"/>
  <c r="AM22" i="2"/>
  <c r="AI23" i="2"/>
  <c r="AM23" i="2"/>
  <c r="AI24" i="2"/>
  <c r="AM24" i="2"/>
  <c r="AI25" i="2"/>
  <c r="AM25" i="2"/>
  <c r="AI26" i="2"/>
  <c r="AM26" i="2"/>
  <c r="AI27" i="2"/>
  <c r="AM27" i="2"/>
  <c r="AI28" i="2"/>
  <c r="AM28" i="2"/>
  <c r="AI29" i="2"/>
  <c r="AM29" i="2"/>
  <c r="AI30" i="2"/>
  <c r="AM30" i="2"/>
  <c r="AI31" i="2"/>
  <c r="AM31" i="2"/>
  <c r="AI32" i="2"/>
  <c r="AM32" i="2"/>
  <c r="AI33" i="2"/>
  <c r="AM33" i="2"/>
  <c r="AI34" i="2"/>
  <c r="AM34" i="2"/>
  <c r="AI35" i="2"/>
  <c r="AM35" i="2"/>
  <c r="AI36" i="2"/>
  <c r="AM36" i="2"/>
  <c r="AI37" i="2"/>
  <c r="AM37" i="2"/>
  <c r="AI38" i="2"/>
  <c r="AM38" i="2"/>
  <c r="AI39" i="2"/>
  <c r="AM39" i="2"/>
  <c r="AI40" i="2"/>
  <c r="AM40" i="2"/>
  <c r="AI41" i="2"/>
  <c r="AM41" i="2"/>
  <c r="AI42" i="2"/>
  <c r="AM42" i="2"/>
  <c r="AI43" i="2"/>
  <c r="AM43" i="2"/>
  <c r="AI44" i="2"/>
  <c r="AM44" i="2"/>
  <c r="AI45" i="2"/>
  <c r="AM45" i="2"/>
  <c r="AI46" i="2"/>
  <c r="AM46" i="2"/>
  <c r="AI47" i="2"/>
  <c r="AM47" i="2"/>
  <c r="AI48" i="2"/>
  <c r="AM48" i="2"/>
  <c r="AI49" i="2"/>
  <c r="AM49" i="2"/>
  <c r="AI50" i="2"/>
  <c r="AM50" i="2"/>
  <c r="AI51" i="2"/>
  <c r="AM51" i="2"/>
  <c r="AI52" i="2"/>
  <c r="AM52" i="2"/>
  <c r="AI53" i="2"/>
  <c r="AM53" i="2"/>
  <c r="AI54" i="2"/>
  <c r="AM54" i="2"/>
  <c r="AI55" i="2"/>
  <c r="AM55" i="2"/>
  <c r="AI56" i="2"/>
  <c r="AM56" i="2"/>
  <c r="AI57" i="2"/>
  <c r="AM57" i="2"/>
  <c r="AI58" i="2"/>
  <c r="AM58" i="2"/>
  <c r="AI59" i="2"/>
  <c r="AM59" i="2"/>
  <c r="AI60" i="2"/>
  <c r="AM60" i="2"/>
  <c r="AI61" i="2"/>
  <c r="AM61" i="2"/>
  <c r="AI62" i="2"/>
  <c r="AM62" i="2"/>
  <c r="AI63" i="2"/>
  <c r="AM63" i="2"/>
  <c r="AI64" i="2"/>
  <c r="AM64" i="2"/>
  <c r="AI65" i="2"/>
  <c r="AM65" i="2"/>
  <c r="AI66" i="2"/>
  <c r="AM66" i="2"/>
  <c r="AI67" i="2"/>
  <c r="AM67" i="2"/>
  <c r="AI68" i="2"/>
  <c r="AM68" i="2"/>
  <c r="AI69" i="2"/>
  <c r="AM69" i="2"/>
  <c r="AI70" i="2"/>
  <c r="AM70" i="2"/>
  <c r="AI71" i="2"/>
  <c r="AM71" i="2"/>
  <c r="AI72" i="2"/>
  <c r="AM72" i="2"/>
  <c r="AI73" i="2"/>
  <c r="AM73" i="2"/>
  <c r="AI74" i="2"/>
  <c r="AM74" i="2"/>
  <c r="AI75" i="2"/>
  <c r="AM75" i="2"/>
  <c r="AI76" i="2"/>
  <c r="AM76" i="2"/>
  <c r="AI77" i="2"/>
  <c r="AM77" i="2"/>
  <c r="AI78" i="2"/>
  <c r="AM78" i="2"/>
  <c r="AI79" i="2"/>
  <c r="AM79" i="2"/>
  <c r="AI80" i="2"/>
  <c r="AM80" i="2"/>
  <c r="AI81" i="2"/>
  <c r="AM81" i="2"/>
  <c r="AI82" i="2"/>
  <c r="AM82" i="2"/>
  <c r="AI83" i="2"/>
  <c r="AM83" i="2"/>
  <c r="AI84" i="2"/>
  <c r="AM84" i="2"/>
  <c r="AI85" i="2"/>
  <c r="AM85" i="2"/>
  <c r="AI86" i="2"/>
  <c r="AM86" i="2"/>
  <c r="AI87" i="2"/>
  <c r="AM87" i="2"/>
  <c r="AI88" i="2"/>
  <c r="AM88" i="2"/>
  <c r="AI89" i="2"/>
  <c r="AM89" i="2"/>
  <c r="AI90" i="2"/>
  <c r="AM90" i="2"/>
  <c r="AI91" i="2"/>
  <c r="AM91" i="2"/>
  <c r="AI92" i="2"/>
  <c r="AM92" i="2"/>
  <c r="AI93" i="2"/>
  <c r="AM93" i="2"/>
  <c r="AI94" i="2"/>
  <c r="AM94" i="2"/>
  <c r="AI95" i="2"/>
  <c r="AM95" i="2"/>
  <c r="AI96" i="2"/>
  <c r="AM96" i="2"/>
  <c r="AI97" i="2"/>
  <c r="AM97" i="2"/>
  <c r="AI98" i="2"/>
  <c r="AM98" i="2"/>
  <c r="AI99" i="2"/>
  <c r="AM99" i="2"/>
  <c r="AI100" i="2"/>
  <c r="AM100" i="2"/>
  <c r="AI101" i="2"/>
  <c r="AM101" i="2"/>
  <c r="AI102" i="2"/>
  <c r="AM102" i="2"/>
  <c r="AI103" i="2"/>
  <c r="AM103" i="2"/>
  <c r="AI104" i="2"/>
  <c r="AM104" i="2"/>
  <c r="AI105" i="2"/>
  <c r="AM105" i="2"/>
  <c r="AI106" i="2"/>
  <c r="AM106" i="2"/>
  <c r="AI107" i="2"/>
  <c r="AM107" i="2"/>
  <c r="AI108" i="2"/>
  <c r="AM108" i="2"/>
  <c r="AI109" i="2"/>
  <c r="AM109" i="2"/>
  <c r="AI110" i="2"/>
  <c r="AM110" i="2"/>
  <c r="AI111" i="2"/>
  <c r="AM111" i="2"/>
  <c r="AI112" i="2"/>
  <c r="AM112" i="2"/>
  <c r="AI113" i="2"/>
  <c r="AM113" i="2"/>
  <c r="AI114" i="2"/>
  <c r="AM114" i="2"/>
  <c r="AI115" i="2"/>
  <c r="AM115" i="2"/>
  <c r="AI116" i="2"/>
  <c r="AM116" i="2"/>
  <c r="AI117" i="2"/>
  <c r="AM117" i="2"/>
  <c r="AI118" i="2"/>
  <c r="AM118" i="2"/>
  <c r="AI119" i="2"/>
  <c r="AM119" i="2"/>
  <c r="AI120" i="2"/>
  <c r="AM120" i="2"/>
  <c r="AI121" i="2"/>
  <c r="AM121" i="2"/>
  <c r="AI122" i="2"/>
  <c r="AM122" i="2"/>
  <c r="AI123" i="2"/>
  <c r="AM123" i="2"/>
  <c r="AI124" i="2"/>
  <c r="AM124" i="2"/>
  <c r="AI125" i="2"/>
  <c r="AM125" i="2"/>
  <c r="AI126" i="2"/>
  <c r="AM126" i="2"/>
  <c r="AI127" i="2"/>
  <c r="AM127" i="2"/>
  <c r="AI128" i="2"/>
  <c r="AM128" i="2"/>
  <c r="AI129" i="2"/>
  <c r="AM129" i="2"/>
  <c r="AI130" i="2"/>
  <c r="AM130" i="2"/>
  <c r="AI131" i="2"/>
  <c r="AM131" i="2"/>
  <c r="AI132" i="2"/>
  <c r="AM132" i="2"/>
  <c r="AI133" i="2"/>
  <c r="AM133" i="2"/>
  <c r="AI134" i="2"/>
  <c r="AM134" i="2"/>
  <c r="AI135" i="2"/>
  <c r="AM135" i="2"/>
  <c r="AI136" i="2"/>
  <c r="AM136" i="2"/>
  <c r="AI137" i="2"/>
  <c r="AM137" i="2"/>
  <c r="AI138" i="2"/>
  <c r="AM138" i="2"/>
  <c r="AI139" i="2"/>
  <c r="AM139" i="2"/>
  <c r="AI140" i="2"/>
  <c r="AM140" i="2"/>
  <c r="AI141" i="2"/>
  <c r="AM141" i="2"/>
  <c r="AI142" i="2"/>
  <c r="AM142" i="2"/>
  <c r="AI143" i="2"/>
  <c r="AM143" i="2"/>
  <c r="AI144" i="2"/>
  <c r="AM144" i="2"/>
  <c r="AI145" i="2"/>
  <c r="AM145" i="2"/>
  <c r="AI146" i="2"/>
  <c r="AM146" i="2"/>
  <c r="AI147" i="2"/>
  <c r="AM147" i="2"/>
  <c r="AI148" i="2"/>
  <c r="AM148" i="2"/>
  <c r="AI149" i="2"/>
  <c r="AM149" i="2"/>
  <c r="AI150" i="2"/>
  <c r="AM150" i="2"/>
  <c r="AI151" i="2"/>
  <c r="AM151" i="2"/>
  <c r="AI152" i="2"/>
  <c r="AM152" i="2"/>
  <c r="AI153" i="2"/>
  <c r="AM153" i="2"/>
  <c r="AI154" i="2"/>
  <c r="AM154" i="2"/>
  <c r="AI155" i="2"/>
  <c r="AM155" i="2"/>
  <c r="AI156" i="2"/>
  <c r="AM156" i="2"/>
  <c r="AI157" i="2"/>
  <c r="AM157" i="2"/>
  <c r="AI158" i="2"/>
  <c r="AM158" i="2"/>
  <c r="AI159" i="2"/>
  <c r="AM159" i="2"/>
  <c r="AI160" i="2"/>
  <c r="AM160" i="2"/>
  <c r="AI161" i="2"/>
  <c r="AM161" i="2"/>
  <c r="AI162" i="2"/>
  <c r="AM162" i="2"/>
  <c r="AI163" i="2"/>
  <c r="AM163" i="2"/>
  <c r="AI164" i="2"/>
  <c r="AM164" i="2"/>
  <c r="AI165" i="2"/>
  <c r="AM165" i="2"/>
  <c r="AI166" i="2"/>
  <c r="AM166" i="2"/>
  <c r="AI167" i="2"/>
  <c r="AM167" i="2"/>
  <c r="AI168" i="2"/>
  <c r="AM168" i="2"/>
  <c r="AI169" i="2"/>
  <c r="AM169" i="2"/>
  <c r="AI170" i="2"/>
  <c r="AM170" i="2"/>
  <c r="AI171" i="2"/>
  <c r="AM171" i="2"/>
  <c r="AI172" i="2"/>
  <c r="AM172" i="2"/>
  <c r="AI173" i="2"/>
  <c r="AM173" i="2"/>
  <c r="AI174" i="2"/>
  <c r="AM174" i="2"/>
  <c r="AI175" i="2"/>
  <c r="AM175" i="2"/>
  <c r="AI176" i="2"/>
  <c r="AM176" i="2"/>
  <c r="AI177" i="2"/>
  <c r="AM177" i="2"/>
  <c r="AI178" i="2"/>
  <c r="AM178" i="2"/>
  <c r="AI179" i="2"/>
  <c r="AM179" i="2"/>
  <c r="AI180" i="2"/>
  <c r="AM180" i="2"/>
  <c r="AI181" i="2"/>
  <c r="AM181" i="2"/>
  <c r="AI182" i="2"/>
  <c r="AM182" i="2"/>
  <c r="AI183" i="2"/>
  <c r="AM183" i="2"/>
  <c r="AI184" i="2"/>
  <c r="AM184" i="2"/>
  <c r="AI185" i="2"/>
  <c r="AM185" i="2"/>
  <c r="AI186" i="2"/>
  <c r="AM186" i="2"/>
  <c r="AI187" i="2"/>
  <c r="AM187" i="2"/>
  <c r="AI188" i="2"/>
  <c r="AM188" i="2"/>
  <c r="AI189" i="2"/>
  <c r="AM189" i="2"/>
  <c r="AI190" i="2"/>
  <c r="AM190" i="2"/>
  <c r="AI191" i="2"/>
  <c r="AM191" i="2"/>
  <c r="AI192" i="2"/>
  <c r="AM192" i="2"/>
  <c r="AI193" i="2"/>
  <c r="AM193" i="2"/>
  <c r="AI194" i="2"/>
  <c r="AM194" i="2"/>
  <c r="AI195" i="2"/>
  <c r="AM195" i="2"/>
  <c r="AI196" i="2"/>
  <c r="AM196" i="2"/>
  <c r="AI197" i="2"/>
  <c r="AM197" i="2"/>
  <c r="AI198" i="2"/>
  <c r="AM198" i="2"/>
  <c r="AI199" i="2"/>
  <c r="AM199" i="2"/>
  <c r="AI200" i="2"/>
  <c r="AM200" i="2"/>
  <c r="AI201" i="2"/>
  <c r="AM201" i="2"/>
  <c r="AI202" i="2"/>
  <c r="AM202" i="2"/>
  <c r="AI203" i="2"/>
  <c r="AM203" i="2"/>
  <c r="AI204" i="2"/>
  <c r="AM204" i="2"/>
  <c r="AI205" i="2"/>
  <c r="AM205" i="2"/>
  <c r="AI206" i="2"/>
  <c r="AM206" i="2"/>
  <c r="AI207" i="2"/>
  <c r="AM207" i="2"/>
  <c r="AI208" i="2"/>
  <c r="AM208" i="2"/>
  <c r="AI209" i="2"/>
  <c r="AM209" i="2"/>
  <c r="AI210" i="2"/>
  <c r="AM210" i="2"/>
  <c r="AI211" i="2"/>
  <c r="AM211" i="2"/>
  <c r="AI212" i="2"/>
  <c r="AM212" i="2"/>
  <c r="AI213" i="2"/>
  <c r="AM213" i="2"/>
  <c r="AI214" i="2"/>
  <c r="AM214" i="2"/>
  <c r="AI215" i="2"/>
  <c r="AM215" i="2"/>
  <c r="AI216" i="2"/>
  <c r="AM216" i="2"/>
  <c r="AI217" i="2"/>
  <c r="AM217" i="2"/>
  <c r="AI218" i="2"/>
  <c r="AM218" i="2"/>
  <c r="AI219" i="2"/>
  <c r="AM219" i="2"/>
  <c r="AI220" i="2"/>
  <c r="AM220" i="2"/>
  <c r="AI221" i="2"/>
  <c r="AM221" i="2"/>
  <c r="AI222" i="2"/>
  <c r="AM222" i="2"/>
  <c r="AI223" i="2"/>
  <c r="AM223" i="2"/>
  <c r="AI224" i="2"/>
  <c r="AM224" i="2"/>
  <c r="AI225" i="2"/>
  <c r="AM225" i="2"/>
  <c r="AI226" i="2"/>
  <c r="AM226" i="2"/>
  <c r="AI227" i="2"/>
  <c r="AM227" i="2"/>
  <c r="AI228" i="2"/>
  <c r="AM228" i="2"/>
  <c r="AI229" i="2"/>
  <c r="AM229" i="2"/>
  <c r="AI230" i="2"/>
  <c r="AM230" i="2"/>
  <c r="AI231" i="2"/>
  <c r="AM231" i="2"/>
  <c r="AI232" i="2"/>
  <c r="AM232" i="2"/>
  <c r="AI233" i="2"/>
  <c r="AM233" i="2"/>
  <c r="AI234" i="2"/>
  <c r="AM234" i="2"/>
  <c r="AI235" i="2"/>
  <c r="AM235" i="2"/>
  <c r="AI236" i="2"/>
  <c r="AM236" i="2"/>
  <c r="AI237" i="2"/>
  <c r="AM237" i="2"/>
  <c r="AI238" i="2"/>
  <c r="AM238" i="2"/>
  <c r="AI239" i="2"/>
  <c r="AM239" i="2"/>
  <c r="AI240" i="2"/>
  <c r="AM240" i="2"/>
  <c r="AI241" i="2"/>
  <c r="AM241" i="2"/>
  <c r="AI242" i="2"/>
  <c r="AM242" i="2"/>
  <c r="AI243" i="2"/>
  <c r="AM243" i="2"/>
  <c r="AI244" i="2"/>
  <c r="AM244" i="2"/>
  <c r="AI245" i="2"/>
  <c r="AM245" i="2"/>
  <c r="AI246" i="2"/>
  <c r="AM246" i="2"/>
  <c r="AI247" i="2"/>
  <c r="AM247" i="2"/>
  <c r="AI4" i="2"/>
  <c r="AM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4" i="2"/>
  <c r="AA247" i="2"/>
  <c r="AB247" i="2"/>
  <c r="AC247" i="2"/>
  <c r="AA246" i="2"/>
  <c r="AB246" i="2"/>
  <c r="AC246" i="2"/>
  <c r="AA245" i="2"/>
  <c r="AB245" i="2"/>
  <c r="AC245" i="2"/>
  <c r="AA244" i="2"/>
  <c r="AB244" i="2"/>
  <c r="AC244" i="2"/>
  <c r="AA243" i="2"/>
  <c r="AB243" i="2"/>
  <c r="AC243" i="2"/>
  <c r="AA242" i="2"/>
  <c r="AB242" i="2"/>
  <c r="AC242" i="2"/>
  <c r="AA241" i="2"/>
  <c r="AB241" i="2"/>
  <c r="AC241" i="2"/>
  <c r="AA240" i="2"/>
  <c r="AB240" i="2"/>
  <c r="AC240" i="2"/>
  <c r="AA239" i="2"/>
  <c r="AB239" i="2"/>
  <c r="AC239" i="2"/>
  <c r="AA238" i="2"/>
  <c r="AB238" i="2"/>
  <c r="AC238" i="2"/>
  <c r="AA237" i="2"/>
  <c r="AB237" i="2"/>
  <c r="AC237" i="2"/>
  <c r="AA236" i="2"/>
  <c r="AB236" i="2"/>
  <c r="AC236" i="2"/>
  <c r="AA235" i="2"/>
  <c r="AB235" i="2"/>
  <c r="AC235" i="2"/>
  <c r="AA234" i="2"/>
  <c r="AB234" i="2"/>
  <c r="AC234" i="2"/>
  <c r="AA233" i="2"/>
  <c r="AB233" i="2"/>
  <c r="AC233" i="2"/>
  <c r="AA232" i="2"/>
  <c r="AB232" i="2"/>
  <c r="AC232" i="2"/>
  <c r="AA231" i="2"/>
  <c r="AB231" i="2"/>
  <c r="AC231" i="2"/>
  <c r="AA230" i="2"/>
  <c r="AB230" i="2"/>
  <c r="AC230" i="2"/>
  <c r="AA229" i="2"/>
  <c r="AB229" i="2"/>
  <c r="AC229" i="2"/>
  <c r="AA228" i="2"/>
  <c r="AB228" i="2"/>
  <c r="AC228" i="2"/>
  <c r="AA227" i="2"/>
  <c r="AB227" i="2"/>
  <c r="AC227" i="2"/>
  <c r="AA226" i="2"/>
  <c r="AB226" i="2"/>
  <c r="AC226" i="2"/>
  <c r="AA225" i="2"/>
  <c r="AB225" i="2"/>
  <c r="AC225" i="2"/>
  <c r="AA224" i="2"/>
  <c r="AB224" i="2"/>
  <c r="AC224" i="2"/>
  <c r="AA223" i="2"/>
  <c r="AB223" i="2"/>
  <c r="AC223" i="2"/>
  <c r="AA222" i="2"/>
  <c r="AB222" i="2"/>
  <c r="AC222" i="2"/>
  <c r="AA221" i="2"/>
  <c r="AB221" i="2"/>
  <c r="AC221" i="2"/>
  <c r="AA220" i="2"/>
  <c r="AB220" i="2"/>
  <c r="AC220" i="2"/>
  <c r="AA219" i="2"/>
  <c r="AB219" i="2"/>
  <c r="AC219" i="2"/>
  <c r="AA218" i="2"/>
  <c r="AB218" i="2"/>
  <c r="AC218" i="2"/>
  <c r="AA217" i="2"/>
  <c r="AB217" i="2"/>
  <c r="AC217" i="2"/>
  <c r="AA216" i="2"/>
  <c r="AB216" i="2"/>
  <c r="AC216" i="2"/>
  <c r="AA215" i="2"/>
  <c r="AB215" i="2"/>
  <c r="AC215" i="2"/>
  <c r="AA214" i="2"/>
  <c r="AB214" i="2"/>
  <c r="AC214" i="2"/>
  <c r="AA213" i="2"/>
  <c r="AB213" i="2"/>
  <c r="AC213" i="2"/>
  <c r="AA212" i="2"/>
  <c r="AB212" i="2"/>
  <c r="AC212" i="2"/>
  <c r="AA211" i="2"/>
  <c r="AB211" i="2"/>
  <c r="AC211" i="2"/>
  <c r="AA210" i="2"/>
  <c r="AB210" i="2"/>
  <c r="AC210" i="2"/>
  <c r="AA209" i="2"/>
  <c r="AB209" i="2"/>
  <c r="AC209" i="2"/>
  <c r="AA208" i="2"/>
  <c r="AB208" i="2"/>
  <c r="AC208" i="2"/>
  <c r="AA207" i="2"/>
  <c r="AB207" i="2"/>
  <c r="AC207" i="2"/>
  <c r="AA206" i="2"/>
  <c r="AB206" i="2"/>
  <c r="AC206" i="2"/>
  <c r="AA205" i="2"/>
  <c r="AB205" i="2"/>
  <c r="AC205" i="2"/>
  <c r="AA204" i="2"/>
  <c r="AB204" i="2"/>
  <c r="AC204" i="2"/>
  <c r="AA203" i="2"/>
  <c r="AB203" i="2"/>
  <c r="AC203" i="2"/>
  <c r="AA202" i="2"/>
  <c r="AB202" i="2"/>
  <c r="AC202" i="2"/>
  <c r="AA201" i="2"/>
  <c r="AB201" i="2"/>
  <c r="AC201" i="2"/>
  <c r="AA200" i="2"/>
  <c r="AB200" i="2"/>
  <c r="AC200" i="2"/>
  <c r="AA199" i="2"/>
  <c r="AB199" i="2"/>
  <c r="AC199" i="2"/>
  <c r="AA198" i="2"/>
  <c r="AB198" i="2"/>
  <c r="AC198" i="2"/>
  <c r="AA197" i="2"/>
  <c r="AB197" i="2"/>
  <c r="AC197" i="2"/>
  <c r="AA196" i="2"/>
  <c r="AB196" i="2"/>
  <c r="AC196" i="2"/>
  <c r="AA195" i="2"/>
  <c r="AB195" i="2"/>
  <c r="AC195" i="2"/>
  <c r="AA194" i="2"/>
  <c r="AB194" i="2"/>
  <c r="AC194" i="2"/>
  <c r="AA193" i="2"/>
  <c r="AB193" i="2"/>
  <c r="AC193" i="2"/>
  <c r="AA192" i="2"/>
  <c r="AB192" i="2"/>
  <c r="AC192" i="2"/>
  <c r="AA191" i="2"/>
  <c r="AB191" i="2"/>
  <c r="AC191" i="2"/>
  <c r="AA190" i="2"/>
  <c r="AB190" i="2"/>
  <c r="AC190" i="2"/>
  <c r="AA189" i="2"/>
  <c r="AB189" i="2"/>
  <c r="AC189" i="2"/>
  <c r="AA188" i="2"/>
  <c r="AB188" i="2"/>
  <c r="AC188" i="2"/>
  <c r="AA187" i="2"/>
  <c r="AB187" i="2"/>
  <c r="AC187" i="2"/>
  <c r="AA186" i="2"/>
  <c r="AB186" i="2"/>
  <c r="AC186" i="2"/>
  <c r="AA185" i="2"/>
  <c r="AB185" i="2"/>
  <c r="AC185" i="2"/>
  <c r="AA184" i="2"/>
  <c r="AB184" i="2"/>
  <c r="AC184" i="2"/>
  <c r="AA183" i="2"/>
  <c r="AB183" i="2"/>
  <c r="AC183" i="2"/>
  <c r="AA182" i="2"/>
  <c r="AB182" i="2"/>
  <c r="AC182" i="2"/>
  <c r="AA181" i="2"/>
  <c r="AB181" i="2"/>
  <c r="AC181" i="2"/>
  <c r="AA180" i="2"/>
  <c r="AB180" i="2"/>
  <c r="AC180" i="2"/>
  <c r="AA179" i="2"/>
  <c r="AB179" i="2"/>
  <c r="AC179" i="2"/>
  <c r="AA178" i="2"/>
  <c r="AB178" i="2"/>
  <c r="AC178" i="2"/>
  <c r="AA177" i="2"/>
  <c r="AB177" i="2"/>
  <c r="AC177" i="2"/>
  <c r="AA176" i="2"/>
  <c r="AB176" i="2"/>
  <c r="AC176" i="2"/>
  <c r="AA175" i="2"/>
  <c r="AB175" i="2"/>
  <c r="AC175" i="2"/>
  <c r="AA174" i="2"/>
  <c r="AB174" i="2"/>
  <c r="AC174" i="2"/>
  <c r="AA173" i="2"/>
  <c r="AB173" i="2"/>
  <c r="AC173" i="2"/>
  <c r="AA172" i="2"/>
  <c r="AB172" i="2"/>
  <c r="AC172" i="2"/>
  <c r="AA171" i="2"/>
  <c r="AB171" i="2"/>
  <c r="AC171" i="2"/>
  <c r="AA170" i="2"/>
  <c r="AB170" i="2"/>
  <c r="AC170" i="2"/>
  <c r="AA169" i="2"/>
  <c r="AB169" i="2"/>
  <c r="AC169" i="2"/>
  <c r="AA168" i="2"/>
  <c r="AB168" i="2"/>
  <c r="AC168" i="2"/>
  <c r="AA167" i="2"/>
  <c r="AB167" i="2"/>
  <c r="AC167" i="2"/>
  <c r="AA166" i="2"/>
  <c r="AB166" i="2"/>
  <c r="AC166" i="2"/>
  <c r="AA165" i="2"/>
  <c r="AB165" i="2"/>
  <c r="AC165" i="2"/>
  <c r="AA164" i="2"/>
  <c r="AB164" i="2"/>
  <c r="AC164" i="2"/>
  <c r="AA163" i="2"/>
  <c r="AB163" i="2"/>
  <c r="AC163" i="2"/>
  <c r="AA162" i="2"/>
  <c r="AB162" i="2"/>
  <c r="AC162" i="2"/>
  <c r="AA161" i="2"/>
  <c r="AB161" i="2"/>
  <c r="AC161" i="2"/>
  <c r="AA160" i="2"/>
  <c r="AB160" i="2"/>
  <c r="AC160" i="2"/>
  <c r="AA159" i="2"/>
  <c r="AB159" i="2"/>
  <c r="AC159" i="2"/>
  <c r="AA158" i="2"/>
  <c r="AB158" i="2"/>
  <c r="AC158" i="2"/>
  <c r="AA157" i="2"/>
  <c r="AB157" i="2"/>
  <c r="AC157" i="2"/>
  <c r="AA156" i="2"/>
  <c r="AB156" i="2"/>
  <c r="AC156" i="2"/>
  <c r="AA155" i="2"/>
  <c r="AB155" i="2"/>
  <c r="AC155" i="2"/>
  <c r="AA154" i="2"/>
  <c r="AB154" i="2"/>
  <c r="AC154" i="2"/>
  <c r="AA153" i="2"/>
  <c r="AB153" i="2"/>
  <c r="AC153" i="2"/>
  <c r="AA152" i="2"/>
  <c r="AB152" i="2"/>
  <c r="AC152" i="2"/>
  <c r="AA151" i="2"/>
  <c r="AB151" i="2"/>
  <c r="AC151" i="2"/>
  <c r="AA150" i="2"/>
  <c r="AB150" i="2"/>
  <c r="AC150" i="2"/>
  <c r="AA149" i="2"/>
  <c r="AB149" i="2"/>
  <c r="AC149" i="2"/>
  <c r="AA148" i="2"/>
  <c r="AB148" i="2"/>
  <c r="AC148" i="2"/>
  <c r="AA147" i="2"/>
  <c r="AB147" i="2"/>
  <c r="AC147" i="2"/>
  <c r="AA146" i="2"/>
  <c r="AB146" i="2"/>
  <c r="AC146" i="2"/>
  <c r="AA145" i="2"/>
  <c r="AB145" i="2"/>
  <c r="AC145" i="2"/>
  <c r="AA144" i="2"/>
  <c r="AB144" i="2"/>
  <c r="AC144" i="2"/>
  <c r="AA143" i="2"/>
  <c r="AB143" i="2"/>
  <c r="AC143" i="2"/>
  <c r="AA142" i="2"/>
  <c r="AB142" i="2"/>
  <c r="AC142" i="2"/>
  <c r="AA141" i="2"/>
  <c r="AB141" i="2"/>
  <c r="AC141" i="2"/>
  <c r="AA140" i="2"/>
  <c r="AB140" i="2"/>
  <c r="AC140" i="2"/>
  <c r="AA139" i="2"/>
  <c r="AB139" i="2"/>
  <c r="AC139" i="2"/>
  <c r="AA138" i="2"/>
  <c r="AB138" i="2"/>
  <c r="AC138" i="2"/>
  <c r="AA137" i="2"/>
  <c r="AB137" i="2"/>
  <c r="AC137" i="2"/>
  <c r="AA136" i="2"/>
  <c r="AB136" i="2"/>
  <c r="AC136" i="2"/>
  <c r="AA135" i="2"/>
  <c r="AB135" i="2"/>
  <c r="AC135" i="2"/>
  <c r="AA134" i="2"/>
  <c r="AB134" i="2"/>
  <c r="AC134" i="2"/>
  <c r="AA133" i="2"/>
  <c r="AB133" i="2"/>
  <c r="AC133" i="2"/>
  <c r="AA132" i="2"/>
  <c r="AB132" i="2"/>
  <c r="AC132" i="2"/>
  <c r="AA131" i="2"/>
  <c r="AB131" i="2"/>
  <c r="AC131" i="2"/>
  <c r="AA130" i="2"/>
  <c r="AB130" i="2"/>
  <c r="AC130" i="2"/>
  <c r="AA129" i="2"/>
  <c r="AB129" i="2"/>
  <c r="AC129" i="2"/>
  <c r="AA128" i="2"/>
  <c r="AB128" i="2"/>
  <c r="AC128" i="2"/>
  <c r="AA127" i="2"/>
  <c r="AB127" i="2"/>
  <c r="AC127" i="2"/>
  <c r="AA126" i="2"/>
  <c r="AB126" i="2"/>
  <c r="AC126" i="2"/>
  <c r="AA125" i="2"/>
  <c r="AB125" i="2"/>
  <c r="AC125" i="2"/>
  <c r="AA124" i="2"/>
  <c r="AB124" i="2"/>
  <c r="AC124" i="2"/>
  <c r="AA123" i="2"/>
  <c r="AB123" i="2"/>
  <c r="AC123" i="2"/>
  <c r="AA122" i="2"/>
  <c r="AB122" i="2"/>
  <c r="AC122" i="2"/>
  <c r="AA121" i="2"/>
  <c r="AB121" i="2"/>
  <c r="AC121" i="2"/>
  <c r="AA120" i="2"/>
  <c r="AB120" i="2"/>
  <c r="AC120" i="2"/>
  <c r="AA119" i="2"/>
  <c r="AB119" i="2"/>
  <c r="AC119" i="2"/>
  <c r="AA118" i="2"/>
  <c r="AB118" i="2"/>
  <c r="AC118" i="2"/>
  <c r="AA117" i="2"/>
  <c r="AB117" i="2"/>
  <c r="AC117" i="2"/>
  <c r="AA116" i="2"/>
  <c r="AB116" i="2"/>
  <c r="AC116" i="2"/>
  <c r="AA115" i="2"/>
  <c r="AB115" i="2"/>
  <c r="AC115" i="2"/>
  <c r="AA114" i="2"/>
  <c r="AB114" i="2"/>
  <c r="AC114" i="2"/>
  <c r="AA113" i="2"/>
  <c r="AB113" i="2"/>
  <c r="AC113" i="2"/>
  <c r="AA112" i="2"/>
  <c r="AB112" i="2"/>
  <c r="AC112" i="2"/>
  <c r="AA111" i="2"/>
  <c r="AB111" i="2"/>
  <c r="AC111" i="2"/>
  <c r="AA110" i="2"/>
  <c r="AB110" i="2"/>
  <c r="AC110" i="2"/>
  <c r="AA109" i="2"/>
  <c r="AB109" i="2"/>
  <c r="AC109" i="2"/>
  <c r="AA108" i="2"/>
  <c r="AB108" i="2"/>
  <c r="AC108" i="2"/>
  <c r="AA107" i="2"/>
  <c r="AB107" i="2"/>
  <c r="AC107" i="2"/>
  <c r="AA106" i="2"/>
  <c r="AB106" i="2"/>
  <c r="AC106" i="2"/>
  <c r="AA105" i="2"/>
  <c r="AB105" i="2"/>
  <c r="AC105" i="2"/>
  <c r="AA104" i="2"/>
  <c r="AB104" i="2"/>
  <c r="AC104" i="2"/>
  <c r="AA103" i="2"/>
  <c r="AB103" i="2"/>
  <c r="AC103" i="2"/>
  <c r="AA102" i="2"/>
  <c r="AB102" i="2"/>
  <c r="AC102" i="2"/>
  <c r="AA101" i="2"/>
  <c r="AB101" i="2"/>
  <c r="AC101" i="2"/>
  <c r="AA100" i="2"/>
  <c r="AB100" i="2"/>
  <c r="AC100" i="2"/>
  <c r="AA99" i="2"/>
  <c r="AB99" i="2"/>
  <c r="AC99" i="2"/>
  <c r="AA98" i="2"/>
  <c r="AB98" i="2"/>
  <c r="AC98" i="2"/>
  <c r="AA97" i="2"/>
  <c r="AB97" i="2"/>
  <c r="AC97" i="2"/>
  <c r="AA96" i="2"/>
  <c r="AB96" i="2"/>
  <c r="AC96" i="2"/>
  <c r="AA95" i="2"/>
  <c r="AB95" i="2"/>
  <c r="AC95" i="2"/>
  <c r="AA94" i="2"/>
  <c r="AB94" i="2"/>
  <c r="AC94" i="2"/>
  <c r="AA93" i="2"/>
  <c r="AB93" i="2"/>
  <c r="AC93" i="2"/>
  <c r="AA92" i="2"/>
  <c r="AB92" i="2"/>
  <c r="AC92" i="2"/>
  <c r="AA91" i="2"/>
  <c r="AB91" i="2"/>
  <c r="AC91" i="2"/>
  <c r="AA90" i="2"/>
  <c r="AB90" i="2"/>
  <c r="AC90" i="2"/>
  <c r="AA89" i="2"/>
  <c r="AB89" i="2"/>
  <c r="AC89" i="2"/>
  <c r="AA88" i="2"/>
  <c r="AB88" i="2"/>
  <c r="AC88" i="2"/>
  <c r="AA87" i="2"/>
  <c r="AB87" i="2"/>
  <c r="AC87" i="2"/>
  <c r="AA86" i="2"/>
  <c r="AB86" i="2"/>
  <c r="AC86" i="2"/>
  <c r="AA85" i="2"/>
  <c r="AB85" i="2"/>
  <c r="AC85" i="2"/>
  <c r="AA84" i="2"/>
  <c r="AB84" i="2"/>
  <c r="AC84" i="2"/>
  <c r="AA83" i="2"/>
  <c r="AB83" i="2"/>
  <c r="AC83" i="2"/>
  <c r="AA82" i="2"/>
  <c r="AB82" i="2"/>
  <c r="AC82" i="2"/>
  <c r="AA81" i="2"/>
  <c r="AB81" i="2"/>
  <c r="AC81" i="2"/>
  <c r="AA80" i="2"/>
  <c r="AB80" i="2"/>
  <c r="AC80" i="2"/>
  <c r="AA79" i="2"/>
  <c r="AB79" i="2"/>
  <c r="AC79" i="2"/>
  <c r="AA78" i="2"/>
  <c r="AB78" i="2"/>
  <c r="AC78" i="2"/>
  <c r="AA77" i="2"/>
  <c r="AB77" i="2"/>
  <c r="AC77" i="2"/>
  <c r="AA76" i="2"/>
  <c r="AB76" i="2"/>
  <c r="AC76" i="2"/>
  <c r="AA75" i="2"/>
  <c r="AB75" i="2"/>
  <c r="AC75" i="2"/>
  <c r="AA74" i="2"/>
  <c r="AB74" i="2"/>
  <c r="AC74" i="2"/>
  <c r="AA73" i="2"/>
  <c r="AB73" i="2"/>
  <c r="AC73" i="2"/>
  <c r="AA72" i="2"/>
  <c r="AB72" i="2"/>
  <c r="AC72" i="2"/>
  <c r="AA71" i="2"/>
  <c r="AB71" i="2"/>
  <c r="AC71" i="2"/>
  <c r="AA70" i="2"/>
  <c r="AB70" i="2"/>
  <c r="AC70" i="2"/>
  <c r="AA69" i="2"/>
  <c r="AB69" i="2"/>
  <c r="AC69" i="2"/>
  <c r="AA68" i="2"/>
  <c r="AB68" i="2"/>
  <c r="AC68" i="2"/>
  <c r="AA67" i="2"/>
  <c r="AB67" i="2"/>
  <c r="AC67" i="2"/>
  <c r="AA66" i="2"/>
  <c r="AB66" i="2"/>
  <c r="AC66" i="2"/>
  <c r="AA65" i="2"/>
  <c r="AB65" i="2"/>
  <c r="AC65" i="2"/>
  <c r="AA64" i="2"/>
  <c r="AB64" i="2"/>
  <c r="AC64" i="2"/>
  <c r="AA63" i="2"/>
  <c r="AB63" i="2"/>
  <c r="AC63" i="2"/>
  <c r="AA62" i="2"/>
  <c r="AB62" i="2"/>
  <c r="AC62" i="2"/>
  <c r="AA61" i="2"/>
  <c r="AB61" i="2"/>
  <c r="AC61" i="2"/>
  <c r="AA60" i="2"/>
  <c r="AB60" i="2"/>
  <c r="AC60" i="2"/>
  <c r="AA59" i="2"/>
  <c r="AB59" i="2"/>
  <c r="AC59" i="2"/>
  <c r="AA58" i="2"/>
  <c r="AB58" i="2"/>
  <c r="AC58" i="2"/>
  <c r="AA57" i="2"/>
  <c r="AB57" i="2"/>
  <c r="AC57" i="2"/>
  <c r="AA56" i="2"/>
  <c r="AB56" i="2"/>
  <c r="AC56" i="2"/>
  <c r="AA55" i="2"/>
  <c r="AB55" i="2"/>
  <c r="AC55" i="2"/>
  <c r="AA54" i="2"/>
  <c r="AB54" i="2"/>
  <c r="AC54" i="2"/>
  <c r="AA53" i="2"/>
  <c r="AB53" i="2"/>
  <c r="AC53" i="2"/>
  <c r="AA52" i="2"/>
  <c r="AB52" i="2"/>
  <c r="AC52" i="2"/>
  <c r="AA51" i="2"/>
  <c r="AB51" i="2"/>
  <c r="AC51" i="2"/>
  <c r="AA50" i="2"/>
  <c r="AB50" i="2"/>
  <c r="AC50" i="2"/>
  <c r="AA49" i="2"/>
  <c r="AB49" i="2"/>
  <c r="AC49" i="2"/>
  <c r="AA48" i="2"/>
  <c r="AB48" i="2"/>
  <c r="AC48" i="2"/>
  <c r="AA47" i="2"/>
  <c r="AB47" i="2"/>
  <c r="AC47" i="2"/>
  <c r="AA46" i="2"/>
  <c r="AB46" i="2"/>
  <c r="AC46" i="2"/>
  <c r="AA45" i="2"/>
  <c r="AB45" i="2"/>
  <c r="AC45" i="2"/>
  <c r="AA44" i="2"/>
  <c r="AB44" i="2"/>
  <c r="AC44" i="2"/>
  <c r="AA43" i="2"/>
  <c r="AB43" i="2"/>
  <c r="AC43" i="2"/>
  <c r="AA42" i="2"/>
  <c r="AB42" i="2"/>
  <c r="AC42" i="2"/>
  <c r="AA41" i="2"/>
  <c r="AB41" i="2"/>
  <c r="AC41" i="2"/>
  <c r="AA40" i="2"/>
  <c r="AB40" i="2"/>
  <c r="AC40" i="2"/>
  <c r="AA39" i="2"/>
  <c r="AB39" i="2"/>
  <c r="AC39" i="2"/>
  <c r="AA38" i="2"/>
  <c r="AB38" i="2"/>
  <c r="AC38" i="2"/>
  <c r="AA37" i="2"/>
  <c r="AB37" i="2"/>
  <c r="AC37" i="2"/>
  <c r="AA36" i="2"/>
  <c r="AB36" i="2"/>
  <c r="AC36" i="2"/>
  <c r="AA35" i="2"/>
  <c r="AB35" i="2"/>
  <c r="AC35" i="2"/>
  <c r="AA34" i="2"/>
  <c r="AB34" i="2"/>
  <c r="AC34" i="2"/>
  <c r="AA33" i="2"/>
  <c r="AB33" i="2"/>
  <c r="AC33" i="2"/>
  <c r="AA32" i="2"/>
  <c r="AB32" i="2"/>
  <c r="AC32" i="2"/>
  <c r="AA31" i="2"/>
  <c r="AB31" i="2"/>
  <c r="AC31" i="2"/>
  <c r="AA30" i="2"/>
  <c r="AB30" i="2"/>
  <c r="AC30" i="2"/>
  <c r="AA29" i="2"/>
  <c r="AB29" i="2"/>
  <c r="AC29" i="2"/>
  <c r="AA28" i="2"/>
  <c r="AB28" i="2"/>
  <c r="AC28" i="2"/>
  <c r="AA27" i="2"/>
  <c r="AB27" i="2"/>
  <c r="AC27" i="2"/>
  <c r="AA26" i="2"/>
  <c r="AB26" i="2"/>
  <c r="AC26" i="2"/>
  <c r="AA25" i="2"/>
  <c r="AB25" i="2"/>
  <c r="AC25" i="2"/>
  <c r="AA24" i="2"/>
  <c r="AB24" i="2"/>
  <c r="AC24" i="2"/>
  <c r="AA23" i="2"/>
  <c r="AB23" i="2"/>
  <c r="AC23" i="2"/>
  <c r="AA22" i="2"/>
  <c r="AB22" i="2"/>
  <c r="AC22" i="2"/>
  <c r="AA21" i="2"/>
  <c r="AB21" i="2"/>
  <c r="AC21" i="2"/>
  <c r="AA20" i="2"/>
  <c r="AB20" i="2"/>
  <c r="AC20" i="2"/>
  <c r="AA19" i="2"/>
  <c r="AB19" i="2"/>
  <c r="AC19" i="2"/>
  <c r="AA18" i="2"/>
  <c r="AB18" i="2"/>
  <c r="AC18" i="2"/>
  <c r="AA17" i="2"/>
  <c r="AB17" i="2"/>
  <c r="AC17" i="2"/>
  <c r="AA16" i="2"/>
  <c r="AB16" i="2"/>
  <c r="AC16" i="2"/>
  <c r="AA15" i="2"/>
  <c r="AB15" i="2"/>
  <c r="AC15" i="2"/>
  <c r="AA14" i="2"/>
  <c r="AB14" i="2"/>
  <c r="AC14" i="2"/>
  <c r="AA13" i="2"/>
  <c r="AB13" i="2"/>
  <c r="AC13" i="2"/>
  <c r="AA12" i="2"/>
  <c r="AB12" i="2"/>
  <c r="AC12" i="2"/>
  <c r="AA11" i="2"/>
  <c r="AB11" i="2"/>
  <c r="AC11" i="2"/>
  <c r="AA10" i="2"/>
  <c r="AB10" i="2"/>
  <c r="AC10" i="2"/>
  <c r="AA9" i="2"/>
  <c r="AB9" i="2"/>
  <c r="AC9" i="2"/>
  <c r="AA8" i="2"/>
  <c r="AB8" i="2"/>
  <c r="AC8" i="2"/>
  <c r="AA7" i="2"/>
  <c r="AB7" i="2"/>
  <c r="AC7" i="2"/>
  <c r="AA6" i="2"/>
  <c r="AB6" i="2"/>
  <c r="AC6" i="2"/>
  <c r="AA5" i="2"/>
  <c r="AB5" i="2"/>
  <c r="AC5" i="2"/>
  <c r="AA4" i="2"/>
  <c r="AB4" i="2"/>
  <c r="AC4" i="2"/>
  <c r="L247" i="2"/>
  <c r="W247" i="2"/>
  <c r="V247" i="2"/>
  <c r="X247" i="2"/>
  <c r="Y247" i="2"/>
  <c r="Z247" i="2"/>
  <c r="Q247" i="2"/>
  <c r="R247" i="2"/>
  <c r="S247" i="2"/>
  <c r="T247" i="2"/>
  <c r="M247" i="2"/>
  <c r="N247" i="2"/>
  <c r="F4" i="2"/>
  <c r="G247" i="2"/>
  <c r="L246" i="2"/>
  <c r="W246" i="2"/>
  <c r="V246" i="2"/>
  <c r="X246" i="2"/>
  <c r="Y246" i="2"/>
  <c r="Z246" i="2"/>
  <c r="Q246" i="2"/>
  <c r="R246" i="2"/>
  <c r="S246" i="2"/>
  <c r="T246" i="2"/>
  <c r="M246" i="2"/>
  <c r="N246" i="2"/>
  <c r="G246" i="2"/>
  <c r="L245" i="2"/>
  <c r="W245" i="2"/>
  <c r="V245" i="2"/>
  <c r="X245" i="2"/>
  <c r="Y245" i="2"/>
  <c r="Z245" i="2"/>
  <c r="Q245" i="2"/>
  <c r="R245" i="2"/>
  <c r="S245" i="2"/>
  <c r="T245" i="2"/>
  <c r="M245" i="2"/>
  <c r="N245" i="2"/>
  <c r="G245" i="2"/>
  <c r="L244" i="2"/>
  <c r="W244" i="2"/>
  <c r="V244" i="2"/>
  <c r="X244" i="2"/>
  <c r="Y244" i="2"/>
  <c r="Z244" i="2"/>
  <c r="Q244" i="2"/>
  <c r="R244" i="2"/>
  <c r="S244" i="2"/>
  <c r="T244" i="2"/>
  <c r="M244" i="2"/>
  <c r="N244" i="2"/>
  <c r="G244" i="2"/>
  <c r="L243" i="2"/>
  <c r="W243" i="2"/>
  <c r="V243" i="2"/>
  <c r="X243" i="2"/>
  <c r="Y243" i="2"/>
  <c r="Z243" i="2"/>
  <c r="Q243" i="2"/>
  <c r="R243" i="2"/>
  <c r="S243" i="2"/>
  <c r="T243" i="2"/>
  <c r="M243" i="2"/>
  <c r="N243" i="2"/>
  <c r="G243" i="2"/>
  <c r="L242" i="2"/>
  <c r="W242" i="2"/>
  <c r="V242" i="2"/>
  <c r="X242" i="2"/>
  <c r="Y242" i="2"/>
  <c r="Z242" i="2"/>
  <c r="Q242" i="2"/>
  <c r="R242" i="2"/>
  <c r="S242" i="2"/>
  <c r="T242" i="2"/>
  <c r="M242" i="2"/>
  <c r="N242" i="2"/>
  <c r="G242" i="2"/>
  <c r="L241" i="2"/>
  <c r="W241" i="2"/>
  <c r="V241" i="2"/>
  <c r="X241" i="2"/>
  <c r="Y241" i="2"/>
  <c r="Z241" i="2"/>
  <c r="Q241" i="2"/>
  <c r="R241" i="2"/>
  <c r="S241" i="2"/>
  <c r="T241" i="2"/>
  <c r="M241" i="2"/>
  <c r="N241" i="2"/>
  <c r="G241" i="2"/>
  <c r="L240" i="2"/>
  <c r="W240" i="2"/>
  <c r="V240" i="2"/>
  <c r="X240" i="2"/>
  <c r="Y240" i="2"/>
  <c r="Z240" i="2"/>
  <c r="Q240" i="2"/>
  <c r="R240" i="2"/>
  <c r="S240" i="2"/>
  <c r="T240" i="2"/>
  <c r="M240" i="2"/>
  <c r="N240" i="2"/>
  <c r="G240" i="2"/>
  <c r="L239" i="2"/>
  <c r="W239" i="2"/>
  <c r="V239" i="2"/>
  <c r="X239" i="2"/>
  <c r="Y239" i="2"/>
  <c r="Z239" i="2"/>
  <c r="Q239" i="2"/>
  <c r="R239" i="2"/>
  <c r="S239" i="2"/>
  <c r="T239" i="2"/>
  <c r="M239" i="2"/>
  <c r="N239" i="2"/>
  <c r="G239" i="2"/>
  <c r="L238" i="2"/>
  <c r="W238" i="2"/>
  <c r="V238" i="2"/>
  <c r="X238" i="2"/>
  <c r="Y238" i="2"/>
  <c r="Z238" i="2"/>
  <c r="Q238" i="2"/>
  <c r="R238" i="2"/>
  <c r="S238" i="2"/>
  <c r="T238" i="2"/>
  <c r="M238" i="2"/>
  <c r="N238" i="2"/>
  <c r="G238" i="2"/>
  <c r="L237" i="2"/>
  <c r="W237" i="2"/>
  <c r="V237" i="2"/>
  <c r="X237" i="2"/>
  <c r="Y237" i="2"/>
  <c r="Z237" i="2"/>
  <c r="Q237" i="2"/>
  <c r="R237" i="2"/>
  <c r="S237" i="2"/>
  <c r="T237" i="2"/>
  <c r="M237" i="2"/>
  <c r="N237" i="2"/>
  <c r="G237" i="2"/>
  <c r="L236" i="2"/>
  <c r="W236" i="2"/>
  <c r="V236" i="2"/>
  <c r="X236" i="2"/>
  <c r="Y236" i="2"/>
  <c r="Z236" i="2"/>
  <c r="Q236" i="2"/>
  <c r="R236" i="2"/>
  <c r="S236" i="2"/>
  <c r="T236" i="2"/>
  <c r="M236" i="2"/>
  <c r="N236" i="2"/>
  <c r="G236" i="2"/>
  <c r="L235" i="2"/>
  <c r="W235" i="2"/>
  <c r="V235" i="2"/>
  <c r="X235" i="2"/>
  <c r="Y235" i="2"/>
  <c r="Z235" i="2"/>
  <c r="Q235" i="2"/>
  <c r="R235" i="2"/>
  <c r="S235" i="2"/>
  <c r="T235" i="2"/>
  <c r="M235" i="2"/>
  <c r="N235" i="2"/>
  <c r="G235" i="2"/>
  <c r="L234" i="2"/>
  <c r="W234" i="2"/>
  <c r="V234" i="2"/>
  <c r="X234" i="2"/>
  <c r="Y234" i="2"/>
  <c r="Z234" i="2"/>
  <c r="Q234" i="2"/>
  <c r="R234" i="2"/>
  <c r="S234" i="2"/>
  <c r="T234" i="2"/>
  <c r="M234" i="2"/>
  <c r="N234" i="2"/>
  <c r="G234" i="2"/>
  <c r="L233" i="2"/>
  <c r="W233" i="2"/>
  <c r="V233" i="2"/>
  <c r="X233" i="2"/>
  <c r="Y233" i="2"/>
  <c r="Z233" i="2"/>
  <c r="Q233" i="2"/>
  <c r="R233" i="2"/>
  <c r="S233" i="2"/>
  <c r="T233" i="2"/>
  <c r="M233" i="2"/>
  <c r="N233" i="2"/>
  <c r="G233" i="2"/>
  <c r="L232" i="2"/>
  <c r="W232" i="2"/>
  <c r="V232" i="2"/>
  <c r="X232" i="2"/>
  <c r="Y232" i="2"/>
  <c r="Z232" i="2"/>
  <c r="Q232" i="2"/>
  <c r="R232" i="2"/>
  <c r="S232" i="2"/>
  <c r="T232" i="2"/>
  <c r="M232" i="2"/>
  <c r="N232" i="2"/>
  <c r="G232" i="2"/>
  <c r="L231" i="2"/>
  <c r="W231" i="2"/>
  <c r="V231" i="2"/>
  <c r="X231" i="2"/>
  <c r="Y231" i="2"/>
  <c r="Z231" i="2"/>
  <c r="Q231" i="2"/>
  <c r="R231" i="2"/>
  <c r="S231" i="2"/>
  <c r="T231" i="2"/>
  <c r="M231" i="2"/>
  <c r="N231" i="2"/>
  <c r="G231" i="2"/>
  <c r="L230" i="2"/>
  <c r="W230" i="2"/>
  <c r="V230" i="2"/>
  <c r="X230" i="2"/>
  <c r="Y230" i="2"/>
  <c r="Z230" i="2"/>
  <c r="Q230" i="2"/>
  <c r="R230" i="2"/>
  <c r="S230" i="2"/>
  <c r="T230" i="2"/>
  <c r="M230" i="2"/>
  <c r="N230" i="2"/>
  <c r="G230" i="2"/>
  <c r="L229" i="2"/>
  <c r="W229" i="2"/>
  <c r="V229" i="2"/>
  <c r="X229" i="2"/>
  <c r="Y229" i="2"/>
  <c r="Z229" i="2"/>
  <c r="Q229" i="2"/>
  <c r="R229" i="2"/>
  <c r="S229" i="2"/>
  <c r="T229" i="2"/>
  <c r="M229" i="2"/>
  <c r="N229" i="2"/>
  <c r="G229" i="2"/>
  <c r="L228" i="2"/>
  <c r="W228" i="2"/>
  <c r="V228" i="2"/>
  <c r="X228" i="2"/>
  <c r="Y228" i="2"/>
  <c r="Z228" i="2"/>
  <c r="Q228" i="2"/>
  <c r="R228" i="2"/>
  <c r="S228" i="2"/>
  <c r="T228" i="2"/>
  <c r="M228" i="2"/>
  <c r="N228" i="2"/>
  <c r="G228" i="2"/>
  <c r="L227" i="2"/>
  <c r="W227" i="2"/>
  <c r="V227" i="2"/>
  <c r="X227" i="2"/>
  <c r="Y227" i="2"/>
  <c r="Z227" i="2"/>
  <c r="Q227" i="2"/>
  <c r="R227" i="2"/>
  <c r="S227" i="2"/>
  <c r="T227" i="2"/>
  <c r="M227" i="2"/>
  <c r="N227" i="2"/>
  <c r="G227" i="2"/>
  <c r="L226" i="2"/>
  <c r="W226" i="2"/>
  <c r="V226" i="2"/>
  <c r="X226" i="2"/>
  <c r="Y226" i="2"/>
  <c r="Z226" i="2"/>
  <c r="Q226" i="2"/>
  <c r="R226" i="2"/>
  <c r="S226" i="2"/>
  <c r="T226" i="2"/>
  <c r="M226" i="2"/>
  <c r="N226" i="2"/>
  <c r="G226" i="2"/>
  <c r="L225" i="2"/>
  <c r="W225" i="2"/>
  <c r="V225" i="2"/>
  <c r="X225" i="2"/>
  <c r="Y225" i="2"/>
  <c r="Z225" i="2"/>
  <c r="Q225" i="2"/>
  <c r="R225" i="2"/>
  <c r="S225" i="2"/>
  <c r="T225" i="2"/>
  <c r="M225" i="2"/>
  <c r="N225" i="2"/>
  <c r="G225" i="2"/>
  <c r="L224" i="2"/>
  <c r="W224" i="2"/>
  <c r="V224" i="2"/>
  <c r="X224" i="2"/>
  <c r="Y224" i="2"/>
  <c r="Z224" i="2"/>
  <c r="Q224" i="2"/>
  <c r="R224" i="2"/>
  <c r="S224" i="2"/>
  <c r="T224" i="2"/>
  <c r="M224" i="2"/>
  <c r="N224" i="2"/>
  <c r="G224" i="2"/>
  <c r="L223" i="2"/>
  <c r="W223" i="2"/>
  <c r="V223" i="2"/>
  <c r="X223" i="2"/>
  <c r="Y223" i="2"/>
  <c r="Z223" i="2"/>
  <c r="Q223" i="2"/>
  <c r="R223" i="2"/>
  <c r="S223" i="2"/>
  <c r="T223" i="2"/>
  <c r="M223" i="2"/>
  <c r="N223" i="2"/>
  <c r="G223" i="2"/>
  <c r="L222" i="2"/>
  <c r="W222" i="2"/>
  <c r="V222" i="2"/>
  <c r="X222" i="2"/>
  <c r="Y222" i="2"/>
  <c r="Z222" i="2"/>
  <c r="Q222" i="2"/>
  <c r="R222" i="2"/>
  <c r="S222" i="2"/>
  <c r="T222" i="2"/>
  <c r="M222" i="2"/>
  <c r="N222" i="2"/>
  <c r="G222" i="2"/>
  <c r="L221" i="2"/>
  <c r="W221" i="2"/>
  <c r="V221" i="2"/>
  <c r="X221" i="2"/>
  <c r="Y221" i="2"/>
  <c r="Z221" i="2"/>
  <c r="Q221" i="2"/>
  <c r="R221" i="2"/>
  <c r="S221" i="2"/>
  <c r="T221" i="2"/>
  <c r="M221" i="2"/>
  <c r="N221" i="2"/>
  <c r="G221" i="2"/>
  <c r="L220" i="2"/>
  <c r="W220" i="2"/>
  <c r="V220" i="2"/>
  <c r="X220" i="2"/>
  <c r="Y220" i="2"/>
  <c r="Z220" i="2"/>
  <c r="Q220" i="2"/>
  <c r="R220" i="2"/>
  <c r="S220" i="2"/>
  <c r="T220" i="2"/>
  <c r="M220" i="2"/>
  <c r="N220" i="2"/>
  <c r="G220" i="2"/>
  <c r="L219" i="2"/>
  <c r="W219" i="2"/>
  <c r="V219" i="2"/>
  <c r="X219" i="2"/>
  <c r="Y219" i="2"/>
  <c r="Z219" i="2"/>
  <c r="Q219" i="2"/>
  <c r="R219" i="2"/>
  <c r="S219" i="2"/>
  <c r="T219" i="2"/>
  <c r="M219" i="2"/>
  <c r="N219" i="2"/>
  <c r="G219" i="2"/>
  <c r="L218" i="2"/>
  <c r="W218" i="2"/>
  <c r="V218" i="2"/>
  <c r="X218" i="2"/>
  <c r="Y218" i="2"/>
  <c r="Z218" i="2"/>
  <c r="Q218" i="2"/>
  <c r="R218" i="2"/>
  <c r="S218" i="2"/>
  <c r="T218" i="2"/>
  <c r="M218" i="2"/>
  <c r="N218" i="2"/>
  <c r="G218" i="2"/>
  <c r="L217" i="2"/>
  <c r="W217" i="2"/>
  <c r="V217" i="2"/>
  <c r="X217" i="2"/>
  <c r="Y217" i="2"/>
  <c r="Z217" i="2"/>
  <c r="Q217" i="2"/>
  <c r="R217" i="2"/>
  <c r="S217" i="2"/>
  <c r="T217" i="2"/>
  <c r="M217" i="2"/>
  <c r="N217" i="2"/>
  <c r="G217" i="2"/>
  <c r="L216" i="2"/>
  <c r="W216" i="2"/>
  <c r="V216" i="2"/>
  <c r="X216" i="2"/>
  <c r="Y216" i="2"/>
  <c r="Z216" i="2"/>
  <c r="Q216" i="2"/>
  <c r="R216" i="2"/>
  <c r="S216" i="2"/>
  <c r="T216" i="2"/>
  <c r="M216" i="2"/>
  <c r="N216" i="2"/>
  <c r="G216" i="2"/>
  <c r="L215" i="2"/>
  <c r="W215" i="2"/>
  <c r="V215" i="2"/>
  <c r="X215" i="2"/>
  <c r="Y215" i="2"/>
  <c r="Z215" i="2"/>
  <c r="Q215" i="2"/>
  <c r="R215" i="2"/>
  <c r="S215" i="2"/>
  <c r="T215" i="2"/>
  <c r="M215" i="2"/>
  <c r="N215" i="2"/>
  <c r="G215" i="2"/>
  <c r="L214" i="2"/>
  <c r="W214" i="2"/>
  <c r="V214" i="2"/>
  <c r="X214" i="2"/>
  <c r="Y214" i="2"/>
  <c r="Z214" i="2"/>
  <c r="Q214" i="2"/>
  <c r="R214" i="2"/>
  <c r="S214" i="2"/>
  <c r="T214" i="2"/>
  <c r="M214" i="2"/>
  <c r="N214" i="2"/>
  <c r="G214" i="2"/>
  <c r="L213" i="2"/>
  <c r="W213" i="2"/>
  <c r="V213" i="2"/>
  <c r="X213" i="2"/>
  <c r="Y213" i="2"/>
  <c r="Z213" i="2"/>
  <c r="Q213" i="2"/>
  <c r="R213" i="2"/>
  <c r="S213" i="2"/>
  <c r="T213" i="2"/>
  <c r="M213" i="2"/>
  <c r="N213" i="2"/>
  <c r="G213" i="2"/>
  <c r="L212" i="2"/>
  <c r="W212" i="2"/>
  <c r="V212" i="2"/>
  <c r="X212" i="2"/>
  <c r="Y212" i="2"/>
  <c r="Z212" i="2"/>
  <c r="Q212" i="2"/>
  <c r="R212" i="2"/>
  <c r="S212" i="2"/>
  <c r="T212" i="2"/>
  <c r="M212" i="2"/>
  <c r="N212" i="2"/>
  <c r="G212" i="2"/>
  <c r="L211" i="2"/>
  <c r="W211" i="2"/>
  <c r="V211" i="2"/>
  <c r="X211" i="2"/>
  <c r="Y211" i="2"/>
  <c r="Z211" i="2"/>
  <c r="Q211" i="2"/>
  <c r="R211" i="2"/>
  <c r="S211" i="2"/>
  <c r="T211" i="2"/>
  <c r="M211" i="2"/>
  <c r="N211" i="2"/>
  <c r="G211" i="2"/>
  <c r="L210" i="2"/>
  <c r="W210" i="2"/>
  <c r="V210" i="2"/>
  <c r="X210" i="2"/>
  <c r="Y210" i="2"/>
  <c r="Z210" i="2"/>
  <c r="Q210" i="2"/>
  <c r="R210" i="2"/>
  <c r="S210" i="2"/>
  <c r="T210" i="2"/>
  <c r="M210" i="2"/>
  <c r="N210" i="2"/>
  <c r="G210" i="2"/>
  <c r="L209" i="2"/>
  <c r="W209" i="2"/>
  <c r="V209" i="2"/>
  <c r="X209" i="2"/>
  <c r="Y209" i="2"/>
  <c r="Z209" i="2"/>
  <c r="Q209" i="2"/>
  <c r="R209" i="2"/>
  <c r="S209" i="2"/>
  <c r="T209" i="2"/>
  <c r="M209" i="2"/>
  <c r="N209" i="2"/>
  <c r="G209" i="2"/>
  <c r="L208" i="2"/>
  <c r="W208" i="2"/>
  <c r="V208" i="2"/>
  <c r="X208" i="2"/>
  <c r="Y208" i="2"/>
  <c r="Z208" i="2"/>
  <c r="Q208" i="2"/>
  <c r="R208" i="2"/>
  <c r="S208" i="2"/>
  <c r="T208" i="2"/>
  <c r="M208" i="2"/>
  <c r="N208" i="2"/>
  <c r="G208" i="2"/>
  <c r="L207" i="2"/>
  <c r="W207" i="2"/>
  <c r="V207" i="2"/>
  <c r="X207" i="2"/>
  <c r="Y207" i="2"/>
  <c r="Z207" i="2"/>
  <c r="Q207" i="2"/>
  <c r="R207" i="2"/>
  <c r="S207" i="2"/>
  <c r="T207" i="2"/>
  <c r="M207" i="2"/>
  <c r="N207" i="2"/>
  <c r="G207" i="2"/>
  <c r="L206" i="2"/>
  <c r="W206" i="2"/>
  <c r="V206" i="2"/>
  <c r="X206" i="2"/>
  <c r="Y206" i="2"/>
  <c r="Z206" i="2"/>
  <c r="Q206" i="2"/>
  <c r="R206" i="2"/>
  <c r="S206" i="2"/>
  <c r="T206" i="2"/>
  <c r="M206" i="2"/>
  <c r="N206" i="2"/>
  <c r="G206" i="2"/>
  <c r="L205" i="2"/>
  <c r="W205" i="2"/>
  <c r="V205" i="2"/>
  <c r="X205" i="2"/>
  <c r="Y205" i="2"/>
  <c r="Z205" i="2"/>
  <c r="Q205" i="2"/>
  <c r="R205" i="2"/>
  <c r="S205" i="2"/>
  <c r="T205" i="2"/>
  <c r="M205" i="2"/>
  <c r="N205" i="2"/>
  <c r="G205" i="2"/>
  <c r="L204" i="2"/>
  <c r="W204" i="2"/>
  <c r="V204" i="2"/>
  <c r="X204" i="2"/>
  <c r="Y204" i="2"/>
  <c r="Z204" i="2"/>
  <c r="Q204" i="2"/>
  <c r="R204" i="2"/>
  <c r="S204" i="2"/>
  <c r="T204" i="2"/>
  <c r="M204" i="2"/>
  <c r="N204" i="2"/>
  <c r="G204" i="2"/>
  <c r="L203" i="2"/>
  <c r="W203" i="2"/>
  <c r="V203" i="2"/>
  <c r="X203" i="2"/>
  <c r="Y203" i="2"/>
  <c r="Z203" i="2"/>
  <c r="Q203" i="2"/>
  <c r="R203" i="2"/>
  <c r="S203" i="2"/>
  <c r="T203" i="2"/>
  <c r="M203" i="2"/>
  <c r="N203" i="2"/>
  <c r="G203" i="2"/>
  <c r="L202" i="2"/>
  <c r="W202" i="2"/>
  <c r="V202" i="2"/>
  <c r="X202" i="2"/>
  <c r="Y202" i="2"/>
  <c r="Z202" i="2"/>
  <c r="Q202" i="2"/>
  <c r="R202" i="2"/>
  <c r="S202" i="2"/>
  <c r="T202" i="2"/>
  <c r="M202" i="2"/>
  <c r="N202" i="2"/>
  <c r="G202" i="2"/>
  <c r="L201" i="2"/>
  <c r="W201" i="2"/>
  <c r="V201" i="2"/>
  <c r="X201" i="2"/>
  <c r="Y201" i="2"/>
  <c r="Z201" i="2"/>
  <c r="Q201" i="2"/>
  <c r="R201" i="2"/>
  <c r="S201" i="2"/>
  <c r="T201" i="2"/>
  <c r="M201" i="2"/>
  <c r="N201" i="2"/>
  <c r="G201" i="2"/>
  <c r="L200" i="2"/>
  <c r="W200" i="2"/>
  <c r="V200" i="2"/>
  <c r="X200" i="2"/>
  <c r="Y200" i="2"/>
  <c r="Z200" i="2"/>
  <c r="Q200" i="2"/>
  <c r="R200" i="2"/>
  <c r="S200" i="2"/>
  <c r="T200" i="2"/>
  <c r="M200" i="2"/>
  <c r="N200" i="2"/>
  <c r="G200" i="2"/>
  <c r="L199" i="2"/>
  <c r="W199" i="2"/>
  <c r="V199" i="2"/>
  <c r="X199" i="2"/>
  <c r="Y199" i="2"/>
  <c r="Z199" i="2"/>
  <c r="Q199" i="2"/>
  <c r="R199" i="2"/>
  <c r="S199" i="2"/>
  <c r="T199" i="2"/>
  <c r="M199" i="2"/>
  <c r="N199" i="2"/>
  <c r="G199" i="2"/>
  <c r="L198" i="2"/>
  <c r="W198" i="2"/>
  <c r="V198" i="2"/>
  <c r="X198" i="2"/>
  <c r="Y198" i="2"/>
  <c r="Z198" i="2"/>
  <c r="Q198" i="2"/>
  <c r="R198" i="2"/>
  <c r="S198" i="2"/>
  <c r="T198" i="2"/>
  <c r="M198" i="2"/>
  <c r="N198" i="2"/>
  <c r="G198" i="2"/>
  <c r="L197" i="2"/>
  <c r="W197" i="2"/>
  <c r="V197" i="2"/>
  <c r="X197" i="2"/>
  <c r="Y197" i="2"/>
  <c r="Z197" i="2"/>
  <c r="Q197" i="2"/>
  <c r="R197" i="2"/>
  <c r="S197" i="2"/>
  <c r="T197" i="2"/>
  <c r="M197" i="2"/>
  <c r="N197" i="2"/>
  <c r="G197" i="2"/>
  <c r="L196" i="2"/>
  <c r="W196" i="2"/>
  <c r="V196" i="2"/>
  <c r="X196" i="2"/>
  <c r="Y196" i="2"/>
  <c r="Z196" i="2"/>
  <c r="Q196" i="2"/>
  <c r="R196" i="2"/>
  <c r="S196" i="2"/>
  <c r="T196" i="2"/>
  <c r="M196" i="2"/>
  <c r="N196" i="2"/>
  <c r="G196" i="2"/>
  <c r="L195" i="2"/>
  <c r="W195" i="2"/>
  <c r="V195" i="2"/>
  <c r="X195" i="2"/>
  <c r="Y195" i="2"/>
  <c r="Z195" i="2"/>
  <c r="Q195" i="2"/>
  <c r="R195" i="2"/>
  <c r="S195" i="2"/>
  <c r="T195" i="2"/>
  <c r="M195" i="2"/>
  <c r="N195" i="2"/>
  <c r="G195" i="2"/>
  <c r="L194" i="2"/>
  <c r="W194" i="2"/>
  <c r="V194" i="2"/>
  <c r="X194" i="2"/>
  <c r="Y194" i="2"/>
  <c r="Z194" i="2"/>
  <c r="Q194" i="2"/>
  <c r="R194" i="2"/>
  <c r="S194" i="2"/>
  <c r="T194" i="2"/>
  <c r="M194" i="2"/>
  <c r="N194" i="2"/>
  <c r="G194" i="2"/>
  <c r="L193" i="2"/>
  <c r="W193" i="2"/>
  <c r="V193" i="2"/>
  <c r="X193" i="2"/>
  <c r="Y193" i="2"/>
  <c r="Z193" i="2"/>
  <c r="Q193" i="2"/>
  <c r="R193" i="2"/>
  <c r="S193" i="2"/>
  <c r="T193" i="2"/>
  <c r="M193" i="2"/>
  <c r="N193" i="2"/>
  <c r="G193" i="2"/>
  <c r="L192" i="2"/>
  <c r="W192" i="2"/>
  <c r="V192" i="2"/>
  <c r="X192" i="2"/>
  <c r="Y192" i="2"/>
  <c r="Z192" i="2"/>
  <c r="Q192" i="2"/>
  <c r="R192" i="2"/>
  <c r="S192" i="2"/>
  <c r="T192" i="2"/>
  <c r="M192" i="2"/>
  <c r="N192" i="2"/>
  <c r="G192" i="2"/>
  <c r="L191" i="2"/>
  <c r="W191" i="2"/>
  <c r="V191" i="2"/>
  <c r="X191" i="2"/>
  <c r="Y191" i="2"/>
  <c r="Z191" i="2"/>
  <c r="Q191" i="2"/>
  <c r="R191" i="2"/>
  <c r="S191" i="2"/>
  <c r="T191" i="2"/>
  <c r="M191" i="2"/>
  <c r="N191" i="2"/>
  <c r="G191" i="2"/>
  <c r="L190" i="2"/>
  <c r="W190" i="2"/>
  <c r="V190" i="2"/>
  <c r="X190" i="2"/>
  <c r="Y190" i="2"/>
  <c r="Z190" i="2"/>
  <c r="Q190" i="2"/>
  <c r="R190" i="2"/>
  <c r="S190" i="2"/>
  <c r="T190" i="2"/>
  <c r="M190" i="2"/>
  <c r="N190" i="2"/>
  <c r="G190" i="2"/>
  <c r="L189" i="2"/>
  <c r="W189" i="2"/>
  <c r="V189" i="2"/>
  <c r="X189" i="2"/>
  <c r="Y189" i="2"/>
  <c r="Z189" i="2"/>
  <c r="Q189" i="2"/>
  <c r="R189" i="2"/>
  <c r="S189" i="2"/>
  <c r="T189" i="2"/>
  <c r="M189" i="2"/>
  <c r="N189" i="2"/>
  <c r="G189" i="2"/>
  <c r="L188" i="2"/>
  <c r="W188" i="2"/>
  <c r="V188" i="2"/>
  <c r="X188" i="2"/>
  <c r="Y188" i="2"/>
  <c r="Z188" i="2"/>
  <c r="Q188" i="2"/>
  <c r="R188" i="2"/>
  <c r="S188" i="2"/>
  <c r="T188" i="2"/>
  <c r="M188" i="2"/>
  <c r="N188" i="2"/>
  <c r="G188" i="2"/>
  <c r="L187" i="2"/>
  <c r="W187" i="2"/>
  <c r="V187" i="2"/>
  <c r="X187" i="2"/>
  <c r="Y187" i="2"/>
  <c r="Z187" i="2"/>
  <c r="Q187" i="2"/>
  <c r="R187" i="2"/>
  <c r="S187" i="2"/>
  <c r="T187" i="2"/>
  <c r="M187" i="2"/>
  <c r="N187" i="2"/>
  <c r="G187" i="2"/>
  <c r="L186" i="2"/>
  <c r="W186" i="2"/>
  <c r="V186" i="2"/>
  <c r="X186" i="2"/>
  <c r="Y186" i="2"/>
  <c r="Z186" i="2"/>
  <c r="Q186" i="2"/>
  <c r="R186" i="2"/>
  <c r="S186" i="2"/>
  <c r="T186" i="2"/>
  <c r="M186" i="2"/>
  <c r="N186" i="2"/>
  <c r="G186" i="2"/>
  <c r="L185" i="2"/>
  <c r="W185" i="2"/>
  <c r="V185" i="2"/>
  <c r="X185" i="2"/>
  <c r="Y185" i="2"/>
  <c r="Z185" i="2"/>
  <c r="Q185" i="2"/>
  <c r="R185" i="2"/>
  <c r="S185" i="2"/>
  <c r="T185" i="2"/>
  <c r="M185" i="2"/>
  <c r="N185" i="2"/>
  <c r="G185" i="2"/>
  <c r="L184" i="2"/>
  <c r="W184" i="2"/>
  <c r="V184" i="2"/>
  <c r="X184" i="2"/>
  <c r="Y184" i="2"/>
  <c r="Z184" i="2"/>
  <c r="Q184" i="2"/>
  <c r="R184" i="2"/>
  <c r="S184" i="2"/>
  <c r="T184" i="2"/>
  <c r="M184" i="2"/>
  <c r="N184" i="2"/>
  <c r="G184" i="2"/>
  <c r="L183" i="2"/>
  <c r="W183" i="2"/>
  <c r="V183" i="2"/>
  <c r="X183" i="2"/>
  <c r="Y183" i="2"/>
  <c r="Z183" i="2"/>
  <c r="Q183" i="2"/>
  <c r="R183" i="2"/>
  <c r="S183" i="2"/>
  <c r="T183" i="2"/>
  <c r="M183" i="2"/>
  <c r="N183" i="2"/>
  <c r="G183" i="2"/>
  <c r="L182" i="2"/>
  <c r="W182" i="2"/>
  <c r="V182" i="2"/>
  <c r="X182" i="2"/>
  <c r="Y182" i="2"/>
  <c r="Z182" i="2"/>
  <c r="Q182" i="2"/>
  <c r="R182" i="2"/>
  <c r="S182" i="2"/>
  <c r="T182" i="2"/>
  <c r="M182" i="2"/>
  <c r="N182" i="2"/>
  <c r="G182" i="2"/>
  <c r="L181" i="2"/>
  <c r="W181" i="2"/>
  <c r="V181" i="2"/>
  <c r="X181" i="2"/>
  <c r="Y181" i="2"/>
  <c r="Z181" i="2"/>
  <c r="Q181" i="2"/>
  <c r="R181" i="2"/>
  <c r="S181" i="2"/>
  <c r="T181" i="2"/>
  <c r="M181" i="2"/>
  <c r="N181" i="2"/>
  <c r="G181" i="2"/>
  <c r="L180" i="2"/>
  <c r="W180" i="2"/>
  <c r="V180" i="2"/>
  <c r="X180" i="2"/>
  <c r="Y180" i="2"/>
  <c r="Z180" i="2"/>
  <c r="Q180" i="2"/>
  <c r="R180" i="2"/>
  <c r="S180" i="2"/>
  <c r="T180" i="2"/>
  <c r="M180" i="2"/>
  <c r="N180" i="2"/>
  <c r="G180" i="2"/>
  <c r="L179" i="2"/>
  <c r="W179" i="2"/>
  <c r="V179" i="2"/>
  <c r="X179" i="2"/>
  <c r="Y179" i="2"/>
  <c r="Z179" i="2"/>
  <c r="Q179" i="2"/>
  <c r="R179" i="2"/>
  <c r="S179" i="2"/>
  <c r="T179" i="2"/>
  <c r="M179" i="2"/>
  <c r="N179" i="2"/>
  <c r="G179" i="2"/>
  <c r="L178" i="2"/>
  <c r="W178" i="2"/>
  <c r="V178" i="2"/>
  <c r="X178" i="2"/>
  <c r="Y178" i="2"/>
  <c r="Z178" i="2"/>
  <c r="Q178" i="2"/>
  <c r="R178" i="2"/>
  <c r="S178" i="2"/>
  <c r="T178" i="2"/>
  <c r="M178" i="2"/>
  <c r="N178" i="2"/>
  <c r="G178" i="2"/>
  <c r="L177" i="2"/>
  <c r="W177" i="2"/>
  <c r="V177" i="2"/>
  <c r="X177" i="2"/>
  <c r="Y177" i="2"/>
  <c r="Z177" i="2"/>
  <c r="Q177" i="2"/>
  <c r="R177" i="2"/>
  <c r="S177" i="2"/>
  <c r="T177" i="2"/>
  <c r="M177" i="2"/>
  <c r="N177" i="2"/>
  <c r="G177" i="2"/>
  <c r="L176" i="2"/>
  <c r="W176" i="2"/>
  <c r="V176" i="2"/>
  <c r="X176" i="2"/>
  <c r="Y176" i="2"/>
  <c r="Z176" i="2"/>
  <c r="Q176" i="2"/>
  <c r="R176" i="2"/>
  <c r="S176" i="2"/>
  <c r="T176" i="2"/>
  <c r="M176" i="2"/>
  <c r="N176" i="2"/>
  <c r="G176" i="2"/>
  <c r="L175" i="2"/>
  <c r="W175" i="2"/>
  <c r="V175" i="2"/>
  <c r="X175" i="2"/>
  <c r="Y175" i="2"/>
  <c r="Z175" i="2"/>
  <c r="Q175" i="2"/>
  <c r="R175" i="2"/>
  <c r="S175" i="2"/>
  <c r="T175" i="2"/>
  <c r="M175" i="2"/>
  <c r="N175" i="2"/>
  <c r="G175" i="2"/>
  <c r="L174" i="2"/>
  <c r="W174" i="2"/>
  <c r="V174" i="2"/>
  <c r="X174" i="2"/>
  <c r="Y174" i="2"/>
  <c r="Z174" i="2"/>
  <c r="Q174" i="2"/>
  <c r="R174" i="2"/>
  <c r="S174" i="2"/>
  <c r="T174" i="2"/>
  <c r="M174" i="2"/>
  <c r="N174" i="2"/>
  <c r="G174" i="2"/>
  <c r="L173" i="2"/>
  <c r="W173" i="2"/>
  <c r="V173" i="2"/>
  <c r="X173" i="2"/>
  <c r="Y173" i="2"/>
  <c r="Z173" i="2"/>
  <c r="Q173" i="2"/>
  <c r="R173" i="2"/>
  <c r="S173" i="2"/>
  <c r="T173" i="2"/>
  <c r="M173" i="2"/>
  <c r="N173" i="2"/>
  <c r="G173" i="2"/>
  <c r="L172" i="2"/>
  <c r="W172" i="2"/>
  <c r="V172" i="2"/>
  <c r="X172" i="2"/>
  <c r="Y172" i="2"/>
  <c r="Z172" i="2"/>
  <c r="Q172" i="2"/>
  <c r="R172" i="2"/>
  <c r="S172" i="2"/>
  <c r="T172" i="2"/>
  <c r="M172" i="2"/>
  <c r="N172" i="2"/>
  <c r="G172" i="2"/>
  <c r="L171" i="2"/>
  <c r="W171" i="2"/>
  <c r="V171" i="2"/>
  <c r="X171" i="2"/>
  <c r="Y171" i="2"/>
  <c r="Z171" i="2"/>
  <c r="Q171" i="2"/>
  <c r="R171" i="2"/>
  <c r="S171" i="2"/>
  <c r="T171" i="2"/>
  <c r="M171" i="2"/>
  <c r="N171" i="2"/>
  <c r="G171" i="2"/>
  <c r="L170" i="2"/>
  <c r="W170" i="2"/>
  <c r="V170" i="2"/>
  <c r="X170" i="2"/>
  <c r="Y170" i="2"/>
  <c r="Z170" i="2"/>
  <c r="Q170" i="2"/>
  <c r="R170" i="2"/>
  <c r="S170" i="2"/>
  <c r="T170" i="2"/>
  <c r="M170" i="2"/>
  <c r="N170" i="2"/>
  <c r="G170" i="2"/>
  <c r="L169" i="2"/>
  <c r="W169" i="2"/>
  <c r="V169" i="2"/>
  <c r="X169" i="2"/>
  <c r="Y169" i="2"/>
  <c r="Z169" i="2"/>
  <c r="Q169" i="2"/>
  <c r="R169" i="2"/>
  <c r="S169" i="2"/>
  <c r="T169" i="2"/>
  <c r="M169" i="2"/>
  <c r="N169" i="2"/>
  <c r="G169" i="2"/>
  <c r="L168" i="2"/>
  <c r="W168" i="2"/>
  <c r="V168" i="2"/>
  <c r="X168" i="2"/>
  <c r="Y168" i="2"/>
  <c r="Z168" i="2"/>
  <c r="Q168" i="2"/>
  <c r="R168" i="2"/>
  <c r="S168" i="2"/>
  <c r="T168" i="2"/>
  <c r="M168" i="2"/>
  <c r="N168" i="2"/>
  <c r="G168" i="2"/>
  <c r="L167" i="2"/>
  <c r="W167" i="2"/>
  <c r="V167" i="2"/>
  <c r="X167" i="2"/>
  <c r="Y167" i="2"/>
  <c r="Z167" i="2"/>
  <c r="Q167" i="2"/>
  <c r="R167" i="2"/>
  <c r="S167" i="2"/>
  <c r="T167" i="2"/>
  <c r="M167" i="2"/>
  <c r="N167" i="2"/>
  <c r="G167" i="2"/>
  <c r="L166" i="2"/>
  <c r="W166" i="2"/>
  <c r="V166" i="2"/>
  <c r="X166" i="2"/>
  <c r="Y166" i="2"/>
  <c r="Z166" i="2"/>
  <c r="Q166" i="2"/>
  <c r="R166" i="2"/>
  <c r="S166" i="2"/>
  <c r="T166" i="2"/>
  <c r="M166" i="2"/>
  <c r="N166" i="2"/>
  <c r="G166" i="2"/>
  <c r="L165" i="2"/>
  <c r="W165" i="2"/>
  <c r="V165" i="2"/>
  <c r="X165" i="2"/>
  <c r="Y165" i="2"/>
  <c r="Z165" i="2"/>
  <c r="Q165" i="2"/>
  <c r="R165" i="2"/>
  <c r="S165" i="2"/>
  <c r="T165" i="2"/>
  <c r="M165" i="2"/>
  <c r="N165" i="2"/>
  <c r="G165" i="2"/>
  <c r="L164" i="2"/>
  <c r="W164" i="2"/>
  <c r="V164" i="2"/>
  <c r="X164" i="2"/>
  <c r="Y164" i="2"/>
  <c r="Z164" i="2"/>
  <c r="Q164" i="2"/>
  <c r="R164" i="2"/>
  <c r="S164" i="2"/>
  <c r="T164" i="2"/>
  <c r="M164" i="2"/>
  <c r="N164" i="2"/>
  <c r="G164" i="2"/>
  <c r="L163" i="2"/>
  <c r="W163" i="2"/>
  <c r="V163" i="2"/>
  <c r="X163" i="2"/>
  <c r="Y163" i="2"/>
  <c r="Z163" i="2"/>
  <c r="Q163" i="2"/>
  <c r="R163" i="2"/>
  <c r="S163" i="2"/>
  <c r="T163" i="2"/>
  <c r="M163" i="2"/>
  <c r="N163" i="2"/>
  <c r="G163" i="2"/>
  <c r="L162" i="2"/>
  <c r="W162" i="2"/>
  <c r="V162" i="2"/>
  <c r="X162" i="2"/>
  <c r="Y162" i="2"/>
  <c r="Z162" i="2"/>
  <c r="Q162" i="2"/>
  <c r="R162" i="2"/>
  <c r="S162" i="2"/>
  <c r="T162" i="2"/>
  <c r="M162" i="2"/>
  <c r="N162" i="2"/>
  <c r="G162" i="2"/>
  <c r="L161" i="2"/>
  <c r="W161" i="2"/>
  <c r="V161" i="2"/>
  <c r="X161" i="2"/>
  <c r="Y161" i="2"/>
  <c r="Z161" i="2"/>
  <c r="Q161" i="2"/>
  <c r="R161" i="2"/>
  <c r="S161" i="2"/>
  <c r="T161" i="2"/>
  <c r="M161" i="2"/>
  <c r="N161" i="2"/>
  <c r="G161" i="2"/>
  <c r="L160" i="2"/>
  <c r="W160" i="2"/>
  <c r="V160" i="2"/>
  <c r="X160" i="2"/>
  <c r="Y160" i="2"/>
  <c r="Z160" i="2"/>
  <c r="Q160" i="2"/>
  <c r="R160" i="2"/>
  <c r="S160" i="2"/>
  <c r="T160" i="2"/>
  <c r="M160" i="2"/>
  <c r="N160" i="2"/>
  <c r="G160" i="2"/>
  <c r="L159" i="2"/>
  <c r="W159" i="2"/>
  <c r="V159" i="2"/>
  <c r="X159" i="2"/>
  <c r="Y159" i="2"/>
  <c r="Z159" i="2"/>
  <c r="Q159" i="2"/>
  <c r="R159" i="2"/>
  <c r="S159" i="2"/>
  <c r="T159" i="2"/>
  <c r="M159" i="2"/>
  <c r="N159" i="2"/>
  <c r="G159" i="2"/>
  <c r="L158" i="2"/>
  <c r="W158" i="2"/>
  <c r="V158" i="2"/>
  <c r="X158" i="2"/>
  <c r="Y158" i="2"/>
  <c r="Z158" i="2"/>
  <c r="Q158" i="2"/>
  <c r="R158" i="2"/>
  <c r="S158" i="2"/>
  <c r="T158" i="2"/>
  <c r="M158" i="2"/>
  <c r="N158" i="2"/>
  <c r="G158" i="2"/>
  <c r="L157" i="2"/>
  <c r="W157" i="2"/>
  <c r="V157" i="2"/>
  <c r="X157" i="2"/>
  <c r="Y157" i="2"/>
  <c r="Z157" i="2"/>
  <c r="Q157" i="2"/>
  <c r="R157" i="2"/>
  <c r="S157" i="2"/>
  <c r="T157" i="2"/>
  <c r="M157" i="2"/>
  <c r="N157" i="2"/>
  <c r="G157" i="2"/>
  <c r="L156" i="2"/>
  <c r="W156" i="2"/>
  <c r="V156" i="2"/>
  <c r="X156" i="2"/>
  <c r="Y156" i="2"/>
  <c r="Z156" i="2"/>
  <c r="Q156" i="2"/>
  <c r="R156" i="2"/>
  <c r="S156" i="2"/>
  <c r="T156" i="2"/>
  <c r="M156" i="2"/>
  <c r="N156" i="2"/>
  <c r="G156" i="2"/>
  <c r="L155" i="2"/>
  <c r="W155" i="2"/>
  <c r="V155" i="2"/>
  <c r="X155" i="2"/>
  <c r="Y155" i="2"/>
  <c r="Z155" i="2"/>
  <c r="Q155" i="2"/>
  <c r="R155" i="2"/>
  <c r="S155" i="2"/>
  <c r="T155" i="2"/>
  <c r="M155" i="2"/>
  <c r="N155" i="2"/>
  <c r="G155" i="2"/>
  <c r="L154" i="2"/>
  <c r="W154" i="2"/>
  <c r="V154" i="2"/>
  <c r="X154" i="2"/>
  <c r="Y154" i="2"/>
  <c r="Z154" i="2"/>
  <c r="Q154" i="2"/>
  <c r="R154" i="2"/>
  <c r="S154" i="2"/>
  <c r="T154" i="2"/>
  <c r="M154" i="2"/>
  <c r="N154" i="2"/>
  <c r="G154" i="2"/>
  <c r="L153" i="2"/>
  <c r="W153" i="2"/>
  <c r="V153" i="2"/>
  <c r="X153" i="2"/>
  <c r="Y153" i="2"/>
  <c r="Z153" i="2"/>
  <c r="Q153" i="2"/>
  <c r="R153" i="2"/>
  <c r="S153" i="2"/>
  <c r="T153" i="2"/>
  <c r="M153" i="2"/>
  <c r="N153" i="2"/>
  <c r="G153" i="2"/>
  <c r="L152" i="2"/>
  <c r="W152" i="2"/>
  <c r="V152" i="2"/>
  <c r="X152" i="2"/>
  <c r="Y152" i="2"/>
  <c r="Z152" i="2"/>
  <c r="Q152" i="2"/>
  <c r="R152" i="2"/>
  <c r="S152" i="2"/>
  <c r="T152" i="2"/>
  <c r="M152" i="2"/>
  <c r="N152" i="2"/>
  <c r="G152" i="2"/>
  <c r="L151" i="2"/>
  <c r="W151" i="2"/>
  <c r="V151" i="2"/>
  <c r="X151" i="2"/>
  <c r="Y151" i="2"/>
  <c r="Z151" i="2"/>
  <c r="Q151" i="2"/>
  <c r="R151" i="2"/>
  <c r="S151" i="2"/>
  <c r="T151" i="2"/>
  <c r="M151" i="2"/>
  <c r="N151" i="2"/>
  <c r="G151" i="2"/>
  <c r="L150" i="2"/>
  <c r="W150" i="2"/>
  <c r="V150" i="2"/>
  <c r="X150" i="2"/>
  <c r="Y150" i="2"/>
  <c r="Z150" i="2"/>
  <c r="Q150" i="2"/>
  <c r="R150" i="2"/>
  <c r="S150" i="2"/>
  <c r="T150" i="2"/>
  <c r="M150" i="2"/>
  <c r="N150" i="2"/>
  <c r="G150" i="2"/>
  <c r="L149" i="2"/>
  <c r="W149" i="2"/>
  <c r="V149" i="2"/>
  <c r="X149" i="2"/>
  <c r="Y149" i="2"/>
  <c r="Z149" i="2"/>
  <c r="Q149" i="2"/>
  <c r="R149" i="2"/>
  <c r="S149" i="2"/>
  <c r="T149" i="2"/>
  <c r="M149" i="2"/>
  <c r="N149" i="2"/>
  <c r="G149" i="2"/>
  <c r="L148" i="2"/>
  <c r="W148" i="2"/>
  <c r="V148" i="2"/>
  <c r="X148" i="2"/>
  <c r="Y148" i="2"/>
  <c r="Z148" i="2"/>
  <c r="Q148" i="2"/>
  <c r="R148" i="2"/>
  <c r="S148" i="2"/>
  <c r="T148" i="2"/>
  <c r="M148" i="2"/>
  <c r="N148" i="2"/>
  <c r="G148" i="2"/>
  <c r="L147" i="2"/>
  <c r="W147" i="2"/>
  <c r="V147" i="2"/>
  <c r="X147" i="2"/>
  <c r="Y147" i="2"/>
  <c r="Z147" i="2"/>
  <c r="Q147" i="2"/>
  <c r="R147" i="2"/>
  <c r="S147" i="2"/>
  <c r="T147" i="2"/>
  <c r="M147" i="2"/>
  <c r="N147" i="2"/>
  <c r="G147" i="2"/>
  <c r="L146" i="2"/>
  <c r="W146" i="2"/>
  <c r="V146" i="2"/>
  <c r="X146" i="2"/>
  <c r="Y146" i="2"/>
  <c r="Z146" i="2"/>
  <c r="Q146" i="2"/>
  <c r="R146" i="2"/>
  <c r="S146" i="2"/>
  <c r="T146" i="2"/>
  <c r="M146" i="2"/>
  <c r="N146" i="2"/>
  <c r="G146" i="2"/>
  <c r="L145" i="2"/>
  <c r="W145" i="2"/>
  <c r="V145" i="2"/>
  <c r="X145" i="2"/>
  <c r="Y145" i="2"/>
  <c r="Z145" i="2"/>
  <c r="Q145" i="2"/>
  <c r="R145" i="2"/>
  <c r="S145" i="2"/>
  <c r="T145" i="2"/>
  <c r="M145" i="2"/>
  <c r="N145" i="2"/>
  <c r="G145" i="2"/>
  <c r="L144" i="2"/>
  <c r="W144" i="2"/>
  <c r="V144" i="2"/>
  <c r="X144" i="2"/>
  <c r="Y144" i="2"/>
  <c r="Z144" i="2"/>
  <c r="Q144" i="2"/>
  <c r="R144" i="2"/>
  <c r="S144" i="2"/>
  <c r="T144" i="2"/>
  <c r="M144" i="2"/>
  <c r="N144" i="2"/>
  <c r="G144" i="2"/>
  <c r="L143" i="2"/>
  <c r="W143" i="2"/>
  <c r="V143" i="2"/>
  <c r="X143" i="2"/>
  <c r="Y143" i="2"/>
  <c r="Z143" i="2"/>
  <c r="Q143" i="2"/>
  <c r="R143" i="2"/>
  <c r="S143" i="2"/>
  <c r="T143" i="2"/>
  <c r="M143" i="2"/>
  <c r="N143" i="2"/>
  <c r="G143" i="2"/>
  <c r="L142" i="2"/>
  <c r="W142" i="2"/>
  <c r="V142" i="2"/>
  <c r="X142" i="2"/>
  <c r="Y142" i="2"/>
  <c r="Z142" i="2"/>
  <c r="Q142" i="2"/>
  <c r="R142" i="2"/>
  <c r="S142" i="2"/>
  <c r="T142" i="2"/>
  <c r="M142" i="2"/>
  <c r="N142" i="2"/>
  <c r="G142" i="2"/>
  <c r="L141" i="2"/>
  <c r="W141" i="2"/>
  <c r="V141" i="2"/>
  <c r="X141" i="2"/>
  <c r="Y141" i="2"/>
  <c r="Z141" i="2"/>
  <c r="Q141" i="2"/>
  <c r="R141" i="2"/>
  <c r="S141" i="2"/>
  <c r="T141" i="2"/>
  <c r="M141" i="2"/>
  <c r="N141" i="2"/>
  <c r="G141" i="2"/>
  <c r="L140" i="2"/>
  <c r="W140" i="2"/>
  <c r="V140" i="2"/>
  <c r="X140" i="2"/>
  <c r="Y140" i="2"/>
  <c r="Z140" i="2"/>
  <c r="Q140" i="2"/>
  <c r="R140" i="2"/>
  <c r="S140" i="2"/>
  <c r="T140" i="2"/>
  <c r="M140" i="2"/>
  <c r="N140" i="2"/>
  <c r="G140" i="2"/>
  <c r="L139" i="2"/>
  <c r="W139" i="2"/>
  <c r="V139" i="2"/>
  <c r="X139" i="2"/>
  <c r="Y139" i="2"/>
  <c r="Z139" i="2"/>
  <c r="Q139" i="2"/>
  <c r="R139" i="2"/>
  <c r="S139" i="2"/>
  <c r="T139" i="2"/>
  <c r="M139" i="2"/>
  <c r="N139" i="2"/>
  <c r="G139" i="2"/>
  <c r="L138" i="2"/>
  <c r="W138" i="2"/>
  <c r="V138" i="2"/>
  <c r="X138" i="2"/>
  <c r="Y138" i="2"/>
  <c r="Z138" i="2"/>
  <c r="Q138" i="2"/>
  <c r="R138" i="2"/>
  <c r="S138" i="2"/>
  <c r="T138" i="2"/>
  <c r="M138" i="2"/>
  <c r="N138" i="2"/>
  <c r="G138" i="2"/>
  <c r="L137" i="2"/>
  <c r="W137" i="2"/>
  <c r="V137" i="2"/>
  <c r="X137" i="2"/>
  <c r="Y137" i="2"/>
  <c r="Z137" i="2"/>
  <c r="Q137" i="2"/>
  <c r="R137" i="2"/>
  <c r="S137" i="2"/>
  <c r="T137" i="2"/>
  <c r="M137" i="2"/>
  <c r="N137" i="2"/>
  <c r="G137" i="2"/>
  <c r="L136" i="2"/>
  <c r="W136" i="2"/>
  <c r="V136" i="2"/>
  <c r="X136" i="2"/>
  <c r="Y136" i="2"/>
  <c r="Z136" i="2"/>
  <c r="Q136" i="2"/>
  <c r="R136" i="2"/>
  <c r="S136" i="2"/>
  <c r="T136" i="2"/>
  <c r="M136" i="2"/>
  <c r="N136" i="2"/>
  <c r="G136" i="2"/>
  <c r="L135" i="2"/>
  <c r="W135" i="2"/>
  <c r="V135" i="2"/>
  <c r="X135" i="2"/>
  <c r="Y135" i="2"/>
  <c r="Z135" i="2"/>
  <c r="Q135" i="2"/>
  <c r="R135" i="2"/>
  <c r="S135" i="2"/>
  <c r="T135" i="2"/>
  <c r="M135" i="2"/>
  <c r="N135" i="2"/>
  <c r="G135" i="2"/>
  <c r="L134" i="2"/>
  <c r="W134" i="2"/>
  <c r="V134" i="2"/>
  <c r="X134" i="2"/>
  <c r="Y134" i="2"/>
  <c r="Z134" i="2"/>
  <c r="Q134" i="2"/>
  <c r="R134" i="2"/>
  <c r="S134" i="2"/>
  <c r="T134" i="2"/>
  <c r="M134" i="2"/>
  <c r="N134" i="2"/>
  <c r="G134" i="2"/>
  <c r="L133" i="2"/>
  <c r="W133" i="2"/>
  <c r="V133" i="2"/>
  <c r="X133" i="2"/>
  <c r="Y133" i="2"/>
  <c r="Z133" i="2"/>
  <c r="Q133" i="2"/>
  <c r="R133" i="2"/>
  <c r="S133" i="2"/>
  <c r="T133" i="2"/>
  <c r="M133" i="2"/>
  <c r="N133" i="2"/>
  <c r="G133" i="2"/>
  <c r="L132" i="2"/>
  <c r="W132" i="2"/>
  <c r="V132" i="2"/>
  <c r="X132" i="2"/>
  <c r="Y132" i="2"/>
  <c r="Z132" i="2"/>
  <c r="Q132" i="2"/>
  <c r="R132" i="2"/>
  <c r="S132" i="2"/>
  <c r="T132" i="2"/>
  <c r="M132" i="2"/>
  <c r="N132" i="2"/>
  <c r="G132" i="2"/>
  <c r="L131" i="2"/>
  <c r="W131" i="2"/>
  <c r="V131" i="2"/>
  <c r="X131" i="2"/>
  <c r="Y131" i="2"/>
  <c r="Z131" i="2"/>
  <c r="Q131" i="2"/>
  <c r="R131" i="2"/>
  <c r="S131" i="2"/>
  <c r="T131" i="2"/>
  <c r="M131" i="2"/>
  <c r="N131" i="2"/>
  <c r="G131" i="2"/>
  <c r="L130" i="2"/>
  <c r="W130" i="2"/>
  <c r="V130" i="2"/>
  <c r="X130" i="2"/>
  <c r="Y130" i="2"/>
  <c r="Z130" i="2"/>
  <c r="Q130" i="2"/>
  <c r="R130" i="2"/>
  <c r="S130" i="2"/>
  <c r="T130" i="2"/>
  <c r="M130" i="2"/>
  <c r="N130" i="2"/>
  <c r="G130" i="2"/>
  <c r="L129" i="2"/>
  <c r="W129" i="2"/>
  <c r="V129" i="2"/>
  <c r="X129" i="2"/>
  <c r="Y129" i="2"/>
  <c r="Z129" i="2"/>
  <c r="Q129" i="2"/>
  <c r="R129" i="2"/>
  <c r="S129" i="2"/>
  <c r="T129" i="2"/>
  <c r="M129" i="2"/>
  <c r="N129" i="2"/>
  <c r="G129" i="2"/>
  <c r="L128" i="2"/>
  <c r="W128" i="2"/>
  <c r="V128" i="2"/>
  <c r="X128" i="2"/>
  <c r="Y128" i="2"/>
  <c r="Z128" i="2"/>
  <c r="Q128" i="2"/>
  <c r="R128" i="2"/>
  <c r="S128" i="2"/>
  <c r="T128" i="2"/>
  <c r="M128" i="2"/>
  <c r="N128" i="2"/>
  <c r="G128" i="2"/>
  <c r="L127" i="2"/>
  <c r="W127" i="2"/>
  <c r="V127" i="2"/>
  <c r="X127" i="2"/>
  <c r="Y127" i="2"/>
  <c r="Z127" i="2"/>
  <c r="Q127" i="2"/>
  <c r="R127" i="2"/>
  <c r="S127" i="2"/>
  <c r="T127" i="2"/>
  <c r="M127" i="2"/>
  <c r="N127" i="2"/>
  <c r="G127" i="2"/>
  <c r="L126" i="2"/>
  <c r="W126" i="2"/>
  <c r="V126" i="2"/>
  <c r="X126" i="2"/>
  <c r="Y126" i="2"/>
  <c r="Z126" i="2"/>
  <c r="Q126" i="2"/>
  <c r="R126" i="2"/>
  <c r="S126" i="2"/>
  <c r="T126" i="2"/>
  <c r="M126" i="2"/>
  <c r="N126" i="2"/>
  <c r="G126" i="2"/>
  <c r="L125" i="2"/>
  <c r="W125" i="2"/>
  <c r="V125" i="2"/>
  <c r="X125" i="2"/>
  <c r="Y125" i="2"/>
  <c r="Z125" i="2"/>
  <c r="Q125" i="2"/>
  <c r="R125" i="2"/>
  <c r="S125" i="2"/>
  <c r="T125" i="2"/>
  <c r="M125" i="2"/>
  <c r="N125" i="2"/>
  <c r="G125" i="2"/>
  <c r="L124" i="2"/>
  <c r="W124" i="2"/>
  <c r="V124" i="2"/>
  <c r="X124" i="2"/>
  <c r="Y124" i="2"/>
  <c r="Z124" i="2"/>
  <c r="Q124" i="2"/>
  <c r="R124" i="2"/>
  <c r="S124" i="2"/>
  <c r="T124" i="2"/>
  <c r="M124" i="2"/>
  <c r="N124" i="2"/>
  <c r="G124" i="2"/>
  <c r="L123" i="2"/>
  <c r="W123" i="2"/>
  <c r="V123" i="2"/>
  <c r="X123" i="2"/>
  <c r="Y123" i="2"/>
  <c r="Z123" i="2"/>
  <c r="Q123" i="2"/>
  <c r="R123" i="2"/>
  <c r="S123" i="2"/>
  <c r="T123" i="2"/>
  <c r="M123" i="2"/>
  <c r="N123" i="2"/>
  <c r="G123" i="2"/>
  <c r="L122" i="2"/>
  <c r="W122" i="2"/>
  <c r="V122" i="2"/>
  <c r="X122" i="2"/>
  <c r="Y122" i="2"/>
  <c r="Z122" i="2"/>
  <c r="Q122" i="2"/>
  <c r="R122" i="2"/>
  <c r="S122" i="2"/>
  <c r="T122" i="2"/>
  <c r="M122" i="2"/>
  <c r="N122" i="2"/>
  <c r="G122" i="2"/>
  <c r="L121" i="2"/>
  <c r="W121" i="2"/>
  <c r="V121" i="2"/>
  <c r="X121" i="2"/>
  <c r="Y121" i="2"/>
  <c r="Z121" i="2"/>
  <c r="Q121" i="2"/>
  <c r="R121" i="2"/>
  <c r="S121" i="2"/>
  <c r="T121" i="2"/>
  <c r="M121" i="2"/>
  <c r="N121" i="2"/>
  <c r="G121" i="2"/>
  <c r="L120" i="2"/>
  <c r="W120" i="2"/>
  <c r="V120" i="2"/>
  <c r="X120" i="2"/>
  <c r="Y120" i="2"/>
  <c r="Z120" i="2"/>
  <c r="Q120" i="2"/>
  <c r="R120" i="2"/>
  <c r="S120" i="2"/>
  <c r="T120" i="2"/>
  <c r="M120" i="2"/>
  <c r="N120" i="2"/>
  <c r="G120" i="2"/>
  <c r="L119" i="2"/>
  <c r="W119" i="2"/>
  <c r="V119" i="2"/>
  <c r="X119" i="2"/>
  <c r="Y119" i="2"/>
  <c r="Z119" i="2"/>
  <c r="Q119" i="2"/>
  <c r="R119" i="2"/>
  <c r="S119" i="2"/>
  <c r="T119" i="2"/>
  <c r="M119" i="2"/>
  <c r="N119" i="2"/>
  <c r="G119" i="2"/>
  <c r="L118" i="2"/>
  <c r="W118" i="2"/>
  <c r="V118" i="2"/>
  <c r="X118" i="2"/>
  <c r="Y118" i="2"/>
  <c r="Z118" i="2"/>
  <c r="Q118" i="2"/>
  <c r="R118" i="2"/>
  <c r="S118" i="2"/>
  <c r="T118" i="2"/>
  <c r="M118" i="2"/>
  <c r="N118" i="2"/>
  <c r="G118" i="2"/>
  <c r="L117" i="2"/>
  <c r="W117" i="2"/>
  <c r="V117" i="2"/>
  <c r="X117" i="2"/>
  <c r="Y117" i="2"/>
  <c r="Z117" i="2"/>
  <c r="Q117" i="2"/>
  <c r="R117" i="2"/>
  <c r="S117" i="2"/>
  <c r="T117" i="2"/>
  <c r="M117" i="2"/>
  <c r="N117" i="2"/>
  <c r="G117" i="2"/>
  <c r="L116" i="2"/>
  <c r="W116" i="2"/>
  <c r="V116" i="2"/>
  <c r="X116" i="2"/>
  <c r="Y116" i="2"/>
  <c r="Z116" i="2"/>
  <c r="Q116" i="2"/>
  <c r="R116" i="2"/>
  <c r="S116" i="2"/>
  <c r="T116" i="2"/>
  <c r="M116" i="2"/>
  <c r="N116" i="2"/>
  <c r="G116" i="2"/>
  <c r="L115" i="2"/>
  <c r="W115" i="2"/>
  <c r="V115" i="2"/>
  <c r="X115" i="2"/>
  <c r="Y115" i="2"/>
  <c r="Z115" i="2"/>
  <c r="Q115" i="2"/>
  <c r="R115" i="2"/>
  <c r="S115" i="2"/>
  <c r="T115" i="2"/>
  <c r="M115" i="2"/>
  <c r="N115" i="2"/>
  <c r="G115" i="2"/>
  <c r="L114" i="2"/>
  <c r="W114" i="2"/>
  <c r="V114" i="2"/>
  <c r="X114" i="2"/>
  <c r="Y114" i="2"/>
  <c r="Z114" i="2"/>
  <c r="Q114" i="2"/>
  <c r="R114" i="2"/>
  <c r="S114" i="2"/>
  <c r="T114" i="2"/>
  <c r="M114" i="2"/>
  <c r="N114" i="2"/>
  <c r="G114" i="2"/>
  <c r="L113" i="2"/>
  <c r="W113" i="2"/>
  <c r="V113" i="2"/>
  <c r="X113" i="2"/>
  <c r="Y113" i="2"/>
  <c r="Z113" i="2"/>
  <c r="Q113" i="2"/>
  <c r="R113" i="2"/>
  <c r="S113" i="2"/>
  <c r="T113" i="2"/>
  <c r="M113" i="2"/>
  <c r="N113" i="2"/>
  <c r="G113" i="2"/>
  <c r="L112" i="2"/>
  <c r="W112" i="2"/>
  <c r="V112" i="2"/>
  <c r="X112" i="2"/>
  <c r="Y112" i="2"/>
  <c r="Z112" i="2"/>
  <c r="Q112" i="2"/>
  <c r="R112" i="2"/>
  <c r="S112" i="2"/>
  <c r="T112" i="2"/>
  <c r="M112" i="2"/>
  <c r="N112" i="2"/>
  <c r="G112" i="2"/>
  <c r="L111" i="2"/>
  <c r="W111" i="2"/>
  <c r="V111" i="2"/>
  <c r="X111" i="2"/>
  <c r="Y111" i="2"/>
  <c r="Z111" i="2"/>
  <c r="Q111" i="2"/>
  <c r="R111" i="2"/>
  <c r="S111" i="2"/>
  <c r="T111" i="2"/>
  <c r="M111" i="2"/>
  <c r="N111" i="2"/>
  <c r="G111" i="2"/>
  <c r="L110" i="2"/>
  <c r="W110" i="2"/>
  <c r="V110" i="2"/>
  <c r="X110" i="2"/>
  <c r="Y110" i="2"/>
  <c r="Z110" i="2"/>
  <c r="Q110" i="2"/>
  <c r="R110" i="2"/>
  <c r="S110" i="2"/>
  <c r="T110" i="2"/>
  <c r="M110" i="2"/>
  <c r="N110" i="2"/>
  <c r="G110" i="2"/>
  <c r="L109" i="2"/>
  <c r="W109" i="2"/>
  <c r="V109" i="2"/>
  <c r="X109" i="2"/>
  <c r="Y109" i="2"/>
  <c r="Z109" i="2"/>
  <c r="Q109" i="2"/>
  <c r="R109" i="2"/>
  <c r="S109" i="2"/>
  <c r="T109" i="2"/>
  <c r="M109" i="2"/>
  <c r="N109" i="2"/>
  <c r="G109" i="2"/>
  <c r="L108" i="2"/>
  <c r="W108" i="2"/>
  <c r="V108" i="2"/>
  <c r="X108" i="2"/>
  <c r="Y108" i="2"/>
  <c r="Z108" i="2"/>
  <c r="Q108" i="2"/>
  <c r="R108" i="2"/>
  <c r="S108" i="2"/>
  <c r="T108" i="2"/>
  <c r="M108" i="2"/>
  <c r="N108" i="2"/>
  <c r="G108" i="2"/>
  <c r="L107" i="2"/>
  <c r="W107" i="2"/>
  <c r="V107" i="2"/>
  <c r="X107" i="2"/>
  <c r="Y107" i="2"/>
  <c r="Z107" i="2"/>
  <c r="Q107" i="2"/>
  <c r="R107" i="2"/>
  <c r="S107" i="2"/>
  <c r="T107" i="2"/>
  <c r="M107" i="2"/>
  <c r="N107" i="2"/>
  <c r="G107" i="2"/>
  <c r="L106" i="2"/>
  <c r="W106" i="2"/>
  <c r="V106" i="2"/>
  <c r="X106" i="2"/>
  <c r="Y106" i="2"/>
  <c r="Z106" i="2"/>
  <c r="Q106" i="2"/>
  <c r="R106" i="2"/>
  <c r="S106" i="2"/>
  <c r="T106" i="2"/>
  <c r="M106" i="2"/>
  <c r="N106" i="2"/>
  <c r="G106" i="2"/>
  <c r="L105" i="2"/>
  <c r="W105" i="2"/>
  <c r="V105" i="2"/>
  <c r="X105" i="2"/>
  <c r="Y105" i="2"/>
  <c r="Z105" i="2"/>
  <c r="Q105" i="2"/>
  <c r="R105" i="2"/>
  <c r="S105" i="2"/>
  <c r="T105" i="2"/>
  <c r="M105" i="2"/>
  <c r="N105" i="2"/>
  <c r="G105" i="2"/>
  <c r="L104" i="2"/>
  <c r="W104" i="2"/>
  <c r="V104" i="2"/>
  <c r="X104" i="2"/>
  <c r="Y104" i="2"/>
  <c r="Z104" i="2"/>
  <c r="Q104" i="2"/>
  <c r="R104" i="2"/>
  <c r="S104" i="2"/>
  <c r="T104" i="2"/>
  <c r="M104" i="2"/>
  <c r="N104" i="2"/>
  <c r="G104" i="2"/>
  <c r="L103" i="2"/>
  <c r="W103" i="2"/>
  <c r="V103" i="2"/>
  <c r="X103" i="2"/>
  <c r="Y103" i="2"/>
  <c r="Z103" i="2"/>
  <c r="Q103" i="2"/>
  <c r="R103" i="2"/>
  <c r="S103" i="2"/>
  <c r="T103" i="2"/>
  <c r="M103" i="2"/>
  <c r="N103" i="2"/>
  <c r="G103" i="2"/>
  <c r="L102" i="2"/>
  <c r="W102" i="2"/>
  <c r="V102" i="2"/>
  <c r="X102" i="2"/>
  <c r="Y102" i="2"/>
  <c r="Z102" i="2"/>
  <c r="Q102" i="2"/>
  <c r="R102" i="2"/>
  <c r="S102" i="2"/>
  <c r="T102" i="2"/>
  <c r="M102" i="2"/>
  <c r="N102" i="2"/>
  <c r="G102" i="2"/>
  <c r="L101" i="2"/>
  <c r="W101" i="2"/>
  <c r="V101" i="2"/>
  <c r="X101" i="2"/>
  <c r="Y101" i="2"/>
  <c r="Z101" i="2"/>
  <c r="Q101" i="2"/>
  <c r="R101" i="2"/>
  <c r="S101" i="2"/>
  <c r="T101" i="2"/>
  <c r="M101" i="2"/>
  <c r="N101" i="2"/>
  <c r="G101" i="2"/>
  <c r="L100" i="2"/>
  <c r="W100" i="2"/>
  <c r="V100" i="2"/>
  <c r="X100" i="2"/>
  <c r="Y100" i="2"/>
  <c r="Z100" i="2"/>
  <c r="Q100" i="2"/>
  <c r="R100" i="2"/>
  <c r="S100" i="2"/>
  <c r="T100" i="2"/>
  <c r="M100" i="2"/>
  <c r="N100" i="2"/>
  <c r="G100" i="2"/>
  <c r="L99" i="2"/>
  <c r="W99" i="2"/>
  <c r="V99" i="2"/>
  <c r="X99" i="2"/>
  <c r="Y99" i="2"/>
  <c r="Z99" i="2"/>
  <c r="Q99" i="2"/>
  <c r="R99" i="2"/>
  <c r="S99" i="2"/>
  <c r="T99" i="2"/>
  <c r="M99" i="2"/>
  <c r="N99" i="2"/>
  <c r="G99" i="2"/>
  <c r="L98" i="2"/>
  <c r="W98" i="2"/>
  <c r="V98" i="2"/>
  <c r="X98" i="2"/>
  <c r="Y98" i="2"/>
  <c r="Z98" i="2"/>
  <c r="Q98" i="2"/>
  <c r="R98" i="2"/>
  <c r="S98" i="2"/>
  <c r="T98" i="2"/>
  <c r="M98" i="2"/>
  <c r="N98" i="2"/>
  <c r="G98" i="2"/>
  <c r="L97" i="2"/>
  <c r="W97" i="2"/>
  <c r="V97" i="2"/>
  <c r="X97" i="2"/>
  <c r="Y97" i="2"/>
  <c r="Z97" i="2"/>
  <c r="Q97" i="2"/>
  <c r="R97" i="2"/>
  <c r="S97" i="2"/>
  <c r="T97" i="2"/>
  <c r="M97" i="2"/>
  <c r="N97" i="2"/>
  <c r="G97" i="2"/>
  <c r="L96" i="2"/>
  <c r="W96" i="2"/>
  <c r="V96" i="2"/>
  <c r="X96" i="2"/>
  <c r="Y96" i="2"/>
  <c r="Z96" i="2"/>
  <c r="Q96" i="2"/>
  <c r="R96" i="2"/>
  <c r="S96" i="2"/>
  <c r="T96" i="2"/>
  <c r="M96" i="2"/>
  <c r="N96" i="2"/>
  <c r="G96" i="2"/>
  <c r="L95" i="2"/>
  <c r="W95" i="2"/>
  <c r="V95" i="2"/>
  <c r="X95" i="2"/>
  <c r="Y95" i="2"/>
  <c r="Z95" i="2"/>
  <c r="Q95" i="2"/>
  <c r="R95" i="2"/>
  <c r="S95" i="2"/>
  <c r="T95" i="2"/>
  <c r="M95" i="2"/>
  <c r="N95" i="2"/>
  <c r="G95" i="2"/>
  <c r="L94" i="2"/>
  <c r="W94" i="2"/>
  <c r="V94" i="2"/>
  <c r="X94" i="2"/>
  <c r="Y94" i="2"/>
  <c r="Z94" i="2"/>
  <c r="Q94" i="2"/>
  <c r="R94" i="2"/>
  <c r="S94" i="2"/>
  <c r="T94" i="2"/>
  <c r="M94" i="2"/>
  <c r="N94" i="2"/>
  <c r="G94" i="2"/>
  <c r="L93" i="2"/>
  <c r="W93" i="2"/>
  <c r="V93" i="2"/>
  <c r="X93" i="2"/>
  <c r="Y93" i="2"/>
  <c r="Z93" i="2"/>
  <c r="Q93" i="2"/>
  <c r="R93" i="2"/>
  <c r="S93" i="2"/>
  <c r="T93" i="2"/>
  <c r="M93" i="2"/>
  <c r="N93" i="2"/>
  <c r="G93" i="2"/>
  <c r="L92" i="2"/>
  <c r="W92" i="2"/>
  <c r="V92" i="2"/>
  <c r="X92" i="2"/>
  <c r="Y92" i="2"/>
  <c r="Z92" i="2"/>
  <c r="Q92" i="2"/>
  <c r="R92" i="2"/>
  <c r="S92" i="2"/>
  <c r="T92" i="2"/>
  <c r="M92" i="2"/>
  <c r="N92" i="2"/>
  <c r="G92" i="2"/>
  <c r="L91" i="2"/>
  <c r="W91" i="2"/>
  <c r="V91" i="2"/>
  <c r="X91" i="2"/>
  <c r="Y91" i="2"/>
  <c r="Z91" i="2"/>
  <c r="Q91" i="2"/>
  <c r="R91" i="2"/>
  <c r="S91" i="2"/>
  <c r="T91" i="2"/>
  <c r="M91" i="2"/>
  <c r="N91" i="2"/>
  <c r="G91" i="2"/>
  <c r="L90" i="2"/>
  <c r="W90" i="2"/>
  <c r="V90" i="2"/>
  <c r="X90" i="2"/>
  <c r="Y90" i="2"/>
  <c r="Z90" i="2"/>
  <c r="Q90" i="2"/>
  <c r="R90" i="2"/>
  <c r="S90" i="2"/>
  <c r="T90" i="2"/>
  <c r="M90" i="2"/>
  <c r="N90" i="2"/>
  <c r="G90" i="2"/>
  <c r="L89" i="2"/>
  <c r="W89" i="2"/>
  <c r="V89" i="2"/>
  <c r="X89" i="2"/>
  <c r="Y89" i="2"/>
  <c r="Z89" i="2"/>
  <c r="Q89" i="2"/>
  <c r="R89" i="2"/>
  <c r="S89" i="2"/>
  <c r="T89" i="2"/>
  <c r="M89" i="2"/>
  <c r="N89" i="2"/>
  <c r="G89" i="2"/>
  <c r="L88" i="2"/>
  <c r="W88" i="2"/>
  <c r="V88" i="2"/>
  <c r="X88" i="2"/>
  <c r="Y88" i="2"/>
  <c r="Z88" i="2"/>
  <c r="Q88" i="2"/>
  <c r="R88" i="2"/>
  <c r="S88" i="2"/>
  <c r="T88" i="2"/>
  <c r="M88" i="2"/>
  <c r="N88" i="2"/>
  <c r="G88" i="2"/>
  <c r="L87" i="2"/>
  <c r="W87" i="2"/>
  <c r="V87" i="2"/>
  <c r="X87" i="2"/>
  <c r="Y87" i="2"/>
  <c r="Z87" i="2"/>
  <c r="Q87" i="2"/>
  <c r="R87" i="2"/>
  <c r="S87" i="2"/>
  <c r="T87" i="2"/>
  <c r="M87" i="2"/>
  <c r="N87" i="2"/>
  <c r="G87" i="2"/>
  <c r="L86" i="2"/>
  <c r="W86" i="2"/>
  <c r="V86" i="2"/>
  <c r="X86" i="2"/>
  <c r="Y86" i="2"/>
  <c r="Z86" i="2"/>
  <c r="Q86" i="2"/>
  <c r="R86" i="2"/>
  <c r="S86" i="2"/>
  <c r="T86" i="2"/>
  <c r="M86" i="2"/>
  <c r="N86" i="2"/>
  <c r="G86" i="2"/>
  <c r="L85" i="2"/>
  <c r="W85" i="2"/>
  <c r="V85" i="2"/>
  <c r="X85" i="2"/>
  <c r="Y85" i="2"/>
  <c r="Z85" i="2"/>
  <c r="Q85" i="2"/>
  <c r="R85" i="2"/>
  <c r="S85" i="2"/>
  <c r="T85" i="2"/>
  <c r="M85" i="2"/>
  <c r="N85" i="2"/>
  <c r="G85" i="2"/>
  <c r="L84" i="2"/>
  <c r="W84" i="2"/>
  <c r="V84" i="2"/>
  <c r="X84" i="2"/>
  <c r="Y84" i="2"/>
  <c r="Z84" i="2"/>
  <c r="Q84" i="2"/>
  <c r="R84" i="2"/>
  <c r="S84" i="2"/>
  <c r="T84" i="2"/>
  <c r="M84" i="2"/>
  <c r="N84" i="2"/>
  <c r="G84" i="2"/>
  <c r="L83" i="2"/>
  <c r="W83" i="2"/>
  <c r="V83" i="2"/>
  <c r="X83" i="2"/>
  <c r="Y83" i="2"/>
  <c r="Z83" i="2"/>
  <c r="Q83" i="2"/>
  <c r="R83" i="2"/>
  <c r="S83" i="2"/>
  <c r="T83" i="2"/>
  <c r="M83" i="2"/>
  <c r="N83" i="2"/>
  <c r="G83" i="2"/>
  <c r="L82" i="2"/>
  <c r="W82" i="2"/>
  <c r="V82" i="2"/>
  <c r="X82" i="2"/>
  <c r="Y82" i="2"/>
  <c r="Z82" i="2"/>
  <c r="Q82" i="2"/>
  <c r="R82" i="2"/>
  <c r="S82" i="2"/>
  <c r="T82" i="2"/>
  <c r="M82" i="2"/>
  <c r="N82" i="2"/>
  <c r="G82" i="2"/>
  <c r="L81" i="2"/>
  <c r="W81" i="2"/>
  <c r="V81" i="2"/>
  <c r="X81" i="2"/>
  <c r="Y81" i="2"/>
  <c r="Z81" i="2"/>
  <c r="Q81" i="2"/>
  <c r="R81" i="2"/>
  <c r="S81" i="2"/>
  <c r="T81" i="2"/>
  <c r="M81" i="2"/>
  <c r="N81" i="2"/>
  <c r="G81" i="2"/>
  <c r="L80" i="2"/>
  <c r="W80" i="2"/>
  <c r="V80" i="2"/>
  <c r="X80" i="2"/>
  <c r="Y80" i="2"/>
  <c r="Z80" i="2"/>
  <c r="Q80" i="2"/>
  <c r="R80" i="2"/>
  <c r="S80" i="2"/>
  <c r="T80" i="2"/>
  <c r="M80" i="2"/>
  <c r="N80" i="2"/>
  <c r="G80" i="2"/>
  <c r="L79" i="2"/>
  <c r="W79" i="2"/>
  <c r="V79" i="2"/>
  <c r="X79" i="2"/>
  <c r="Y79" i="2"/>
  <c r="Z79" i="2"/>
  <c r="Q79" i="2"/>
  <c r="R79" i="2"/>
  <c r="S79" i="2"/>
  <c r="T79" i="2"/>
  <c r="M79" i="2"/>
  <c r="N79" i="2"/>
  <c r="G79" i="2"/>
  <c r="L78" i="2"/>
  <c r="W78" i="2"/>
  <c r="V78" i="2"/>
  <c r="X78" i="2"/>
  <c r="Y78" i="2"/>
  <c r="Z78" i="2"/>
  <c r="Q78" i="2"/>
  <c r="R78" i="2"/>
  <c r="S78" i="2"/>
  <c r="T78" i="2"/>
  <c r="M78" i="2"/>
  <c r="N78" i="2"/>
  <c r="G78" i="2"/>
  <c r="L77" i="2"/>
  <c r="W77" i="2"/>
  <c r="V77" i="2"/>
  <c r="X77" i="2"/>
  <c r="Y77" i="2"/>
  <c r="Z77" i="2"/>
  <c r="Q77" i="2"/>
  <c r="R77" i="2"/>
  <c r="S77" i="2"/>
  <c r="T77" i="2"/>
  <c r="M77" i="2"/>
  <c r="N77" i="2"/>
  <c r="G77" i="2"/>
  <c r="L76" i="2"/>
  <c r="W76" i="2"/>
  <c r="V76" i="2"/>
  <c r="X76" i="2"/>
  <c r="Y76" i="2"/>
  <c r="Z76" i="2"/>
  <c r="Q76" i="2"/>
  <c r="R76" i="2"/>
  <c r="S76" i="2"/>
  <c r="T76" i="2"/>
  <c r="M76" i="2"/>
  <c r="N76" i="2"/>
  <c r="G76" i="2"/>
  <c r="L75" i="2"/>
  <c r="W75" i="2"/>
  <c r="V75" i="2"/>
  <c r="X75" i="2"/>
  <c r="Y75" i="2"/>
  <c r="Z75" i="2"/>
  <c r="Q75" i="2"/>
  <c r="R75" i="2"/>
  <c r="S75" i="2"/>
  <c r="T75" i="2"/>
  <c r="M75" i="2"/>
  <c r="N75" i="2"/>
  <c r="G75" i="2"/>
  <c r="L74" i="2"/>
  <c r="W74" i="2"/>
  <c r="V74" i="2"/>
  <c r="X74" i="2"/>
  <c r="Y74" i="2"/>
  <c r="Z74" i="2"/>
  <c r="Q74" i="2"/>
  <c r="R74" i="2"/>
  <c r="S74" i="2"/>
  <c r="T74" i="2"/>
  <c r="M74" i="2"/>
  <c r="N74" i="2"/>
  <c r="G74" i="2"/>
  <c r="L73" i="2"/>
  <c r="W73" i="2"/>
  <c r="V73" i="2"/>
  <c r="X73" i="2"/>
  <c r="Y73" i="2"/>
  <c r="Z73" i="2"/>
  <c r="Q73" i="2"/>
  <c r="R73" i="2"/>
  <c r="S73" i="2"/>
  <c r="T73" i="2"/>
  <c r="M73" i="2"/>
  <c r="N73" i="2"/>
  <c r="G73" i="2"/>
  <c r="L72" i="2"/>
  <c r="W72" i="2"/>
  <c r="V72" i="2"/>
  <c r="X72" i="2"/>
  <c r="Y72" i="2"/>
  <c r="Z72" i="2"/>
  <c r="Q72" i="2"/>
  <c r="R72" i="2"/>
  <c r="S72" i="2"/>
  <c r="T72" i="2"/>
  <c r="M72" i="2"/>
  <c r="N72" i="2"/>
  <c r="G72" i="2"/>
  <c r="L71" i="2"/>
  <c r="W71" i="2"/>
  <c r="V71" i="2"/>
  <c r="X71" i="2"/>
  <c r="Y71" i="2"/>
  <c r="Z71" i="2"/>
  <c r="Q71" i="2"/>
  <c r="R71" i="2"/>
  <c r="S71" i="2"/>
  <c r="T71" i="2"/>
  <c r="M71" i="2"/>
  <c r="N71" i="2"/>
  <c r="G71" i="2"/>
  <c r="L70" i="2"/>
  <c r="W70" i="2"/>
  <c r="V70" i="2"/>
  <c r="X70" i="2"/>
  <c r="Y70" i="2"/>
  <c r="Z70" i="2"/>
  <c r="Q70" i="2"/>
  <c r="R70" i="2"/>
  <c r="S70" i="2"/>
  <c r="T70" i="2"/>
  <c r="M70" i="2"/>
  <c r="N70" i="2"/>
  <c r="G70" i="2"/>
  <c r="L69" i="2"/>
  <c r="W69" i="2"/>
  <c r="V69" i="2"/>
  <c r="X69" i="2"/>
  <c r="Y69" i="2"/>
  <c r="Z69" i="2"/>
  <c r="Q69" i="2"/>
  <c r="R69" i="2"/>
  <c r="S69" i="2"/>
  <c r="T69" i="2"/>
  <c r="M69" i="2"/>
  <c r="N69" i="2"/>
  <c r="G69" i="2"/>
  <c r="L68" i="2"/>
  <c r="W68" i="2"/>
  <c r="V68" i="2"/>
  <c r="X68" i="2"/>
  <c r="Y68" i="2"/>
  <c r="Z68" i="2"/>
  <c r="Q68" i="2"/>
  <c r="R68" i="2"/>
  <c r="S68" i="2"/>
  <c r="T68" i="2"/>
  <c r="M68" i="2"/>
  <c r="N68" i="2"/>
  <c r="G68" i="2"/>
  <c r="L67" i="2"/>
  <c r="W67" i="2"/>
  <c r="V67" i="2"/>
  <c r="X67" i="2"/>
  <c r="Y67" i="2"/>
  <c r="Z67" i="2"/>
  <c r="Q67" i="2"/>
  <c r="R67" i="2"/>
  <c r="S67" i="2"/>
  <c r="T67" i="2"/>
  <c r="M67" i="2"/>
  <c r="N67" i="2"/>
  <c r="G67" i="2"/>
  <c r="L66" i="2"/>
  <c r="W66" i="2"/>
  <c r="V66" i="2"/>
  <c r="X66" i="2"/>
  <c r="Y66" i="2"/>
  <c r="Z66" i="2"/>
  <c r="Q66" i="2"/>
  <c r="R66" i="2"/>
  <c r="S66" i="2"/>
  <c r="T66" i="2"/>
  <c r="M66" i="2"/>
  <c r="N66" i="2"/>
  <c r="G66" i="2"/>
  <c r="L65" i="2"/>
  <c r="W65" i="2"/>
  <c r="V65" i="2"/>
  <c r="X65" i="2"/>
  <c r="Y65" i="2"/>
  <c r="Z65" i="2"/>
  <c r="Q65" i="2"/>
  <c r="R65" i="2"/>
  <c r="S65" i="2"/>
  <c r="T65" i="2"/>
  <c r="M65" i="2"/>
  <c r="N65" i="2"/>
  <c r="G65" i="2"/>
  <c r="L64" i="2"/>
  <c r="W64" i="2"/>
  <c r="V64" i="2"/>
  <c r="X64" i="2"/>
  <c r="Y64" i="2"/>
  <c r="Z64" i="2"/>
  <c r="Q64" i="2"/>
  <c r="R64" i="2"/>
  <c r="S64" i="2"/>
  <c r="T64" i="2"/>
  <c r="M64" i="2"/>
  <c r="N64" i="2"/>
  <c r="G64" i="2"/>
  <c r="L63" i="2"/>
  <c r="W63" i="2"/>
  <c r="V63" i="2"/>
  <c r="X63" i="2"/>
  <c r="Y63" i="2"/>
  <c r="Z63" i="2"/>
  <c r="Q63" i="2"/>
  <c r="R63" i="2"/>
  <c r="S63" i="2"/>
  <c r="T63" i="2"/>
  <c r="M63" i="2"/>
  <c r="N63" i="2"/>
  <c r="G63" i="2"/>
  <c r="L62" i="2"/>
  <c r="W62" i="2"/>
  <c r="V62" i="2"/>
  <c r="X62" i="2"/>
  <c r="Y62" i="2"/>
  <c r="Z62" i="2"/>
  <c r="Q62" i="2"/>
  <c r="R62" i="2"/>
  <c r="S62" i="2"/>
  <c r="T62" i="2"/>
  <c r="M62" i="2"/>
  <c r="N62" i="2"/>
  <c r="G62" i="2"/>
  <c r="L61" i="2"/>
  <c r="W61" i="2"/>
  <c r="V61" i="2"/>
  <c r="X61" i="2"/>
  <c r="Y61" i="2"/>
  <c r="Z61" i="2"/>
  <c r="Q61" i="2"/>
  <c r="R61" i="2"/>
  <c r="S61" i="2"/>
  <c r="T61" i="2"/>
  <c r="M61" i="2"/>
  <c r="N61" i="2"/>
  <c r="G61" i="2"/>
  <c r="L60" i="2"/>
  <c r="W60" i="2"/>
  <c r="V60" i="2"/>
  <c r="X60" i="2"/>
  <c r="Y60" i="2"/>
  <c r="Z60" i="2"/>
  <c r="Q60" i="2"/>
  <c r="R60" i="2"/>
  <c r="S60" i="2"/>
  <c r="T60" i="2"/>
  <c r="M60" i="2"/>
  <c r="N60" i="2"/>
  <c r="G60" i="2"/>
  <c r="L59" i="2"/>
  <c r="W59" i="2"/>
  <c r="V59" i="2"/>
  <c r="X59" i="2"/>
  <c r="Y59" i="2"/>
  <c r="Z59" i="2"/>
  <c r="Q59" i="2"/>
  <c r="R59" i="2"/>
  <c r="S59" i="2"/>
  <c r="T59" i="2"/>
  <c r="M59" i="2"/>
  <c r="N59" i="2"/>
  <c r="G59" i="2"/>
  <c r="L58" i="2"/>
  <c r="W58" i="2"/>
  <c r="V58" i="2"/>
  <c r="X58" i="2"/>
  <c r="Y58" i="2"/>
  <c r="Z58" i="2"/>
  <c r="Q58" i="2"/>
  <c r="R58" i="2"/>
  <c r="S58" i="2"/>
  <c r="T58" i="2"/>
  <c r="M58" i="2"/>
  <c r="N58" i="2"/>
  <c r="G58" i="2"/>
  <c r="L57" i="2"/>
  <c r="W57" i="2"/>
  <c r="V57" i="2"/>
  <c r="X57" i="2"/>
  <c r="Y57" i="2"/>
  <c r="Z57" i="2"/>
  <c r="Q57" i="2"/>
  <c r="R57" i="2"/>
  <c r="S57" i="2"/>
  <c r="T57" i="2"/>
  <c r="M57" i="2"/>
  <c r="N57" i="2"/>
  <c r="G57" i="2"/>
  <c r="L56" i="2"/>
  <c r="W56" i="2"/>
  <c r="V56" i="2"/>
  <c r="X56" i="2"/>
  <c r="Y56" i="2"/>
  <c r="Z56" i="2"/>
  <c r="Q56" i="2"/>
  <c r="R56" i="2"/>
  <c r="S56" i="2"/>
  <c r="T56" i="2"/>
  <c r="M56" i="2"/>
  <c r="N56" i="2"/>
  <c r="G56" i="2"/>
  <c r="L55" i="2"/>
  <c r="W55" i="2"/>
  <c r="V55" i="2"/>
  <c r="X55" i="2"/>
  <c r="Y55" i="2"/>
  <c r="Z55" i="2"/>
  <c r="Q55" i="2"/>
  <c r="R55" i="2"/>
  <c r="S55" i="2"/>
  <c r="T55" i="2"/>
  <c r="M55" i="2"/>
  <c r="N55" i="2"/>
  <c r="G55" i="2"/>
  <c r="L54" i="2"/>
  <c r="W54" i="2"/>
  <c r="V54" i="2"/>
  <c r="X54" i="2"/>
  <c r="Y54" i="2"/>
  <c r="Z54" i="2"/>
  <c r="Q54" i="2"/>
  <c r="R54" i="2"/>
  <c r="S54" i="2"/>
  <c r="T54" i="2"/>
  <c r="M54" i="2"/>
  <c r="N54" i="2"/>
  <c r="G54" i="2"/>
  <c r="L53" i="2"/>
  <c r="W53" i="2"/>
  <c r="V53" i="2"/>
  <c r="X53" i="2"/>
  <c r="Y53" i="2"/>
  <c r="Z53" i="2"/>
  <c r="Q53" i="2"/>
  <c r="R53" i="2"/>
  <c r="S53" i="2"/>
  <c r="T53" i="2"/>
  <c r="M53" i="2"/>
  <c r="N53" i="2"/>
  <c r="G53" i="2"/>
  <c r="L52" i="2"/>
  <c r="W52" i="2"/>
  <c r="V52" i="2"/>
  <c r="X52" i="2"/>
  <c r="Y52" i="2"/>
  <c r="Z52" i="2"/>
  <c r="Q52" i="2"/>
  <c r="R52" i="2"/>
  <c r="S52" i="2"/>
  <c r="T52" i="2"/>
  <c r="M52" i="2"/>
  <c r="N52" i="2"/>
  <c r="G52" i="2"/>
  <c r="L51" i="2"/>
  <c r="W51" i="2"/>
  <c r="V51" i="2"/>
  <c r="X51" i="2"/>
  <c r="Y51" i="2"/>
  <c r="Z51" i="2"/>
  <c r="Q51" i="2"/>
  <c r="R51" i="2"/>
  <c r="S51" i="2"/>
  <c r="T51" i="2"/>
  <c r="M51" i="2"/>
  <c r="N51" i="2"/>
  <c r="G51" i="2"/>
  <c r="L50" i="2"/>
  <c r="W50" i="2"/>
  <c r="V50" i="2"/>
  <c r="X50" i="2"/>
  <c r="Y50" i="2"/>
  <c r="Z50" i="2"/>
  <c r="Q50" i="2"/>
  <c r="R50" i="2"/>
  <c r="S50" i="2"/>
  <c r="T50" i="2"/>
  <c r="M50" i="2"/>
  <c r="N50" i="2"/>
  <c r="G50" i="2"/>
  <c r="L49" i="2"/>
  <c r="W49" i="2"/>
  <c r="V49" i="2"/>
  <c r="X49" i="2"/>
  <c r="Y49" i="2"/>
  <c r="Z49" i="2"/>
  <c r="Q49" i="2"/>
  <c r="R49" i="2"/>
  <c r="S49" i="2"/>
  <c r="T49" i="2"/>
  <c r="M49" i="2"/>
  <c r="N49" i="2"/>
  <c r="G49" i="2"/>
  <c r="L48" i="2"/>
  <c r="W48" i="2"/>
  <c r="V48" i="2"/>
  <c r="X48" i="2"/>
  <c r="Y48" i="2"/>
  <c r="Z48" i="2"/>
  <c r="Q48" i="2"/>
  <c r="R48" i="2"/>
  <c r="S48" i="2"/>
  <c r="T48" i="2"/>
  <c r="M48" i="2"/>
  <c r="N48" i="2"/>
  <c r="G48" i="2"/>
  <c r="L47" i="2"/>
  <c r="W47" i="2"/>
  <c r="V47" i="2"/>
  <c r="X47" i="2"/>
  <c r="Y47" i="2"/>
  <c r="Z47" i="2"/>
  <c r="Q47" i="2"/>
  <c r="R47" i="2"/>
  <c r="S47" i="2"/>
  <c r="T47" i="2"/>
  <c r="M47" i="2"/>
  <c r="N47" i="2"/>
  <c r="G47" i="2"/>
  <c r="L46" i="2"/>
  <c r="W46" i="2"/>
  <c r="V46" i="2"/>
  <c r="X46" i="2"/>
  <c r="Y46" i="2"/>
  <c r="Z46" i="2"/>
  <c r="Q46" i="2"/>
  <c r="R46" i="2"/>
  <c r="S46" i="2"/>
  <c r="T46" i="2"/>
  <c r="M46" i="2"/>
  <c r="N46" i="2"/>
  <c r="G46" i="2"/>
  <c r="L45" i="2"/>
  <c r="W45" i="2"/>
  <c r="V45" i="2"/>
  <c r="X45" i="2"/>
  <c r="Y45" i="2"/>
  <c r="Z45" i="2"/>
  <c r="Q45" i="2"/>
  <c r="R45" i="2"/>
  <c r="S45" i="2"/>
  <c r="T45" i="2"/>
  <c r="M45" i="2"/>
  <c r="N45" i="2"/>
  <c r="G45" i="2"/>
  <c r="L44" i="2"/>
  <c r="W44" i="2"/>
  <c r="V44" i="2"/>
  <c r="X44" i="2"/>
  <c r="Y44" i="2"/>
  <c r="Z44" i="2"/>
  <c r="Q44" i="2"/>
  <c r="R44" i="2"/>
  <c r="S44" i="2"/>
  <c r="T44" i="2"/>
  <c r="M44" i="2"/>
  <c r="N44" i="2"/>
  <c r="G44" i="2"/>
  <c r="L43" i="2"/>
  <c r="W43" i="2"/>
  <c r="V43" i="2"/>
  <c r="X43" i="2"/>
  <c r="Y43" i="2"/>
  <c r="Z43" i="2"/>
  <c r="Q43" i="2"/>
  <c r="R43" i="2"/>
  <c r="S43" i="2"/>
  <c r="T43" i="2"/>
  <c r="M43" i="2"/>
  <c r="N43" i="2"/>
  <c r="G43" i="2"/>
  <c r="L42" i="2"/>
  <c r="W42" i="2"/>
  <c r="V42" i="2"/>
  <c r="X42" i="2"/>
  <c r="Y42" i="2"/>
  <c r="Z42" i="2"/>
  <c r="Q42" i="2"/>
  <c r="R42" i="2"/>
  <c r="S42" i="2"/>
  <c r="T42" i="2"/>
  <c r="M42" i="2"/>
  <c r="N42" i="2"/>
  <c r="G42" i="2"/>
  <c r="L41" i="2"/>
  <c r="W41" i="2"/>
  <c r="V41" i="2"/>
  <c r="X41" i="2"/>
  <c r="Y41" i="2"/>
  <c r="Z41" i="2"/>
  <c r="Q41" i="2"/>
  <c r="R41" i="2"/>
  <c r="S41" i="2"/>
  <c r="T41" i="2"/>
  <c r="M41" i="2"/>
  <c r="N41" i="2"/>
  <c r="G41" i="2"/>
  <c r="L40" i="2"/>
  <c r="W40" i="2"/>
  <c r="V40" i="2"/>
  <c r="X40" i="2"/>
  <c r="Y40" i="2"/>
  <c r="Z40" i="2"/>
  <c r="Q40" i="2"/>
  <c r="R40" i="2"/>
  <c r="S40" i="2"/>
  <c r="T40" i="2"/>
  <c r="M40" i="2"/>
  <c r="N40" i="2"/>
  <c r="G40" i="2"/>
  <c r="L39" i="2"/>
  <c r="W39" i="2"/>
  <c r="V39" i="2"/>
  <c r="X39" i="2"/>
  <c r="Y39" i="2"/>
  <c r="Z39" i="2"/>
  <c r="Q39" i="2"/>
  <c r="R39" i="2"/>
  <c r="S39" i="2"/>
  <c r="T39" i="2"/>
  <c r="M39" i="2"/>
  <c r="N39" i="2"/>
  <c r="G39" i="2"/>
  <c r="L38" i="2"/>
  <c r="W38" i="2"/>
  <c r="V38" i="2"/>
  <c r="X38" i="2"/>
  <c r="Y38" i="2"/>
  <c r="Z38" i="2"/>
  <c r="Q38" i="2"/>
  <c r="R38" i="2"/>
  <c r="S38" i="2"/>
  <c r="T38" i="2"/>
  <c r="M38" i="2"/>
  <c r="N38" i="2"/>
  <c r="G38" i="2"/>
  <c r="L37" i="2"/>
  <c r="W37" i="2"/>
  <c r="V37" i="2"/>
  <c r="X37" i="2"/>
  <c r="Y37" i="2"/>
  <c r="Z37" i="2"/>
  <c r="Q37" i="2"/>
  <c r="R37" i="2"/>
  <c r="S37" i="2"/>
  <c r="T37" i="2"/>
  <c r="M37" i="2"/>
  <c r="N37" i="2"/>
  <c r="G37" i="2"/>
  <c r="L36" i="2"/>
  <c r="W36" i="2"/>
  <c r="V36" i="2"/>
  <c r="X36" i="2"/>
  <c r="Y36" i="2"/>
  <c r="Z36" i="2"/>
  <c r="Q36" i="2"/>
  <c r="R36" i="2"/>
  <c r="S36" i="2"/>
  <c r="T36" i="2"/>
  <c r="M36" i="2"/>
  <c r="N36" i="2"/>
  <c r="G36" i="2"/>
  <c r="L35" i="2"/>
  <c r="W35" i="2"/>
  <c r="V35" i="2"/>
  <c r="X35" i="2"/>
  <c r="Y35" i="2"/>
  <c r="Z35" i="2"/>
  <c r="Q35" i="2"/>
  <c r="R35" i="2"/>
  <c r="S35" i="2"/>
  <c r="T35" i="2"/>
  <c r="M35" i="2"/>
  <c r="N35" i="2"/>
  <c r="G35" i="2"/>
  <c r="L34" i="2"/>
  <c r="W34" i="2"/>
  <c r="V34" i="2"/>
  <c r="X34" i="2"/>
  <c r="Y34" i="2"/>
  <c r="Z34" i="2"/>
  <c r="Q34" i="2"/>
  <c r="R34" i="2"/>
  <c r="S34" i="2"/>
  <c r="T34" i="2"/>
  <c r="M34" i="2"/>
  <c r="N34" i="2"/>
  <c r="G34" i="2"/>
  <c r="L33" i="2"/>
  <c r="W33" i="2"/>
  <c r="V33" i="2"/>
  <c r="X33" i="2"/>
  <c r="Y33" i="2"/>
  <c r="Z33" i="2"/>
  <c r="Q33" i="2"/>
  <c r="R33" i="2"/>
  <c r="S33" i="2"/>
  <c r="T33" i="2"/>
  <c r="M33" i="2"/>
  <c r="N33" i="2"/>
  <c r="G33" i="2"/>
  <c r="L32" i="2"/>
  <c r="W32" i="2"/>
  <c r="V32" i="2"/>
  <c r="X32" i="2"/>
  <c r="Y32" i="2"/>
  <c r="Z32" i="2"/>
  <c r="Q32" i="2"/>
  <c r="R32" i="2"/>
  <c r="S32" i="2"/>
  <c r="T32" i="2"/>
  <c r="M32" i="2"/>
  <c r="N32" i="2"/>
  <c r="G32" i="2"/>
  <c r="L31" i="2"/>
  <c r="W31" i="2"/>
  <c r="V31" i="2"/>
  <c r="X31" i="2"/>
  <c r="Y31" i="2"/>
  <c r="Z31" i="2"/>
  <c r="Q31" i="2"/>
  <c r="R31" i="2"/>
  <c r="S31" i="2"/>
  <c r="T31" i="2"/>
  <c r="M31" i="2"/>
  <c r="N31" i="2"/>
  <c r="G31" i="2"/>
  <c r="L30" i="2"/>
  <c r="W30" i="2"/>
  <c r="V30" i="2"/>
  <c r="X30" i="2"/>
  <c r="Y30" i="2"/>
  <c r="Z30" i="2"/>
  <c r="Q30" i="2"/>
  <c r="R30" i="2"/>
  <c r="S30" i="2"/>
  <c r="T30" i="2"/>
  <c r="M30" i="2"/>
  <c r="N30" i="2"/>
  <c r="G30" i="2"/>
  <c r="L29" i="2"/>
  <c r="W29" i="2"/>
  <c r="V29" i="2"/>
  <c r="X29" i="2"/>
  <c r="Y29" i="2"/>
  <c r="Z29" i="2"/>
  <c r="Q29" i="2"/>
  <c r="R29" i="2"/>
  <c r="S29" i="2"/>
  <c r="T29" i="2"/>
  <c r="M29" i="2"/>
  <c r="N29" i="2"/>
  <c r="G29" i="2"/>
  <c r="L28" i="2"/>
  <c r="W28" i="2"/>
  <c r="V28" i="2"/>
  <c r="X28" i="2"/>
  <c r="Y28" i="2"/>
  <c r="Z28" i="2"/>
  <c r="Q28" i="2"/>
  <c r="R28" i="2"/>
  <c r="S28" i="2"/>
  <c r="T28" i="2"/>
  <c r="M28" i="2"/>
  <c r="N28" i="2"/>
  <c r="G28" i="2"/>
  <c r="L27" i="2"/>
  <c r="W27" i="2"/>
  <c r="V27" i="2"/>
  <c r="X27" i="2"/>
  <c r="Y27" i="2"/>
  <c r="Z27" i="2"/>
  <c r="Q27" i="2"/>
  <c r="R27" i="2"/>
  <c r="S27" i="2"/>
  <c r="T27" i="2"/>
  <c r="M27" i="2"/>
  <c r="N27" i="2"/>
  <c r="G27" i="2"/>
  <c r="L26" i="2"/>
  <c r="W26" i="2"/>
  <c r="V26" i="2"/>
  <c r="X26" i="2"/>
  <c r="Y26" i="2"/>
  <c r="Z26" i="2"/>
  <c r="Q26" i="2"/>
  <c r="R26" i="2"/>
  <c r="S26" i="2"/>
  <c r="T26" i="2"/>
  <c r="M26" i="2"/>
  <c r="N26" i="2"/>
  <c r="G26" i="2"/>
  <c r="L25" i="2"/>
  <c r="W25" i="2"/>
  <c r="V25" i="2"/>
  <c r="X25" i="2"/>
  <c r="Y25" i="2"/>
  <c r="Z25" i="2"/>
  <c r="Q25" i="2"/>
  <c r="R25" i="2"/>
  <c r="S25" i="2"/>
  <c r="T25" i="2"/>
  <c r="M25" i="2"/>
  <c r="N25" i="2"/>
  <c r="G25" i="2"/>
  <c r="L24" i="2"/>
  <c r="W24" i="2"/>
  <c r="V24" i="2"/>
  <c r="X24" i="2"/>
  <c r="Y24" i="2"/>
  <c r="Z24" i="2"/>
  <c r="Q24" i="2"/>
  <c r="R24" i="2"/>
  <c r="S24" i="2"/>
  <c r="T24" i="2"/>
  <c r="M24" i="2"/>
  <c r="N24" i="2"/>
  <c r="G24" i="2"/>
  <c r="L23" i="2"/>
  <c r="W23" i="2"/>
  <c r="V23" i="2"/>
  <c r="X23" i="2"/>
  <c r="Y23" i="2"/>
  <c r="Z23" i="2"/>
  <c r="Q23" i="2"/>
  <c r="R23" i="2"/>
  <c r="S23" i="2"/>
  <c r="T23" i="2"/>
  <c r="M23" i="2"/>
  <c r="N23" i="2"/>
  <c r="G23" i="2"/>
  <c r="L22" i="2"/>
  <c r="W22" i="2"/>
  <c r="V22" i="2"/>
  <c r="X22" i="2"/>
  <c r="Y22" i="2"/>
  <c r="Z22" i="2"/>
  <c r="Q22" i="2"/>
  <c r="R22" i="2"/>
  <c r="S22" i="2"/>
  <c r="T22" i="2"/>
  <c r="M22" i="2"/>
  <c r="N22" i="2"/>
  <c r="G22" i="2"/>
  <c r="L21" i="2"/>
  <c r="W21" i="2"/>
  <c r="V21" i="2"/>
  <c r="X21" i="2"/>
  <c r="Y21" i="2"/>
  <c r="Z21" i="2"/>
  <c r="Q21" i="2"/>
  <c r="R21" i="2"/>
  <c r="S21" i="2"/>
  <c r="T21" i="2"/>
  <c r="M21" i="2"/>
  <c r="N21" i="2"/>
  <c r="G21" i="2"/>
  <c r="L20" i="2"/>
  <c r="W20" i="2"/>
  <c r="V20" i="2"/>
  <c r="X20" i="2"/>
  <c r="Y20" i="2"/>
  <c r="Z20" i="2"/>
  <c r="Q20" i="2"/>
  <c r="R20" i="2"/>
  <c r="S20" i="2"/>
  <c r="T20" i="2"/>
  <c r="M20" i="2"/>
  <c r="N20" i="2"/>
  <c r="G20" i="2"/>
  <c r="L19" i="2"/>
  <c r="W19" i="2"/>
  <c r="V19" i="2"/>
  <c r="X19" i="2"/>
  <c r="Y19" i="2"/>
  <c r="Z19" i="2"/>
  <c r="Q19" i="2"/>
  <c r="R19" i="2"/>
  <c r="S19" i="2"/>
  <c r="T19" i="2"/>
  <c r="M19" i="2"/>
  <c r="N19" i="2"/>
  <c r="G19" i="2"/>
  <c r="L18" i="2"/>
  <c r="W18" i="2"/>
  <c r="V18" i="2"/>
  <c r="X18" i="2"/>
  <c r="Y18" i="2"/>
  <c r="Z18" i="2"/>
  <c r="Q18" i="2"/>
  <c r="R18" i="2"/>
  <c r="S18" i="2"/>
  <c r="T18" i="2"/>
  <c r="M18" i="2"/>
  <c r="N18" i="2"/>
  <c r="G18" i="2"/>
  <c r="L17" i="2"/>
  <c r="W17" i="2"/>
  <c r="V17" i="2"/>
  <c r="X17" i="2"/>
  <c r="Y17" i="2"/>
  <c r="Z17" i="2"/>
  <c r="Q17" i="2"/>
  <c r="R17" i="2"/>
  <c r="S17" i="2"/>
  <c r="T17" i="2"/>
  <c r="M17" i="2"/>
  <c r="N17" i="2"/>
  <c r="G17" i="2"/>
  <c r="L16" i="2"/>
  <c r="W16" i="2"/>
  <c r="V16" i="2"/>
  <c r="X16" i="2"/>
  <c r="Y16" i="2"/>
  <c r="Z16" i="2"/>
  <c r="Q16" i="2"/>
  <c r="R16" i="2"/>
  <c r="S16" i="2"/>
  <c r="T16" i="2"/>
  <c r="M16" i="2"/>
  <c r="N16" i="2"/>
  <c r="G16" i="2"/>
  <c r="L15" i="2"/>
  <c r="W15" i="2"/>
  <c r="V15" i="2"/>
  <c r="X15" i="2"/>
  <c r="Y15" i="2"/>
  <c r="Z15" i="2"/>
  <c r="Q15" i="2"/>
  <c r="R15" i="2"/>
  <c r="S15" i="2"/>
  <c r="T15" i="2"/>
  <c r="M15" i="2"/>
  <c r="N15" i="2"/>
  <c r="G15" i="2"/>
  <c r="L14" i="2"/>
  <c r="W14" i="2"/>
  <c r="V14" i="2"/>
  <c r="X14" i="2"/>
  <c r="Y14" i="2"/>
  <c r="Z14" i="2"/>
  <c r="Q14" i="2"/>
  <c r="R14" i="2"/>
  <c r="S14" i="2"/>
  <c r="T14" i="2"/>
  <c r="M14" i="2"/>
  <c r="N14" i="2"/>
  <c r="G14" i="2"/>
  <c r="L13" i="2"/>
  <c r="W13" i="2"/>
  <c r="V13" i="2"/>
  <c r="X13" i="2"/>
  <c r="Y13" i="2"/>
  <c r="Z13" i="2"/>
  <c r="Q13" i="2"/>
  <c r="R13" i="2"/>
  <c r="S13" i="2"/>
  <c r="T13" i="2"/>
  <c r="M13" i="2"/>
  <c r="N13" i="2"/>
  <c r="G13" i="2"/>
  <c r="L12" i="2"/>
  <c r="W12" i="2"/>
  <c r="V12" i="2"/>
  <c r="X12" i="2"/>
  <c r="Y12" i="2"/>
  <c r="Z12" i="2"/>
  <c r="Q12" i="2"/>
  <c r="R12" i="2"/>
  <c r="S12" i="2"/>
  <c r="T12" i="2"/>
  <c r="M12" i="2"/>
  <c r="N12" i="2"/>
  <c r="G12" i="2"/>
  <c r="L11" i="2"/>
  <c r="W11" i="2"/>
  <c r="V11" i="2"/>
  <c r="X11" i="2"/>
  <c r="Y11" i="2"/>
  <c r="Z11" i="2"/>
  <c r="Q11" i="2"/>
  <c r="R11" i="2"/>
  <c r="S11" i="2"/>
  <c r="T11" i="2"/>
  <c r="M11" i="2"/>
  <c r="N11" i="2"/>
  <c r="G11" i="2"/>
  <c r="L10" i="2"/>
  <c r="W10" i="2"/>
  <c r="V10" i="2"/>
  <c r="X10" i="2"/>
  <c r="Y10" i="2"/>
  <c r="Z10" i="2"/>
  <c r="Q10" i="2"/>
  <c r="R10" i="2"/>
  <c r="S10" i="2"/>
  <c r="T10" i="2"/>
  <c r="M10" i="2"/>
  <c r="N10" i="2"/>
  <c r="G10" i="2"/>
  <c r="L9" i="2"/>
  <c r="W9" i="2"/>
  <c r="V9" i="2"/>
  <c r="X9" i="2"/>
  <c r="Y9" i="2"/>
  <c r="Z9" i="2"/>
  <c r="Q9" i="2"/>
  <c r="R9" i="2"/>
  <c r="S9" i="2"/>
  <c r="T9" i="2"/>
  <c r="M9" i="2"/>
  <c r="N9" i="2"/>
  <c r="G9" i="2"/>
  <c r="L8" i="2"/>
  <c r="W8" i="2"/>
  <c r="V8" i="2"/>
  <c r="X8" i="2"/>
  <c r="Y8" i="2"/>
  <c r="Z8" i="2"/>
  <c r="Q8" i="2"/>
  <c r="R8" i="2"/>
  <c r="S8" i="2"/>
  <c r="T8" i="2"/>
  <c r="M8" i="2"/>
  <c r="N8" i="2"/>
  <c r="G8" i="2"/>
  <c r="L7" i="2"/>
  <c r="W7" i="2"/>
  <c r="V7" i="2"/>
  <c r="X7" i="2"/>
  <c r="Y7" i="2"/>
  <c r="Z7" i="2"/>
  <c r="Q7" i="2"/>
  <c r="R7" i="2"/>
  <c r="S7" i="2"/>
  <c r="T7" i="2"/>
  <c r="M7" i="2"/>
  <c r="N7" i="2"/>
  <c r="G7" i="2"/>
  <c r="L6" i="2"/>
  <c r="W6" i="2"/>
  <c r="V6" i="2"/>
  <c r="X6" i="2"/>
  <c r="Y6" i="2"/>
  <c r="Z6" i="2"/>
  <c r="Q6" i="2"/>
  <c r="R6" i="2"/>
  <c r="S6" i="2"/>
  <c r="T6" i="2"/>
  <c r="M6" i="2"/>
  <c r="N6" i="2"/>
  <c r="G6" i="2"/>
  <c r="L5" i="2"/>
  <c r="W5" i="2"/>
  <c r="V5" i="2"/>
  <c r="X5" i="2"/>
  <c r="Y5" i="2"/>
  <c r="Z5" i="2"/>
  <c r="Q5" i="2"/>
  <c r="R5" i="2"/>
  <c r="S5" i="2"/>
  <c r="T5" i="2"/>
  <c r="M5" i="2"/>
  <c r="N5" i="2"/>
  <c r="G5" i="2"/>
  <c r="L4" i="2"/>
  <c r="W4" i="2"/>
  <c r="V4" i="2"/>
  <c r="X4" i="2"/>
  <c r="Y4" i="2"/>
  <c r="Z4" i="2"/>
  <c r="Q4" i="2"/>
  <c r="R4" i="2"/>
  <c r="S4" i="2"/>
  <c r="T4" i="2"/>
  <c r="M4" i="2"/>
  <c r="N4" i="2"/>
  <c r="G4" i="2"/>
  <c r="R2" i="2"/>
  <c r="Q2" i="2"/>
  <c r="K2" i="2"/>
  <c r="AC1" i="2"/>
</calcChain>
</file>

<file path=xl/sharedStrings.xml><?xml version="1.0" encoding="utf-8"?>
<sst xmlns="http://schemas.openxmlformats.org/spreadsheetml/2006/main" count="2246" uniqueCount="413">
  <si>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</si>
  <si>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</si>
  <si>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</si>
  <si>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</si>
  <si>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</si>
  <si>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</si>
  <si>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</si>
  <si>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</si>
  <si>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</si>
  <si>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</si>
  <si>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</si>
  <si>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</si>
  <si>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</si>
  <si>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</si>
  <si>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</si>
  <si>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</si>
  <si>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</si>
  <si>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</si>
  <si>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</si>
  <si>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</si>
  <si>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</si>
  <si>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</si>
  <si>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</si>
  <si>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</si>
  <si>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</si>
  <si>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</si>
  <si>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</si>
  <si>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</si>
  <si>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</si>
  <si>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</si>
  <si>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</si>
  <si>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</si>
  <si>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</si>
  <si>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</si>
  <si>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</si>
  <si>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</si>
  <si>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</si>
  <si>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</si>
  <si>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</si>
  <si>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</si>
  <si>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</si>
  <si>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</si>
  <si>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</si>
  <si>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</si>
  <si>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</si>
  <si>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</si>
  <si>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</si>
  <si>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</si>
  <si>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</si>
  <si>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</si>
  <si>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</si>
  <si>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</si>
  <si>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</si>
  <si>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</si>
  <si>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</si>
  <si>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</si>
  <si>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</si>
  <si>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</si>
  <si>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</si>
  <si>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</si>
  <si>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</si>
  <si>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</si>
  <si>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</si>
  <si>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</si>
  <si>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</si>
  <si>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</si>
  <si>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</si>
  <si>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</si>
  <si>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</si>
  <si>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</si>
  <si>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</si>
  <si>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</si>
  <si>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</si>
  <si>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</si>
  <si>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</si>
  <si>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</si>
  <si>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</si>
  <si>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</si>
  <si>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</si>
  <si>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</si>
  <si>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</si>
  <si>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</si>
  <si>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</si>
  <si>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</si>
  <si>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</si>
  <si>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</si>
  <si>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</si>
  <si>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</si>
  <si>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</si>
  <si>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</si>
  <si>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</si>
  <si>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</si>
  <si>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</si>
  <si>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</si>
  <si>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</si>
  <si>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</si>
  <si>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</si>
  <si>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</si>
  <si>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</si>
  <si>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</si>
  <si>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</si>
  <si>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</si>
  <si>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</si>
  <si>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</si>
  <si>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</si>
  <si>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</si>
  <si>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</si>
  <si>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</si>
  <si>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</si>
  <si>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</si>
  <si>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</si>
  <si>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</si>
  <si>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</si>
  <si>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</si>
  <si>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</si>
  <si>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</si>
  <si>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</si>
  <si>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</si>
  <si>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</si>
  <si>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</si>
  <si>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</si>
  <si>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</si>
  <si>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</si>
  <si>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</si>
  <si>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</si>
  <si>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</si>
  <si>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</si>
  <si>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</si>
  <si>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</si>
  <si>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</si>
  <si>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</si>
  <si>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</si>
  <si>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</si>
  <si>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</si>
  <si>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</si>
  <si>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</si>
  <si>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</si>
  <si>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</si>
  <si>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</si>
  <si>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</si>
  <si>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</si>
  <si>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</si>
  <si>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</si>
  <si>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</si>
  <si>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</si>
  <si>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</si>
  <si>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</si>
  <si>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</si>
  <si>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</si>
  <si>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W128</t>
  </si>
  <si>
    <t>W129</t>
  </si>
  <si>
    <t>L2314</t>
  </si>
  <si>
    <t>W13</t>
  </si>
  <si>
    <t>L9534</t>
  </si>
  <si>
    <t>W130</t>
  </si>
  <si>
    <t>W131</t>
  </si>
  <si>
    <t>W132</t>
  </si>
  <si>
    <t>W133</t>
  </si>
  <si>
    <t>L2318</t>
  </si>
  <si>
    <t>W134</t>
  </si>
  <si>
    <t>W135</t>
  </si>
  <si>
    <t>W136</t>
  </si>
  <si>
    <t>W137</t>
  </si>
  <si>
    <t>L2323</t>
  </si>
  <si>
    <t>W138</t>
  </si>
  <si>
    <t>W139</t>
  </si>
  <si>
    <t>W14</t>
  </si>
  <si>
    <t>W140</t>
  </si>
  <si>
    <t>W141</t>
  </si>
  <si>
    <t>L2325</t>
  </si>
  <si>
    <t>W142</t>
  </si>
  <si>
    <t>W143</t>
  </si>
  <si>
    <t>W144</t>
  </si>
  <si>
    <t>W145</t>
  </si>
  <si>
    <t>L2338</t>
  </si>
  <si>
    <t>W146</t>
  </si>
  <si>
    <t>W147</t>
  </si>
  <si>
    <t>W148</t>
  </si>
  <si>
    <t>W149</t>
  </si>
  <si>
    <t>L3244</t>
  </si>
  <si>
    <t>W15</t>
  </si>
  <si>
    <t>W150</t>
  </si>
  <si>
    <t>W151</t>
  </si>
  <si>
    <t>W152</t>
  </si>
  <si>
    <t>W153</t>
  </si>
  <si>
    <t>L3256</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</si>
  <si>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</si>
  <si>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</si>
  <si>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</si>
  <si>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</si>
  <si>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</si>
  <si>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</si>
  <si>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</si>
  <si>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</si>
  <si>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</si>
  <si>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</si>
  <si>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</si>
  <si>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</si>
  <si>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</si>
  <si>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</si>
  <si>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</si>
  <si>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</si>
  <si>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</si>
  <si>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</si>
  <si>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</si>
  <si>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</si>
  <si>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</si>
  <si>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</si>
  <si>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</si>
  <si>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</si>
  <si>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</si>
  <si>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</si>
  <si>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</si>
  <si>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</si>
  <si>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</si>
  <si>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</si>
  <si>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</si>
  <si>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</si>
  <si>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</si>
  <si>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</si>
  <si>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</si>
  <si>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</si>
  <si>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</si>
  <si>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</si>
  <si>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</si>
  <si>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</si>
  <si>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</si>
  <si>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</si>
  <si>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</si>
  <si>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</si>
  <si>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</si>
  <si>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</si>
  <si>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W188</t>
  </si>
  <si>
    <t>W189</t>
  </si>
  <si>
    <t>L1883</t>
  </si>
  <si>
    <t>W19</t>
  </si>
  <si>
    <t>W190</t>
  </si>
  <si>
    <t>W191</t>
  </si>
  <si>
    <t>W192</t>
  </si>
  <si>
    <t>W193</t>
  </si>
  <si>
    <t>L1887</t>
  </si>
  <si>
    <t>W194</t>
  </si>
  <si>
    <t>W195</t>
  </si>
  <si>
    <t>W196</t>
  </si>
  <si>
    <t>W197</t>
  </si>
  <si>
    <t>L1902</t>
  </si>
  <si>
    <t>W198</t>
  </si>
  <si>
    <t>W199</t>
  </si>
  <si>
    <t>W2</t>
  </si>
  <si>
    <t>W20</t>
  </si>
  <si>
    <t>W200</t>
  </si>
  <si>
    <t>W201</t>
  </si>
  <si>
    <t>L1916</t>
  </si>
  <si>
    <t>W202</t>
  </si>
  <si>
    <t>W203</t>
  </si>
  <si>
    <t>W204</t>
  </si>
  <si>
    <t>W205</t>
  </si>
  <si>
    <t>L12252</t>
  </si>
  <si>
    <t>W206</t>
  </si>
  <si>
    <t>W207</t>
  </si>
  <si>
    <t>W208</t>
  </si>
  <si>
    <t>W209</t>
  </si>
  <si>
    <t>L12260</t>
  </si>
  <si>
    <t>W21</t>
  </si>
  <si>
    <t>L4765</t>
  </si>
  <si>
    <t>W210</t>
  </si>
  <si>
    <t>W211</t>
  </si>
  <si>
    <t>W212</t>
  </si>
  <si>
    <t>W213</t>
  </si>
  <si>
    <t>L12264</t>
  </si>
  <si>
    <t>W214</t>
  </si>
  <si>
    <t>W215</t>
  </si>
  <si>
    <t>W216</t>
  </si>
  <si>
    <t>W217</t>
  </si>
  <si>
    <t>L16888</t>
  </si>
  <si>
    <t>W218</t>
  </si>
  <si>
    <t>W219</t>
  </si>
  <si>
    <t>W22</t>
  </si>
  <si>
    <t>W220</t>
  </si>
  <si>
    <t>W221</t>
  </si>
  <si>
    <t>L16887</t>
  </si>
  <si>
    <t>W222</t>
  </si>
  <si>
    <t>W223</t>
  </si>
  <si>
    <t>W224</t>
  </si>
  <si>
    <t>W225</t>
  </si>
  <si>
    <t>L16898</t>
  </si>
  <si>
    <t>W226</t>
  </si>
  <si>
    <t>W227</t>
  </si>
  <si>
    <t>W228</t>
  </si>
  <si>
    <t>W229</t>
  </si>
  <si>
    <t>L16890</t>
  </si>
  <si>
    <t>W23</t>
  </si>
  <si>
    <t>W230</t>
  </si>
  <si>
    <t>W231</t>
  </si>
  <si>
    <t>W232</t>
  </si>
  <si>
    <t>W233</t>
  </si>
  <si>
    <t>L14416</t>
  </si>
  <si>
    <t>W234</t>
  </si>
  <si>
    <t>W235</t>
  </si>
  <si>
    <t>W236</t>
  </si>
  <si>
    <t>W237</t>
  </si>
  <si>
    <t>L14418</t>
  </si>
  <si>
    <t>W238</t>
  </si>
  <si>
    <t>W239</t>
  </si>
  <si>
    <t>W24</t>
  </si>
  <si>
    <t>W240</t>
  </si>
  <si>
    <t>W241</t>
  </si>
  <si>
    <t>L14419</t>
  </si>
  <si>
    <t>W242</t>
  </si>
  <si>
    <t>W243</t>
  </si>
  <si>
    <t>W244</t>
  </si>
  <si>
    <t>W25</t>
  </si>
  <si>
    <t>L4770</t>
  </si>
  <si>
    <t>W26</t>
  </si>
  <si>
    <t>W27</t>
  </si>
  <si>
    <t>W28</t>
  </si>
  <si>
    <t>W29</t>
  </si>
  <si>
    <t>L4794</t>
  </si>
  <si>
    <t>W3</t>
  </si>
  <si>
    <t>W30</t>
  </si>
  <si>
    <t>W31</t>
  </si>
  <si>
    <t>W32</t>
  </si>
  <si>
    <t>W33</t>
  </si>
  <si>
    <t>L4804</t>
  </si>
  <si>
    <t>W34</t>
  </si>
  <si>
    <t>W35</t>
  </si>
  <si>
    <t>W36</t>
  </si>
  <si>
    <t>W37</t>
  </si>
  <si>
    <t>L11419</t>
  </si>
  <si>
    <t>W38</t>
  </si>
  <si>
    <t>W39</t>
  </si>
  <si>
    <t>L11421</t>
  </si>
  <si>
    <t>W4</t>
  </si>
  <si>
    <t>W40</t>
  </si>
  <si>
    <t>W41</t>
  </si>
  <si>
    <t>W42</t>
  </si>
  <si>
    <t>W43</t>
  </si>
  <si>
    <t>L11427</t>
  </si>
  <si>
    <t>W44</t>
  </si>
  <si>
    <t>W45</t>
  </si>
  <si>
    <t>L11431</t>
  </si>
  <si>
    <t>W46</t>
  </si>
  <si>
    <t>W47</t>
  </si>
  <si>
    <t>W48</t>
  </si>
  <si>
    <t>W49</t>
  </si>
  <si>
    <t>L11434</t>
  </si>
  <si>
    <t>W5</t>
  </si>
  <si>
    <t>L9532</t>
  </si>
  <si>
    <t>W50</t>
  </si>
  <si>
    <t>W51</t>
  </si>
  <si>
    <t>W52</t>
  </si>
  <si>
    <t>W53</t>
  </si>
  <si>
    <t>L11480</t>
  </si>
  <si>
    <t>W54</t>
  </si>
  <si>
    <t>W55</t>
  </si>
  <si>
    <t>W56</t>
  </si>
  <si>
    <t>W57</t>
  </si>
  <si>
    <t>L11495</t>
  </si>
  <si>
    <t>W58</t>
  </si>
  <si>
    <t>W59</t>
  </si>
  <si>
    <t>W6</t>
  </si>
  <si>
    <t>W60</t>
  </si>
  <si>
    <t>W61</t>
  </si>
  <si>
    <t>L1734</t>
  </si>
  <si>
    <t>W62</t>
  </si>
  <si>
    <t>W63</t>
  </si>
  <si>
    <t>W64</t>
  </si>
  <si>
    <t>W65</t>
  </si>
  <si>
    <t>L1735</t>
  </si>
  <si>
    <t>W66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</si>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</sst>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11" x14ac:knownFonts="1">
    <font>
      <sz val="12"/>
      <color theme="1"/>
      <name val="宋体"/>
      <family val="2"/>
      <scheme val="minor"/>
    </font>
    <font>
      <sz val="12"/>
      <color rgb="FF006100"/>
      <name val="宋体"/>
      <family val="2"/>
      <scheme val="minor"/>
    </font>
    <font>
      <sz val="12"/>
      <color rgb="FF9C6500"/>
      <name val="宋体"/>
      <family val="2"/>
      <scheme val="minor"/>
    </font>
    <font>
      <sz val="12"/>
      <color rgb="FF3F3F76"/>
      <name val="宋体"/>
      <family val="2"/>
      <scheme val="minor"/>
    </font>
    <font>
      <b/>
      <sz val="12"/>
      <color theme="1"/>
      <name val="宋体"/>
      <family val="2"/>
      <scheme val="minor"/>
    </font>
    <font>
      <sz val="12"/>
      <color rgb="FF0000FF"/>
      <name val="宋体"/>
      <family val="2"/>
      <scheme val="minor"/>
    </font>
    <font>
      <b/>
      <sz val="12"/>
      <color rgb="FF9C6500"/>
      <name val="宋体"/>
      <family val="2"/>
      <scheme val="minor"/>
    </font>
    <font>
      <b/>
      <sz val="12"/>
      <color rgb="FF006100"/>
      <name val="宋体"/>
      <family val="2"/>
      <scheme val="minor"/>
    </font>
    <font>
      <u/>
      <sz val="12"/>
      <color theme="10"/>
      <name val="宋体"/>
      <family val="2"/>
      <scheme val="minor"/>
    </font>
    <font>
      <u/>
      <sz val="12"/>
      <color theme="11"/>
      <name val="宋体"/>
      <family val="2"/>
      <scheme val="minor"/>
    </font>
    <font>
      <sz val="9"/>
      <name val="宋体"/>
      <family val="3"/>
      <charset val="134"/>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70">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176" fontId="0" fillId="0" borderId="3" xfId="0" applyNumberFormat="1" applyBorder="1"/>
    <xf numFmtId="38" fontId="0" fillId="0" borderId="12" xfId="0" applyNumberFormat="1" applyBorder="1"/>
    <xf numFmtId="176"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xf numFmtId="176" fontId="0" fillId="0" borderId="0" xfId="0" applyNumberFormat="1"/>
    <xf numFmtId="176" fontId="0" fillId="0" borderId="0" xfId="0" applyNumberFormat="1" applyBorder="1"/>
    <xf numFmtId="176" fontId="0" fillId="0" borderId="0" xfId="0" applyNumberFormat="1" applyFill="1" applyBorder="1"/>
    <xf numFmtId="0" fontId="0" fillId="0" borderId="0" xfId="0" applyNumberFormat="1" applyFill="1" applyBorder="1"/>
    <xf numFmtId="0" fontId="0" fillId="0" borderId="0" xfId="0" applyNumberFormat="1"/>
  </cellXfs>
  <cellStyles count="8">
    <cellStyle name="常规" xfId="0" builtinId="0"/>
    <cellStyle name="超链接" xfId="4" builtinId="8" hidden="1"/>
    <cellStyle name="超链接" xfId="6" builtinId="8" hidden="1"/>
    <cellStyle name="好" xfId="1" builtinId="26"/>
    <cellStyle name="适中" xfId="2" builtinId="28"/>
    <cellStyle name="输入" xfId="3" builtinId="20"/>
    <cellStyle name="已访问的超链接" xfId="5" builtinId="9" hidden="1"/>
    <cellStyle name="已访问的超链接" xfId="7"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47"/>
  <sheetViews>
    <sheetView topLeftCell="S1" workbookViewId="0">
      <selection activeCell="T2" sqref="T2"/>
    </sheetView>
  </sheetViews>
  <sheetFormatPr defaultColWidth="11.19921875" defaultRowHeight="15.6" x14ac:dyDescent="0.25"/>
  <cols>
    <col min="1" max="1" width="22.19921875" customWidth="1"/>
    <col min="3" max="3" width="38.5" customWidth="1"/>
    <col min="4" max="4" width="26.19921875" customWidth="1"/>
    <col min="5" max="5" width="33.796875" customWidth="1"/>
    <col min="6" max="6" width="18.19921875" customWidth="1"/>
    <col min="7" max="7" width="39.19921875" style="4" customWidth="1"/>
    <col min="8" max="8" width="21.5" customWidth="1"/>
    <col min="9" max="9" width="25.69921875" customWidth="1"/>
    <col min="10" max="10" width="28" customWidth="1"/>
    <col min="11" max="11" width="27.796875" style="12" customWidth="1"/>
    <col min="12" max="12" width="18.5" customWidth="1"/>
    <col min="13" max="13" width="27.69921875" customWidth="1"/>
    <col min="14" max="14" width="62.296875" customWidth="1"/>
    <col min="15" max="15" width="35.296875" style="12" customWidth="1"/>
    <col min="16" max="16" width="47.5" customWidth="1"/>
    <col min="17" max="17" width="35" customWidth="1"/>
    <col min="18" max="18" width="77.296875" customWidth="1"/>
    <col min="19" max="19" width="64.296875" customWidth="1"/>
    <col min="20" max="20" width="56.19921875" style="12" customWidth="1"/>
    <col min="21" max="21" width="54.19921875" style="4" customWidth="1"/>
    <col min="22" max="22" width="28.796875" customWidth="1"/>
    <col min="23" max="23" width="27.296875" customWidth="1"/>
    <col min="24" max="24" width="26.19921875" customWidth="1"/>
    <col min="25" max="25" width="61.5" customWidth="1"/>
    <col min="26" max="26" width="69.296875" customWidth="1"/>
    <col min="27" max="27" width="76" customWidth="1"/>
    <col min="28" max="28" width="62" customWidth="1"/>
    <col min="29" max="29" width="68.796875" customWidth="1"/>
    <col min="30" max="30" width="46.69921875" style="12" customWidth="1"/>
    <col min="31" max="31" width="42.296875" customWidth="1"/>
    <col min="32" max="32" width="70.796875" customWidth="1"/>
    <col min="33" max="33" width="67.19921875" style="4" customWidth="1"/>
    <col min="34" max="34" width="70" customWidth="1"/>
    <col min="35" max="35" width="47.296875" customWidth="1"/>
    <col min="36" max="36" width="51.69921875" customWidth="1"/>
    <col min="37" max="37" width="69" customWidth="1"/>
    <col min="38" max="38" width="99.296875" customWidth="1"/>
    <col min="39" max="39" width="63.296875" customWidth="1"/>
    <col min="40" max="40" width="67" customWidth="1"/>
    <col min="41" max="41" width="65.5" customWidth="1"/>
    <col min="42" max="42" width="73" customWidth="1"/>
  </cols>
  <sheetData>
    <row r="1" spans="1:96" x14ac:dyDescent="0.25">
      <c r="B1" t="s">
        <v>0</v>
      </c>
      <c r="C1" s="1" t="s">
        <v>1</v>
      </c>
      <c r="D1" s="2" t="s">
        <v>2</v>
      </c>
      <c r="E1" s="3" t="s">
        <v>3</v>
      </c>
      <c r="K1" s="5" t="s">
        <v>4</v>
      </c>
      <c r="N1" s="40" t="s">
        <v>5</v>
      </c>
      <c r="O1" s="41" t="s">
        <v>6</v>
      </c>
      <c r="P1" s="42" t="s">
        <v>7</v>
      </c>
      <c r="Q1" s="7" t="s">
        <v>8</v>
      </c>
      <c r="R1" s="7" t="s">
        <v>9</v>
      </c>
      <c r="S1" s="6" t="s">
        <v>10</v>
      </c>
      <c r="T1" s="8">
        <f>$AG$26</f>
        <v>0.3</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x14ac:dyDescent="0.25">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row>
    <row r="3" spans="1:96" s="39" customFormat="1" x14ac:dyDescent="0.2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c r="AH3" s="34" t="s">
        <v>70</v>
      </c>
      <c r="AI3" s="34" t="s">
        <v>71</v>
      </c>
      <c r="AJ3" s="34" t="s">
        <v>72</v>
      </c>
      <c r="AK3" s="34" t="s">
        <v>73</v>
      </c>
      <c r="AL3" s="34" t="s">
        <v>74</v>
      </c>
      <c r="AM3" s="38" t="s">
        <v>75</v>
      </c>
      <c r="AN3" s="38" t="s">
        <v>76</v>
      </c>
      <c r="AO3" s="38" t="s">
        <v>77</v>
      </c>
      <c r="AP3" s="38" t="s">
        <v>78</v>
      </c>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row>
    <row r="4" spans="1:96" x14ac:dyDescent="0.25">
      <c r="A4" t="s">
        <v>105</v>
      </c>
      <c r="B4" t="s">
        <v>106</v>
      </c>
      <c r="C4" t="s">
        <v>107</v>
      </c>
      <c r="D4">
        <v>2</v>
      </c>
      <c r="E4">
        <v>1060</v>
      </c>
      <c r="F4">
        <f>F$2</f>
        <v>0.97299999999999998</v>
      </c>
      <c r="G4" s="4">
        <f t="shared" ref="G4:G67" si="0">E4*$F$4*12</f>
        <v>12376.559999999998</v>
      </c>
      <c r="H4">
        <v>148</v>
      </c>
      <c r="I4">
        <v>0.16159999999999999</v>
      </c>
      <c r="J4">
        <v>114</v>
      </c>
      <c r="K4" s="12">
        <v>153</v>
      </c>
      <c r="L4">
        <f t="shared" ref="L4:L67" si="1">K4-J4</f>
        <v>39</v>
      </c>
      <c r="M4">
        <f t="shared" ref="M4:M67" si="2">H4-J4</f>
        <v>34</v>
      </c>
      <c r="N4">
        <f t="shared" ref="N4:N67" si="3">0.1+$K$2*M4/L4</f>
        <v>0.79743589743589749</v>
      </c>
      <c r="O4" s="12">
        <v>0.16159999999999999</v>
      </c>
      <c r="P4">
        <v>114</v>
      </c>
      <c r="Q4">
        <f t="shared" ref="Q4:Q67" si="4">0.8*(P4-J4)/(K4-J4)+0.1</f>
        <v>0.1</v>
      </c>
      <c r="R4">
        <f t="shared" ref="R4:R67" si="5">$Q$2*Q4+$R$2</f>
        <v>0.77146000000000003</v>
      </c>
      <c r="S4" s="12">
        <f t="shared" ref="S4:S67" si="6">R4*365*P4</f>
        <v>32100.4506</v>
      </c>
      <c r="T4" s="12">
        <f t="shared" ref="T4:T67" si="7">S4*(1-$T$1)</f>
        <v>22470.315419999999</v>
      </c>
      <c r="U4">
        <v>114</v>
      </c>
      <c r="V4">
        <f t="shared" ref="V4:V67" si="8">1.25*L4</f>
        <v>48.75</v>
      </c>
      <c r="W4">
        <f t="shared" ref="W4:W67" si="9">J4-L4/8</f>
        <v>109.125</v>
      </c>
      <c r="X4">
        <f t="shared" ref="X4:X67" si="10">V4/(2*$Q$2)</f>
        <v>-30.799848369977255</v>
      </c>
      <c r="Y4">
        <f t="shared" ref="Y4:Y67" si="11">(($Q$2*W4/V4)-$R$2)*X4</f>
        <v>80.760851023502653</v>
      </c>
      <c r="Z4">
        <f t="shared" ref="Z4:Z67" si="12">IF(Y4&gt;U4,Y4,U4)</f>
        <v>114</v>
      </c>
      <c r="AA4">
        <f t="shared" ref="AA4:AA67" si="13">(Z4-W4)/V4</f>
        <v>0.1</v>
      </c>
      <c r="AB4">
        <f t="shared" ref="AB4:AB67" si="14">$Q$2*AA4+$R$2</f>
        <v>0.77146000000000003</v>
      </c>
      <c r="AC4">
        <f t="shared" ref="AC4:AC67" si="15">AB4*Z4*365</f>
        <v>32100.450600000004</v>
      </c>
      <c r="AD4" s="12">
        <f t="shared" ref="AD4:AD67" si="16">AC4*(1-$T$1)</f>
        <v>22470.315420000003</v>
      </c>
      <c r="AE4">
        <v>12376.559999999998</v>
      </c>
      <c r="AF4" s="65">
        <f>AD4-AE4</f>
        <v>10093.755420000005</v>
      </c>
      <c r="AG4" s="52" t="s">
        <v>79</v>
      </c>
      <c r="AH4" s="65">
        <f>AB4*(365/$AG$23)*$AG$21</f>
        <v>9386.0966666666664</v>
      </c>
      <c r="AI4" s="65">
        <f>-$AG$7-$AG$13-AH4</f>
        <v>-42986.096666666665</v>
      </c>
      <c r="AJ4" s="65">
        <f>-$AG$13-AH4-$AG$18</f>
        <v>-18986.096666666665</v>
      </c>
      <c r="AK4" s="65">
        <f>-($AG$7/$AG$9)-$AG$13-AH4</f>
        <v>-18986.096666666665</v>
      </c>
      <c r="AL4" s="65">
        <f>-($AG$7/$AG$9)-$AG$13-AH4-$AG$18</f>
        <v>-24986.096666666665</v>
      </c>
      <c r="AM4" s="66">
        <f>AF4+AI4</f>
        <v>-32892.341246666663</v>
      </c>
      <c r="AN4" s="66">
        <f>AF4+AJ4</f>
        <v>-8892.3412466666596</v>
      </c>
      <c r="AO4" s="66">
        <f>AF4+AK4</f>
        <v>-8892.3412466666596</v>
      </c>
      <c r="AP4" s="66">
        <f>AF4+AL4</f>
        <v>-14892.34124666666</v>
      </c>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row>
    <row r="5" spans="1:96" x14ac:dyDescent="0.25">
      <c r="A5" t="s">
        <v>108</v>
      </c>
      <c r="B5" t="s">
        <v>109</v>
      </c>
      <c r="C5" t="s">
        <v>107</v>
      </c>
      <c r="D5">
        <v>2</v>
      </c>
      <c r="E5">
        <v>1200</v>
      </c>
      <c r="G5" s="4">
        <f t="shared" si="0"/>
        <v>14011.199999999999</v>
      </c>
      <c r="H5">
        <v>133</v>
      </c>
      <c r="I5">
        <v>0.34789999999999999</v>
      </c>
      <c r="J5">
        <v>111</v>
      </c>
      <c r="K5" s="12">
        <v>149</v>
      </c>
      <c r="L5">
        <f t="shared" si="1"/>
        <v>38</v>
      </c>
      <c r="M5">
        <f t="shared" si="2"/>
        <v>22</v>
      </c>
      <c r="N5">
        <f t="shared" si="3"/>
        <v>0.56315789473684219</v>
      </c>
      <c r="O5" s="12">
        <v>0.34789999999999999</v>
      </c>
      <c r="P5">
        <v>114</v>
      </c>
      <c r="Q5">
        <f t="shared" si="4"/>
        <v>0.16315789473684211</v>
      </c>
      <c r="R5">
        <f t="shared" si="5"/>
        <v>0.72147684210526319</v>
      </c>
      <c r="S5" s="12">
        <f t="shared" si="6"/>
        <v>30020.651400000002</v>
      </c>
      <c r="T5" s="12">
        <f t="shared" si="7"/>
        <v>21014.455979999999</v>
      </c>
      <c r="U5">
        <v>111</v>
      </c>
      <c r="V5">
        <f t="shared" si="8"/>
        <v>47.5</v>
      </c>
      <c r="W5">
        <f t="shared" si="9"/>
        <v>106.25</v>
      </c>
      <c r="X5">
        <f t="shared" si="10"/>
        <v>-30.010108668182966</v>
      </c>
      <c r="Y5">
        <f t="shared" si="11"/>
        <v>78.651598433156423</v>
      </c>
      <c r="Z5">
        <f t="shared" si="12"/>
        <v>111</v>
      </c>
      <c r="AA5">
        <f t="shared" si="13"/>
        <v>0.1</v>
      </c>
      <c r="AB5">
        <f t="shared" si="14"/>
        <v>0.77146000000000003</v>
      </c>
      <c r="AC5">
        <f t="shared" si="15"/>
        <v>31255.701900000004</v>
      </c>
      <c r="AD5" s="12">
        <f t="shared" si="16"/>
        <v>21878.991330000001</v>
      </c>
      <c r="AE5">
        <v>14011.199999999999</v>
      </c>
      <c r="AF5" s="65">
        <f t="shared" ref="AF5:AF68" si="17">AD5-AE5</f>
        <v>7867.7913300000018</v>
      </c>
      <c r="AG5" s="53"/>
      <c r="AH5" s="65">
        <f t="shared" ref="AH5:AH68" si="18">AB5*(365/$AG$23)*$AG$21</f>
        <v>9386.0966666666664</v>
      </c>
      <c r="AI5" s="65">
        <f t="shared" ref="AI5:AI68" si="19">-$AG$7-$AG$13-AH5</f>
        <v>-42986.096666666665</v>
      </c>
      <c r="AJ5" s="65">
        <f t="shared" ref="AJ5:AJ68" si="20">-$AG$13-AH5-$AG$18</f>
        <v>-18986.096666666665</v>
      </c>
      <c r="AK5" s="65">
        <f t="shared" ref="AK5:AK68" si="21">-($AG$7/$AG$9)-$AG$13-AH5</f>
        <v>-18986.096666666665</v>
      </c>
      <c r="AL5" s="65">
        <f t="shared" ref="AL5:AL68" si="22">-($AG$7/$AG$9)-$AG$13-AH5-$AG$18</f>
        <v>-24986.096666666665</v>
      </c>
      <c r="AM5" s="66">
        <f t="shared" ref="AM5:AM68" si="23">AF5+AI5</f>
        <v>-35118.305336666665</v>
      </c>
      <c r="AN5" s="66">
        <f t="shared" ref="AN5:AN68" si="24">AF5+AJ5</f>
        <v>-11118.305336666663</v>
      </c>
      <c r="AO5" s="66">
        <f t="shared" ref="AO5:AO68" si="25">AF5+AK5</f>
        <v>-11118.305336666663</v>
      </c>
      <c r="AP5" s="66">
        <f t="shared" ref="AP5:AP68" si="26">AF5+AL5</f>
        <v>-17118.305336666665</v>
      </c>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row>
    <row r="6" spans="1:96" x14ac:dyDescent="0.25">
      <c r="A6" t="s">
        <v>110</v>
      </c>
      <c r="B6" t="s">
        <v>111</v>
      </c>
      <c r="C6" t="s">
        <v>107</v>
      </c>
      <c r="D6">
        <v>1</v>
      </c>
      <c r="E6">
        <v>3300</v>
      </c>
      <c r="G6" s="4">
        <f t="shared" si="0"/>
        <v>38530.800000000003</v>
      </c>
      <c r="H6">
        <v>372</v>
      </c>
      <c r="I6">
        <v>0.39729999999999999</v>
      </c>
      <c r="J6">
        <v>108</v>
      </c>
      <c r="K6" s="12">
        <v>610</v>
      </c>
      <c r="L6">
        <f t="shared" si="1"/>
        <v>502</v>
      </c>
      <c r="M6">
        <f t="shared" si="2"/>
        <v>264</v>
      </c>
      <c r="N6">
        <f t="shared" si="3"/>
        <v>0.52071713147410359</v>
      </c>
      <c r="O6" s="12">
        <v>0.39729999999999999</v>
      </c>
      <c r="P6">
        <v>114</v>
      </c>
      <c r="Q6">
        <f t="shared" si="4"/>
        <v>0.10956175298804782</v>
      </c>
      <c r="R6">
        <f t="shared" si="5"/>
        <v>0.76389282868525898</v>
      </c>
      <c r="S6" s="12">
        <f t="shared" si="6"/>
        <v>31785.580601593629</v>
      </c>
      <c r="T6" s="12">
        <f t="shared" si="7"/>
        <v>22249.906421115538</v>
      </c>
      <c r="U6">
        <v>108</v>
      </c>
      <c r="V6">
        <f t="shared" si="8"/>
        <v>627.5</v>
      </c>
      <c r="W6">
        <f t="shared" si="9"/>
        <v>45.25</v>
      </c>
      <c r="X6">
        <f t="shared" si="10"/>
        <v>-396.44933030073287</v>
      </c>
      <c r="Y6">
        <f t="shared" si="11"/>
        <v>359.84480035380341</v>
      </c>
      <c r="Z6">
        <f t="shared" si="12"/>
        <v>359.84480035380341</v>
      </c>
      <c r="AA6">
        <f t="shared" si="13"/>
        <v>0.50134629538454722</v>
      </c>
      <c r="AB6">
        <f t="shared" si="14"/>
        <v>0.45383454183266936</v>
      </c>
      <c r="AC6">
        <f t="shared" si="15"/>
        <v>59608.150036294406</v>
      </c>
      <c r="AD6" s="12">
        <f t="shared" si="16"/>
        <v>41725.705025406081</v>
      </c>
      <c r="AE6">
        <v>38530.800000000003</v>
      </c>
      <c r="AF6" s="65">
        <f t="shared" si="17"/>
        <v>3194.9050254060785</v>
      </c>
      <c r="AG6" s="17" t="s">
        <v>80</v>
      </c>
      <c r="AH6" s="65">
        <f t="shared" si="18"/>
        <v>5521.6535922974772</v>
      </c>
      <c r="AI6" s="65">
        <f t="shared" si="19"/>
        <v>-39121.65359229748</v>
      </c>
      <c r="AJ6" s="65">
        <f t="shared" si="20"/>
        <v>-15121.653592297476</v>
      </c>
      <c r="AK6" s="65">
        <f t="shared" si="21"/>
        <v>-15121.653592297476</v>
      </c>
      <c r="AL6" s="65">
        <f t="shared" si="22"/>
        <v>-21121.653592297476</v>
      </c>
      <c r="AM6" s="66">
        <f t="shared" si="23"/>
        <v>-35926.748566891401</v>
      </c>
      <c r="AN6" s="66">
        <f t="shared" si="24"/>
        <v>-11926.748566891398</v>
      </c>
      <c r="AO6" s="66">
        <f t="shared" si="25"/>
        <v>-11926.748566891398</v>
      </c>
      <c r="AP6" s="66">
        <f t="shared" si="26"/>
        <v>-17926.748566891398</v>
      </c>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row>
    <row r="7" spans="1:96" x14ac:dyDescent="0.25">
      <c r="A7" t="s">
        <v>112</v>
      </c>
      <c r="B7" t="s">
        <v>113</v>
      </c>
      <c r="C7" t="s">
        <v>107</v>
      </c>
      <c r="D7">
        <v>1</v>
      </c>
      <c r="E7">
        <v>1400</v>
      </c>
      <c r="G7" s="4">
        <f t="shared" si="0"/>
        <v>16346.400000000001</v>
      </c>
      <c r="H7">
        <v>302</v>
      </c>
      <c r="I7">
        <v>0.3644</v>
      </c>
      <c r="J7">
        <v>178</v>
      </c>
      <c r="K7" s="12">
        <v>533</v>
      </c>
      <c r="L7">
        <f t="shared" si="1"/>
        <v>355</v>
      </c>
      <c r="M7">
        <f t="shared" si="2"/>
        <v>124</v>
      </c>
      <c r="N7">
        <f t="shared" si="3"/>
        <v>0.37943661971830989</v>
      </c>
      <c r="O7" s="12">
        <v>0.3644</v>
      </c>
      <c r="P7">
        <v>114</v>
      </c>
      <c r="Q7">
        <f t="shared" si="4"/>
        <v>-4.4225352112676058E-2</v>
      </c>
      <c r="R7">
        <f t="shared" si="5"/>
        <v>0.88559994366197181</v>
      </c>
      <c r="S7" s="12">
        <f t="shared" si="6"/>
        <v>36849.813655774647</v>
      </c>
      <c r="T7" s="12">
        <f t="shared" si="7"/>
        <v>25794.86955904225</v>
      </c>
      <c r="U7">
        <v>178</v>
      </c>
      <c r="V7">
        <f t="shared" si="8"/>
        <v>443.75</v>
      </c>
      <c r="W7">
        <f t="shared" si="9"/>
        <v>133.625</v>
      </c>
      <c r="X7">
        <f t="shared" si="10"/>
        <v>-280.35759413697247</v>
      </c>
      <c r="Y7">
        <f t="shared" si="11"/>
        <v>305.2846695729088</v>
      </c>
      <c r="Z7">
        <f t="shared" si="12"/>
        <v>305.2846695729088</v>
      </c>
      <c r="AA7">
        <f t="shared" si="13"/>
        <v>0.38683869199528742</v>
      </c>
      <c r="AB7">
        <f t="shared" si="14"/>
        <v>0.54445585915492956</v>
      </c>
      <c r="AC7">
        <f t="shared" si="15"/>
        <v>60668.1198765886</v>
      </c>
      <c r="AD7" s="12">
        <f t="shared" si="16"/>
        <v>42467.683913612018</v>
      </c>
      <c r="AE7">
        <v>16346.400000000001</v>
      </c>
      <c r="AF7" s="65">
        <f t="shared" si="17"/>
        <v>26121.283913612016</v>
      </c>
      <c r="AG7" s="54">
        <v>30000</v>
      </c>
      <c r="AH7" s="65">
        <f t="shared" si="18"/>
        <v>6624.212953051644</v>
      </c>
      <c r="AI7" s="65">
        <f t="shared" si="19"/>
        <v>-40224.212953051647</v>
      </c>
      <c r="AJ7" s="65">
        <f t="shared" si="20"/>
        <v>-16224.212953051643</v>
      </c>
      <c r="AK7" s="65">
        <f t="shared" si="21"/>
        <v>-16224.212953051643</v>
      </c>
      <c r="AL7" s="65">
        <f t="shared" si="22"/>
        <v>-22224.212953051643</v>
      </c>
      <c r="AM7" s="66">
        <f t="shared" si="23"/>
        <v>-14102.92903943963</v>
      </c>
      <c r="AN7" s="66">
        <f t="shared" si="24"/>
        <v>9897.0709605603734</v>
      </c>
      <c r="AO7" s="66">
        <f t="shared" si="25"/>
        <v>9897.0709605603734</v>
      </c>
      <c r="AP7" s="66">
        <f t="shared" si="26"/>
        <v>3897.0709605603734</v>
      </c>
    </row>
    <row r="8" spans="1:96" x14ac:dyDescent="0.25">
      <c r="A8" t="s">
        <v>114</v>
      </c>
      <c r="B8" t="s">
        <v>113</v>
      </c>
      <c r="C8" t="s">
        <v>107</v>
      </c>
      <c r="D8">
        <v>2</v>
      </c>
      <c r="E8">
        <v>2000</v>
      </c>
      <c r="G8" s="4">
        <f t="shared" si="0"/>
        <v>23352</v>
      </c>
      <c r="H8">
        <v>429</v>
      </c>
      <c r="I8">
        <v>0.41099999999999998</v>
      </c>
      <c r="J8">
        <v>221</v>
      </c>
      <c r="K8" s="12">
        <v>617</v>
      </c>
      <c r="L8">
        <f t="shared" si="1"/>
        <v>396</v>
      </c>
      <c r="M8">
        <f t="shared" si="2"/>
        <v>208</v>
      </c>
      <c r="N8">
        <f t="shared" si="3"/>
        <v>0.52020202020202022</v>
      </c>
      <c r="O8" s="12">
        <v>0.41099999999999998</v>
      </c>
      <c r="P8">
        <v>114</v>
      </c>
      <c r="Q8">
        <f t="shared" si="4"/>
        <v>-0.11616161616161619</v>
      </c>
      <c r="R8">
        <f t="shared" si="5"/>
        <v>0.94253030303030305</v>
      </c>
      <c r="S8" s="12">
        <f t="shared" si="6"/>
        <v>39218.685909090913</v>
      </c>
      <c r="T8" s="12">
        <f t="shared" si="7"/>
        <v>27453.080136363638</v>
      </c>
      <c r="U8">
        <v>221</v>
      </c>
      <c r="V8">
        <f t="shared" si="8"/>
        <v>495</v>
      </c>
      <c r="W8">
        <f t="shared" si="9"/>
        <v>171.5</v>
      </c>
      <c r="X8">
        <f t="shared" si="10"/>
        <v>-312.73692191053829</v>
      </c>
      <c r="Y8">
        <f t="shared" si="11"/>
        <v>351.76402577710388</v>
      </c>
      <c r="Z8">
        <f t="shared" si="12"/>
        <v>351.76402577710388</v>
      </c>
      <c r="AA8">
        <f t="shared" si="13"/>
        <v>0.36416974904465432</v>
      </c>
      <c r="AB8">
        <f t="shared" si="14"/>
        <v>0.56239606060606062</v>
      </c>
      <c r="AC8">
        <f t="shared" si="15"/>
        <v>72208.206361389777</v>
      </c>
      <c r="AD8" s="12">
        <f t="shared" si="16"/>
        <v>50545.744452972838</v>
      </c>
      <c r="AE8">
        <v>23352</v>
      </c>
      <c r="AF8" s="65">
        <f t="shared" si="17"/>
        <v>27193.744452972838</v>
      </c>
      <c r="AG8" s="54" t="s">
        <v>81</v>
      </c>
      <c r="AH8" s="65">
        <f t="shared" si="18"/>
        <v>6842.4854040404043</v>
      </c>
      <c r="AI8" s="65">
        <f t="shared" si="19"/>
        <v>-40442.485404040402</v>
      </c>
      <c r="AJ8" s="65">
        <f t="shared" si="20"/>
        <v>-16442.485404040402</v>
      </c>
      <c r="AK8" s="65">
        <f t="shared" si="21"/>
        <v>-16442.485404040402</v>
      </c>
      <c r="AL8" s="65">
        <f t="shared" si="22"/>
        <v>-22442.485404040402</v>
      </c>
      <c r="AM8" s="66">
        <f t="shared" si="23"/>
        <v>-13248.740951067564</v>
      </c>
      <c r="AN8" s="66">
        <f t="shared" si="24"/>
        <v>10751.259048932436</v>
      </c>
      <c r="AO8" s="66">
        <f t="shared" si="25"/>
        <v>10751.259048932436</v>
      </c>
      <c r="AP8" s="66">
        <f t="shared" si="26"/>
        <v>4751.2590489324357</v>
      </c>
    </row>
    <row r="9" spans="1:96" x14ac:dyDescent="0.25">
      <c r="A9" t="s">
        <v>115</v>
      </c>
      <c r="B9" t="s">
        <v>113</v>
      </c>
      <c r="C9" t="s">
        <v>116</v>
      </c>
      <c r="D9">
        <v>1</v>
      </c>
      <c r="E9">
        <v>1600</v>
      </c>
      <c r="G9" s="4">
        <f t="shared" si="0"/>
        <v>18681.599999999999</v>
      </c>
      <c r="H9">
        <v>380</v>
      </c>
      <c r="I9">
        <v>0.41099999999999998</v>
      </c>
      <c r="J9">
        <v>202</v>
      </c>
      <c r="K9" s="12">
        <v>646</v>
      </c>
      <c r="L9">
        <f t="shared" si="1"/>
        <v>444</v>
      </c>
      <c r="M9">
        <f t="shared" si="2"/>
        <v>178</v>
      </c>
      <c r="N9">
        <f t="shared" si="3"/>
        <v>0.42072072072072075</v>
      </c>
      <c r="O9" s="12">
        <v>0.41099999999999998</v>
      </c>
      <c r="P9">
        <v>114</v>
      </c>
      <c r="Q9">
        <f t="shared" si="4"/>
        <v>-5.8558558558558571E-2</v>
      </c>
      <c r="R9">
        <f t="shared" si="5"/>
        <v>0.89694324324324326</v>
      </c>
      <c r="S9" s="12">
        <f t="shared" si="6"/>
        <v>37321.808351351356</v>
      </c>
      <c r="T9" s="12">
        <f t="shared" si="7"/>
        <v>26125.265845945949</v>
      </c>
      <c r="U9">
        <v>202</v>
      </c>
      <c r="V9">
        <f t="shared" si="8"/>
        <v>555</v>
      </c>
      <c r="W9">
        <f t="shared" si="9"/>
        <v>146.5</v>
      </c>
      <c r="X9">
        <f t="shared" si="10"/>
        <v>-350.64442759666412</v>
      </c>
      <c r="Y9">
        <f t="shared" si="11"/>
        <v>371.50815011372248</v>
      </c>
      <c r="Z9">
        <f t="shared" si="12"/>
        <v>371.50815011372248</v>
      </c>
      <c r="AA9">
        <f t="shared" si="13"/>
        <v>0.40542009029499548</v>
      </c>
      <c r="AB9">
        <f t="shared" si="14"/>
        <v>0.5297505405405406</v>
      </c>
      <c r="AC9">
        <f t="shared" si="15"/>
        <v>71834.424818355692</v>
      </c>
      <c r="AD9" s="12">
        <f t="shared" si="16"/>
        <v>50284.097372848984</v>
      </c>
      <c r="AE9">
        <v>18681.599999999999</v>
      </c>
      <c r="AF9" s="65">
        <f t="shared" si="17"/>
        <v>31602.497372848986</v>
      </c>
      <c r="AG9" s="55">
        <v>5</v>
      </c>
      <c r="AH9" s="65">
        <f t="shared" si="18"/>
        <v>6445.2982432432445</v>
      </c>
      <c r="AI9" s="65">
        <f t="shared" si="19"/>
        <v>-40045.298243243247</v>
      </c>
      <c r="AJ9" s="65">
        <f t="shared" si="20"/>
        <v>-16045.298243243244</v>
      </c>
      <c r="AK9" s="65">
        <f t="shared" si="21"/>
        <v>-16045.298243243244</v>
      </c>
      <c r="AL9" s="65">
        <f t="shared" si="22"/>
        <v>-22045.298243243244</v>
      </c>
      <c r="AM9" s="66">
        <f t="shared" si="23"/>
        <v>-8442.8008703942614</v>
      </c>
      <c r="AN9" s="66">
        <f t="shared" si="24"/>
        <v>15557.199129605742</v>
      </c>
      <c r="AO9" s="66">
        <f t="shared" si="25"/>
        <v>15557.199129605742</v>
      </c>
      <c r="AP9" s="66">
        <f t="shared" si="26"/>
        <v>9557.1991296057422</v>
      </c>
    </row>
    <row r="10" spans="1:96" x14ac:dyDescent="0.25">
      <c r="A10" t="s">
        <v>117</v>
      </c>
      <c r="B10" t="s">
        <v>113</v>
      </c>
      <c r="C10" t="s">
        <v>116</v>
      </c>
      <c r="D10">
        <v>2</v>
      </c>
      <c r="E10">
        <v>2800</v>
      </c>
      <c r="G10" s="4">
        <f t="shared" si="0"/>
        <v>32692.800000000003</v>
      </c>
      <c r="H10">
        <v>374</v>
      </c>
      <c r="I10">
        <v>0.52600000000000002</v>
      </c>
      <c r="J10">
        <v>197</v>
      </c>
      <c r="K10" s="12">
        <v>639</v>
      </c>
      <c r="L10">
        <f t="shared" si="1"/>
        <v>442</v>
      </c>
      <c r="M10">
        <f t="shared" si="2"/>
        <v>177</v>
      </c>
      <c r="N10">
        <f t="shared" si="3"/>
        <v>0.42036199095022619</v>
      </c>
      <c r="O10" s="12">
        <v>0.52600000000000002</v>
      </c>
      <c r="P10">
        <v>114</v>
      </c>
      <c r="Q10">
        <f t="shared" si="4"/>
        <v>-5.0226244343891419E-2</v>
      </c>
      <c r="R10">
        <f t="shared" si="5"/>
        <v>0.89034904977375573</v>
      </c>
      <c r="S10" s="12">
        <f t="shared" si="6"/>
        <v>37047.423961085973</v>
      </c>
      <c r="T10" s="12">
        <f t="shared" si="7"/>
        <v>25933.19677276018</v>
      </c>
      <c r="U10">
        <v>197</v>
      </c>
      <c r="V10">
        <f t="shared" si="8"/>
        <v>552.5</v>
      </c>
      <c r="W10">
        <f t="shared" si="9"/>
        <v>141.75</v>
      </c>
      <c r="X10">
        <f t="shared" si="10"/>
        <v>-349.06494819307557</v>
      </c>
      <c r="Y10">
        <f t="shared" si="11"/>
        <v>367.78964493303005</v>
      </c>
      <c r="Z10">
        <f t="shared" si="12"/>
        <v>367.78964493303005</v>
      </c>
      <c r="AA10">
        <f t="shared" si="13"/>
        <v>0.40912152929055212</v>
      </c>
      <c r="AB10">
        <f t="shared" si="14"/>
        <v>0.526821221719457</v>
      </c>
      <c r="AC10">
        <f t="shared" si="15"/>
        <v>70722.177378975233</v>
      </c>
      <c r="AD10" s="12">
        <f t="shared" si="16"/>
        <v>49505.524165282659</v>
      </c>
      <c r="AE10">
        <v>32692.800000000003</v>
      </c>
      <c r="AF10" s="65">
        <f t="shared" si="17"/>
        <v>16812.724165282656</v>
      </c>
      <c r="AG10" s="53"/>
      <c r="AH10" s="65">
        <f t="shared" si="18"/>
        <v>6409.6581975867266</v>
      </c>
      <c r="AI10" s="65">
        <f t="shared" si="19"/>
        <v>-40009.65819758673</v>
      </c>
      <c r="AJ10" s="65">
        <f t="shared" si="20"/>
        <v>-16009.658197586727</v>
      </c>
      <c r="AK10" s="65">
        <f t="shared" si="21"/>
        <v>-16009.658197586727</v>
      </c>
      <c r="AL10" s="65">
        <f t="shared" si="22"/>
        <v>-22009.658197586727</v>
      </c>
      <c r="AM10" s="66">
        <f t="shared" si="23"/>
        <v>-23196.934032304074</v>
      </c>
      <c r="AN10" s="66">
        <f t="shared" si="24"/>
        <v>803.06596769592943</v>
      </c>
      <c r="AO10" s="66">
        <f t="shared" si="25"/>
        <v>803.06596769592943</v>
      </c>
      <c r="AP10" s="66">
        <f t="shared" si="26"/>
        <v>-5196.9340323040706</v>
      </c>
    </row>
    <row r="11" spans="1:96" x14ac:dyDescent="0.25">
      <c r="A11" t="s">
        <v>118</v>
      </c>
      <c r="B11" t="s">
        <v>119</v>
      </c>
      <c r="C11" t="s">
        <v>107</v>
      </c>
      <c r="D11">
        <v>1</v>
      </c>
      <c r="E11">
        <v>1100</v>
      </c>
      <c r="G11" s="4">
        <f t="shared" si="0"/>
        <v>12843.599999999999</v>
      </c>
      <c r="H11">
        <v>386</v>
      </c>
      <c r="I11">
        <v>0.43290000000000001</v>
      </c>
      <c r="J11">
        <v>114</v>
      </c>
      <c r="K11" s="12">
        <v>477</v>
      </c>
      <c r="L11">
        <f t="shared" si="1"/>
        <v>363</v>
      </c>
      <c r="M11">
        <f t="shared" si="2"/>
        <v>272</v>
      </c>
      <c r="N11">
        <f t="shared" si="3"/>
        <v>0.69944903581267226</v>
      </c>
      <c r="O11" s="12">
        <v>0.43290000000000001</v>
      </c>
      <c r="P11">
        <v>114</v>
      </c>
      <c r="Q11">
        <f t="shared" si="4"/>
        <v>0.1</v>
      </c>
      <c r="R11">
        <f t="shared" si="5"/>
        <v>0.77146000000000003</v>
      </c>
      <c r="S11" s="12">
        <f t="shared" si="6"/>
        <v>32100.4506</v>
      </c>
      <c r="T11" s="12">
        <f t="shared" si="7"/>
        <v>22470.315419999999</v>
      </c>
      <c r="U11">
        <v>114</v>
      </c>
      <c r="V11">
        <f t="shared" si="8"/>
        <v>453.75</v>
      </c>
      <c r="W11">
        <f t="shared" si="9"/>
        <v>68.625</v>
      </c>
      <c r="X11">
        <f t="shared" si="10"/>
        <v>-286.67551175132678</v>
      </c>
      <c r="Y11">
        <f t="shared" si="11"/>
        <v>278.15869029567858</v>
      </c>
      <c r="Z11">
        <f t="shared" si="12"/>
        <v>278.15869029567858</v>
      </c>
      <c r="AA11">
        <f t="shared" si="13"/>
        <v>0.46178223756623377</v>
      </c>
      <c r="AB11">
        <f t="shared" si="14"/>
        <v>0.48514553719008263</v>
      </c>
      <c r="AC11">
        <f t="shared" si="15"/>
        <v>49255.818238069187</v>
      </c>
      <c r="AD11" s="12">
        <f t="shared" si="16"/>
        <v>34479.072766648431</v>
      </c>
      <c r="AE11">
        <v>12843.599999999999</v>
      </c>
      <c r="AF11" s="65">
        <f t="shared" si="17"/>
        <v>21635.472766648432</v>
      </c>
      <c r="AG11" s="17" t="s">
        <v>82</v>
      </c>
      <c r="AH11" s="65">
        <f t="shared" si="18"/>
        <v>5902.604035812672</v>
      </c>
      <c r="AI11" s="65">
        <f t="shared" si="19"/>
        <v>-39502.60403581267</v>
      </c>
      <c r="AJ11" s="65">
        <f t="shared" si="20"/>
        <v>-15502.604035812672</v>
      </c>
      <c r="AK11" s="65">
        <f t="shared" si="21"/>
        <v>-15502.604035812672</v>
      </c>
      <c r="AL11" s="65">
        <f t="shared" si="22"/>
        <v>-21502.60403581267</v>
      </c>
      <c r="AM11" s="66">
        <f t="shared" si="23"/>
        <v>-17867.131269164238</v>
      </c>
      <c r="AN11" s="66">
        <f t="shared" si="24"/>
        <v>6132.8687308357603</v>
      </c>
      <c r="AO11" s="66">
        <f t="shared" si="25"/>
        <v>6132.8687308357603</v>
      </c>
      <c r="AP11" s="66">
        <f t="shared" si="26"/>
        <v>132.86873083576211</v>
      </c>
    </row>
    <row r="12" spans="1:96" x14ac:dyDescent="0.25">
      <c r="A12" t="s">
        <v>120</v>
      </c>
      <c r="B12" t="s">
        <v>119</v>
      </c>
      <c r="C12" t="s">
        <v>107</v>
      </c>
      <c r="D12">
        <v>2</v>
      </c>
      <c r="E12">
        <v>1900</v>
      </c>
      <c r="G12" s="4">
        <f t="shared" si="0"/>
        <v>22184.400000000001</v>
      </c>
      <c r="H12">
        <v>212</v>
      </c>
      <c r="I12">
        <v>0.69589999999999996</v>
      </c>
      <c r="J12">
        <v>80</v>
      </c>
      <c r="K12" s="12">
        <v>583</v>
      </c>
      <c r="L12">
        <f t="shared" si="1"/>
        <v>503</v>
      </c>
      <c r="M12">
        <f t="shared" si="2"/>
        <v>132</v>
      </c>
      <c r="N12">
        <f t="shared" si="3"/>
        <v>0.30994035785288276</v>
      </c>
      <c r="O12" s="12">
        <v>0.69589999999999996</v>
      </c>
      <c r="P12">
        <v>114</v>
      </c>
      <c r="Q12">
        <f t="shared" si="4"/>
        <v>0.15407554671968193</v>
      </c>
      <c r="R12">
        <f t="shared" si="5"/>
        <v>0.72866461232604374</v>
      </c>
      <c r="S12" s="12">
        <f t="shared" si="6"/>
        <v>30319.734518886682</v>
      </c>
      <c r="T12" s="12">
        <f t="shared" si="7"/>
        <v>21223.814163220675</v>
      </c>
      <c r="U12">
        <v>80</v>
      </c>
      <c r="V12">
        <f t="shared" si="8"/>
        <v>628.75</v>
      </c>
      <c r="W12">
        <f t="shared" si="9"/>
        <v>17.125</v>
      </c>
      <c r="X12">
        <f t="shared" si="10"/>
        <v>-397.23907000252717</v>
      </c>
      <c r="Y12">
        <f t="shared" si="11"/>
        <v>346.45405294414962</v>
      </c>
      <c r="Z12">
        <f t="shared" si="12"/>
        <v>346.45405294414962</v>
      </c>
      <c r="AA12">
        <f t="shared" si="13"/>
        <v>0.52378378201852827</v>
      </c>
      <c r="AB12">
        <f t="shared" si="14"/>
        <v>0.43607751491053676</v>
      </c>
      <c r="AC12">
        <f t="shared" si="15"/>
        <v>55144.50019007743</v>
      </c>
      <c r="AD12" s="12">
        <f t="shared" si="16"/>
        <v>38601.150133054201</v>
      </c>
      <c r="AE12">
        <v>22184.400000000001</v>
      </c>
      <c r="AF12" s="65">
        <f t="shared" si="17"/>
        <v>16416.7501330542</v>
      </c>
      <c r="AG12" s="13" t="s">
        <v>83</v>
      </c>
      <c r="AH12" s="65">
        <f t="shared" si="18"/>
        <v>5305.6097647448642</v>
      </c>
      <c r="AI12" s="65">
        <f t="shared" si="19"/>
        <v>-38905.609764744862</v>
      </c>
      <c r="AJ12" s="65">
        <f t="shared" si="20"/>
        <v>-14905.609764744864</v>
      </c>
      <c r="AK12" s="65">
        <f t="shared" si="21"/>
        <v>-14905.609764744864</v>
      </c>
      <c r="AL12" s="65">
        <f t="shared" si="22"/>
        <v>-20905.609764744862</v>
      </c>
      <c r="AM12" s="66">
        <f t="shared" si="23"/>
        <v>-22488.859631690662</v>
      </c>
      <c r="AN12" s="66">
        <f t="shared" si="24"/>
        <v>1511.1403683093358</v>
      </c>
      <c r="AO12" s="66">
        <f t="shared" si="25"/>
        <v>1511.1403683093358</v>
      </c>
      <c r="AP12" s="66">
        <f t="shared" si="26"/>
        <v>-4488.8596316906624</v>
      </c>
    </row>
    <row r="13" spans="1:96" x14ac:dyDescent="0.25">
      <c r="A13" t="s">
        <v>121</v>
      </c>
      <c r="B13" t="s">
        <v>119</v>
      </c>
      <c r="C13" t="s">
        <v>116</v>
      </c>
      <c r="D13">
        <v>1</v>
      </c>
      <c r="E13">
        <v>1800</v>
      </c>
      <c r="G13" s="4">
        <f t="shared" si="0"/>
        <v>21016.799999999999</v>
      </c>
      <c r="H13">
        <v>969</v>
      </c>
      <c r="I13">
        <v>0.1096</v>
      </c>
      <c r="J13">
        <v>239</v>
      </c>
      <c r="K13" s="12">
        <v>1431</v>
      </c>
      <c r="L13">
        <f t="shared" si="1"/>
        <v>1192</v>
      </c>
      <c r="M13">
        <f t="shared" si="2"/>
        <v>730</v>
      </c>
      <c r="N13">
        <f t="shared" si="3"/>
        <v>0.58993288590604032</v>
      </c>
      <c r="O13" s="12">
        <v>0.1096</v>
      </c>
      <c r="P13">
        <v>114</v>
      </c>
      <c r="Q13">
        <f t="shared" si="4"/>
        <v>1.6107382550335572E-2</v>
      </c>
      <c r="R13">
        <f t="shared" si="5"/>
        <v>0.83785261744966444</v>
      </c>
      <c r="S13" s="12">
        <f t="shared" si="6"/>
        <v>34863.047412080537</v>
      </c>
      <c r="T13" s="12">
        <f t="shared" si="7"/>
        <v>24404.133188456373</v>
      </c>
      <c r="U13">
        <v>239</v>
      </c>
      <c r="V13">
        <f t="shared" si="8"/>
        <v>1490</v>
      </c>
      <c r="W13">
        <f t="shared" si="9"/>
        <v>90</v>
      </c>
      <c r="X13">
        <f t="shared" si="10"/>
        <v>-941.36972453879207</v>
      </c>
      <c r="Y13">
        <f t="shared" si="11"/>
        <v>845.72908769269657</v>
      </c>
      <c r="Z13">
        <f t="shared" si="12"/>
        <v>845.72908769269657</v>
      </c>
      <c r="AA13">
        <f t="shared" si="13"/>
        <v>0.50720072999509835</v>
      </c>
      <c r="AB13">
        <f t="shared" si="14"/>
        <v>0.44920134228187919</v>
      </c>
      <c r="AC13">
        <f t="shared" si="15"/>
        <v>138664.46411041176</v>
      </c>
      <c r="AD13" s="12">
        <f t="shared" si="16"/>
        <v>97065.124877288225</v>
      </c>
      <c r="AE13">
        <v>21016.799999999999</v>
      </c>
      <c r="AF13" s="65">
        <f t="shared" si="17"/>
        <v>76048.324877288222</v>
      </c>
      <c r="AG13" s="54">
        <v>3600</v>
      </c>
      <c r="AH13" s="65">
        <f t="shared" si="18"/>
        <v>5465.2829977628635</v>
      </c>
      <c r="AI13" s="65">
        <f t="shared" si="19"/>
        <v>-39065.282997762864</v>
      </c>
      <c r="AJ13" s="65">
        <f t="shared" si="20"/>
        <v>-15065.282997762864</v>
      </c>
      <c r="AK13" s="65">
        <f t="shared" si="21"/>
        <v>-15065.282997762864</v>
      </c>
      <c r="AL13" s="65">
        <f t="shared" si="22"/>
        <v>-21065.282997762864</v>
      </c>
      <c r="AM13" s="66">
        <f t="shared" si="23"/>
        <v>36983.041879525357</v>
      </c>
      <c r="AN13" s="66">
        <f t="shared" si="24"/>
        <v>60983.041879525357</v>
      </c>
      <c r="AO13" s="66">
        <f t="shared" si="25"/>
        <v>60983.041879525357</v>
      </c>
      <c r="AP13" s="66">
        <f t="shared" si="26"/>
        <v>54983.041879525357</v>
      </c>
    </row>
    <row r="14" spans="1:96" x14ac:dyDescent="0.25">
      <c r="A14" t="s">
        <v>122</v>
      </c>
      <c r="B14" t="s">
        <v>119</v>
      </c>
      <c r="C14" t="s">
        <v>116</v>
      </c>
      <c r="D14">
        <v>2</v>
      </c>
      <c r="E14">
        <v>3200</v>
      </c>
      <c r="G14" s="4">
        <f t="shared" si="0"/>
        <v>37363.199999999997</v>
      </c>
      <c r="H14">
        <v>885</v>
      </c>
      <c r="I14">
        <v>0.22470000000000001</v>
      </c>
      <c r="J14">
        <v>236</v>
      </c>
      <c r="K14" s="12">
        <v>1533</v>
      </c>
      <c r="L14">
        <f t="shared" si="1"/>
        <v>1297</v>
      </c>
      <c r="M14">
        <f t="shared" si="2"/>
        <v>649</v>
      </c>
      <c r="N14">
        <f t="shared" si="3"/>
        <v>0.50030840400925214</v>
      </c>
      <c r="O14" s="12">
        <v>0.22470000000000001</v>
      </c>
      <c r="P14">
        <v>114</v>
      </c>
      <c r="Q14">
        <f t="shared" si="4"/>
        <v>2.4749421742482652E-2</v>
      </c>
      <c r="R14">
        <f t="shared" si="5"/>
        <v>0.8310133076329993</v>
      </c>
      <c r="S14" s="12">
        <f t="shared" si="6"/>
        <v>34578.463730609103</v>
      </c>
      <c r="T14" s="12">
        <f t="shared" si="7"/>
        <v>24204.92461142637</v>
      </c>
      <c r="U14">
        <v>236</v>
      </c>
      <c r="V14">
        <f t="shared" si="8"/>
        <v>1621.25</v>
      </c>
      <c r="W14">
        <f t="shared" si="9"/>
        <v>73.875</v>
      </c>
      <c r="X14">
        <f t="shared" si="10"/>
        <v>-1024.2923932271924</v>
      </c>
      <c r="Y14">
        <f t="shared" si="11"/>
        <v>908.20060967904988</v>
      </c>
      <c r="Z14">
        <f t="shared" si="12"/>
        <v>908.20060967904988</v>
      </c>
      <c r="AA14">
        <f t="shared" si="13"/>
        <v>0.51461872609347714</v>
      </c>
      <c r="AB14">
        <f t="shared" si="14"/>
        <v>0.44333074016962221</v>
      </c>
      <c r="AC14">
        <f t="shared" si="15"/>
        <v>146961.13570670309</v>
      </c>
      <c r="AD14" s="12">
        <f t="shared" si="16"/>
        <v>102872.79499469216</v>
      </c>
      <c r="AE14">
        <v>37363.199999999997</v>
      </c>
      <c r="AF14" s="65">
        <f t="shared" si="17"/>
        <v>65509.594994692161</v>
      </c>
      <c r="AG14" s="13" t="s">
        <v>84</v>
      </c>
      <c r="AH14" s="65">
        <f t="shared" si="18"/>
        <v>5393.8573387304041</v>
      </c>
      <c r="AI14" s="65">
        <f t="shared" si="19"/>
        <v>-38993.857338730406</v>
      </c>
      <c r="AJ14" s="65">
        <f t="shared" si="20"/>
        <v>-14993.857338730404</v>
      </c>
      <c r="AK14" s="65">
        <f t="shared" si="21"/>
        <v>-14993.857338730404</v>
      </c>
      <c r="AL14" s="65">
        <f t="shared" si="22"/>
        <v>-20993.857338730406</v>
      </c>
      <c r="AM14" s="66">
        <f t="shared" si="23"/>
        <v>26515.737655961755</v>
      </c>
      <c r="AN14" s="66">
        <f t="shared" si="24"/>
        <v>50515.737655961755</v>
      </c>
      <c r="AO14" s="66">
        <f t="shared" si="25"/>
        <v>50515.737655961755</v>
      </c>
      <c r="AP14" s="66">
        <f t="shared" si="26"/>
        <v>44515.737655961755</v>
      </c>
    </row>
    <row r="15" spans="1:96" x14ac:dyDescent="0.25">
      <c r="A15" t="s">
        <v>123</v>
      </c>
      <c r="B15" t="s">
        <v>124</v>
      </c>
      <c r="C15" t="s">
        <v>107</v>
      </c>
      <c r="D15">
        <v>1</v>
      </c>
      <c r="E15">
        <v>1000</v>
      </c>
      <c r="G15" s="4">
        <f t="shared" si="0"/>
        <v>11676</v>
      </c>
      <c r="H15">
        <v>287</v>
      </c>
      <c r="I15">
        <v>0.21920000000000001</v>
      </c>
      <c r="J15">
        <v>138</v>
      </c>
      <c r="K15" s="12">
        <v>550</v>
      </c>
      <c r="L15">
        <f t="shared" si="1"/>
        <v>412</v>
      </c>
      <c r="M15">
        <f t="shared" si="2"/>
        <v>149</v>
      </c>
      <c r="N15">
        <f t="shared" si="3"/>
        <v>0.38932038834951455</v>
      </c>
      <c r="O15" s="12">
        <v>0.21920000000000001</v>
      </c>
      <c r="P15">
        <v>114</v>
      </c>
      <c r="Q15">
        <f t="shared" si="4"/>
        <v>5.3398058252427182E-2</v>
      </c>
      <c r="R15">
        <f t="shared" si="5"/>
        <v>0.80834077669902915</v>
      </c>
      <c r="S15" s="12">
        <f t="shared" si="6"/>
        <v>33635.059718446602</v>
      </c>
      <c r="T15" s="12">
        <f t="shared" si="7"/>
        <v>23544.541802912619</v>
      </c>
      <c r="U15">
        <v>138</v>
      </c>
      <c r="V15">
        <f t="shared" si="8"/>
        <v>515</v>
      </c>
      <c r="W15">
        <f t="shared" si="9"/>
        <v>86.5</v>
      </c>
      <c r="X15">
        <f t="shared" si="10"/>
        <v>-325.37275713924691</v>
      </c>
      <c r="Y15">
        <f t="shared" si="11"/>
        <v>320.01206722264345</v>
      </c>
      <c r="Z15">
        <f t="shared" si="12"/>
        <v>320.01206722264345</v>
      </c>
      <c r="AA15">
        <f t="shared" si="13"/>
        <v>0.45342148975270574</v>
      </c>
      <c r="AB15">
        <f t="shared" si="14"/>
        <v>0.49176223300970873</v>
      </c>
      <c r="AC15">
        <f t="shared" si="15"/>
        <v>57439.994800122957</v>
      </c>
      <c r="AD15" s="12">
        <f t="shared" si="16"/>
        <v>40207.996360086065</v>
      </c>
      <c r="AE15">
        <v>11676</v>
      </c>
      <c r="AF15" s="65">
        <f t="shared" si="17"/>
        <v>28531.996360086065</v>
      </c>
      <c r="AG15" s="13" t="s">
        <v>85</v>
      </c>
      <c r="AH15" s="65">
        <f t="shared" si="18"/>
        <v>5983.1071682847896</v>
      </c>
      <c r="AI15" s="65">
        <f t="shared" si="19"/>
        <v>-39583.107168284791</v>
      </c>
      <c r="AJ15" s="65">
        <f t="shared" si="20"/>
        <v>-15583.107168284791</v>
      </c>
      <c r="AK15" s="65">
        <f t="shared" si="21"/>
        <v>-15583.107168284791</v>
      </c>
      <c r="AL15" s="65">
        <f t="shared" si="22"/>
        <v>-21583.107168284791</v>
      </c>
      <c r="AM15" s="66">
        <f t="shared" si="23"/>
        <v>-11051.110808198726</v>
      </c>
      <c r="AN15" s="66">
        <f t="shared" si="24"/>
        <v>12948.889191801274</v>
      </c>
      <c r="AO15" s="66">
        <f t="shared" si="25"/>
        <v>12948.889191801274</v>
      </c>
      <c r="AP15" s="66">
        <f t="shared" si="26"/>
        <v>6948.8891918012741</v>
      </c>
    </row>
    <row r="16" spans="1:96" x14ac:dyDescent="0.25">
      <c r="A16" t="s">
        <v>125</v>
      </c>
      <c r="B16" t="s">
        <v>109</v>
      </c>
      <c r="C16" t="s">
        <v>116</v>
      </c>
      <c r="D16">
        <v>1</v>
      </c>
      <c r="E16">
        <v>1000</v>
      </c>
      <c r="G16" s="4">
        <f t="shared" si="0"/>
        <v>11676</v>
      </c>
      <c r="H16">
        <v>206</v>
      </c>
      <c r="I16">
        <v>0.39179999999999998</v>
      </c>
      <c r="J16">
        <v>116</v>
      </c>
      <c r="K16" s="12">
        <v>296</v>
      </c>
      <c r="L16">
        <f t="shared" si="1"/>
        <v>180</v>
      </c>
      <c r="M16">
        <f t="shared" si="2"/>
        <v>90</v>
      </c>
      <c r="N16">
        <f t="shared" si="3"/>
        <v>0.5</v>
      </c>
      <c r="O16" s="12">
        <v>0.39179999999999998</v>
      </c>
      <c r="P16">
        <v>114</v>
      </c>
      <c r="Q16">
        <f t="shared" si="4"/>
        <v>9.1111111111111115E-2</v>
      </c>
      <c r="R16">
        <f t="shared" si="5"/>
        <v>0.77849466666666667</v>
      </c>
      <c r="S16" s="12">
        <f t="shared" si="6"/>
        <v>32393.163079999998</v>
      </c>
      <c r="T16" s="12">
        <f t="shared" si="7"/>
        <v>22675.214155999998</v>
      </c>
      <c r="U16">
        <v>116</v>
      </c>
      <c r="V16">
        <f t="shared" si="8"/>
        <v>225</v>
      </c>
      <c r="W16">
        <f t="shared" si="9"/>
        <v>93.5</v>
      </c>
      <c r="X16">
        <f t="shared" si="10"/>
        <v>-142.15314632297196</v>
      </c>
      <c r="Y16">
        <f t="shared" si="11"/>
        <v>167.66546626231997</v>
      </c>
      <c r="Z16">
        <f t="shared" si="12"/>
        <v>167.66546626231997</v>
      </c>
      <c r="AA16">
        <f t="shared" si="13"/>
        <v>0.32962429449919983</v>
      </c>
      <c r="AB16">
        <f t="shared" si="14"/>
        <v>0.58973533333333328</v>
      </c>
      <c r="AC16">
        <f t="shared" si="15"/>
        <v>36090.561116664772</v>
      </c>
      <c r="AD16" s="12">
        <f t="shared" si="16"/>
        <v>25263.392781665338</v>
      </c>
      <c r="AE16">
        <v>11676</v>
      </c>
      <c r="AF16" s="65">
        <f t="shared" si="17"/>
        <v>13587.392781665338</v>
      </c>
      <c r="AG16" s="54">
        <v>0</v>
      </c>
      <c r="AH16" s="65">
        <f t="shared" si="18"/>
        <v>7175.1132222222222</v>
      </c>
      <c r="AI16" s="65">
        <f t="shared" si="19"/>
        <v>-40775.113222222222</v>
      </c>
      <c r="AJ16" s="65">
        <f t="shared" si="20"/>
        <v>-16775.113222222222</v>
      </c>
      <c r="AK16" s="65">
        <f t="shared" si="21"/>
        <v>-16775.113222222222</v>
      </c>
      <c r="AL16" s="65">
        <f t="shared" si="22"/>
        <v>-22775.113222222222</v>
      </c>
      <c r="AM16" s="66">
        <f t="shared" si="23"/>
        <v>-27187.720440556885</v>
      </c>
      <c r="AN16" s="66">
        <f t="shared" si="24"/>
        <v>-3187.7204405568846</v>
      </c>
      <c r="AO16" s="66">
        <f t="shared" si="25"/>
        <v>-3187.7204405568846</v>
      </c>
      <c r="AP16" s="66">
        <f t="shared" si="26"/>
        <v>-9187.7204405568846</v>
      </c>
    </row>
    <row r="17" spans="1:42" x14ac:dyDescent="0.25">
      <c r="A17" t="s">
        <v>126</v>
      </c>
      <c r="B17" t="s">
        <v>124</v>
      </c>
      <c r="C17" t="s">
        <v>107</v>
      </c>
      <c r="D17">
        <v>2</v>
      </c>
      <c r="E17">
        <v>1300</v>
      </c>
      <c r="G17" s="4">
        <f t="shared" si="0"/>
        <v>15178.8</v>
      </c>
      <c r="H17">
        <v>462</v>
      </c>
      <c r="I17">
        <v>0.53700000000000003</v>
      </c>
      <c r="J17">
        <v>175</v>
      </c>
      <c r="K17" s="12">
        <v>917</v>
      </c>
      <c r="L17">
        <f t="shared" si="1"/>
        <v>742</v>
      </c>
      <c r="M17">
        <f t="shared" si="2"/>
        <v>287</v>
      </c>
      <c r="N17">
        <f t="shared" si="3"/>
        <v>0.40943396226415096</v>
      </c>
      <c r="O17" s="12">
        <v>0.53700000000000003</v>
      </c>
      <c r="P17">
        <v>114</v>
      </c>
      <c r="Q17">
        <f t="shared" si="4"/>
        <v>3.4231805929919132E-2</v>
      </c>
      <c r="R17">
        <f t="shared" si="5"/>
        <v>0.82350894878706205</v>
      </c>
      <c r="S17" s="12">
        <f t="shared" si="6"/>
        <v>34266.20735902965</v>
      </c>
      <c r="T17" s="12">
        <f t="shared" si="7"/>
        <v>23986.345151320755</v>
      </c>
      <c r="U17">
        <v>175</v>
      </c>
      <c r="V17">
        <f t="shared" si="8"/>
        <v>927.5</v>
      </c>
      <c r="W17">
        <f t="shared" si="9"/>
        <v>82.25</v>
      </c>
      <c r="X17">
        <f t="shared" si="10"/>
        <v>-585.98685873136219</v>
      </c>
      <c r="Y17">
        <f t="shared" si="11"/>
        <v>539.56542203689673</v>
      </c>
      <c r="Z17">
        <f t="shared" si="12"/>
        <v>539.56542203689673</v>
      </c>
      <c r="AA17">
        <f t="shared" si="13"/>
        <v>0.49306244963546819</v>
      </c>
      <c r="AB17">
        <f t="shared" si="14"/>
        <v>0.46039037735849048</v>
      </c>
      <c r="AC17">
        <f t="shared" si="15"/>
        <v>90669.915815323431</v>
      </c>
      <c r="AD17" s="12">
        <f t="shared" si="16"/>
        <v>63468.941070726396</v>
      </c>
      <c r="AE17">
        <v>15178.8</v>
      </c>
      <c r="AF17" s="65">
        <f t="shared" si="17"/>
        <v>48290.1410707264</v>
      </c>
      <c r="AG17" s="13" t="s">
        <v>86</v>
      </c>
      <c r="AH17" s="65">
        <f t="shared" si="18"/>
        <v>5601.4162578616342</v>
      </c>
      <c r="AI17" s="65">
        <f t="shared" si="19"/>
        <v>-39201.416257861638</v>
      </c>
      <c r="AJ17" s="65">
        <f t="shared" si="20"/>
        <v>-15201.416257861634</v>
      </c>
      <c r="AK17" s="65">
        <f t="shared" si="21"/>
        <v>-15201.416257861634</v>
      </c>
      <c r="AL17" s="65">
        <f t="shared" si="22"/>
        <v>-21201.416257861634</v>
      </c>
      <c r="AM17" s="66">
        <f t="shared" si="23"/>
        <v>9088.7248128647625</v>
      </c>
      <c r="AN17" s="66">
        <f t="shared" si="24"/>
        <v>33088.724812864762</v>
      </c>
      <c r="AO17" s="66">
        <f t="shared" si="25"/>
        <v>33088.724812864762</v>
      </c>
      <c r="AP17" s="66">
        <f t="shared" si="26"/>
        <v>27088.724812864766</v>
      </c>
    </row>
    <row r="18" spans="1:42" x14ac:dyDescent="0.25">
      <c r="A18" t="s">
        <v>127</v>
      </c>
      <c r="B18" t="s">
        <v>124</v>
      </c>
      <c r="C18" t="s">
        <v>116</v>
      </c>
      <c r="D18">
        <v>1</v>
      </c>
      <c r="E18">
        <v>1200</v>
      </c>
      <c r="G18" s="4">
        <f t="shared" si="0"/>
        <v>14011.199999999999</v>
      </c>
      <c r="H18">
        <v>389</v>
      </c>
      <c r="I18">
        <v>0.51229999999999998</v>
      </c>
      <c r="J18">
        <v>130</v>
      </c>
      <c r="K18" s="12">
        <v>821</v>
      </c>
      <c r="L18">
        <f t="shared" si="1"/>
        <v>691</v>
      </c>
      <c r="M18">
        <f t="shared" si="2"/>
        <v>259</v>
      </c>
      <c r="N18">
        <f t="shared" si="3"/>
        <v>0.39985528219971056</v>
      </c>
      <c r="O18" s="12">
        <v>0.51229999999999998</v>
      </c>
      <c r="P18">
        <v>114</v>
      </c>
      <c r="Q18">
        <f t="shared" si="4"/>
        <v>8.1476121562952253E-2</v>
      </c>
      <c r="R18">
        <f t="shared" si="5"/>
        <v>0.78611979739507964</v>
      </c>
      <c r="S18" s="12">
        <f t="shared" si="6"/>
        <v>32710.444769609268</v>
      </c>
      <c r="T18" s="12">
        <f t="shared" si="7"/>
        <v>22897.311338726486</v>
      </c>
      <c r="U18">
        <v>130</v>
      </c>
      <c r="V18">
        <f t="shared" si="8"/>
        <v>863.75</v>
      </c>
      <c r="W18">
        <f t="shared" si="9"/>
        <v>43.625</v>
      </c>
      <c r="X18">
        <f t="shared" si="10"/>
        <v>-545.71013393985345</v>
      </c>
      <c r="Y18">
        <f t="shared" si="11"/>
        <v>485.99353992923938</v>
      </c>
      <c r="Z18">
        <f t="shared" si="12"/>
        <v>485.99353992923938</v>
      </c>
      <c r="AA18">
        <f t="shared" si="13"/>
        <v>0.51214881612647101</v>
      </c>
      <c r="AB18">
        <f t="shared" si="14"/>
        <v>0.44528542691751088</v>
      </c>
      <c r="AC18">
        <f t="shared" si="15"/>
        <v>78988.131930888456</v>
      </c>
      <c r="AD18" s="12">
        <f t="shared" si="16"/>
        <v>55291.692351621918</v>
      </c>
      <c r="AE18">
        <v>14011.199999999999</v>
      </c>
      <c r="AF18" s="65">
        <f t="shared" si="17"/>
        <v>41280.492351621921</v>
      </c>
      <c r="AG18" s="56">
        <v>6000</v>
      </c>
      <c r="AH18" s="65">
        <f t="shared" si="18"/>
        <v>5417.6393608297158</v>
      </c>
      <c r="AI18" s="65">
        <f t="shared" si="19"/>
        <v>-39017.639360829715</v>
      </c>
      <c r="AJ18" s="65">
        <f t="shared" si="20"/>
        <v>-15017.639360829715</v>
      </c>
      <c r="AK18" s="65">
        <f t="shared" si="21"/>
        <v>-15017.639360829715</v>
      </c>
      <c r="AL18" s="65">
        <f t="shared" si="22"/>
        <v>-21017.639360829715</v>
      </c>
      <c r="AM18" s="66">
        <f t="shared" si="23"/>
        <v>2262.8529907922057</v>
      </c>
      <c r="AN18" s="66">
        <f t="shared" si="24"/>
        <v>26262.852990792206</v>
      </c>
      <c r="AO18" s="66">
        <f t="shared" si="25"/>
        <v>26262.852990792206</v>
      </c>
      <c r="AP18" s="66">
        <f t="shared" si="26"/>
        <v>20262.852990792206</v>
      </c>
    </row>
    <row r="19" spans="1:42" x14ac:dyDescent="0.25">
      <c r="A19" t="s">
        <v>128</v>
      </c>
      <c r="B19" t="s">
        <v>124</v>
      </c>
      <c r="C19" t="s">
        <v>116</v>
      </c>
      <c r="D19">
        <v>2</v>
      </c>
      <c r="E19">
        <v>1600</v>
      </c>
      <c r="G19" s="4">
        <f t="shared" si="0"/>
        <v>18681.599999999999</v>
      </c>
      <c r="H19">
        <v>678</v>
      </c>
      <c r="I19">
        <v>0.36159999999999998</v>
      </c>
      <c r="J19">
        <v>241</v>
      </c>
      <c r="K19" s="12">
        <v>866</v>
      </c>
      <c r="L19">
        <f t="shared" si="1"/>
        <v>625</v>
      </c>
      <c r="M19">
        <f t="shared" si="2"/>
        <v>437</v>
      </c>
      <c r="N19">
        <f t="shared" si="3"/>
        <v>0.65936000000000006</v>
      </c>
      <c r="O19" s="12">
        <v>0.36159999999999998</v>
      </c>
      <c r="P19">
        <v>114</v>
      </c>
      <c r="Q19">
        <f t="shared" si="4"/>
        <v>-6.2560000000000004E-2</v>
      </c>
      <c r="R19">
        <f t="shared" si="5"/>
        <v>0.90010998399999997</v>
      </c>
      <c r="S19" s="12">
        <f t="shared" si="6"/>
        <v>37453.57643424</v>
      </c>
      <c r="T19" s="12">
        <f t="shared" si="7"/>
        <v>26217.503503967997</v>
      </c>
      <c r="U19">
        <v>241</v>
      </c>
      <c r="V19">
        <f t="shared" si="8"/>
        <v>781.25</v>
      </c>
      <c r="W19">
        <f t="shared" si="9"/>
        <v>162.875</v>
      </c>
      <c r="X19">
        <f t="shared" si="10"/>
        <v>-493.58731362143038</v>
      </c>
      <c r="Y19">
        <f t="shared" si="11"/>
        <v>501.28286896638872</v>
      </c>
      <c r="Z19">
        <f t="shared" si="12"/>
        <v>501.28286896638872</v>
      </c>
      <c r="AA19">
        <f t="shared" si="13"/>
        <v>0.43316207227697756</v>
      </c>
      <c r="AB19">
        <f t="shared" si="14"/>
        <v>0.50779553599999994</v>
      </c>
      <c r="AC19">
        <f t="shared" si="15"/>
        <v>92910.459144057866</v>
      </c>
      <c r="AD19" s="12">
        <f t="shared" si="16"/>
        <v>65037.321400840505</v>
      </c>
      <c r="AE19">
        <v>18681.599999999999</v>
      </c>
      <c r="AF19" s="65">
        <f t="shared" si="17"/>
        <v>46355.721400840506</v>
      </c>
      <c r="AG19" s="53"/>
      <c r="AH19" s="65">
        <f t="shared" si="18"/>
        <v>6178.1790213333334</v>
      </c>
      <c r="AI19" s="65">
        <f t="shared" si="19"/>
        <v>-39778.17902133333</v>
      </c>
      <c r="AJ19" s="65">
        <f t="shared" si="20"/>
        <v>-15778.179021333333</v>
      </c>
      <c r="AK19" s="65">
        <f t="shared" si="21"/>
        <v>-15778.179021333333</v>
      </c>
      <c r="AL19" s="65">
        <f t="shared" si="22"/>
        <v>-21778.179021333333</v>
      </c>
      <c r="AM19" s="66">
        <f t="shared" si="23"/>
        <v>6577.5423795071765</v>
      </c>
      <c r="AN19" s="66">
        <f t="shared" si="24"/>
        <v>30577.542379507173</v>
      </c>
      <c r="AO19" s="66">
        <f t="shared" si="25"/>
        <v>30577.542379507173</v>
      </c>
      <c r="AP19" s="66">
        <f t="shared" si="26"/>
        <v>24577.542379507173</v>
      </c>
    </row>
    <row r="20" spans="1:42" x14ac:dyDescent="0.25">
      <c r="A20" t="s">
        <v>129</v>
      </c>
      <c r="B20" t="s">
        <v>130</v>
      </c>
      <c r="C20" t="s">
        <v>107</v>
      </c>
      <c r="D20">
        <v>1</v>
      </c>
      <c r="E20">
        <v>800</v>
      </c>
      <c r="G20" s="4">
        <f t="shared" si="0"/>
        <v>9340.7999999999993</v>
      </c>
      <c r="H20">
        <v>163</v>
      </c>
      <c r="I20">
        <v>0.84379999999999999</v>
      </c>
      <c r="J20">
        <v>134</v>
      </c>
      <c r="K20" s="12">
        <v>288</v>
      </c>
      <c r="L20">
        <f t="shared" si="1"/>
        <v>154</v>
      </c>
      <c r="M20">
        <f t="shared" si="2"/>
        <v>29</v>
      </c>
      <c r="N20">
        <f t="shared" si="3"/>
        <v>0.25064935064935068</v>
      </c>
      <c r="O20" s="12">
        <v>0.84379999999999999</v>
      </c>
      <c r="P20">
        <v>114</v>
      </c>
      <c r="Q20">
        <f t="shared" si="4"/>
        <v>-3.8961038961038974E-3</v>
      </c>
      <c r="R20">
        <f t="shared" si="5"/>
        <v>0.85368337662337668</v>
      </c>
      <c r="S20" s="12">
        <f t="shared" si="6"/>
        <v>35521.765301298707</v>
      </c>
      <c r="T20" s="12">
        <f t="shared" si="7"/>
        <v>24865.235710909092</v>
      </c>
      <c r="U20">
        <v>134</v>
      </c>
      <c r="V20">
        <f t="shared" si="8"/>
        <v>192.5</v>
      </c>
      <c r="W20">
        <f t="shared" si="9"/>
        <v>114.75</v>
      </c>
      <c r="X20">
        <f t="shared" si="10"/>
        <v>-121.61991407632044</v>
      </c>
      <c r="Y20">
        <f t="shared" si="11"/>
        <v>160.82489891331815</v>
      </c>
      <c r="Z20">
        <f t="shared" si="12"/>
        <v>160.82489891331815</v>
      </c>
      <c r="AA20">
        <f t="shared" si="13"/>
        <v>0.23935012422502935</v>
      </c>
      <c r="AB20">
        <f t="shared" si="14"/>
        <v>0.66117831168831176</v>
      </c>
      <c r="AC20">
        <f t="shared" si="15"/>
        <v>38811.886326447151</v>
      </c>
      <c r="AD20" s="12">
        <f t="shared" si="16"/>
        <v>27168.320428513005</v>
      </c>
      <c r="AE20">
        <v>9340.7999999999993</v>
      </c>
      <c r="AF20" s="65">
        <f t="shared" si="17"/>
        <v>17827.520428513006</v>
      </c>
      <c r="AG20" s="17" t="s">
        <v>87</v>
      </c>
      <c r="AH20" s="65">
        <f t="shared" si="18"/>
        <v>8044.3361255411264</v>
      </c>
      <c r="AI20" s="65">
        <f t="shared" si="19"/>
        <v>-41644.336125541129</v>
      </c>
      <c r="AJ20" s="65">
        <f t="shared" si="20"/>
        <v>-17644.336125541126</v>
      </c>
      <c r="AK20" s="65">
        <f t="shared" si="21"/>
        <v>-17644.336125541126</v>
      </c>
      <c r="AL20" s="65">
        <f t="shared" si="22"/>
        <v>-23644.336125541126</v>
      </c>
      <c r="AM20" s="66">
        <f t="shared" si="23"/>
        <v>-23816.815697028123</v>
      </c>
      <c r="AN20" s="66">
        <f t="shared" si="24"/>
        <v>183.18430297188024</v>
      </c>
      <c r="AO20" s="66">
        <f t="shared" si="25"/>
        <v>183.18430297188024</v>
      </c>
      <c r="AP20" s="66">
        <f t="shared" si="26"/>
        <v>-5816.8156970281198</v>
      </c>
    </row>
    <row r="21" spans="1:42" x14ac:dyDescent="0.25">
      <c r="A21" t="s">
        <v>131</v>
      </c>
      <c r="B21" t="s">
        <v>130</v>
      </c>
      <c r="C21" t="s">
        <v>107</v>
      </c>
      <c r="D21">
        <v>2</v>
      </c>
      <c r="E21">
        <v>1200</v>
      </c>
      <c r="G21" s="4">
        <f t="shared" si="0"/>
        <v>14011.199999999999</v>
      </c>
      <c r="H21">
        <v>374</v>
      </c>
      <c r="I21">
        <v>0.91510000000000002</v>
      </c>
      <c r="J21">
        <v>234</v>
      </c>
      <c r="K21" s="12">
        <v>794</v>
      </c>
      <c r="L21">
        <f t="shared" si="1"/>
        <v>560</v>
      </c>
      <c r="M21">
        <f t="shared" si="2"/>
        <v>140</v>
      </c>
      <c r="N21">
        <f t="shared" si="3"/>
        <v>0.30000000000000004</v>
      </c>
      <c r="O21" s="12">
        <v>0.91510000000000002</v>
      </c>
      <c r="P21">
        <v>114</v>
      </c>
      <c r="Q21">
        <f t="shared" si="4"/>
        <v>-7.1428571428571425E-2</v>
      </c>
      <c r="R21">
        <f t="shared" si="5"/>
        <v>0.90712857142857151</v>
      </c>
      <c r="S21" s="12">
        <f t="shared" si="6"/>
        <v>37745.619857142854</v>
      </c>
      <c r="T21" s="12">
        <f t="shared" si="7"/>
        <v>26421.933899999996</v>
      </c>
      <c r="U21">
        <v>234</v>
      </c>
      <c r="V21">
        <f t="shared" si="8"/>
        <v>700</v>
      </c>
      <c r="W21">
        <f t="shared" si="9"/>
        <v>164</v>
      </c>
      <c r="X21">
        <f t="shared" si="10"/>
        <v>-442.25423300480162</v>
      </c>
      <c r="Y21">
        <f t="shared" si="11"/>
        <v>458.18145059388422</v>
      </c>
      <c r="Z21">
        <f t="shared" si="12"/>
        <v>458.18145059388422</v>
      </c>
      <c r="AA21">
        <f t="shared" si="13"/>
        <v>0.42025921513412029</v>
      </c>
      <c r="AB21">
        <f t="shared" si="14"/>
        <v>0.51800685714285721</v>
      </c>
      <c r="AC21">
        <f t="shared" si="15"/>
        <v>86629.513626502041</v>
      </c>
      <c r="AD21" s="12">
        <f t="shared" si="16"/>
        <v>60640.659538551423</v>
      </c>
      <c r="AE21">
        <v>14011.199999999999</v>
      </c>
      <c r="AF21" s="65">
        <f t="shared" si="17"/>
        <v>46629.459538551426</v>
      </c>
      <c r="AG21" s="54">
        <v>100</v>
      </c>
      <c r="AH21" s="65">
        <f t="shared" si="18"/>
        <v>6302.416761904763</v>
      </c>
      <c r="AI21" s="65">
        <f t="shared" si="19"/>
        <v>-39902.416761904766</v>
      </c>
      <c r="AJ21" s="65">
        <f t="shared" si="20"/>
        <v>-15902.416761904762</v>
      </c>
      <c r="AK21" s="65">
        <f t="shared" si="21"/>
        <v>-15902.416761904762</v>
      </c>
      <c r="AL21" s="65">
        <f t="shared" si="22"/>
        <v>-21902.416761904762</v>
      </c>
      <c r="AM21" s="66">
        <f t="shared" si="23"/>
        <v>6727.0427766466601</v>
      </c>
      <c r="AN21" s="66">
        <f t="shared" si="24"/>
        <v>30727.042776646664</v>
      </c>
      <c r="AO21" s="66">
        <f t="shared" si="25"/>
        <v>30727.042776646664</v>
      </c>
      <c r="AP21" s="66">
        <f t="shared" si="26"/>
        <v>24727.042776646664</v>
      </c>
    </row>
    <row r="22" spans="1:42" x14ac:dyDescent="0.25">
      <c r="A22" t="s">
        <v>132</v>
      </c>
      <c r="B22" t="s">
        <v>130</v>
      </c>
      <c r="C22" t="s">
        <v>116</v>
      </c>
      <c r="D22">
        <v>1</v>
      </c>
      <c r="E22">
        <v>900</v>
      </c>
      <c r="G22" s="4">
        <f t="shared" si="0"/>
        <v>10508.4</v>
      </c>
      <c r="H22">
        <v>444</v>
      </c>
      <c r="I22">
        <v>0.43009999999999998</v>
      </c>
      <c r="J22">
        <v>252</v>
      </c>
      <c r="K22" s="12">
        <v>547</v>
      </c>
      <c r="L22">
        <f t="shared" si="1"/>
        <v>295</v>
      </c>
      <c r="M22">
        <f t="shared" si="2"/>
        <v>192</v>
      </c>
      <c r="N22">
        <f t="shared" si="3"/>
        <v>0.62067796610169501</v>
      </c>
      <c r="O22" s="12">
        <v>0.43009999999999998</v>
      </c>
      <c r="P22">
        <v>114</v>
      </c>
      <c r="Q22">
        <f t="shared" si="4"/>
        <v>-0.27423728813559323</v>
      </c>
      <c r="R22">
        <f t="shared" si="5"/>
        <v>1.0676313898305085</v>
      </c>
      <c r="S22" s="12">
        <f t="shared" si="6"/>
        <v>44424.14213084746</v>
      </c>
      <c r="T22" s="12">
        <f t="shared" si="7"/>
        <v>31096.89949159322</v>
      </c>
      <c r="U22">
        <v>252</v>
      </c>
      <c r="V22">
        <f t="shared" si="8"/>
        <v>368.75</v>
      </c>
      <c r="W22">
        <f t="shared" si="9"/>
        <v>215.125</v>
      </c>
      <c r="X22">
        <f t="shared" si="10"/>
        <v>-232.97321202931514</v>
      </c>
      <c r="Y22">
        <f t="shared" si="11"/>
        <v>305.72951415213544</v>
      </c>
      <c r="Z22">
        <f t="shared" si="12"/>
        <v>305.72951415213544</v>
      </c>
      <c r="AA22">
        <f t="shared" si="13"/>
        <v>0.24570715702274018</v>
      </c>
      <c r="AB22">
        <f t="shared" si="14"/>
        <v>0.65614735593220341</v>
      </c>
      <c r="AC22">
        <f t="shared" si="15"/>
        <v>73220.318504596711</v>
      </c>
      <c r="AD22" s="12">
        <f t="shared" si="16"/>
        <v>51254.222953217693</v>
      </c>
      <c r="AE22">
        <v>10508.4</v>
      </c>
      <c r="AF22" s="65">
        <f t="shared" si="17"/>
        <v>40745.822953217692</v>
      </c>
      <c r="AG22" s="4" t="s">
        <v>88</v>
      </c>
      <c r="AH22" s="65">
        <f t="shared" si="18"/>
        <v>7983.1261638418082</v>
      </c>
      <c r="AI22" s="65">
        <f t="shared" si="19"/>
        <v>-41583.126163841807</v>
      </c>
      <c r="AJ22" s="65">
        <f t="shared" si="20"/>
        <v>-17583.126163841807</v>
      </c>
      <c r="AK22" s="65">
        <f t="shared" si="21"/>
        <v>-17583.126163841807</v>
      </c>
      <c r="AL22" s="65">
        <f t="shared" si="22"/>
        <v>-23583.126163841807</v>
      </c>
      <c r="AM22" s="66">
        <f t="shared" si="23"/>
        <v>-837.30321062411531</v>
      </c>
      <c r="AN22" s="66">
        <f t="shared" si="24"/>
        <v>23162.696789375885</v>
      </c>
      <c r="AO22" s="66">
        <f t="shared" si="25"/>
        <v>23162.696789375885</v>
      </c>
      <c r="AP22" s="66">
        <f t="shared" si="26"/>
        <v>17162.696789375885</v>
      </c>
    </row>
    <row r="23" spans="1:42" x14ac:dyDescent="0.25">
      <c r="A23" t="s">
        <v>133</v>
      </c>
      <c r="B23" t="s">
        <v>130</v>
      </c>
      <c r="C23" t="s">
        <v>116</v>
      </c>
      <c r="D23">
        <v>2</v>
      </c>
      <c r="E23">
        <v>1100</v>
      </c>
      <c r="G23" s="4">
        <f t="shared" si="0"/>
        <v>12843.599999999999</v>
      </c>
      <c r="H23">
        <v>426</v>
      </c>
      <c r="I23">
        <v>0.48220000000000002</v>
      </c>
      <c r="J23">
        <v>246</v>
      </c>
      <c r="K23" s="12">
        <v>616</v>
      </c>
      <c r="L23">
        <f t="shared" si="1"/>
        <v>370</v>
      </c>
      <c r="M23">
        <f t="shared" si="2"/>
        <v>180</v>
      </c>
      <c r="N23">
        <f t="shared" si="3"/>
        <v>0.48918918918918919</v>
      </c>
      <c r="O23" s="12">
        <v>0.48220000000000002</v>
      </c>
      <c r="P23">
        <v>114</v>
      </c>
      <c r="Q23">
        <f t="shared" si="4"/>
        <v>-0.18540540540540543</v>
      </c>
      <c r="R23">
        <f t="shared" si="5"/>
        <v>0.99732983783783791</v>
      </c>
      <c r="S23" s="12">
        <f t="shared" si="6"/>
        <v>41498.894552432437</v>
      </c>
      <c r="T23" s="12">
        <f t="shared" si="7"/>
        <v>29049.226186702705</v>
      </c>
      <c r="U23">
        <v>246</v>
      </c>
      <c r="V23">
        <f t="shared" si="8"/>
        <v>462.5</v>
      </c>
      <c r="W23">
        <f t="shared" si="9"/>
        <v>199.75</v>
      </c>
      <c r="X23">
        <f t="shared" si="10"/>
        <v>-292.20368966388679</v>
      </c>
      <c r="Y23">
        <f t="shared" si="11"/>
        <v>348.42345842810215</v>
      </c>
      <c r="Z23">
        <f t="shared" si="12"/>
        <v>348.42345842810215</v>
      </c>
      <c r="AA23">
        <f t="shared" si="13"/>
        <v>0.32145612633103166</v>
      </c>
      <c r="AB23">
        <f t="shared" si="14"/>
        <v>0.59619962162162166</v>
      </c>
      <c r="AC23">
        <f t="shared" si="15"/>
        <v>75821.425938809931</v>
      </c>
      <c r="AD23" s="12">
        <f t="shared" si="16"/>
        <v>53074.998157166949</v>
      </c>
      <c r="AE23">
        <v>12843.599999999999</v>
      </c>
      <c r="AF23" s="65">
        <f t="shared" si="17"/>
        <v>40231.39815716695</v>
      </c>
      <c r="AG23" s="31">
        <v>3</v>
      </c>
      <c r="AH23" s="65">
        <f t="shared" si="18"/>
        <v>7253.7620630630645</v>
      </c>
      <c r="AI23" s="65">
        <f t="shared" si="19"/>
        <v>-40853.762063063063</v>
      </c>
      <c r="AJ23" s="65">
        <f t="shared" si="20"/>
        <v>-16853.762063063063</v>
      </c>
      <c r="AK23" s="65">
        <f t="shared" si="21"/>
        <v>-16853.762063063063</v>
      </c>
      <c r="AL23" s="65">
        <f t="shared" si="22"/>
        <v>-22853.762063063063</v>
      </c>
      <c r="AM23" s="66">
        <f t="shared" si="23"/>
        <v>-622.36390589611256</v>
      </c>
      <c r="AN23" s="66">
        <f t="shared" si="24"/>
        <v>23377.636094103887</v>
      </c>
      <c r="AO23" s="66">
        <f t="shared" si="25"/>
        <v>23377.636094103887</v>
      </c>
      <c r="AP23" s="66">
        <f t="shared" si="26"/>
        <v>17377.636094103887</v>
      </c>
    </row>
    <row r="24" spans="1:42" x14ac:dyDescent="0.25">
      <c r="A24" t="s">
        <v>134</v>
      </c>
      <c r="B24" t="s">
        <v>135</v>
      </c>
      <c r="C24" t="s">
        <v>107</v>
      </c>
      <c r="D24">
        <v>1</v>
      </c>
      <c r="E24">
        <v>1000</v>
      </c>
      <c r="G24" s="4">
        <f t="shared" si="0"/>
        <v>11676</v>
      </c>
      <c r="H24">
        <v>332</v>
      </c>
      <c r="I24">
        <v>0.4904</v>
      </c>
      <c r="J24">
        <v>171</v>
      </c>
      <c r="K24" s="12">
        <v>457</v>
      </c>
      <c r="L24">
        <f t="shared" si="1"/>
        <v>286</v>
      </c>
      <c r="M24">
        <f t="shared" si="2"/>
        <v>161</v>
      </c>
      <c r="N24">
        <f t="shared" si="3"/>
        <v>0.55034965034965044</v>
      </c>
      <c r="O24" s="12">
        <v>0.4904</v>
      </c>
      <c r="P24">
        <v>114</v>
      </c>
      <c r="Q24">
        <f t="shared" si="4"/>
        <v>-5.9440559440559426E-2</v>
      </c>
      <c r="R24">
        <f t="shared" si="5"/>
        <v>0.89764125874125877</v>
      </c>
      <c r="S24" s="12">
        <f t="shared" si="6"/>
        <v>37350.852776223779</v>
      </c>
      <c r="T24" s="12">
        <f t="shared" si="7"/>
        <v>26145.596943356642</v>
      </c>
      <c r="U24">
        <v>171</v>
      </c>
      <c r="V24">
        <f t="shared" si="8"/>
        <v>357.5</v>
      </c>
      <c r="W24">
        <f t="shared" si="9"/>
        <v>135.25</v>
      </c>
      <c r="X24">
        <f t="shared" si="10"/>
        <v>-225.86555471316655</v>
      </c>
      <c r="Y24">
        <f t="shared" si="11"/>
        <v>259.74624083901949</v>
      </c>
      <c r="Z24">
        <f t="shared" si="12"/>
        <v>259.74624083901949</v>
      </c>
      <c r="AA24">
        <f t="shared" si="13"/>
        <v>0.34824123311613842</v>
      </c>
      <c r="AB24">
        <f t="shared" si="14"/>
        <v>0.57500188811188813</v>
      </c>
      <c r="AC24">
        <f t="shared" si="15"/>
        <v>54514.421303026516</v>
      </c>
      <c r="AD24" s="12">
        <f t="shared" si="16"/>
        <v>38160.094912118562</v>
      </c>
      <c r="AE24">
        <v>11676</v>
      </c>
      <c r="AF24" s="65">
        <f t="shared" si="17"/>
        <v>26484.094912118562</v>
      </c>
      <c r="AG24" s="3"/>
      <c r="AH24" s="65">
        <f t="shared" si="18"/>
        <v>6995.8563053613061</v>
      </c>
      <c r="AI24" s="65">
        <f t="shared" si="19"/>
        <v>-40595.856305361303</v>
      </c>
      <c r="AJ24" s="65">
        <f t="shared" si="20"/>
        <v>-16595.856305361307</v>
      </c>
      <c r="AK24" s="65">
        <f t="shared" si="21"/>
        <v>-16595.856305361307</v>
      </c>
      <c r="AL24" s="65">
        <f t="shared" si="22"/>
        <v>-22595.856305361307</v>
      </c>
      <c r="AM24" s="66">
        <f t="shared" si="23"/>
        <v>-14111.761393242741</v>
      </c>
      <c r="AN24" s="66">
        <f t="shared" si="24"/>
        <v>9888.2386067572552</v>
      </c>
      <c r="AO24" s="66">
        <f t="shared" si="25"/>
        <v>9888.2386067572552</v>
      </c>
      <c r="AP24" s="66">
        <f t="shared" si="26"/>
        <v>3888.2386067572552</v>
      </c>
    </row>
    <row r="25" spans="1:42" x14ac:dyDescent="0.25">
      <c r="A25" t="s">
        <v>136</v>
      </c>
      <c r="B25" t="s">
        <v>135</v>
      </c>
      <c r="C25" t="s">
        <v>107</v>
      </c>
      <c r="D25">
        <v>2</v>
      </c>
      <c r="E25">
        <v>1400</v>
      </c>
      <c r="G25" s="4">
        <f t="shared" si="0"/>
        <v>16346.400000000001</v>
      </c>
      <c r="H25">
        <v>430</v>
      </c>
      <c r="I25">
        <v>0.52329999999999999</v>
      </c>
      <c r="J25">
        <v>262</v>
      </c>
      <c r="K25" s="12">
        <v>567</v>
      </c>
      <c r="L25">
        <f t="shared" si="1"/>
        <v>305</v>
      </c>
      <c r="M25">
        <f t="shared" si="2"/>
        <v>168</v>
      </c>
      <c r="N25">
        <f t="shared" si="3"/>
        <v>0.54065573770491804</v>
      </c>
      <c r="O25" s="12">
        <v>0.52329999999999999</v>
      </c>
      <c r="P25">
        <v>114</v>
      </c>
      <c r="Q25">
        <f t="shared" si="4"/>
        <v>-0.28819672131147545</v>
      </c>
      <c r="R25">
        <f t="shared" si="5"/>
        <v>1.0786788852459017</v>
      </c>
      <c r="S25" s="12">
        <f t="shared" si="6"/>
        <v>44883.828415081967</v>
      </c>
      <c r="T25" s="12">
        <f t="shared" si="7"/>
        <v>31418.679890557374</v>
      </c>
      <c r="U25">
        <v>262</v>
      </c>
      <c r="V25">
        <f t="shared" si="8"/>
        <v>381.25</v>
      </c>
      <c r="W25">
        <f t="shared" si="9"/>
        <v>223.875</v>
      </c>
      <c r="X25">
        <f t="shared" si="10"/>
        <v>-240.87060904725803</v>
      </c>
      <c r="Y25">
        <f t="shared" si="11"/>
        <v>316.82204005559771</v>
      </c>
      <c r="Z25">
        <f t="shared" si="12"/>
        <v>316.82204005559771</v>
      </c>
      <c r="AA25">
        <f t="shared" si="13"/>
        <v>0.24379551489992843</v>
      </c>
      <c r="AB25">
        <f t="shared" si="14"/>
        <v>0.65766022950819669</v>
      </c>
      <c r="AC25">
        <f t="shared" si="15"/>
        <v>76051.858285320108</v>
      </c>
      <c r="AD25" s="12">
        <f t="shared" si="16"/>
        <v>53236.300799724071</v>
      </c>
      <c r="AE25">
        <v>16346.400000000001</v>
      </c>
      <c r="AF25" s="65">
        <f t="shared" si="17"/>
        <v>36889.90079972407</v>
      </c>
      <c r="AG25" s="17" t="s">
        <v>89</v>
      </c>
      <c r="AH25" s="65">
        <f t="shared" si="18"/>
        <v>8001.5327923497271</v>
      </c>
      <c r="AI25" s="65">
        <f t="shared" si="19"/>
        <v>-41601.532792349724</v>
      </c>
      <c r="AJ25" s="65">
        <f t="shared" si="20"/>
        <v>-17601.532792349728</v>
      </c>
      <c r="AK25" s="65">
        <f t="shared" si="21"/>
        <v>-17601.532792349728</v>
      </c>
      <c r="AL25" s="65">
        <f t="shared" si="22"/>
        <v>-23601.532792349728</v>
      </c>
      <c r="AM25" s="66">
        <f t="shared" si="23"/>
        <v>-4711.6319926256547</v>
      </c>
      <c r="AN25" s="66">
        <f t="shared" si="24"/>
        <v>19288.368007374342</v>
      </c>
      <c r="AO25" s="66">
        <f t="shared" si="25"/>
        <v>19288.368007374342</v>
      </c>
      <c r="AP25" s="66">
        <f t="shared" si="26"/>
        <v>13288.368007374342</v>
      </c>
    </row>
    <row r="26" spans="1:42" x14ac:dyDescent="0.25">
      <c r="A26" t="s">
        <v>137</v>
      </c>
      <c r="B26" t="s">
        <v>135</v>
      </c>
      <c r="C26" t="s">
        <v>116</v>
      </c>
      <c r="D26">
        <v>1</v>
      </c>
      <c r="E26">
        <v>1500</v>
      </c>
      <c r="G26" s="4">
        <f t="shared" si="0"/>
        <v>17514</v>
      </c>
      <c r="H26">
        <v>662</v>
      </c>
      <c r="I26">
        <v>0.44929999999999998</v>
      </c>
      <c r="J26">
        <v>229</v>
      </c>
      <c r="K26" s="12">
        <v>859</v>
      </c>
      <c r="L26">
        <f t="shared" si="1"/>
        <v>630</v>
      </c>
      <c r="M26">
        <f t="shared" si="2"/>
        <v>433</v>
      </c>
      <c r="N26">
        <f t="shared" si="3"/>
        <v>0.64984126984126989</v>
      </c>
      <c r="O26" s="12">
        <v>0.44929999999999998</v>
      </c>
      <c r="P26">
        <v>114</v>
      </c>
      <c r="Q26">
        <f t="shared" si="4"/>
        <v>-4.6031746031746035E-2</v>
      </c>
      <c r="R26">
        <f t="shared" si="5"/>
        <v>0.88702952380952382</v>
      </c>
      <c r="S26" s="12">
        <f t="shared" si="6"/>
        <v>36909.298485714287</v>
      </c>
      <c r="T26" s="12">
        <f t="shared" si="7"/>
        <v>25836.50894</v>
      </c>
      <c r="U26">
        <v>229</v>
      </c>
      <c r="V26">
        <f t="shared" si="8"/>
        <v>787.5</v>
      </c>
      <c r="W26">
        <f t="shared" si="9"/>
        <v>150.25</v>
      </c>
      <c r="X26">
        <f t="shared" si="10"/>
        <v>-497.53601213040184</v>
      </c>
      <c r="Y26">
        <f t="shared" si="11"/>
        <v>498.32913191811986</v>
      </c>
      <c r="Z26">
        <f t="shared" si="12"/>
        <v>498.32913191811986</v>
      </c>
      <c r="AA26">
        <f t="shared" si="13"/>
        <v>0.44200524688015219</v>
      </c>
      <c r="AB26">
        <f t="shared" si="14"/>
        <v>0.50079704761904753</v>
      </c>
      <c r="AC26">
        <f t="shared" si="15"/>
        <v>91090.041672612409</v>
      </c>
      <c r="AD26" s="12">
        <f t="shared" si="16"/>
        <v>63763.029170828682</v>
      </c>
      <c r="AE26">
        <v>17514</v>
      </c>
      <c r="AF26" s="65">
        <f t="shared" si="17"/>
        <v>46249.029170828682</v>
      </c>
      <c r="AG26" s="57">
        <v>0.3</v>
      </c>
      <c r="AH26" s="65">
        <f t="shared" si="18"/>
        <v>6093.0307460317454</v>
      </c>
      <c r="AI26" s="65">
        <f t="shared" si="19"/>
        <v>-39693.030746031742</v>
      </c>
      <c r="AJ26" s="65">
        <f t="shared" si="20"/>
        <v>-15693.030746031745</v>
      </c>
      <c r="AK26" s="65">
        <f t="shared" si="21"/>
        <v>-15693.030746031745</v>
      </c>
      <c r="AL26" s="65">
        <f t="shared" si="22"/>
        <v>-21693.030746031745</v>
      </c>
      <c r="AM26" s="66">
        <f t="shared" si="23"/>
        <v>6555.9984247969405</v>
      </c>
      <c r="AN26" s="66">
        <f t="shared" si="24"/>
        <v>30555.998424796937</v>
      </c>
      <c r="AO26" s="66">
        <f t="shared" si="25"/>
        <v>30555.998424796937</v>
      </c>
      <c r="AP26" s="66">
        <f t="shared" si="26"/>
        <v>24555.998424796937</v>
      </c>
    </row>
    <row r="27" spans="1:42" x14ac:dyDescent="0.25">
      <c r="A27" t="s">
        <v>138</v>
      </c>
      <c r="B27" t="s">
        <v>109</v>
      </c>
      <c r="C27" t="s">
        <v>116</v>
      </c>
      <c r="D27">
        <v>2</v>
      </c>
      <c r="E27">
        <v>1300</v>
      </c>
      <c r="G27" s="4">
        <f t="shared" si="0"/>
        <v>15178.8</v>
      </c>
      <c r="H27">
        <v>186</v>
      </c>
      <c r="I27">
        <v>0.6603</v>
      </c>
      <c r="J27">
        <v>136</v>
      </c>
      <c r="K27" s="12">
        <v>336</v>
      </c>
      <c r="L27">
        <f t="shared" si="1"/>
        <v>200</v>
      </c>
      <c r="M27">
        <f t="shared" si="2"/>
        <v>50</v>
      </c>
      <c r="N27">
        <f t="shared" si="3"/>
        <v>0.30000000000000004</v>
      </c>
      <c r="O27" s="12">
        <v>0.6603</v>
      </c>
      <c r="P27">
        <v>114</v>
      </c>
      <c r="Q27">
        <f t="shared" si="4"/>
        <v>1.1999999999999997E-2</v>
      </c>
      <c r="R27">
        <f t="shared" si="5"/>
        <v>0.84110320000000005</v>
      </c>
      <c r="S27" s="12">
        <f t="shared" si="6"/>
        <v>34998.304152000004</v>
      </c>
      <c r="T27" s="12">
        <f t="shared" si="7"/>
        <v>24498.812906400002</v>
      </c>
      <c r="U27">
        <v>136</v>
      </c>
      <c r="V27">
        <f t="shared" si="8"/>
        <v>250</v>
      </c>
      <c r="W27">
        <f t="shared" si="9"/>
        <v>111</v>
      </c>
      <c r="X27">
        <f t="shared" si="10"/>
        <v>-157.94794035885772</v>
      </c>
      <c r="Y27">
        <f t="shared" si="11"/>
        <v>189.8505180692444</v>
      </c>
      <c r="Z27">
        <f t="shared" si="12"/>
        <v>189.8505180692444</v>
      </c>
      <c r="AA27">
        <f t="shared" si="13"/>
        <v>0.31540207227697759</v>
      </c>
      <c r="AB27">
        <f t="shared" si="14"/>
        <v>0.60099079999999994</v>
      </c>
      <c r="AC27">
        <f t="shared" si="15"/>
        <v>41645.921378220119</v>
      </c>
      <c r="AD27" s="12">
        <f t="shared" si="16"/>
        <v>29152.144964754079</v>
      </c>
      <c r="AE27">
        <v>15178.8</v>
      </c>
      <c r="AF27" s="65">
        <f t="shared" si="17"/>
        <v>13973.34496475408</v>
      </c>
      <c r="AG27" s="3"/>
      <c r="AH27" s="65">
        <f t="shared" si="18"/>
        <v>7312.0547333333334</v>
      </c>
      <c r="AI27" s="65">
        <f t="shared" si="19"/>
        <v>-40912.054733333331</v>
      </c>
      <c r="AJ27" s="65">
        <f t="shared" si="20"/>
        <v>-16912.054733333334</v>
      </c>
      <c r="AK27" s="65">
        <f t="shared" si="21"/>
        <v>-16912.054733333334</v>
      </c>
      <c r="AL27" s="65">
        <f t="shared" si="22"/>
        <v>-22912.054733333334</v>
      </c>
      <c r="AM27" s="66">
        <f t="shared" si="23"/>
        <v>-26938.709768579251</v>
      </c>
      <c r="AN27" s="66">
        <f t="shared" si="24"/>
        <v>-2938.7097685792542</v>
      </c>
      <c r="AO27" s="66">
        <f t="shared" si="25"/>
        <v>-2938.7097685792542</v>
      </c>
      <c r="AP27" s="66">
        <f t="shared" si="26"/>
        <v>-8938.7097685792542</v>
      </c>
    </row>
    <row r="28" spans="1:42" x14ac:dyDescent="0.25">
      <c r="A28" t="s">
        <v>139</v>
      </c>
      <c r="B28" t="s">
        <v>135</v>
      </c>
      <c r="C28" t="s">
        <v>116</v>
      </c>
      <c r="D28">
        <v>2</v>
      </c>
      <c r="E28">
        <v>1600</v>
      </c>
      <c r="G28" s="4">
        <f t="shared" si="0"/>
        <v>18681.599999999999</v>
      </c>
      <c r="H28">
        <v>696</v>
      </c>
      <c r="I28">
        <v>0.48770000000000002</v>
      </c>
      <c r="J28">
        <v>449</v>
      </c>
      <c r="K28" s="12">
        <v>899</v>
      </c>
      <c r="L28">
        <f t="shared" si="1"/>
        <v>450</v>
      </c>
      <c r="M28">
        <f t="shared" si="2"/>
        <v>247</v>
      </c>
      <c r="N28">
        <f t="shared" si="3"/>
        <v>0.53911111111111121</v>
      </c>
      <c r="O28" s="12">
        <v>0.48770000000000002</v>
      </c>
      <c r="P28">
        <v>114</v>
      </c>
      <c r="Q28">
        <f t="shared" si="4"/>
        <v>-0.49555555555555553</v>
      </c>
      <c r="R28">
        <f t="shared" si="5"/>
        <v>1.2427826666666666</v>
      </c>
      <c r="S28" s="12">
        <f t="shared" si="6"/>
        <v>51712.186759999997</v>
      </c>
      <c r="T28" s="12">
        <f t="shared" si="7"/>
        <v>36198.530731999992</v>
      </c>
      <c r="U28">
        <v>449</v>
      </c>
      <c r="V28">
        <f t="shared" si="8"/>
        <v>562.5</v>
      </c>
      <c r="W28">
        <f t="shared" si="9"/>
        <v>392.75</v>
      </c>
      <c r="X28">
        <f t="shared" si="10"/>
        <v>-355.38286580742988</v>
      </c>
      <c r="Y28">
        <f t="shared" si="11"/>
        <v>498.66366565579983</v>
      </c>
      <c r="Z28">
        <f t="shared" si="12"/>
        <v>498.66366565579983</v>
      </c>
      <c r="AA28">
        <f t="shared" si="13"/>
        <v>0.18829096116586636</v>
      </c>
      <c r="AB28">
        <f t="shared" si="14"/>
        <v>0.70158653333333343</v>
      </c>
      <c r="AC28">
        <f t="shared" si="15"/>
        <v>127697.33505766194</v>
      </c>
      <c r="AD28" s="12">
        <f t="shared" si="16"/>
        <v>89388.13454036336</v>
      </c>
      <c r="AE28">
        <v>18681.599999999999</v>
      </c>
      <c r="AF28" s="65">
        <f t="shared" si="17"/>
        <v>70706.534540363355</v>
      </c>
      <c r="AG28" s="4" t="s">
        <v>90</v>
      </c>
      <c r="AH28" s="65">
        <f t="shared" si="18"/>
        <v>8535.9694888888916</v>
      </c>
      <c r="AI28" s="65">
        <f t="shared" si="19"/>
        <v>-42135.969488888892</v>
      </c>
      <c r="AJ28" s="65">
        <f t="shared" si="20"/>
        <v>-18135.969488888892</v>
      </c>
      <c r="AK28" s="65">
        <f t="shared" si="21"/>
        <v>-18135.969488888892</v>
      </c>
      <c r="AL28" s="65">
        <f t="shared" si="22"/>
        <v>-24135.969488888892</v>
      </c>
      <c r="AM28" s="66">
        <f t="shared" si="23"/>
        <v>28570.565051474463</v>
      </c>
      <c r="AN28" s="66">
        <f t="shared" si="24"/>
        <v>52570.565051474463</v>
      </c>
      <c r="AO28" s="66">
        <f t="shared" si="25"/>
        <v>52570.565051474463</v>
      </c>
      <c r="AP28" s="66">
        <f t="shared" si="26"/>
        <v>46570.565051474463</v>
      </c>
    </row>
    <row r="29" spans="1:42" x14ac:dyDescent="0.25">
      <c r="A29" t="s">
        <v>140</v>
      </c>
      <c r="B29" t="s">
        <v>141</v>
      </c>
      <c r="C29" t="s">
        <v>107</v>
      </c>
      <c r="D29">
        <v>1</v>
      </c>
      <c r="E29">
        <v>600</v>
      </c>
      <c r="G29" s="4">
        <f t="shared" si="0"/>
        <v>7005.5999999999995</v>
      </c>
      <c r="H29">
        <v>182</v>
      </c>
      <c r="I29">
        <v>0.43840000000000001</v>
      </c>
      <c r="J29">
        <v>132</v>
      </c>
      <c r="K29" s="12">
        <v>226</v>
      </c>
      <c r="L29">
        <f t="shared" si="1"/>
        <v>94</v>
      </c>
      <c r="M29">
        <f t="shared" si="2"/>
        <v>50</v>
      </c>
      <c r="N29">
        <f t="shared" si="3"/>
        <v>0.52553191489361706</v>
      </c>
      <c r="O29" s="12">
        <v>0.43840000000000001</v>
      </c>
      <c r="P29">
        <v>114</v>
      </c>
      <c r="Q29">
        <f t="shared" si="4"/>
        <v>-5.3191489361702121E-2</v>
      </c>
      <c r="R29">
        <f t="shared" si="5"/>
        <v>0.89269574468085111</v>
      </c>
      <c r="S29" s="12">
        <f t="shared" si="6"/>
        <v>37145.069936170214</v>
      </c>
      <c r="T29" s="12">
        <f t="shared" si="7"/>
        <v>26001.548955319147</v>
      </c>
      <c r="U29">
        <v>132</v>
      </c>
      <c r="V29">
        <f t="shared" si="8"/>
        <v>117.5</v>
      </c>
      <c r="W29">
        <f t="shared" si="9"/>
        <v>120.25</v>
      </c>
      <c r="X29">
        <f t="shared" si="10"/>
        <v>-74.235531968663125</v>
      </c>
      <c r="Y29">
        <f t="shared" si="11"/>
        <v>123.26974349254485</v>
      </c>
      <c r="Z29">
        <f t="shared" si="12"/>
        <v>132</v>
      </c>
      <c r="AA29">
        <f t="shared" si="13"/>
        <v>0.1</v>
      </c>
      <c r="AB29">
        <f t="shared" si="14"/>
        <v>0.77146000000000003</v>
      </c>
      <c r="AC29">
        <f t="shared" si="15"/>
        <v>37168.942800000004</v>
      </c>
      <c r="AD29" s="12">
        <f t="shared" si="16"/>
        <v>26018.259960000003</v>
      </c>
      <c r="AE29">
        <v>7005.5999999999995</v>
      </c>
      <c r="AF29" s="65">
        <f t="shared" si="17"/>
        <v>19012.659960000005</v>
      </c>
      <c r="AG29" s="54">
        <v>6000</v>
      </c>
      <c r="AH29" s="65">
        <f t="shared" si="18"/>
        <v>9386.0966666666664</v>
      </c>
      <c r="AI29" s="65">
        <f t="shared" si="19"/>
        <v>-42986.096666666665</v>
      </c>
      <c r="AJ29" s="65">
        <f t="shared" si="20"/>
        <v>-18986.096666666665</v>
      </c>
      <c r="AK29" s="65">
        <f t="shared" si="21"/>
        <v>-18986.096666666665</v>
      </c>
      <c r="AL29" s="65">
        <f t="shared" si="22"/>
        <v>-24986.096666666665</v>
      </c>
      <c r="AM29" s="66">
        <f t="shared" si="23"/>
        <v>-23973.43670666666</v>
      </c>
      <c r="AN29" s="66">
        <f t="shared" si="24"/>
        <v>26.563293333339971</v>
      </c>
      <c r="AO29" s="66">
        <f t="shared" si="25"/>
        <v>26.563293333339971</v>
      </c>
      <c r="AP29" s="66">
        <f t="shared" si="26"/>
        <v>-5973.43670666666</v>
      </c>
    </row>
    <row r="30" spans="1:42" x14ac:dyDescent="0.25">
      <c r="A30" t="s">
        <v>142</v>
      </c>
      <c r="B30" t="s">
        <v>141</v>
      </c>
      <c r="C30" t="s">
        <v>107</v>
      </c>
      <c r="D30">
        <v>2</v>
      </c>
      <c r="E30">
        <v>800</v>
      </c>
      <c r="G30" s="4">
        <f t="shared" si="0"/>
        <v>9340.7999999999993</v>
      </c>
      <c r="H30">
        <v>241</v>
      </c>
      <c r="I30">
        <v>0.53149999999999997</v>
      </c>
      <c r="J30">
        <v>157</v>
      </c>
      <c r="K30" s="12">
        <v>340</v>
      </c>
      <c r="L30">
        <f t="shared" si="1"/>
        <v>183</v>
      </c>
      <c r="M30">
        <f t="shared" si="2"/>
        <v>84</v>
      </c>
      <c r="N30">
        <f t="shared" si="3"/>
        <v>0.46721311475409844</v>
      </c>
      <c r="O30" s="12">
        <v>0.53149999999999997</v>
      </c>
      <c r="P30">
        <v>114</v>
      </c>
      <c r="Q30">
        <f t="shared" si="4"/>
        <v>-8.797814207650273E-2</v>
      </c>
      <c r="R30">
        <f t="shared" si="5"/>
        <v>0.92022590163934426</v>
      </c>
      <c r="S30" s="12">
        <f t="shared" si="6"/>
        <v>38290.599767213113</v>
      </c>
      <c r="T30" s="12">
        <f t="shared" si="7"/>
        <v>26803.419837049176</v>
      </c>
      <c r="U30">
        <v>157</v>
      </c>
      <c r="V30">
        <f t="shared" si="8"/>
        <v>228.75</v>
      </c>
      <c r="W30">
        <f t="shared" si="9"/>
        <v>134.125</v>
      </c>
      <c r="X30">
        <f t="shared" si="10"/>
        <v>-144.52236542835482</v>
      </c>
      <c r="Y30">
        <f t="shared" si="11"/>
        <v>189.99322403335862</v>
      </c>
      <c r="Z30">
        <f t="shared" si="12"/>
        <v>189.99322403335862</v>
      </c>
      <c r="AA30">
        <f t="shared" si="13"/>
        <v>0.24423267336987373</v>
      </c>
      <c r="AB30">
        <f t="shared" si="14"/>
        <v>0.65731426229508194</v>
      </c>
      <c r="AC30">
        <f t="shared" si="15"/>
        <v>45583.118402241242</v>
      </c>
      <c r="AD30" s="12">
        <f t="shared" si="16"/>
        <v>31908.182881568868</v>
      </c>
      <c r="AE30">
        <v>9340.7999999999993</v>
      </c>
      <c r="AF30" s="65">
        <f t="shared" si="17"/>
        <v>22567.382881568868</v>
      </c>
      <c r="AG30" s="3"/>
      <c r="AH30" s="65">
        <f t="shared" si="18"/>
        <v>7997.3235245901633</v>
      </c>
      <c r="AI30" s="65">
        <f t="shared" si="19"/>
        <v>-41597.32352459016</v>
      </c>
      <c r="AJ30" s="65">
        <f t="shared" si="20"/>
        <v>-17597.323524590163</v>
      </c>
      <c r="AK30" s="65">
        <f t="shared" si="21"/>
        <v>-17597.323524590163</v>
      </c>
      <c r="AL30" s="65">
        <f t="shared" si="22"/>
        <v>-23597.323524590163</v>
      </c>
      <c r="AM30" s="66">
        <f t="shared" si="23"/>
        <v>-19029.940643021291</v>
      </c>
      <c r="AN30" s="66">
        <f t="shared" si="24"/>
        <v>4970.0593569787052</v>
      </c>
      <c r="AO30" s="66">
        <f t="shared" si="25"/>
        <v>4970.0593569787052</v>
      </c>
      <c r="AP30" s="66">
        <f t="shared" si="26"/>
        <v>-1029.9406430212948</v>
      </c>
    </row>
    <row r="31" spans="1:42" x14ac:dyDescent="0.25">
      <c r="A31" t="s">
        <v>143</v>
      </c>
      <c r="B31" t="s">
        <v>141</v>
      </c>
      <c r="C31" t="s">
        <v>116</v>
      </c>
      <c r="D31">
        <v>1</v>
      </c>
      <c r="E31">
        <v>700</v>
      </c>
      <c r="G31" s="4">
        <f t="shared" si="0"/>
        <v>8173.2000000000007</v>
      </c>
      <c r="H31">
        <v>363</v>
      </c>
      <c r="I31">
        <v>0.13969999999999999</v>
      </c>
      <c r="J31">
        <v>215</v>
      </c>
      <c r="K31" s="12">
        <v>377</v>
      </c>
      <c r="L31">
        <f t="shared" si="1"/>
        <v>162</v>
      </c>
      <c r="M31">
        <f t="shared" si="2"/>
        <v>148</v>
      </c>
      <c r="N31">
        <f t="shared" si="3"/>
        <v>0.83086419753086416</v>
      </c>
      <c r="O31" s="12">
        <v>0.13969999999999999</v>
      </c>
      <c r="P31">
        <v>114</v>
      </c>
      <c r="Q31">
        <f t="shared" si="4"/>
        <v>-0.39876543209876547</v>
      </c>
      <c r="R31">
        <f t="shared" si="5"/>
        <v>1.166182962962963</v>
      </c>
      <c r="S31" s="12">
        <f t="shared" si="6"/>
        <v>48524.873088888889</v>
      </c>
      <c r="T31" s="12">
        <f t="shared" si="7"/>
        <v>33967.411162222219</v>
      </c>
      <c r="U31">
        <v>215</v>
      </c>
      <c r="V31">
        <f t="shared" si="8"/>
        <v>202.5</v>
      </c>
      <c r="W31">
        <f t="shared" si="9"/>
        <v>194.75</v>
      </c>
      <c r="X31">
        <f t="shared" si="10"/>
        <v>-127.93783169067476</v>
      </c>
      <c r="Y31">
        <f t="shared" si="11"/>
        <v>206.19891963608794</v>
      </c>
      <c r="Z31">
        <f t="shared" si="12"/>
        <v>215</v>
      </c>
      <c r="AA31">
        <f t="shared" si="13"/>
        <v>0.1</v>
      </c>
      <c r="AB31">
        <f t="shared" si="14"/>
        <v>0.77146000000000003</v>
      </c>
      <c r="AC31">
        <f t="shared" si="15"/>
        <v>60540.323499999999</v>
      </c>
      <c r="AD31" s="12">
        <f t="shared" si="16"/>
        <v>42378.226449999995</v>
      </c>
      <c r="AE31">
        <v>8173.2000000000007</v>
      </c>
      <c r="AF31" s="65">
        <f t="shared" si="17"/>
        <v>34205.02644999999</v>
      </c>
      <c r="AG31" s="58" t="s">
        <v>91</v>
      </c>
      <c r="AH31" s="65">
        <f t="shared" si="18"/>
        <v>9386.0966666666664</v>
      </c>
      <c r="AI31" s="65">
        <f t="shared" si="19"/>
        <v>-42986.096666666665</v>
      </c>
      <c r="AJ31" s="65">
        <f t="shared" si="20"/>
        <v>-18986.096666666665</v>
      </c>
      <c r="AK31" s="65">
        <f t="shared" si="21"/>
        <v>-18986.096666666665</v>
      </c>
      <c r="AL31" s="65">
        <f t="shared" si="22"/>
        <v>-24986.096666666665</v>
      </c>
      <c r="AM31" s="66">
        <f t="shared" si="23"/>
        <v>-8781.0702166666742</v>
      </c>
      <c r="AN31" s="66">
        <f t="shared" si="24"/>
        <v>15218.929783333326</v>
      </c>
      <c r="AO31" s="66">
        <f t="shared" si="25"/>
        <v>15218.929783333326</v>
      </c>
      <c r="AP31" s="66">
        <f t="shared" si="26"/>
        <v>9218.9297833333258</v>
      </c>
    </row>
    <row r="32" spans="1:42" x14ac:dyDescent="0.25">
      <c r="A32" t="s">
        <v>144</v>
      </c>
      <c r="B32" t="s">
        <v>141</v>
      </c>
      <c r="C32" t="s">
        <v>116</v>
      </c>
      <c r="D32">
        <v>2</v>
      </c>
      <c r="E32">
        <v>1000</v>
      </c>
      <c r="G32" s="4">
        <f t="shared" si="0"/>
        <v>11676</v>
      </c>
      <c r="H32">
        <v>301</v>
      </c>
      <c r="I32">
        <v>0.46850000000000003</v>
      </c>
      <c r="J32">
        <v>202</v>
      </c>
      <c r="K32" s="12">
        <v>374</v>
      </c>
      <c r="L32">
        <f t="shared" si="1"/>
        <v>172</v>
      </c>
      <c r="M32">
        <f t="shared" si="2"/>
        <v>99</v>
      </c>
      <c r="N32">
        <f t="shared" si="3"/>
        <v>0.56046511627906981</v>
      </c>
      <c r="O32" s="12">
        <v>0.46850000000000003</v>
      </c>
      <c r="P32">
        <v>114</v>
      </c>
      <c r="Q32">
        <f t="shared" si="4"/>
        <v>-0.30930232558139537</v>
      </c>
      <c r="R32">
        <f t="shared" si="5"/>
        <v>1.0953818604651162</v>
      </c>
      <c r="S32" s="12">
        <f t="shared" si="6"/>
        <v>45578.839213953484</v>
      </c>
      <c r="T32" s="12">
        <f t="shared" si="7"/>
        <v>31905.187449767436</v>
      </c>
      <c r="U32">
        <v>202</v>
      </c>
      <c r="V32">
        <f t="shared" si="8"/>
        <v>215</v>
      </c>
      <c r="W32">
        <f t="shared" si="9"/>
        <v>180.5</v>
      </c>
      <c r="X32">
        <f t="shared" si="10"/>
        <v>-135.83522870861765</v>
      </c>
      <c r="Y32">
        <f t="shared" si="11"/>
        <v>205.79144553955018</v>
      </c>
      <c r="Z32">
        <f t="shared" si="12"/>
        <v>205.79144553955018</v>
      </c>
      <c r="AA32">
        <f t="shared" si="13"/>
        <v>0.11763463041651247</v>
      </c>
      <c r="AB32">
        <f t="shared" si="14"/>
        <v>0.75750395348837207</v>
      </c>
      <c r="AC32">
        <f t="shared" si="15"/>
        <v>56899.05926045814</v>
      </c>
      <c r="AD32" s="12">
        <f t="shared" si="16"/>
        <v>39829.341482320699</v>
      </c>
      <c r="AE32">
        <v>11676</v>
      </c>
      <c r="AF32" s="65">
        <f t="shared" si="17"/>
        <v>28153.341482320699</v>
      </c>
      <c r="AG32" s="59" t="s">
        <v>92</v>
      </c>
      <c r="AH32" s="65">
        <f t="shared" si="18"/>
        <v>9216.2981007751932</v>
      </c>
      <c r="AI32" s="65">
        <f t="shared" si="19"/>
        <v>-42816.298100775195</v>
      </c>
      <c r="AJ32" s="65">
        <f t="shared" si="20"/>
        <v>-18816.298100775195</v>
      </c>
      <c r="AK32" s="65">
        <f t="shared" si="21"/>
        <v>-18816.298100775195</v>
      </c>
      <c r="AL32" s="65">
        <f t="shared" si="22"/>
        <v>-24816.298100775195</v>
      </c>
      <c r="AM32" s="66">
        <f t="shared" si="23"/>
        <v>-14662.956618454496</v>
      </c>
      <c r="AN32" s="66">
        <f t="shared" si="24"/>
        <v>9337.0433815455035</v>
      </c>
      <c r="AO32" s="66">
        <f t="shared" si="25"/>
        <v>9337.0433815455035</v>
      </c>
      <c r="AP32" s="66">
        <f t="shared" si="26"/>
        <v>3337.0433815455035</v>
      </c>
    </row>
    <row r="33" spans="1:42" x14ac:dyDescent="0.25">
      <c r="A33" t="s">
        <v>145</v>
      </c>
      <c r="B33" t="s">
        <v>146</v>
      </c>
      <c r="C33" t="s">
        <v>107</v>
      </c>
      <c r="D33">
        <v>1</v>
      </c>
      <c r="E33">
        <v>700</v>
      </c>
      <c r="G33" s="4">
        <f t="shared" si="0"/>
        <v>8173.2000000000007</v>
      </c>
      <c r="H33">
        <v>212</v>
      </c>
      <c r="I33">
        <v>0.50139999999999996</v>
      </c>
      <c r="J33">
        <v>94</v>
      </c>
      <c r="K33" s="12">
        <v>356</v>
      </c>
      <c r="L33">
        <f t="shared" si="1"/>
        <v>262</v>
      </c>
      <c r="M33">
        <f t="shared" si="2"/>
        <v>118</v>
      </c>
      <c r="N33">
        <f t="shared" si="3"/>
        <v>0.46030534351145036</v>
      </c>
      <c r="O33" s="12">
        <v>0.50139999999999996</v>
      </c>
      <c r="P33">
        <v>114</v>
      </c>
      <c r="Q33">
        <f t="shared" si="4"/>
        <v>0.16106870229007633</v>
      </c>
      <c r="R33">
        <f t="shared" si="5"/>
        <v>0.72313022900763357</v>
      </c>
      <c r="S33" s="12">
        <f t="shared" si="6"/>
        <v>30089.448829007633</v>
      </c>
      <c r="T33" s="12">
        <f t="shared" si="7"/>
        <v>21062.614180305343</v>
      </c>
      <c r="U33">
        <v>94</v>
      </c>
      <c r="V33">
        <f t="shared" si="8"/>
        <v>327.5</v>
      </c>
      <c r="W33">
        <f t="shared" si="9"/>
        <v>61.25</v>
      </c>
      <c r="X33">
        <f t="shared" si="10"/>
        <v>-206.9118018701036</v>
      </c>
      <c r="Y33">
        <f t="shared" si="11"/>
        <v>206.62417867071014</v>
      </c>
      <c r="Z33">
        <f t="shared" si="12"/>
        <v>206.62417867071014</v>
      </c>
      <c r="AA33">
        <f t="shared" si="13"/>
        <v>0.44389062189529815</v>
      </c>
      <c r="AB33">
        <f t="shared" si="14"/>
        <v>0.49930496183206108</v>
      </c>
      <c r="AC33">
        <f t="shared" si="15"/>
        <v>37656.494340337362</v>
      </c>
      <c r="AD33" s="12">
        <f t="shared" si="16"/>
        <v>26359.546038236153</v>
      </c>
      <c r="AE33">
        <v>8173.2000000000007</v>
      </c>
      <c r="AF33" s="65">
        <f t="shared" si="17"/>
        <v>18186.346038236152</v>
      </c>
      <c r="AG33" s="59" t="s">
        <v>93</v>
      </c>
      <c r="AH33" s="65">
        <f t="shared" si="18"/>
        <v>6074.8770356234099</v>
      </c>
      <c r="AI33" s="65">
        <f t="shared" si="19"/>
        <v>-39674.877035623409</v>
      </c>
      <c r="AJ33" s="65">
        <f t="shared" si="20"/>
        <v>-15674.877035623409</v>
      </c>
      <c r="AK33" s="65">
        <f t="shared" si="21"/>
        <v>-15674.877035623409</v>
      </c>
      <c r="AL33" s="65">
        <f t="shared" si="22"/>
        <v>-21674.877035623409</v>
      </c>
      <c r="AM33" s="66">
        <f t="shared" si="23"/>
        <v>-21488.530997387257</v>
      </c>
      <c r="AN33" s="66">
        <f t="shared" si="24"/>
        <v>2511.4690026127428</v>
      </c>
      <c r="AO33" s="66">
        <f t="shared" si="25"/>
        <v>2511.4690026127428</v>
      </c>
      <c r="AP33" s="66">
        <f t="shared" si="26"/>
        <v>-3488.5309973872572</v>
      </c>
    </row>
    <row r="34" spans="1:42" x14ac:dyDescent="0.25">
      <c r="A34" t="s">
        <v>147</v>
      </c>
      <c r="B34" t="s">
        <v>146</v>
      </c>
      <c r="C34" t="s">
        <v>107</v>
      </c>
      <c r="D34">
        <v>2</v>
      </c>
      <c r="E34">
        <v>900</v>
      </c>
      <c r="G34" s="4">
        <f t="shared" si="0"/>
        <v>10508.4</v>
      </c>
      <c r="H34">
        <v>340</v>
      </c>
      <c r="I34">
        <v>0.30680000000000002</v>
      </c>
      <c r="J34">
        <v>69</v>
      </c>
      <c r="K34" s="12">
        <v>485</v>
      </c>
      <c r="L34">
        <f t="shared" si="1"/>
        <v>416</v>
      </c>
      <c r="M34">
        <f t="shared" si="2"/>
        <v>271</v>
      </c>
      <c r="N34">
        <f t="shared" si="3"/>
        <v>0.62115384615384617</v>
      </c>
      <c r="O34" s="12">
        <v>0.30680000000000002</v>
      </c>
      <c r="P34">
        <v>114</v>
      </c>
      <c r="Q34">
        <f t="shared" si="4"/>
        <v>0.18653846153846154</v>
      </c>
      <c r="R34">
        <f t="shared" si="5"/>
        <v>0.70297346153846152</v>
      </c>
      <c r="S34" s="12">
        <f t="shared" si="6"/>
        <v>29250.725734615386</v>
      </c>
      <c r="T34" s="12">
        <f t="shared" si="7"/>
        <v>20475.508014230767</v>
      </c>
      <c r="U34">
        <v>69</v>
      </c>
      <c r="V34">
        <f t="shared" si="8"/>
        <v>520</v>
      </c>
      <c r="W34">
        <f t="shared" si="9"/>
        <v>17</v>
      </c>
      <c r="X34">
        <f t="shared" si="10"/>
        <v>-328.53171594642407</v>
      </c>
      <c r="Y34">
        <f t="shared" si="11"/>
        <v>287.94907758402832</v>
      </c>
      <c r="Z34">
        <f t="shared" si="12"/>
        <v>287.94907758402832</v>
      </c>
      <c r="AA34">
        <f t="shared" si="13"/>
        <v>0.52105591843082366</v>
      </c>
      <c r="AB34">
        <f t="shared" si="14"/>
        <v>0.43823634615384616</v>
      </c>
      <c r="AC34">
        <f t="shared" si="15"/>
        <v>46059.259348160151</v>
      </c>
      <c r="AD34" s="12">
        <f t="shared" si="16"/>
        <v>32241.481543712103</v>
      </c>
      <c r="AE34">
        <v>10508.4</v>
      </c>
      <c r="AF34" s="65">
        <f t="shared" si="17"/>
        <v>21733.081543712105</v>
      </c>
      <c r="AG34" s="59" t="s">
        <v>94</v>
      </c>
      <c r="AH34" s="65">
        <f t="shared" si="18"/>
        <v>5331.8755448717948</v>
      </c>
      <c r="AI34" s="65">
        <f t="shared" si="19"/>
        <v>-38931.875544871793</v>
      </c>
      <c r="AJ34" s="65">
        <f t="shared" si="20"/>
        <v>-14931.875544871795</v>
      </c>
      <c r="AK34" s="65">
        <f t="shared" si="21"/>
        <v>-14931.875544871795</v>
      </c>
      <c r="AL34" s="65">
        <f t="shared" si="22"/>
        <v>-20931.875544871793</v>
      </c>
      <c r="AM34" s="66">
        <f t="shared" si="23"/>
        <v>-17198.794001159687</v>
      </c>
      <c r="AN34" s="66">
        <f t="shared" si="24"/>
        <v>6801.2059988403107</v>
      </c>
      <c r="AO34" s="66">
        <f t="shared" si="25"/>
        <v>6801.2059988403107</v>
      </c>
      <c r="AP34" s="66">
        <f t="shared" si="26"/>
        <v>801.20599884031253</v>
      </c>
    </row>
    <row r="35" spans="1:42" x14ac:dyDescent="0.25">
      <c r="A35" t="s">
        <v>148</v>
      </c>
      <c r="B35" t="s">
        <v>146</v>
      </c>
      <c r="C35" t="s">
        <v>116</v>
      </c>
      <c r="D35">
        <v>1</v>
      </c>
      <c r="E35">
        <v>1000</v>
      </c>
      <c r="G35" s="4">
        <f t="shared" si="0"/>
        <v>11676</v>
      </c>
      <c r="H35">
        <v>266</v>
      </c>
      <c r="I35">
        <v>0.52049999999999996</v>
      </c>
      <c r="J35">
        <v>84</v>
      </c>
      <c r="K35" s="12">
        <v>376</v>
      </c>
      <c r="L35">
        <f t="shared" si="1"/>
        <v>292</v>
      </c>
      <c r="M35">
        <f t="shared" si="2"/>
        <v>182</v>
      </c>
      <c r="N35">
        <f t="shared" si="3"/>
        <v>0.59863013698630141</v>
      </c>
      <c r="O35" s="12">
        <v>0.52049999999999996</v>
      </c>
      <c r="P35">
        <v>114</v>
      </c>
      <c r="Q35">
        <f t="shared" si="4"/>
        <v>0.18219178082191781</v>
      </c>
      <c r="R35">
        <f t="shared" si="5"/>
        <v>0.70641342465753421</v>
      </c>
      <c r="S35" s="12">
        <f t="shared" si="6"/>
        <v>29393.862599999997</v>
      </c>
      <c r="T35" s="12">
        <f t="shared" si="7"/>
        <v>20575.703819999995</v>
      </c>
      <c r="U35">
        <v>84</v>
      </c>
      <c r="V35">
        <f t="shared" si="8"/>
        <v>365</v>
      </c>
      <c r="W35">
        <f t="shared" si="9"/>
        <v>47.5</v>
      </c>
      <c r="X35">
        <f t="shared" si="10"/>
        <v>-230.60399292393228</v>
      </c>
      <c r="Y35">
        <f t="shared" si="11"/>
        <v>219.90175638109682</v>
      </c>
      <c r="Z35">
        <f t="shared" si="12"/>
        <v>219.90175638109682</v>
      </c>
      <c r="AA35">
        <f t="shared" si="13"/>
        <v>0.47233357912629265</v>
      </c>
      <c r="AB35">
        <f t="shared" si="14"/>
        <v>0.47679520547945203</v>
      </c>
      <c r="AC35">
        <f t="shared" si="15"/>
        <v>38269.557638441373</v>
      </c>
      <c r="AD35" s="12">
        <f t="shared" si="16"/>
        <v>26788.690346908959</v>
      </c>
      <c r="AE35">
        <v>11676</v>
      </c>
      <c r="AF35" s="65">
        <f t="shared" si="17"/>
        <v>15112.690346908959</v>
      </c>
      <c r="AG35" s="60" t="s">
        <v>95</v>
      </c>
      <c r="AH35" s="65">
        <f t="shared" si="18"/>
        <v>5801.0083333333332</v>
      </c>
      <c r="AI35" s="65">
        <f t="shared" si="19"/>
        <v>-39401.008333333331</v>
      </c>
      <c r="AJ35" s="65">
        <f t="shared" si="20"/>
        <v>-15401.008333333333</v>
      </c>
      <c r="AK35" s="65">
        <f t="shared" si="21"/>
        <v>-15401.008333333333</v>
      </c>
      <c r="AL35" s="65">
        <f t="shared" si="22"/>
        <v>-21401.008333333331</v>
      </c>
      <c r="AM35" s="66">
        <f t="shared" si="23"/>
        <v>-24288.317986424372</v>
      </c>
      <c r="AN35" s="66">
        <f t="shared" si="24"/>
        <v>-288.31798642437388</v>
      </c>
      <c r="AO35" s="66">
        <f t="shared" si="25"/>
        <v>-288.31798642437388</v>
      </c>
      <c r="AP35" s="66">
        <f t="shared" si="26"/>
        <v>-6288.3179864243721</v>
      </c>
    </row>
    <row r="36" spans="1:42" x14ac:dyDescent="0.25">
      <c r="A36" t="s">
        <v>149</v>
      </c>
      <c r="B36" t="s">
        <v>146</v>
      </c>
      <c r="C36" t="s">
        <v>116</v>
      </c>
      <c r="D36">
        <v>2</v>
      </c>
      <c r="E36">
        <v>1200</v>
      </c>
      <c r="G36" s="4">
        <f t="shared" si="0"/>
        <v>14011.199999999999</v>
      </c>
      <c r="H36">
        <v>442</v>
      </c>
      <c r="I36">
        <v>0.1288</v>
      </c>
      <c r="J36">
        <v>109</v>
      </c>
      <c r="K36" s="12">
        <v>490</v>
      </c>
      <c r="L36">
        <f t="shared" si="1"/>
        <v>381</v>
      </c>
      <c r="M36">
        <f t="shared" si="2"/>
        <v>333</v>
      </c>
      <c r="N36">
        <f t="shared" si="3"/>
        <v>0.79921259842519687</v>
      </c>
      <c r="O36" s="12">
        <v>0.1288</v>
      </c>
      <c r="P36">
        <v>114</v>
      </c>
      <c r="Q36">
        <f t="shared" si="4"/>
        <v>0.110498687664042</v>
      </c>
      <c r="R36">
        <f t="shared" si="5"/>
        <v>0.76315133858267714</v>
      </c>
      <c r="S36" s="12">
        <f t="shared" si="6"/>
        <v>31754.727198425193</v>
      </c>
      <c r="T36" s="12">
        <f t="shared" si="7"/>
        <v>22228.309038897634</v>
      </c>
      <c r="U36">
        <v>109</v>
      </c>
      <c r="V36">
        <f t="shared" si="8"/>
        <v>476.25</v>
      </c>
      <c r="W36">
        <f t="shared" si="9"/>
        <v>61.375</v>
      </c>
      <c r="X36">
        <f t="shared" si="10"/>
        <v>-300.89082638362396</v>
      </c>
      <c r="Y36">
        <f t="shared" si="11"/>
        <v>286.62523692191053</v>
      </c>
      <c r="Z36">
        <f t="shared" si="12"/>
        <v>286.62523692191053</v>
      </c>
      <c r="AA36">
        <f t="shared" si="13"/>
        <v>0.47296637673891972</v>
      </c>
      <c r="AB36">
        <f t="shared" si="14"/>
        <v>0.47629440944881896</v>
      </c>
      <c r="AC36">
        <f t="shared" si="15"/>
        <v>49829.069252789952</v>
      </c>
      <c r="AD36" s="12">
        <f t="shared" si="16"/>
        <v>34880.34847695296</v>
      </c>
      <c r="AE36">
        <v>14011.199999999999</v>
      </c>
      <c r="AF36" s="65">
        <f t="shared" si="17"/>
        <v>20869.148476952963</v>
      </c>
      <c r="AH36" s="65">
        <f t="shared" si="18"/>
        <v>5794.9153149606309</v>
      </c>
      <c r="AI36" s="65">
        <f t="shared" si="19"/>
        <v>-39394.915314960628</v>
      </c>
      <c r="AJ36" s="65">
        <f t="shared" si="20"/>
        <v>-15394.915314960632</v>
      </c>
      <c r="AK36" s="65">
        <f t="shared" si="21"/>
        <v>-15394.915314960632</v>
      </c>
      <c r="AL36" s="65">
        <f t="shared" si="22"/>
        <v>-21394.915314960632</v>
      </c>
      <c r="AM36" s="66">
        <f t="shared" si="23"/>
        <v>-18525.766838007665</v>
      </c>
      <c r="AN36" s="66">
        <f t="shared" si="24"/>
        <v>5474.2331619923316</v>
      </c>
      <c r="AO36" s="66">
        <f t="shared" si="25"/>
        <v>5474.2331619923316</v>
      </c>
      <c r="AP36" s="66">
        <f t="shared" si="26"/>
        <v>-525.76683800766841</v>
      </c>
    </row>
    <row r="37" spans="1:42" x14ac:dyDescent="0.25">
      <c r="A37" t="s">
        <v>150</v>
      </c>
      <c r="B37" t="s">
        <v>151</v>
      </c>
      <c r="C37" t="s">
        <v>107</v>
      </c>
      <c r="D37">
        <v>1</v>
      </c>
      <c r="E37">
        <v>1200</v>
      </c>
      <c r="G37" s="4">
        <f t="shared" si="0"/>
        <v>14011.199999999999</v>
      </c>
      <c r="H37">
        <v>354</v>
      </c>
      <c r="I37">
        <v>0.24110000000000001</v>
      </c>
      <c r="J37">
        <v>145</v>
      </c>
      <c r="K37" s="12">
        <v>434</v>
      </c>
      <c r="L37">
        <f t="shared" si="1"/>
        <v>289</v>
      </c>
      <c r="M37">
        <f t="shared" si="2"/>
        <v>209</v>
      </c>
      <c r="N37">
        <f t="shared" si="3"/>
        <v>0.67854671280276824</v>
      </c>
      <c r="O37" s="12">
        <v>0.24110000000000001</v>
      </c>
      <c r="P37">
        <v>114</v>
      </c>
      <c r="Q37">
        <f t="shared" si="4"/>
        <v>1.4186851211072674E-2</v>
      </c>
      <c r="R37">
        <f t="shared" si="5"/>
        <v>0.83937252595155709</v>
      </c>
      <c r="S37" s="12">
        <f t="shared" si="6"/>
        <v>34926.290804844291</v>
      </c>
      <c r="T37" s="12">
        <f t="shared" si="7"/>
        <v>24448.403563391003</v>
      </c>
      <c r="U37">
        <v>145</v>
      </c>
      <c r="V37">
        <f t="shared" si="8"/>
        <v>361.25</v>
      </c>
      <c r="W37">
        <f t="shared" si="9"/>
        <v>108.875</v>
      </c>
      <c r="X37">
        <f t="shared" si="10"/>
        <v>-228.2347738185494</v>
      </c>
      <c r="Y37">
        <f t="shared" si="11"/>
        <v>248.57399861005814</v>
      </c>
      <c r="Z37">
        <f t="shared" si="12"/>
        <v>248.57399861005814</v>
      </c>
      <c r="AA37">
        <f t="shared" si="13"/>
        <v>0.38671003075448618</v>
      </c>
      <c r="AB37">
        <f t="shared" si="14"/>
        <v>0.54455768166089968</v>
      </c>
      <c r="AC37">
        <f t="shared" si="15"/>
        <v>49407.451347559632</v>
      </c>
      <c r="AD37" s="12">
        <f t="shared" si="16"/>
        <v>34585.21594329174</v>
      </c>
      <c r="AE37">
        <v>14011.199999999999</v>
      </c>
      <c r="AF37" s="65">
        <f t="shared" si="17"/>
        <v>20574.015943291743</v>
      </c>
      <c r="AH37" s="65">
        <f t="shared" si="18"/>
        <v>6625.4517935409467</v>
      </c>
      <c r="AI37" s="65">
        <f t="shared" si="19"/>
        <v>-40225.451793540946</v>
      </c>
      <c r="AJ37" s="65">
        <f t="shared" si="20"/>
        <v>-16225.451793540946</v>
      </c>
      <c r="AK37" s="65">
        <f t="shared" si="21"/>
        <v>-16225.451793540946</v>
      </c>
      <c r="AL37" s="65">
        <f t="shared" si="22"/>
        <v>-22225.451793540946</v>
      </c>
      <c r="AM37" s="66">
        <f t="shared" si="23"/>
        <v>-19651.435850249203</v>
      </c>
      <c r="AN37" s="66">
        <f t="shared" si="24"/>
        <v>4348.5641497507968</v>
      </c>
      <c r="AO37" s="66">
        <f t="shared" si="25"/>
        <v>4348.5641497507968</v>
      </c>
      <c r="AP37" s="66">
        <f t="shared" si="26"/>
        <v>-1651.4358502492032</v>
      </c>
    </row>
    <row r="38" spans="1:42" x14ac:dyDescent="0.25">
      <c r="A38" t="s">
        <v>152</v>
      </c>
      <c r="B38" t="s">
        <v>153</v>
      </c>
      <c r="C38" t="s">
        <v>107</v>
      </c>
      <c r="D38">
        <v>2</v>
      </c>
      <c r="E38">
        <v>920</v>
      </c>
      <c r="G38" s="4">
        <f t="shared" si="0"/>
        <v>10741.92</v>
      </c>
      <c r="H38">
        <v>123</v>
      </c>
      <c r="I38">
        <v>0.4521</v>
      </c>
      <c r="J38">
        <v>111</v>
      </c>
      <c r="K38" s="12">
        <v>147</v>
      </c>
      <c r="L38">
        <f t="shared" si="1"/>
        <v>36</v>
      </c>
      <c r="M38">
        <f t="shared" si="2"/>
        <v>12</v>
      </c>
      <c r="N38">
        <f t="shared" si="3"/>
        <v>0.3666666666666667</v>
      </c>
      <c r="O38" s="12">
        <v>0.4521</v>
      </c>
      <c r="P38">
        <v>114</v>
      </c>
      <c r="Q38">
        <f t="shared" si="4"/>
        <v>0.16666666666666669</v>
      </c>
      <c r="R38">
        <f t="shared" si="5"/>
        <v>0.71870000000000001</v>
      </c>
      <c r="S38" s="12">
        <f t="shared" si="6"/>
        <v>29905.106999999996</v>
      </c>
      <c r="T38" s="12">
        <f t="shared" si="7"/>
        <v>20933.574899999996</v>
      </c>
      <c r="U38">
        <v>111</v>
      </c>
      <c r="V38">
        <f t="shared" si="8"/>
        <v>45</v>
      </c>
      <c r="W38">
        <f t="shared" si="9"/>
        <v>106.5</v>
      </c>
      <c r="X38">
        <f t="shared" si="10"/>
        <v>-28.430629264594391</v>
      </c>
      <c r="Y38">
        <f t="shared" si="11"/>
        <v>77.433093252463991</v>
      </c>
      <c r="Z38">
        <f t="shared" si="12"/>
        <v>111</v>
      </c>
      <c r="AA38">
        <f t="shared" si="13"/>
        <v>0.1</v>
      </c>
      <c r="AB38">
        <f t="shared" si="14"/>
        <v>0.77146000000000003</v>
      </c>
      <c r="AC38">
        <f t="shared" si="15"/>
        <v>31255.701900000004</v>
      </c>
      <c r="AD38" s="12">
        <f t="shared" si="16"/>
        <v>21878.991330000001</v>
      </c>
      <c r="AE38">
        <v>10741.92</v>
      </c>
      <c r="AF38" s="65">
        <f t="shared" si="17"/>
        <v>11137.071330000001</v>
      </c>
      <c r="AH38" s="65">
        <f t="shared" si="18"/>
        <v>9386.0966666666664</v>
      </c>
      <c r="AI38" s="65">
        <f t="shared" si="19"/>
        <v>-42986.096666666665</v>
      </c>
      <c r="AJ38" s="65">
        <f t="shared" si="20"/>
        <v>-18986.096666666665</v>
      </c>
      <c r="AK38" s="65">
        <f t="shared" si="21"/>
        <v>-18986.096666666665</v>
      </c>
      <c r="AL38" s="65">
        <f t="shared" si="22"/>
        <v>-24986.096666666665</v>
      </c>
      <c r="AM38" s="66">
        <f t="shared" si="23"/>
        <v>-31849.025336666666</v>
      </c>
      <c r="AN38" s="66">
        <f t="shared" si="24"/>
        <v>-7849.0253366666639</v>
      </c>
      <c r="AO38" s="66">
        <f t="shared" si="25"/>
        <v>-7849.0253366666639</v>
      </c>
      <c r="AP38" s="66">
        <f t="shared" si="26"/>
        <v>-13849.025336666664</v>
      </c>
    </row>
    <row r="39" spans="1:42" x14ac:dyDescent="0.25">
      <c r="A39" t="s">
        <v>154</v>
      </c>
      <c r="B39" t="s">
        <v>151</v>
      </c>
      <c r="C39" t="s">
        <v>107</v>
      </c>
      <c r="D39">
        <v>2</v>
      </c>
      <c r="E39">
        <v>1300</v>
      </c>
      <c r="G39" s="4">
        <f t="shared" si="0"/>
        <v>15178.8</v>
      </c>
      <c r="H39">
        <v>377</v>
      </c>
      <c r="I39">
        <v>0.47949999999999998</v>
      </c>
      <c r="J39">
        <v>228</v>
      </c>
      <c r="K39" s="12">
        <v>457</v>
      </c>
      <c r="L39">
        <f t="shared" si="1"/>
        <v>229</v>
      </c>
      <c r="M39">
        <f t="shared" si="2"/>
        <v>149</v>
      </c>
      <c r="N39">
        <f t="shared" si="3"/>
        <v>0.62052401746724895</v>
      </c>
      <c r="O39" s="12">
        <v>0.47949999999999998</v>
      </c>
      <c r="P39">
        <v>114</v>
      </c>
      <c r="Q39">
        <f t="shared" si="4"/>
        <v>-0.29825327510917032</v>
      </c>
      <c r="R39">
        <f t="shared" si="5"/>
        <v>1.0866376419213974</v>
      </c>
      <c r="S39" s="12">
        <f t="shared" si="6"/>
        <v>45214.992280349346</v>
      </c>
      <c r="T39" s="12">
        <f t="shared" si="7"/>
        <v>31650.494596244542</v>
      </c>
      <c r="U39">
        <v>228</v>
      </c>
      <c r="V39">
        <f t="shared" si="8"/>
        <v>286.25</v>
      </c>
      <c r="W39">
        <f t="shared" si="9"/>
        <v>199.375</v>
      </c>
      <c r="X39">
        <f t="shared" si="10"/>
        <v>-180.8503917108921</v>
      </c>
      <c r="Y39">
        <f t="shared" si="11"/>
        <v>253.51884318928481</v>
      </c>
      <c r="Z39">
        <f t="shared" si="12"/>
        <v>253.51884318928481</v>
      </c>
      <c r="AA39">
        <f t="shared" si="13"/>
        <v>0.18914879716780719</v>
      </c>
      <c r="AB39">
        <f t="shared" si="14"/>
        <v>0.70090764192139743</v>
      </c>
      <c r="AC39">
        <f t="shared" si="15"/>
        <v>64858.052515291376</v>
      </c>
      <c r="AD39" s="12">
        <f t="shared" si="16"/>
        <v>45400.636760703957</v>
      </c>
      <c r="AE39">
        <v>15178.8</v>
      </c>
      <c r="AF39" s="65">
        <f t="shared" si="17"/>
        <v>30221.836760703958</v>
      </c>
      <c r="AH39" s="65">
        <f t="shared" si="18"/>
        <v>8527.7096433770021</v>
      </c>
      <c r="AI39" s="65">
        <f t="shared" si="19"/>
        <v>-42127.709643377006</v>
      </c>
      <c r="AJ39" s="65">
        <f t="shared" si="20"/>
        <v>-18127.709643377002</v>
      </c>
      <c r="AK39" s="65">
        <f t="shared" si="21"/>
        <v>-18127.709643377002</v>
      </c>
      <c r="AL39" s="65">
        <f t="shared" si="22"/>
        <v>-24127.709643377002</v>
      </c>
      <c r="AM39" s="66">
        <f t="shared" si="23"/>
        <v>-11905.872882673048</v>
      </c>
      <c r="AN39" s="66">
        <f t="shared" si="24"/>
        <v>12094.127117326956</v>
      </c>
      <c r="AO39" s="66">
        <f t="shared" si="25"/>
        <v>12094.127117326956</v>
      </c>
      <c r="AP39" s="66">
        <f t="shared" si="26"/>
        <v>6094.1271173269561</v>
      </c>
    </row>
    <row r="40" spans="1:42" x14ac:dyDescent="0.25">
      <c r="A40" t="s">
        <v>155</v>
      </c>
      <c r="B40" t="s">
        <v>151</v>
      </c>
      <c r="C40" t="s">
        <v>116</v>
      </c>
      <c r="D40">
        <v>1</v>
      </c>
      <c r="E40">
        <v>1100</v>
      </c>
      <c r="G40" s="4">
        <f t="shared" si="0"/>
        <v>12843.599999999999</v>
      </c>
      <c r="H40">
        <v>318</v>
      </c>
      <c r="I40">
        <v>0.2712</v>
      </c>
      <c r="J40">
        <v>90</v>
      </c>
      <c r="K40" s="12">
        <v>375</v>
      </c>
      <c r="L40">
        <f t="shared" si="1"/>
        <v>285</v>
      </c>
      <c r="M40">
        <f t="shared" si="2"/>
        <v>228</v>
      </c>
      <c r="N40">
        <f t="shared" si="3"/>
        <v>0.74</v>
      </c>
      <c r="O40" s="12">
        <v>0.2712</v>
      </c>
      <c r="P40">
        <v>114</v>
      </c>
      <c r="Q40">
        <f t="shared" si="4"/>
        <v>0.16736842105263161</v>
      </c>
      <c r="R40">
        <f t="shared" si="5"/>
        <v>0.71814463157894737</v>
      </c>
      <c r="S40" s="12">
        <f t="shared" si="6"/>
        <v>29881.99812</v>
      </c>
      <c r="T40" s="12">
        <f t="shared" si="7"/>
        <v>20917.398684</v>
      </c>
      <c r="U40">
        <v>90</v>
      </c>
      <c r="V40">
        <f t="shared" si="8"/>
        <v>356.25</v>
      </c>
      <c r="W40">
        <f t="shared" si="9"/>
        <v>54.375</v>
      </c>
      <c r="X40">
        <f t="shared" si="10"/>
        <v>-225.07581501137224</v>
      </c>
      <c r="Y40">
        <f t="shared" si="11"/>
        <v>218.63698824867325</v>
      </c>
      <c r="Z40">
        <f t="shared" si="12"/>
        <v>218.63698824867325</v>
      </c>
      <c r="AA40">
        <f t="shared" si="13"/>
        <v>0.46108628280329333</v>
      </c>
      <c r="AB40">
        <f t="shared" si="14"/>
        <v>0.4856963157894737</v>
      </c>
      <c r="AC40">
        <f t="shared" si="15"/>
        <v>38759.780586005778</v>
      </c>
      <c r="AD40" s="12">
        <f t="shared" si="16"/>
        <v>27131.846410204042</v>
      </c>
      <c r="AE40">
        <v>12843.599999999999</v>
      </c>
      <c r="AF40" s="65">
        <f t="shared" si="17"/>
        <v>14288.246410204043</v>
      </c>
      <c r="AH40" s="65">
        <f t="shared" si="18"/>
        <v>5909.305175438597</v>
      </c>
      <c r="AI40" s="65">
        <f t="shared" si="19"/>
        <v>-39509.305175438596</v>
      </c>
      <c r="AJ40" s="65">
        <f t="shared" si="20"/>
        <v>-15509.305175438596</v>
      </c>
      <c r="AK40" s="65">
        <f t="shared" si="21"/>
        <v>-15509.305175438596</v>
      </c>
      <c r="AL40" s="65">
        <f t="shared" si="22"/>
        <v>-21509.305175438596</v>
      </c>
      <c r="AM40" s="66">
        <f t="shared" si="23"/>
        <v>-25221.058765234553</v>
      </c>
      <c r="AN40" s="66">
        <f t="shared" si="24"/>
        <v>-1221.058765234553</v>
      </c>
      <c r="AO40" s="66">
        <f t="shared" si="25"/>
        <v>-1221.058765234553</v>
      </c>
      <c r="AP40" s="66">
        <f t="shared" si="26"/>
        <v>-7221.058765234553</v>
      </c>
    </row>
    <row r="41" spans="1:42" x14ac:dyDescent="0.25">
      <c r="A41" t="s">
        <v>156</v>
      </c>
      <c r="B41" t="s">
        <v>151</v>
      </c>
      <c r="C41" t="s">
        <v>116</v>
      </c>
      <c r="D41">
        <v>2</v>
      </c>
      <c r="E41">
        <v>1200</v>
      </c>
      <c r="G41" s="4">
        <f t="shared" si="0"/>
        <v>14011.199999999999</v>
      </c>
      <c r="H41">
        <v>198</v>
      </c>
      <c r="I41">
        <v>0.43009999999999998</v>
      </c>
      <c r="J41">
        <v>128</v>
      </c>
      <c r="K41" s="12">
        <v>238</v>
      </c>
      <c r="L41">
        <f t="shared" si="1"/>
        <v>110</v>
      </c>
      <c r="M41">
        <f t="shared" si="2"/>
        <v>70</v>
      </c>
      <c r="N41">
        <f t="shared" si="3"/>
        <v>0.60909090909090902</v>
      </c>
      <c r="O41" s="12">
        <v>0.43009999999999998</v>
      </c>
      <c r="P41">
        <v>114</v>
      </c>
      <c r="Q41">
        <f t="shared" si="4"/>
        <v>-1.818181818181816E-3</v>
      </c>
      <c r="R41">
        <f t="shared" si="5"/>
        <v>0.85203890909090907</v>
      </c>
      <c r="S41" s="12">
        <f t="shared" si="6"/>
        <v>35453.339007272727</v>
      </c>
      <c r="T41" s="12">
        <f t="shared" si="7"/>
        <v>24817.337305090907</v>
      </c>
      <c r="U41">
        <v>128</v>
      </c>
      <c r="V41">
        <f t="shared" si="8"/>
        <v>137.5</v>
      </c>
      <c r="W41">
        <f t="shared" si="9"/>
        <v>114.25</v>
      </c>
      <c r="X41">
        <f t="shared" si="10"/>
        <v>-86.871367197371754</v>
      </c>
      <c r="Y41">
        <f t="shared" si="11"/>
        <v>131.01778493808442</v>
      </c>
      <c r="Z41">
        <f t="shared" si="12"/>
        <v>131.01778493808442</v>
      </c>
      <c r="AA41">
        <f t="shared" si="13"/>
        <v>0.12194752682243214</v>
      </c>
      <c r="AB41">
        <f t="shared" si="14"/>
        <v>0.75409072727272719</v>
      </c>
      <c r="AC41">
        <f t="shared" si="15"/>
        <v>36061.743306311975</v>
      </c>
      <c r="AD41" s="12">
        <f t="shared" si="16"/>
        <v>25243.22031441838</v>
      </c>
      <c r="AE41">
        <v>14011.199999999999</v>
      </c>
      <c r="AF41" s="65">
        <f t="shared" si="17"/>
        <v>11232.020314418382</v>
      </c>
      <c r="AH41" s="65">
        <f t="shared" si="18"/>
        <v>9174.7705151515147</v>
      </c>
      <c r="AI41" s="65">
        <f t="shared" si="19"/>
        <v>-42774.770515151511</v>
      </c>
      <c r="AJ41" s="65">
        <f t="shared" si="20"/>
        <v>-18774.770515151515</v>
      </c>
      <c r="AK41" s="65">
        <f t="shared" si="21"/>
        <v>-18774.770515151515</v>
      </c>
      <c r="AL41" s="65">
        <f t="shared" si="22"/>
        <v>-24774.770515151515</v>
      </c>
      <c r="AM41" s="66">
        <f t="shared" si="23"/>
        <v>-31542.750200733128</v>
      </c>
      <c r="AN41" s="66">
        <f t="shared" si="24"/>
        <v>-7542.7502007331332</v>
      </c>
      <c r="AO41" s="66">
        <f t="shared" si="25"/>
        <v>-7542.7502007331332</v>
      </c>
      <c r="AP41" s="66">
        <f t="shared" si="26"/>
        <v>-13542.750200733133</v>
      </c>
    </row>
    <row r="42" spans="1:42" x14ac:dyDescent="0.25">
      <c r="A42" t="s">
        <v>157</v>
      </c>
      <c r="B42" t="s">
        <v>158</v>
      </c>
      <c r="C42" t="s">
        <v>107</v>
      </c>
      <c r="D42">
        <v>1</v>
      </c>
      <c r="E42">
        <v>1300</v>
      </c>
      <c r="G42" s="4">
        <f t="shared" si="0"/>
        <v>15178.8</v>
      </c>
      <c r="H42">
        <v>149</v>
      </c>
      <c r="I42">
        <v>0.56710000000000005</v>
      </c>
      <c r="J42">
        <v>126</v>
      </c>
      <c r="K42" s="12">
        <v>188</v>
      </c>
      <c r="L42">
        <f t="shared" si="1"/>
        <v>62</v>
      </c>
      <c r="M42">
        <f t="shared" si="2"/>
        <v>23</v>
      </c>
      <c r="N42">
        <f t="shared" si="3"/>
        <v>0.39677419354838717</v>
      </c>
      <c r="O42" s="12">
        <v>0.56710000000000005</v>
      </c>
      <c r="P42">
        <v>114</v>
      </c>
      <c r="Q42">
        <f t="shared" si="4"/>
        <v>-5.4838709677419384E-2</v>
      </c>
      <c r="R42">
        <f t="shared" si="5"/>
        <v>0.89399935483870974</v>
      </c>
      <c r="S42" s="12">
        <f t="shared" si="6"/>
        <v>37199.31315483871</v>
      </c>
      <c r="T42" s="12">
        <f t="shared" si="7"/>
        <v>26039.519208387097</v>
      </c>
      <c r="U42">
        <v>126</v>
      </c>
      <c r="V42">
        <f t="shared" si="8"/>
        <v>77.5</v>
      </c>
      <c r="W42">
        <f t="shared" si="9"/>
        <v>118.25</v>
      </c>
      <c r="X42">
        <f t="shared" si="10"/>
        <v>-48.963861511245895</v>
      </c>
      <c r="Y42">
        <f t="shared" si="11"/>
        <v>100.77366060146578</v>
      </c>
      <c r="Z42">
        <f t="shared" si="12"/>
        <v>126</v>
      </c>
      <c r="AA42">
        <f t="shared" si="13"/>
        <v>0.1</v>
      </c>
      <c r="AB42">
        <f t="shared" si="14"/>
        <v>0.77146000000000003</v>
      </c>
      <c r="AC42">
        <f t="shared" si="15"/>
        <v>35479.445400000004</v>
      </c>
      <c r="AD42" s="12">
        <f t="shared" si="16"/>
        <v>24835.611780000003</v>
      </c>
      <c r="AE42">
        <v>15178.8</v>
      </c>
      <c r="AF42" s="65">
        <f t="shared" si="17"/>
        <v>9656.8117800000036</v>
      </c>
      <c r="AH42" s="65">
        <f t="shared" si="18"/>
        <v>9386.0966666666664</v>
      </c>
      <c r="AI42" s="65">
        <f t="shared" si="19"/>
        <v>-42986.096666666665</v>
      </c>
      <c r="AJ42" s="65">
        <f t="shared" si="20"/>
        <v>-18986.096666666665</v>
      </c>
      <c r="AK42" s="65">
        <f t="shared" si="21"/>
        <v>-18986.096666666665</v>
      </c>
      <c r="AL42" s="65">
        <f t="shared" si="22"/>
        <v>-24986.096666666665</v>
      </c>
      <c r="AM42" s="66">
        <f t="shared" si="23"/>
        <v>-33329.284886666661</v>
      </c>
      <c r="AN42" s="66">
        <f t="shared" si="24"/>
        <v>-9329.2848866666609</v>
      </c>
      <c r="AO42" s="66">
        <f t="shared" si="25"/>
        <v>-9329.2848866666609</v>
      </c>
      <c r="AP42" s="66">
        <f t="shared" si="26"/>
        <v>-15329.284886666661</v>
      </c>
    </row>
    <row r="43" spans="1:42" x14ac:dyDescent="0.25">
      <c r="A43" t="s">
        <v>159</v>
      </c>
      <c r="B43" t="s">
        <v>158</v>
      </c>
      <c r="C43" t="s">
        <v>107</v>
      </c>
      <c r="D43">
        <v>2</v>
      </c>
      <c r="E43">
        <v>1700</v>
      </c>
      <c r="G43" s="4">
        <f t="shared" si="0"/>
        <v>19849.199999999997</v>
      </c>
      <c r="H43">
        <v>210</v>
      </c>
      <c r="I43">
        <v>0.32050000000000001</v>
      </c>
      <c r="J43">
        <v>152</v>
      </c>
      <c r="K43" s="12">
        <v>247</v>
      </c>
      <c r="L43">
        <f t="shared" si="1"/>
        <v>95</v>
      </c>
      <c r="M43">
        <f t="shared" si="2"/>
        <v>58</v>
      </c>
      <c r="N43">
        <f t="shared" si="3"/>
        <v>0.58842105263157907</v>
      </c>
      <c r="O43" s="12">
        <v>0.32050000000000001</v>
      </c>
      <c r="P43">
        <v>114</v>
      </c>
      <c r="Q43">
        <f t="shared" si="4"/>
        <v>-0.22</v>
      </c>
      <c r="R43">
        <f t="shared" si="5"/>
        <v>1.024708</v>
      </c>
      <c r="S43" s="12">
        <f t="shared" si="6"/>
        <v>42638.099880000002</v>
      </c>
      <c r="T43" s="12">
        <f t="shared" si="7"/>
        <v>29846.669915999999</v>
      </c>
      <c r="U43">
        <v>152</v>
      </c>
      <c r="V43">
        <f t="shared" si="8"/>
        <v>118.75</v>
      </c>
      <c r="W43">
        <f t="shared" si="9"/>
        <v>140.125</v>
      </c>
      <c r="X43">
        <f t="shared" si="10"/>
        <v>-75.025271670457414</v>
      </c>
      <c r="Y43">
        <f t="shared" si="11"/>
        <v>133.87899608289106</v>
      </c>
      <c r="Z43">
        <f t="shared" si="12"/>
        <v>152</v>
      </c>
      <c r="AA43">
        <f t="shared" si="13"/>
        <v>0.1</v>
      </c>
      <c r="AB43">
        <f t="shared" si="14"/>
        <v>0.77146000000000003</v>
      </c>
      <c r="AC43">
        <f t="shared" si="15"/>
        <v>42800.6008</v>
      </c>
      <c r="AD43" s="12">
        <f t="shared" si="16"/>
        <v>29960.420559999999</v>
      </c>
      <c r="AE43">
        <v>19849.199999999997</v>
      </c>
      <c r="AF43" s="65">
        <f t="shared" si="17"/>
        <v>10111.220560000002</v>
      </c>
      <c r="AH43" s="65">
        <f t="shared" si="18"/>
        <v>9386.0966666666664</v>
      </c>
      <c r="AI43" s="65">
        <f t="shared" si="19"/>
        <v>-42986.096666666665</v>
      </c>
      <c r="AJ43" s="65">
        <f t="shared" si="20"/>
        <v>-18986.096666666665</v>
      </c>
      <c r="AK43" s="65">
        <f t="shared" si="21"/>
        <v>-18986.096666666665</v>
      </c>
      <c r="AL43" s="65">
        <f t="shared" si="22"/>
        <v>-24986.096666666665</v>
      </c>
      <c r="AM43" s="66">
        <f t="shared" si="23"/>
        <v>-32874.876106666663</v>
      </c>
      <c r="AN43" s="66">
        <f t="shared" si="24"/>
        <v>-8874.876106666663</v>
      </c>
      <c r="AO43" s="66">
        <f t="shared" si="25"/>
        <v>-8874.876106666663</v>
      </c>
      <c r="AP43" s="66">
        <f t="shared" si="26"/>
        <v>-14874.876106666663</v>
      </c>
    </row>
    <row r="44" spans="1:42" x14ac:dyDescent="0.25">
      <c r="A44" t="s">
        <v>160</v>
      </c>
      <c r="B44" t="s">
        <v>158</v>
      </c>
      <c r="C44" t="s">
        <v>116</v>
      </c>
      <c r="D44">
        <v>1</v>
      </c>
      <c r="E44">
        <v>1200</v>
      </c>
      <c r="G44" s="4">
        <f t="shared" si="0"/>
        <v>14011.199999999999</v>
      </c>
      <c r="H44">
        <v>187</v>
      </c>
      <c r="I44">
        <v>0.44929999999999998</v>
      </c>
      <c r="J44">
        <v>141</v>
      </c>
      <c r="K44" s="12">
        <v>263</v>
      </c>
      <c r="L44">
        <f t="shared" si="1"/>
        <v>122</v>
      </c>
      <c r="M44">
        <f t="shared" si="2"/>
        <v>46</v>
      </c>
      <c r="N44">
        <f t="shared" si="3"/>
        <v>0.40163934426229508</v>
      </c>
      <c r="O44" s="12">
        <v>0.44929999999999998</v>
      </c>
      <c r="P44">
        <v>114</v>
      </c>
      <c r="Q44">
        <f t="shared" si="4"/>
        <v>-7.7049180327868866E-2</v>
      </c>
      <c r="R44">
        <f t="shared" si="5"/>
        <v>0.91157672131147549</v>
      </c>
      <c r="S44" s="12">
        <f t="shared" si="6"/>
        <v>37930.7073737705</v>
      </c>
      <c r="T44" s="12">
        <f t="shared" si="7"/>
        <v>26551.495161639348</v>
      </c>
      <c r="U44">
        <v>141</v>
      </c>
      <c r="V44">
        <f t="shared" si="8"/>
        <v>152.5</v>
      </c>
      <c r="W44">
        <f t="shared" si="9"/>
        <v>125.75</v>
      </c>
      <c r="X44">
        <f t="shared" si="10"/>
        <v>-96.348243618903211</v>
      </c>
      <c r="Y44">
        <f t="shared" si="11"/>
        <v>144.82881602223907</v>
      </c>
      <c r="Z44">
        <f t="shared" si="12"/>
        <v>144.82881602223907</v>
      </c>
      <c r="AA44">
        <f t="shared" si="13"/>
        <v>0.12510699030976438</v>
      </c>
      <c r="AB44">
        <f t="shared" si="14"/>
        <v>0.75159032786885249</v>
      </c>
      <c r="AC44">
        <f t="shared" si="15"/>
        <v>39730.957121439518</v>
      </c>
      <c r="AD44" s="12">
        <f t="shared" si="16"/>
        <v>27811.669985007662</v>
      </c>
      <c r="AE44">
        <v>14011.199999999999</v>
      </c>
      <c r="AF44" s="65">
        <f t="shared" si="17"/>
        <v>13800.469985007663</v>
      </c>
      <c r="AH44" s="65">
        <f t="shared" si="18"/>
        <v>9144.3489890710389</v>
      </c>
      <c r="AI44" s="65">
        <f t="shared" si="19"/>
        <v>-42744.348989071041</v>
      </c>
      <c r="AJ44" s="65">
        <f t="shared" si="20"/>
        <v>-18744.348989071041</v>
      </c>
      <c r="AK44" s="65">
        <f t="shared" si="21"/>
        <v>-18744.348989071041</v>
      </c>
      <c r="AL44" s="65">
        <f t="shared" si="22"/>
        <v>-24744.348989071041</v>
      </c>
      <c r="AM44" s="66">
        <f t="shared" si="23"/>
        <v>-28943.879004063376</v>
      </c>
      <c r="AN44" s="66">
        <f t="shared" si="24"/>
        <v>-4943.8790040633776</v>
      </c>
      <c r="AO44" s="66">
        <f t="shared" si="25"/>
        <v>-4943.8790040633776</v>
      </c>
      <c r="AP44" s="66">
        <f t="shared" si="26"/>
        <v>-10943.879004063378</v>
      </c>
    </row>
    <row r="45" spans="1:42" x14ac:dyDescent="0.25">
      <c r="A45" t="s">
        <v>161</v>
      </c>
      <c r="B45" t="s">
        <v>158</v>
      </c>
      <c r="C45" t="s">
        <v>116</v>
      </c>
      <c r="D45">
        <v>2</v>
      </c>
      <c r="E45">
        <v>1900</v>
      </c>
      <c r="G45" s="4">
        <f t="shared" si="0"/>
        <v>22184.400000000001</v>
      </c>
      <c r="H45">
        <v>225</v>
      </c>
      <c r="I45">
        <v>0.50960000000000005</v>
      </c>
      <c r="J45">
        <v>157</v>
      </c>
      <c r="K45" s="12">
        <v>314</v>
      </c>
      <c r="L45">
        <f t="shared" si="1"/>
        <v>157</v>
      </c>
      <c r="M45">
        <f t="shared" si="2"/>
        <v>68</v>
      </c>
      <c r="N45">
        <f t="shared" si="3"/>
        <v>0.44649681528662422</v>
      </c>
      <c r="O45" s="12">
        <v>0.50960000000000005</v>
      </c>
      <c r="P45">
        <v>114</v>
      </c>
      <c r="Q45">
        <f t="shared" si="4"/>
        <v>-0.11910828025477704</v>
      </c>
      <c r="R45">
        <f t="shared" si="5"/>
        <v>0.94486229299363056</v>
      </c>
      <c r="S45" s="12">
        <f t="shared" si="6"/>
        <v>39315.720011464968</v>
      </c>
      <c r="T45" s="12">
        <f t="shared" si="7"/>
        <v>27521.004008025477</v>
      </c>
      <c r="U45">
        <v>157</v>
      </c>
      <c r="V45">
        <f t="shared" si="8"/>
        <v>196.25</v>
      </c>
      <c r="W45">
        <f t="shared" si="9"/>
        <v>137.375</v>
      </c>
      <c r="X45">
        <f t="shared" si="10"/>
        <v>-123.98913318170331</v>
      </c>
      <c r="Y45">
        <f t="shared" si="11"/>
        <v>174.15265668435686</v>
      </c>
      <c r="Z45">
        <f t="shared" si="12"/>
        <v>174.15265668435686</v>
      </c>
      <c r="AA45">
        <f t="shared" si="13"/>
        <v>0.18740207227697761</v>
      </c>
      <c r="AB45">
        <f t="shared" si="14"/>
        <v>0.70228999999999997</v>
      </c>
      <c r="AC45">
        <f t="shared" si="15"/>
        <v>44641.569280942793</v>
      </c>
      <c r="AD45" s="12">
        <f t="shared" si="16"/>
        <v>31249.098496659954</v>
      </c>
      <c r="AE45">
        <v>22184.400000000001</v>
      </c>
      <c r="AF45" s="65">
        <f t="shared" si="17"/>
        <v>9064.6984966599521</v>
      </c>
      <c r="AH45" s="65">
        <f t="shared" si="18"/>
        <v>8544.5283333333336</v>
      </c>
      <c r="AI45" s="65">
        <f t="shared" si="19"/>
        <v>-42144.528333333335</v>
      </c>
      <c r="AJ45" s="65">
        <f t="shared" si="20"/>
        <v>-18144.528333333335</v>
      </c>
      <c r="AK45" s="65">
        <f t="shared" si="21"/>
        <v>-18144.528333333335</v>
      </c>
      <c r="AL45" s="65">
        <f t="shared" si="22"/>
        <v>-24144.528333333335</v>
      </c>
      <c r="AM45" s="66">
        <f t="shared" si="23"/>
        <v>-33079.82983667338</v>
      </c>
      <c r="AN45" s="66">
        <f t="shared" si="24"/>
        <v>-9079.8298366733834</v>
      </c>
      <c r="AO45" s="66">
        <f t="shared" si="25"/>
        <v>-9079.8298366733834</v>
      </c>
      <c r="AP45" s="66">
        <f t="shared" si="26"/>
        <v>-15079.829836673383</v>
      </c>
    </row>
    <row r="46" spans="1:42" x14ac:dyDescent="0.25">
      <c r="A46" t="s">
        <v>162</v>
      </c>
      <c r="B46" t="s">
        <v>163</v>
      </c>
      <c r="C46" t="s">
        <v>107</v>
      </c>
      <c r="D46">
        <v>1</v>
      </c>
      <c r="E46">
        <v>1000</v>
      </c>
      <c r="G46" s="4">
        <f t="shared" si="0"/>
        <v>11676</v>
      </c>
      <c r="H46">
        <v>123</v>
      </c>
      <c r="I46">
        <v>0.72050000000000003</v>
      </c>
      <c r="J46">
        <v>93</v>
      </c>
      <c r="K46" s="12">
        <v>159</v>
      </c>
      <c r="L46">
        <f t="shared" si="1"/>
        <v>66</v>
      </c>
      <c r="M46">
        <f t="shared" si="2"/>
        <v>30</v>
      </c>
      <c r="N46">
        <f t="shared" si="3"/>
        <v>0.46363636363636362</v>
      </c>
      <c r="O46" s="12">
        <v>0.72050000000000003</v>
      </c>
      <c r="P46">
        <v>114</v>
      </c>
      <c r="Q46">
        <f t="shared" si="4"/>
        <v>0.35454545454545461</v>
      </c>
      <c r="R46">
        <f t="shared" si="5"/>
        <v>0.57001272727272723</v>
      </c>
      <c r="S46" s="12">
        <f t="shared" si="6"/>
        <v>23718.229581818181</v>
      </c>
      <c r="T46" s="12">
        <f t="shared" si="7"/>
        <v>16602.760707272726</v>
      </c>
      <c r="U46">
        <v>93</v>
      </c>
      <c r="V46">
        <f t="shared" si="8"/>
        <v>82.5</v>
      </c>
      <c r="W46">
        <f t="shared" si="9"/>
        <v>84.75</v>
      </c>
      <c r="X46">
        <f t="shared" si="10"/>
        <v>-52.122820318423045</v>
      </c>
      <c r="Y46">
        <f t="shared" si="11"/>
        <v>86.710670962850642</v>
      </c>
      <c r="Z46">
        <f t="shared" si="12"/>
        <v>93</v>
      </c>
      <c r="AA46">
        <f t="shared" si="13"/>
        <v>0.1</v>
      </c>
      <c r="AB46">
        <f t="shared" si="14"/>
        <v>0.77146000000000003</v>
      </c>
      <c r="AC46">
        <f t="shared" si="15"/>
        <v>26187.209699999999</v>
      </c>
      <c r="AD46" s="12">
        <f t="shared" si="16"/>
        <v>18331.046789999997</v>
      </c>
      <c r="AE46">
        <v>11676</v>
      </c>
      <c r="AF46" s="65">
        <f t="shared" si="17"/>
        <v>6655.0467899999967</v>
      </c>
      <c r="AH46" s="65">
        <f t="shared" si="18"/>
        <v>9386.0966666666664</v>
      </c>
      <c r="AI46" s="65">
        <f t="shared" si="19"/>
        <v>-42986.096666666665</v>
      </c>
      <c r="AJ46" s="65">
        <f t="shared" si="20"/>
        <v>-18986.096666666665</v>
      </c>
      <c r="AK46" s="65">
        <f t="shared" si="21"/>
        <v>-18986.096666666665</v>
      </c>
      <c r="AL46" s="65">
        <f t="shared" si="22"/>
        <v>-24986.096666666665</v>
      </c>
      <c r="AM46" s="66">
        <f t="shared" si="23"/>
        <v>-36331.049876666671</v>
      </c>
      <c r="AN46" s="66">
        <f t="shared" si="24"/>
        <v>-12331.049876666668</v>
      </c>
      <c r="AO46" s="66">
        <f t="shared" si="25"/>
        <v>-12331.049876666668</v>
      </c>
      <c r="AP46" s="66">
        <f t="shared" si="26"/>
        <v>-18331.049876666668</v>
      </c>
    </row>
    <row r="47" spans="1:42" x14ac:dyDescent="0.25">
      <c r="A47" t="s">
        <v>164</v>
      </c>
      <c r="B47" t="s">
        <v>163</v>
      </c>
      <c r="C47" t="s">
        <v>107</v>
      </c>
      <c r="D47">
        <v>2</v>
      </c>
      <c r="E47">
        <v>1500</v>
      </c>
      <c r="G47" s="4">
        <f t="shared" si="0"/>
        <v>17514</v>
      </c>
      <c r="H47">
        <v>263</v>
      </c>
      <c r="I47">
        <v>0.49590000000000001</v>
      </c>
      <c r="J47">
        <v>145</v>
      </c>
      <c r="K47" s="12">
        <v>462</v>
      </c>
      <c r="L47">
        <f t="shared" si="1"/>
        <v>317</v>
      </c>
      <c r="M47">
        <f t="shared" si="2"/>
        <v>118</v>
      </c>
      <c r="N47">
        <f t="shared" si="3"/>
        <v>0.39779179810725551</v>
      </c>
      <c r="O47" s="12">
        <v>0.49590000000000001</v>
      </c>
      <c r="P47">
        <v>114</v>
      </c>
      <c r="Q47">
        <f t="shared" si="4"/>
        <v>2.1766561514195593E-2</v>
      </c>
      <c r="R47">
        <f t="shared" si="5"/>
        <v>0.83337394321766567</v>
      </c>
      <c r="S47" s="12">
        <f t="shared" si="6"/>
        <v>34676.689777287073</v>
      </c>
      <c r="T47" s="12">
        <f t="shared" si="7"/>
        <v>24273.682844100949</v>
      </c>
      <c r="U47">
        <v>145</v>
      </c>
      <c r="V47">
        <f t="shared" si="8"/>
        <v>396.25</v>
      </c>
      <c r="W47">
        <f t="shared" si="9"/>
        <v>105.375</v>
      </c>
      <c r="X47">
        <f t="shared" si="10"/>
        <v>-250.3474854687895</v>
      </c>
      <c r="Y47">
        <f t="shared" si="11"/>
        <v>265.63307113975236</v>
      </c>
      <c r="Z47">
        <f t="shared" si="12"/>
        <v>265.63307113975236</v>
      </c>
      <c r="AA47">
        <f t="shared" si="13"/>
        <v>0.40443677259243499</v>
      </c>
      <c r="AB47">
        <f t="shared" si="14"/>
        <v>0.53052873817034696</v>
      </c>
      <c r="AC47">
        <f t="shared" si="15"/>
        <v>51437.981987551691</v>
      </c>
      <c r="AD47" s="12">
        <f t="shared" si="16"/>
        <v>36006.587391286179</v>
      </c>
      <c r="AE47">
        <v>17514</v>
      </c>
      <c r="AF47" s="65">
        <f t="shared" si="17"/>
        <v>18492.587391286179</v>
      </c>
      <c r="AH47" s="65">
        <f t="shared" si="18"/>
        <v>6454.7663144058888</v>
      </c>
      <c r="AI47" s="65">
        <f t="shared" si="19"/>
        <v>-40054.76631440589</v>
      </c>
      <c r="AJ47" s="65">
        <f t="shared" si="20"/>
        <v>-16054.76631440589</v>
      </c>
      <c r="AK47" s="65">
        <f t="shared" si="21"/>
        <v>-16054.76631440589</v>
      </c>
      <c r="AL47" s="65">
        <f t="shared" si="22"/>
        <v>-22054.76631440589</v>
      </c>
      <c r="AM47" s="66">
        <f t="shared" si="23"/>
        <v>-21562.178923119711</v>
      </c>
      <c r="AN47" s="66">
        <f t="shared" si="24"/>
        <v>2437.8210768802892</v>
      </c>
      <c r="AO47" s="66">
        <f t="shared" si="25"/>
        <v>2437.8210768802892</v>
      </c>
      <c r="AP47" s="66">
        <f t="shared" si="26"/>
        <v>-3562.1789231197108</v>
      </c>
    </row>
    <row r="48" spans="1:42" x14ac:dyDescent="0.25">
      <c r="A48" t="s">
        <v>165</v>
      </c>
      <c r="B48" t="s">
        <v>163</v>
      </c>
      <c r="C48" t="s">
        <v>116</v>
      </c>
      <c r="D48">
        <v>1</v>
      </c>
      <c r="E48">
        <v>1300</v>
      </c>
      <c r="G48" s="4">
        <f t="shared" si="0"/>
        <v>15178.8</v>
      </c>
      <c r="H48">
        <v>238</v>
      </c>
      <c r="I48">
        <v>0.44929999999999998</v>
      </c>
      <c r="J48">
        <v>181</v>
      </c>
      <c r="K48" s="12">
        <v>316</v>
      </c>
      <c r="L48">
        <f t="shared" si="1"/>
        <v>135</v>
      </c>
      <c r="M48">
        <f t="shared" si="2"/>
        <v>57</v>
      </c>
      <c r="N48">
        <f t="shared" si="3"/>
        <v>0.43777777777777782</v>
      </c>
      <c r="O48" s="12">
        <v>0.44929999999999998</v>
      </c>
      <c r="P48">
        <v>114</v>
      </c>
      <c r="Q48">
        <f t="shared" si="4"/>
        <v>-0.29703703703703699</v>
      </c>
      <c r="R48">
        <f t="shared" si="5"/>
        <v>1.0856751111111111</v>
      </c>
      <c r="S48" s="12">
        <f t="shared" si="6"/>
        <v>45174.941373333335</v>
      </c>
      <c r="T48" s="12">
        <f t="shared" si="7"/>
        <v>31622.458961333334</v>
      </c>
      <c r="U48">
        <v>181</v>
      </c>
      <c r="V48">
        <f t="shared" si="8"/>
        <v>168.75</v>
      </c>
      <c r="W48">
        <f t="shared" si="9"/>
        <v>164.125</v>
      </c>
      <c r="X48">
        <f t="shared" si="10"/>
        <v>-106.61485974222896</v>
      </c>
      <c r="Y48">
        <f t="shared" si="11"/>
        <v>172.74909969673993</v>
      </c>
      <c r="Z48">
        <f t="shared" si="12"/>
        <v>181</v>
      </c>
      <c r="AA48">
        <f t="shared" si="13"/>
        <v>0.1</v>
      </c>
      <c r="AB48">
        <f t="shared" si="14"/>
        <v>0.77146000000000003</v>
      </c>
      <c r="AC48">
        <f t="shared" si="15"/>
        <v>50966.504900000007</v>
      </c>
      <c r="AD48" s="12">
        <f t="shared" si="16"/>
        <v>35676.55343</v>
      </c>
      <c r="AE48">
        <v>15178.8</v>
      </c>
      <c r="AF48" s="65">
        <f t="shared" si="17"/>
        <v>20497.753430000001</v>
      </c>
      <c r="AH48" s="65">
        <f t="shared" si="18"/>
        <v>9386.0966666666664</v>
      </c>
      <c r="AI48" s="65">
        <f t="shared" si="19"/>
        <v>-42986.096666666665</v>
      </c>
      <c r="AJ48" s="65">
        <f t="shared" si="20"/>
        <v>-18986.096666666665</v>
      </c>
      <c r="AK48" s="65">
        <f t="shared" si="21"/>
        <v>-18986.096666666665</v>
      </c>
      <c r="AL48" s="65">
        <f t="shared" si="22"/>
        <v>-24986.096666666665</v>
      </c>
      <c r="AM48" s="66">
        <f t="shared" si="23"/>
        <v>-22488.343236666664</v>
      </c>
      <c r="AN48" s="66">
        <f t="shared" si="24"/>
        <v>1511.6567633333361</v>
      </c>
      <c r="AO48" s="66">
        <f t="shared" si="25"/>
        <v>1511.6567633333361</v>
      </c>
      <c r="AP48" s="66">
        <f t="shared" si="26"/>
        <v>-4488.3432366666639</v>
      </c>
    </row>
    <row r="49" spans="1:42" x14ac:dyDescent="0.25">
      <c r="A49" t="s">
        <v>166</v>
      </c>
      <c r="B49" t="s">
        <v>153</v>
      </c>
      <c r="C49" t="s">
        <v>116</v>
      </c>
      <c r="D49">
        <v>1</v>
      </c>
      <c r="E49">
        <v>850</v>
      </c>
      <c r="G49" s="4">
        <f t="shared" si="0"/>
        <v>9924.5999999999985</v>
      </c>
      <c r="H49">
        <v>146</v>
      </c>
      <c r="I49">
        <v>0.53149999999999997</v>
      </c>
      <c r="J49">
        <v>96</v>
      </c>
      <c r="K49" s="12">
        <v>245</v>
      </c>
      <c r="L49">
        <f t="shared" si="1"/>
        <v>149</v>
      </c>
      <c r="M49">
        <f t="shared" si="2"/>
        <v>50</v>
      </c>
      <c r="N49">
        <f t="shared" si="3"/>
        <v>0.36845637583892621</v>
      </c>
      <c r="O49" s="12">
        <v>0.53149999999999997</v>
      </c>
      <c r="P49">
        <v>114</v>
      </c>
      <c r="Q49">
        <f t="shared" si="4"/>
        <v>0.19664429530201344</v>
      </c>
      <c r="R49">
        <f t="shared" si="5"/>
        <v>0.69497570469798653</v>
      </c>
      <c r="S49" s="12">
        <f t="shared" si="6"/>
        <v>28917.939072483219</v>
      </c>
      <c r="T49" s="12">
        <f t="shared" si="7"/>
        <v>20242.557350738251</v>
      </c>
      <c r="U49">
        <v>96</v>
      </c>
      <c r="V49">
        <f t="shared" si="8"/>
        <v>186.25</v>
      </c>
      <c r="W49">
        <f t="shared" si="9"/>
        <v>77.375</v>
      </c>
      <c r="X49">
        <f t="shared" si="10"/>
        <v>-117.67121556734901</v>
      </c>
      <c r="Y49">
        <f t="shared" si="11"/>
        <v>138.77863596158707</v>
      </c>
      <c r="Z49">
        <f t="shared" si="12"/>
        <v>138.77863596158707</v>
      </c>
      <c r="AA49">
        <f t="shared" si="13"/>
        <v>0.32968395147160845</v>
      </c>
      <c r="AB49">
        <f t="shared" si="14"/>
        <v>0.58968812080536903</v>
      </c>
      <c r="AC49">
        <f t="shared" si="15"/>
        <v>29870.181262564052</v>
      </c>
      <c r="AD49" s="12">
        <f t="shared" si="16"/>
        <v>20909.126883794834</v>
      </c>
      <c r="AE49">
        <v>9924.5999999999985</v>
      </c>
      <c r="AF49" s="65">
        <f t="shared" si="17"/>
        <v>10984.526883794835</v>
      </c>
      <c r="AH49" s="65">
        <f t="shared" si="18"/>
        <v>7174.5388031319908</v>
      </c>
      <c r="AI49" s="65">
        <f t="shared" si="19"/>
        <v>-40774.538803131989</v>
      </c>
      <c r="AJ49" s="65">
        <f t="shared" si="20"/>
        <v>-16774.538803131989</v>
      </c>
      <c r="AK49" s="65">
        <f t="shared" si="21"/>
        <v>-16774.538803131989</v>
      </c>
      <c r="AL49" s="65">
        <f t="shared" si="22"/>
        <v>-22774.538803131989</v>
      </c>
      <c r="AM49" s="66">
        <f t="shared" si="23"/>
        <v>-29790.011919337154</v>
      </c>
      <c r="AN49" s="66">
        <f t="shared" si="24"/>
        <v>-5790.0119193371538</v>
      </c>
      <c r="AO49" s="66">
        <f t="shared" si="25"/>
        <v>-5790.0119193371538</v>
      </c>
      <c r="AP49" s="66">
        <f t="shared" si="26"/>
        <v>-11790.011919337154</v>
      </c>
    </row>
    <row r="50" spans="1:42" x14ac:dyDescent="0.25">
      <c r="A50" t="s">
        <v>167</v>
      </c>
      <c r="B50" t="s">
        <v>163</v>
      </c>
      <c r="C50" t="s">
        <v>116</v>
      </c>
      <c r="D50">
        <v>2</v>
      </c>
      <c r="E50">
        <v>1800</v>
      </c>
      <c r="G50" s="4">
        <f t="shared" si="0"/>
        <v>21016.799999999999</v>
      </c>
      <c r="H50">
        <v>349</v>
      </c>
      <c r="I50">
        <v>0.1507</v>
      </c>
      <c r="J50">
        <v>145</v>
      </c>
      <c r="K50" s="12">
        <v>412</v>
      </c>
      <c r="L50">
        <f t="shared" si="1"/>
        <v>267</v>
      </c>
      <c r="M50">
        <f t="shared" si="2"/>
        <v>204</v>
      </c>
      <c r="N50">
        <f t="shared" si="3"/>
        <v>0.71123595505617987</v>
      </c>
      <c r="O50" s="12">
        <v>0.1507</v>
      </c>
      <c r="P50">
        <v>114</v>
      </c>
      <c r="Q50">
        <f t="shared" si="4"/>
        <v>7.1161048689138556E-3</v>
      </c>
      <c r="R50">
        <f t="shared" si="5"/>
        <v>0.8449683146067416</v>
      </c>
      <c r="S50" s="12">
        <f t="shared" si="6"/>
        <v>35159.131570786514</v>
      </c>
      <c r="T50" s="12">
        <f t="shared" si="7"/>
        <v>24611.392099550558</v>
      </c>
      <c r="U50">
        <v>145</v>
      </c>
      <c r="V50">
        <f t="shared" si="8"/>
        <v>333.75</v>
      </c>
      <c r="W50">
        <f t="shared" si="9"/>
        <v>111.625</v>
      </c>
      <c r="X50">
        <f t="shared" si="10"/>
        <v>-210.86050037907506</v>
      </c>
      <c r="Y50">
        <f t="shared" si="11"/>
        <v>235.17044162244125</v>
      </c>
      <c r="Z50">
        <f t="shared" si="12"/>
        <v>235.17044162244125</v>
      </c>
      <c r="AA50">
        <f t="shared" si="13"/>
        <v>0.37017360785750186</v>
      </c>
      <c r="AB50">
        <f t="shared" si="14"/>
        <v>0.55764460674157301</v>
      </c>
      <c r="AC50">
        <f t="shared" si="15"/>
        <v>47866.657879062732</v>
      </c>
      <c r="AD50" s="12">
        <f t="shared" si="16"/>
        <v>33506.660515343909</v>
      </c>
      <c r="AE50">
        <v>21016.799999999999</v>
      </c>
      <c r="AF50" s="65">
        <f t="shared" si="17"/>
        <v>12489.860515343909</v>
      </c>
      <c r="AH50" s="65">
        <f t="shared" si="18"/>
        <v>6784.676048689138</v>
      </c>
      <c r="AI50" s="65">
        <f t="shared" si="19"/>
        <v>-40384.676048689136</v>
      </c>
      <c r="AJ50" s="65">
        <f t="shared" si="20"/>
        <v>-16384.676048689136</v>
      </c>
      <c r="AK50" s="65">
        <f t="shared" si="21"/>
        <v>-16384.676048689136</v>
      </c>
      <c r="AL50" s="65">
        <f t="shared" si="22"/>
        <v>-22384.676048689136</v>
      </c>
      <c r="AM50" s="66">
        <f t="shared" si="23"/>
        <v>-27894.815533345227</v>
      </c>
      <c r="AN50" s="66">
        <f t="shared" si="24"/>
        <v>-3894.8155333452269</v>
      </c>
      <c r="AO50" s="66">
        <f t="shared" si="25"/>
        <v>-3894.8155333452269</v>
      </c>
      <c r="AP50" s="66">
        <f t="shared" si="26"/>
        <v>-9894.8155333452269</v>
      </c>
    </row>
    <row r="51" spans="1:42" x14ac:dyDescent="0.25">
      <c r="A51" t="s">
        <v>168</v>
      </c>
      <c r="B51" t="s">
        <v>169</v>
      </c>
      <c r="C51" t="s">
        <v>107</v>
      </c>
      <c r="D51">
        <v>1</v>
      </c>
      <c r="E51">
        <v>1100</v>
      </c>
      <c r="G51" s="4">
        <f t="shared" si="0"/>
        <v>12843.599999999999</v>
      </c>
      <c r="H51">
        <v>147</v>
      </c>
      <c r="I51">
        <v>0.6</v>
      </c>
      <c r="J51">
        <v>99</v>
      </c>
      <c r="K51" s="12">
        <v>215</v>
      </c>
      <c r="L51">
        <f t="shared" si="1"/>
        <v>116</v>
      </c>
      <c r="M51">
        <f t="shared" si="2"/>
        <v>48</v>
      </c>
      <c r="N51">
        <f t="shared" si="3"/>
        <v>0.43103448275862077</v>
      </c>
      <c r="O51" s="12">
        <v>0.6</v>
      </c>
      <c r="P51">
        <v>114</v>
      </c>
      <c r="Q51">
        <f t="shared" si="4"/>
        <v>0.20344827586206898</v>
      </c>
      <c r="R51">
        <f t="shared" si="5"/>
        <v>0.6895910344827586</v>
      </c>
      <c r="S51" s="12">
        <f t="shared" si="6"/>
        <v>28693.882944827583</v>
      </c>
      <c r="T51" s="12">
        <f t="shared" si="7"/>
        <v>20085.718061379306</v>
      </c>
      <c r="U51">
        <v>99</v>
      </c>
      <c r="V51">
        <f t="shared" si="8"/>
        <v>145</v>
      </c>
      <c r="W51">
        <f t="shared" si="9"/>
        <v>84.5</v>
      </c>
      <c r="X51">
        <f t="shared" si="10"/>
        <v>-91.609805408137476</v>
      </c>
      <c r="Y51">
        <f t="shared" si="11"/>
        <v>120.17330048016173</v>
      </c>
      <c r="Z51">
        <f t="shared" si="12"/>
        <v>120.17330048016173</v>
      </c>
      <c r="AA51">
        <f t="shared" si="13"/>
        <v>0.24602276193214986</v>
      </c>
      <c r="AB51">
        <f t="shared" si="14"/>
        <v>0.65589758620689664</v>
      </c>
      <c r="AC51">
        <f t="shared" si="15"/>
        <v>28769.802864680772</v>
      </c>
      <c r="AD51" s="12">
        <f t="shared" si="16"/>
        <v>20138.86200527654</v>
      </c>
      <c r="AE51">
        <v>12843.599999999999</v>
      </c>
      <c r="AF51" s="65">
        <f t="shared" si="17"/>
        <v>7295.2620052765415</v>
      </c>
      <c r="AH51" s="65">
        <f t="shared" si="18"/>
        <v>7980.0872988505762</v>
      </c>
      <c r="AI51" s="65">
        <f t="shared" si="19"/>
        <v>-41580.087298850573</v>
      </c>
      <c r="AJ51" s="65">
        <f t="shared" si="20"/>
        <v>-17580.087298850576</v>
      </c>
      <c r="AK51" s="65">
        <f t="shared" si="21"/>
        <v>-17580.087298850576</v>
      </c>
      <c r="AL51" s="65">
        <f t="shared" si="22"/>
        <v>-23580.087298850576</v>
      </c>
      <c r="AM51" s="66">
        <f t="shared" si="23"/>
        <v>-34284.825293574031</v>
      </c>
      <c r="AN51" s="66">
        <f t="shared" si="24"/>
        <v>-10284.825293574035</v>
      </c>
      <c r="AO51" s="66">
        <f t="shared" si="25"/>
        <v>-10284.825293574035</v>
      </c>
      <c r="AP51" s="66">
        <f t="shared" si="26"/>
        <v>-16284.825293574035</v>
      </c>
    </row>
    <row r="52" spans="1:42" x14ac:dyDescent="0.25">
      <c r="A52" t="s">
        <v>170</v>
      </c>
      <c r="B52" t="s">
        <v>169</v>
      </c>
      <c r="C52" t="s">
        <v>107</v>
      </c>
      <c r="D52">
        <v>2</v>
      </c>
      <c r="E52">
        <v>1400</v>
      </c>
      <c r="G52" s="4">
        <f t="shared" si="0"/>
        <v>16346.400000000001</v>
      </c>
      <c r="H52">
        <v>151</v>
      </c>
      <c r="I52">
        <v>0.52600000000000002</v>
      </c>
      <c r="J52">
        <v>120</v>
      </c>
      <c r="K52" s="12">
        <v>188</v>
      </c>
      <c r="L52">
        <f t="shared" si="1"/>
        <v>68</v>
      </c>
      <c r="M52">
        <f t="shared" si="2"/>
        <v>31</v>
      </c>
      <c r="N52">
        <f t="shared" si="3"/>
        <v>0.46470588235294119</v>
      </c>
      <c r="O52" s="12">
        <v>0.52600000000000002</v>
      </c>
      <c r="P52">
        <v>114</v>
      </c>
      <c r="Q52">
        <f t="shared" si="4"/>
        <v>2.9411764705882346E-2</v>
      </c>
      <c r="R52">
        <f t="shared" si="5"/>
        <v>0.82732352941176468</v>
      </c>
      <c r="S52" s="12">
        <f t="shared" si="6"/>
        <v>34424.932058823528</v>
      </c>
      <c r="T52" s="12">
        <f t="shared" si="7"/>
        <v>24097.452441176469</v>
      </c>
      <c r="U52">
        <v>120</v>
      </c>
      <c r="V52">
        <f t="shared" si="8"/>
        <v>85</v>
      </c>
      <c r="W52">
        <f t="shared" si="9"/>
        <v>111.5</v>
      </c>
      <c r="X52">
        <f t="shared" si="10"/>
        <v>-53.702299722011624</v>
      </c>
      <c r="Y52">
        <f t="shared" si="11"/>
        <v>101.42917614354309</v>
      </c>
      <c r="Z52">
        <f t="shared" si="12"/>
        <v>120</v>
      </c>
      <c r="AA52">
        <f t="shared" si="13"/>
        <v>0.1</v>
      </c>
      <c r="AB52">
        <f t="shared" si="14"/>
        <v>0.77146000000000003</v>
      </c>
      <c r="AC52">
        <f t="shared" si="15"/>
        <v>33789.948000000004</v>
      </c>
      <c r="AD52" s="12">
        <f t="shared" si="16"/>
        <v>23652.963600000003</v>
      </c>
      <c r="AE52">
        <v>16346.400000000001</v>
      </c>
      <c r="AF52" s="65">
        <f t="shared" si="17"/>
        <v>7306.5636000000013</v>
      </c>
      <c r="AH52" s="65">
        <f t="shared" si="18"/>
        <v>9386.0966666666664</v>
      </c>
      <c r="AI52" s="65">
        <f t="shared" si="19"/>
        <v>-42986.096666666665</v>
      </c>
      <c r="AJ52" s="65">
        <f t="shared" si="20"/>
        <v>-18986.096666666665</v>
      </c>
      <c r="AK52" s="65">
        <f t="shared" si="21"/>
        <v>-18986.096666666665</v>
      </c>
      <c r="AL52" s="65">
        <f t="shared" si="22"/>
        <v>-24986.096666666665</v>
      </c>
      <c r="AM52" s="66">
        <f t="shared" si="23"/>
        <v>-35679.533066666663</v>
      </c>
      <c r="AN52" s="66">
        <f t="shared" si="24"/>
        <v>-11679.533066666663</v>
      </c>
      <c r="AO52" s="66">
        <f t="shared" si="25"/>
        <v>-11679.533066666663</v>
      </c>
      <c r="AP52" s="66">
        <f t="shared" si="26"/>
        <v>-17679.533066666663</v>
      </c>
    </row>
    <row r="53" spans="1:42" x14ac:dyDescent="0.25">
      <c r="A53" t="s">
        <v>171</v>
      </c>
      <c r="B53" t="s">
        <v>169</v>
      </c>
      <c r="C53" t="s">
        <v>116</v>
      </c>
      <c r="D53">
        <v>1</v>
      </c>
      <c r="E53">
        <v>1300</v>
      </c>
      <c r="G53" s="4">
        <f t="shared" si="0"/>
        <v>15178.8</v>
      </c>
      <c r="H53">
        <v>429</v>
      </c>
      <c r="I53">
        <v>0.21099999999999999</v>
      </c>
      <c r="J53">
        <v>263</v>
      </c>
      <c r="K53" s="12">
        <v>489</v>
      </c>
      <c r="L53">
        <f t="shared" si="1"/>
        <v>226</v>
      </c>
      <c r="M53">
        <f t="shared" si="2"/>
        <v>166</v>
      </c>
      <c r="N53">
        <f t="shared" si="3"/>
        <v>0.68761061946902657</v>
      </c>
      <c r="O53" s="12">
        <v>0.21099999999999999</v>
      </c>
      <c r="P53">
        <v>114</v>
      </c>
      <c r="Q53">
        <f t="shared" si="4"/>
        <v>-0.42743362831858411</v>
      </c>
      <c r="R53">
        <f t="shared" si="5"/>
        <v>1.1888709734513274</v>
      </c>
      <c r="S53" s="12">
        <f t="shared" si="6"/>
        <v>49468.921205309736</v>
      </c>
      <c r="T53" s="12">
        <f t="shared" si="7"/>
        <v>34628.244843716813</v>
      </c>
      <c r="U53">
        <v>263</v>
      </c>
      <c r="V53">
        <f t="shared" si="8"/>
        <v>282.5</v>
      </c>
      <c r="W53">
        <f t="shared" si="9"/>
        <v>234.75</v>
      </c>
      <c r="X53">
        <f t="shared" si="10"/>
        <v>-178.48117260550922</v>
      </c>
      <c r="Y53">
        <f t="shared" si="11"/>
        <v>269.19108541824613</v>
      </c>
      <c r="Z53">
        <f t="shared" si="12"/>
        <v>269.19108541824613</v>
      </c>
      <c r="AA53">
        <f t="shared" si="13"/>
        <v>0.12191534661326064</v>
      </c>
      <c r="AB53">
        <f t="shared" si="14"/>
        <v>0.75411619469026558</v>
      </c>
      <c r="AC53">
        <f t="shared" si="15"/>
        <v>74095.495297754751</v>
      </c>
      <c r="AD53" s="12">
        <f t="shared" si="16"/>
        <v>51866.846708428326</v>
      </c>
      <c r="AE53">
        <v>15178.8</v>
      </c>
      <c r="AF53" s="65">
        <f t="shared" si="17"/>
        <v>36688.04670842833</v>
      </c>
      <c r="AH53" s="65">
        <f t="shared" si="18"/>
        <v>9175.0803687315656</v>
      </c>
      <c r="AI53" s="65">
        <f t="shared" si="19"/>
        <v>-42775.080368731564</v>
      </c>
      <c r="AJ53" s="65">
        <f t="shared" si="20"/>
        <v>-18775.080368731564</v>
      </c>
      <c r="AK53" s="65">
        <f t="shared" si="21"/>
        <v>-18775.080368731564</v>
      </c>
      <c r="AL53" s="65">
        <f t="shared" si="22"/>
        <v>-24775.080368731564</v>
      </c>
      <c r="AM53" s="66">
        <f t="shared" si="23"/>
        <v>-6087.0336603032338</v>
      </c>
      <c r="AN53" s="66">
        <f t="shared" si="24"/>
        <v>17912.966339696766</v>
      </c>
      <c r="AO53" s="66">
        <f t="shared" si="25"/>
        <v>17912.966339696766</v>
      </c>
      <c r="AP53" s="66">
        <f t="shared" si="26"/>
        <v>11912.966339696766</v>
      </c>
    </row>
    <row r="54" spans="1:42" x14ac:dyDescent="0.25">
      <c r="A54" t="s">
        <v>172</v>
      </c>
      <c r="B54" t="s">
        <v>169</v>
      </c>
      <c r="C54" t="s">
        <v>116</v>
      </c>
      <c r="D54">
        <v>2</v>
      </c>
      <c r="E54">
        <v>1900</v>
      </c>
      <c r="G54" s="4">
        <f t="shared" si="0"/>
        <v>22184.400000000001</v>
      </c>
      <c r="H54">
        <v>441</v>
      </c>
      <c r="I54">
        <v>0.33150000000000002</v>
      </c>
      <c r="J54">
        <v>335</v>
      </c>
      <c r="K54" s="12">
        <v>502</v>
      </c>
      <c r="L54">
        <f t="shared" si="1"/>
        <v>167</v>
      </c>
      <c r="M54">
        <f t="shared" si="2"/>
        <v>106</v>
      </c>
      <c r="N54">
        <f t="shared" si="3"/>
        <v>0.60778443113772462</v>
      </c>
      <c r="O54" s="12">
        <v>0.33150000000000002</v>
      </c>
      <c r="P54">
        <v>114</v>
      </c>
      <c r="Q54">
        <f t="shared" si="4"/>
        <v>-0.95868263473053894</v>
      </c>
      <c r="R54">
        <f t="shared" si="5"/>
        <v>1.6093014371257486</v>
      </c>
      <c r="S54" s="12">
        <f t="shared" si="6"/>
        <v>66963.032798802407</v>
      </c>
      <c r="T54" s="12">
        <f t="shared" si="7"/>
        <v>46874.122959161679</v>
      </c>
      <c r="U54">
        <v>335</v>
      </c>
      <c r="V54">
        <f t="shared" si="8"/>
        <v>208.75</v>
      </c>
      <c r="W54">
        <f t="shared" si="9"/>
        <v>314.125</v>
      </c>
      <c r="X54">
        <f t="shared" si="10"/>
        <v>-131.88653019964619</v>
      </c>
      <c r="Y54">
        <f t="shared" si="11"/>
        <v>269.24518258781899</v>
      </c>
      <c r="Z54">
        <f t="shared" si="12"/>
        <v>335</v>
      </c>
      <c r="AA54">
        <f t="shared" si="13"/>
        <v>0.1</v>
      </c>
      <c r="AB54">
        <f t="shared" si="14"/>
        <v>0.77146000000000003</v>
      </c>
      <c r="AC54">
        <f t="shared" si="15"/>
        <v>94330.271500000003</v>
      </c>
      <c r="AD54" s="12">
        <f t="shared" si="16"/>
        <v>66031.190050000005</v>
      </c>
      <c r="AE54">
        <v>22184.400000000001</v>
      </c>
      <c r="AF54" s="65">
        <f t="shared" si="17"/>
        <v>43846.790050000003</v>
      </c>
      <c r="AH54" s="65">
        <f t="shared" si="18"/>
        <v>9386.0966666666664</v>
      </c>
      <c r="AI54" s="65">
        <f t="shared" si="19"/>
        <v>-42986.096666666665</v>
      </c>
      <c r="AJ54" s="65">
        <f t="shared" si="20"/>
        <v>-18986.096666666665</v>
      </c>
      <c r="AK54" s="65">
        <f t="shared" si="21"/>
        <v>-18986.096666666665</v>
      </c>
      <c r="AL54" s="65">
        <f t="shared" si="22"/>
        <v>-24986.096666666665</v>
      </c>
      <c r="AM54" s="66">
        <f t="shared" si="23"/>
        <v>860.69338333333872</v>
      </c>
      <c r="AN54" s="66">
        <f t="shared" si="24"/>
        <v>24860.693383333339</v>
      </c>
      <c r="AO54" s="66">
        <f t="shared" si="25"/>
        <v>24860.693383333339</v>
      </c>
      <c r="AP54" s="66">
        <f t="shared" si="26"/>
        <v>18860.693383333339</v>
      </c>
    </row>
    <row r="55" spans="1:42" x14ac:dyDescent="0.25">
      <c r="A55" t="s">
        <v>173</v>
      </c>
      <c r="B55" t="s">
        <v>174</v>
      </c>
      <c r="C55" t="s">
        <v>107</v>
      </c>
      <c r="D55">
        <v>1</v>
      </c>
      <c r="E55">
        <v>900</v>
      </c>
      <c r="G55" s="4">
        <f t="shared" si="0"/>
        <v>10508.4</v>
      </c>
      <c r="H55">
        <v>144</v>
      </c>
      <c r="I55">
        <v>0.32879999999999998</v>
      </c>
      <c r="J55">
        <v>98</v>
      </c>
      <c r="K55" s="12">
        <v>195</v>
      </c>
      <c r="L55">
        <f t="shared" si="1"/>
        <v>97</v>
      </c>
      <c r="M55">
        <f t="shared" si="2"/>
        <v>46</v>
      </c>
      <c r="N55">
        <f t="shared" si="3"/>
        <v>0.47938144329896915</v>
      </c>
      <c r="O55" s="12">
        <v>0.32879999999999998</v>
      </c>
      <c r="P55">
        <v>114</v>
      </c>
      <c r="Q55">
        <f t="shared" si="4"/>
        <v>0.23195876288659795</v>
      </c>
      <c r="R55">
        <f t="shared" si="5"/>
        <v>0.66702783505154639</v>
      </c>
      <c r="S55" s="12">
        <f t="shared" si="6"/>
        <v>27755.028216494844</v>
      </c>
      <c r="T55" s="12">
        <f t="shared" si="7"/>
        <v>19428.519751546388</v>
      </c>
      <c r="U55">
        <v>98</v>
      </c>
      <c r="V55">
        <f t="shared" si="8"/>
        <v>121.25</v>
      </c>
      <c r="W55">
        <f t="shared" si="9"/>
        <v>85.875</v>
      </c>
      <c r="X55">
        <f t="shared" si="10"/>
        <v>-76.604751074045993</v>
      </c>
      <c r="Y55">
        <f t="shared" si="11"/>
        <v>108.09750126358351</v>
      </c>
      <c r="Z55">
        <f t="shared" si="12"/>
        <v>108.09750126358351</v>
      </c>
      <c r="AA55">
        <f t="shared" si="13"/>
        <v>0.18327836093677122</v>
      </c>
      <c r="AB55">
        <f t="shared" si="14"/>
        <v>0.70555350515463933</v>
      </c>
      <c r="AC55">
        <f t="shared" si="15"/>
        <v>27838.028383967478</v>
      </c>
      <c r="AD55" s="12">
        <f t="shared" si="16"/>
        <v>19486.619868777234</v>
      </c>
      <c r="AE55">
        <v>10508.4</v>
      </c>
      <c r="AF55" s="65">
        <f t="shared" si="17"/>
        <v>8978.2198687772343</v>
      </c>
      <c r="AH55" s="65">
        <f t="shared" si="18"/>
        <v>8584.2343127147778</v>
      </c>
      <c r="AI55" s="65">
        <f t="shared" si="19"/>
        <v>-42184.234312714776</v>
      </c>
      <c r="AJ55" s="65">
        <f t="shared" si="20"/>
        <v>-18184.234312714776</v>
      </c>
      <c r="AK55" s="65">
        <f t="shared" si="21"/>
        <v>-18184.234312714776</v>
      </c>
      <c r="AL55" s="65">
        <f t="shared" si="22"/>
        <v>-24184.234312714776</v>
      </c>
      <c r="AM55" s="66">
        <f t="shared" si="23"/>
        <v>-33206.014443937544</v>
      </c>
      <c r="AN55" s="66">
        <f t="shared" si="24"/>
        <v>-9206.0144439375417</v>
      </c>
      <c r="AO55" s="66">
        <f t="shared" si="25"/>
        <v>-9206.0144439375417</v>
      </c>
      <c r="AP55" s="66">
        <f t="shared" si="26"/>
        <v>-15206.014443937542</v>
      </c>
    </row>
    <row r="56" spans="1:42" x14ac:dyDescent="0.25">
      <c r="A56" t="s">
        <v>175</v>
      </c>
      <c r="B56" t="s">
        <v>174</v>
      </c>
      <c r="C56" t="s">
        <v>107</v>
      </c>
      <c r="D56">
        <v>2</v>
      </c>
      <c r="E56">
        <v>1400</v>
      </c>
      <c r="G56" s="4">
        <f t="shared" si="0"/>
        <v>16346.400000000001</v>
      </c>
      <c r="H56">
        <v>136</v>
      </c>
      <c r="I56">
        <v>0.61919999999999997</v>
      </c>
      <c r="J56">
        <v>77</v>
      </c>
      <c r="K56" s="12">
        <v>260</v>
      </c>
      <c r="L56">
        <f t="shared" si="1"/>
        <v>183</v>
      </c>
      <c r="M56">
        <f t="shared" si="2"/>
        <v>59</v>
      </c>
      <c r="N56">
        <f t="shared" si="3"/>
        <v>0.35792349726775963</v>
      </c>
      <c r="O56" s="12">
        <v>0.61919999999999997</v>
      </c>
      <c r="P56">
        <v>114</v>
      </c>
      <c r="Q56">
        <f t="shared" si="4"/>
        <v>0.26174863387978142</v>
      </c>
      <c r="R56">
        <f t="shared" si="5"/>
        <v>0.64345213114754096</v>
      </c>
      <c r="S56" s="12">
        <f t="shared" si="6"/>
        <v>26774.043177049181</v>
      </c>
      <c r="T56" s="12">
        <f t="shared" si="7"/>
        <v>18741.830223934427</v>
      </c>
      <c r="U56">
        <v>77</v>
      </c>
      <c r="V56">
        <f t="shared" si="8"/>
        <v>228.75</v>
      </c>
      <c r="W56">
        <f t="shared" si="9"/>
        <v>54.125</v>
      </c>
      <c r="X56">
        <f t="shared" si="10"/>
        <v>-144.52236542835482</v>
      </c>
      <c r="Y56">
        <f t="shared" si="11"/>
        <v>149.99322403335862</v>
      </c>
      <c r="Z56">
        <f t="shared" si="12"/>
        <v>149.99322403335862</v>
      </c>
      <c r="AA56">
        <f t="shared" si="13"/>
        <v>0.4190960613480158</v>
      </c>
      <c r="AB56">
        <f t="shared" si="14"/>
        <v>0.51892737704918024</v>
      </c>
      <c r="AC56">
        <f t="shared" si="15"/>
        <v>28409.990467815009</v>
      </c>
      <c r="AD56" s="12">
        <f t="shared" si="16"/>
        <v>19886.993327470504</v>
      </c>
      <c r="AE56">
        <v>16346.400000000001</v>
      </c>
      <c r="AF56" s="65">
        <f t="shared" si="17"/>
        <v>3540.5933274705021</v>
      </c>
      <c r="AH56" s="65">
        <f t="shared" si="18"/>
        <v>6313.6164207650272</v>
      </c>
      <c r="AI56" s="65">
        <f t="shared" si="19"/>
        <v>-39913.616420765029</v>
      </c>
      <c r="AJ56" s="65">
        <f t="shared" si="20"/>
        <v>-15913.616420765027</v>
      </c>
      <c r="AK56" s="65">
        <f t="shared" si="21"/>
        <v>-15913.616420765027</v>
      </c>
      <c r="AL56" s="65">
        <f t="shared" si="22"/>
        <v>-21913.616420765029</v>
      </c>
      <c r="AM56" s="66">
        <f t="shared" si="23"/>
        <v>-36373.023093294527</v>
      </c>
      <c r="AN56" s="66">
        <f t="shared" si="24"/>
        <v>-12373.023093294525</v>
      </c>
      <c r="AO56" s="66">
        <f t="shared" si="25"/>
        <v>-12373.023093294525</v>
      </c>
      <c r="AP56" s="66">
        <f t="shared" si="26"/>
        <v>-18373.023093294527</v>
      </c>
    </row>
    <row r="57" spans="1:42" x14ac:dyDescent="0.25">
      <c r="A57" t="s">
        <v>176</v>
      </c>
      <c r="B57" t="s">
        <v>174</v>
      </c>
      <c r="C57" t="s">
        <v>116</v>
      </c>
      <c r="D57">
        <v>1</v>
      </c>
      <c r="E57">
        <v>1400</v>
      </c>
      <c r="G57" s="4">
        <f t="shared" si="0"/>
        <v>16346.400000000001</v>
      </c>
      <c r="H57">
        <v>305</v>
      </c>
      <c r="I57">
        <v>0.2712</v>
      </c>
      <c r="J57">
        <v>173</v>
      </c>
      <c r="K57" s="12">
        <v>322</v>
      </c>
      <c r="L57">
        <f t="shared" si="1"/>
        <v>149</v>
      </c>
      <c r="M57">
        <f t="shared" si="2"/>
        <v>132</v>
      </c>
      <c r="N57">
        <f t="shared" si="3"/>
        <v>0.8087248322147651</v>
      </c>
      <c r="O57" s="12">
        <v>0.2712</v>
      </c>
      <c r="P57">
        <v>114</v>
      </c>
      <c r="Q57">
        <f t="shared" si="4"/>
        <v>-0.2167785234899329</v>
      </c>
      <c r="R57">
        <f t="shared" si="5"/>
        <v>1.0221585234899329</v>
      </c>
      <c r="S57" s="12">
        <f t="shared" si="6"/>
        <v>42532.016162416105</v>
      </c>
      <c r="T57" s="12">
        <f t="shared" si="7"/>
        <v>29772.411313691271</v>
      </c>
      <c r="U57">
        <v>173</v>
      </c>
      <c r="V57">
        <f t="shared" si="8"/>
        <v>186.25</v>
      </c>
      <c r="W57">
        <f t="shared" si="9"/>
        <v>154.375</v>
      </c>
      <c r="X57">
        <f t="shared" si="10"/>
        <v>-117.67121556734901</v>
      </c>
      <c r="Y57">
        <f t="shared" si="11"/>
        <v>177.27863596158707</v>
      </c>
      <c r="Z57">
        <f t="shared" si="12"/>
        <v>177.27863596158707</v>
      </c>
      <c r="AA57">
        <f t="shared" si="13"/>
        <v>0.12297254207563528</v>
      </c>
      <c r="AB57">
        <f t="shared" si="14"/>
        <v>0.75327953020134231</v>
      </c>
      <c r="AC57">
        <f t="shared" si="15"/>
        <v>48742.234178335872</v>
      </c>
      <c r="AD57" s="12">
        <f t="shared" si="16"/>
        <v>34119.563924835107</v>
      </c>
      <c r="AE57">
        <v>16346.400000000001</v>
      </c>
      <c r="AF57" s="65">
        <f t="shared" si="17"/>
        <v>17773.163924835106</v>
      </c>
      <c r="AH57" s="65">
        <f t="shared" si="18"/>
        <v>9164.9009507829978</v>
      </c>
      <c r="AI57" s="65">
        <f t="shared" si="19"/>
        <v>-42764.900950782998</v>
      </c>
      <c r="AJ57" s="65">
        <f t="shared" si="20"/>
        <v>-18764.900950782998</v>
      </c>
      <c r="AK57" s="65">
        <f t="shared" si="21"/>
        <v>-18764.900950782998</v>
      </c>
      <c r="AL57" s="65">
        <f t="shared" si="22"/>
        <v>-24764.900950782998</v>
      </c>
      <c r="AM57" s="66">
        <f t="shared" si="23"/>
        <v>-24991.737025947892</v>
      </c>
      <c r="AN57" s="66">
        <f t="shared" si="24"/>
        <v>-991.73702594789211</v>
      </c>
      <c r="AO57" s="66">
        <f t="shared" si="25"/>
        <v>-991.73702594789211</v>
      </c>
      <c r="AP57" s="66">
        <f t="shared" si="26"/>
        <v>-6991.7370259478921</v>
      </c>
    </row>
    <row r="58" spans="1:42" x14ac:dyDescent="0.25">
      <c r="A58" t="s">
        <v>177</v>
      </c>
      <c r="B58" t="s">
        <v>174</v>
      </c>
      <c r="C58" t="s">
        <v>116</v>
      </c>
      <c r="D58">
        <v>2</v>
      </c>
      <c r="E58">
        <v>1700</v>
      </c>
      <c r="G58" s="4">
        <f t="shared" si="0"/>
        <v>19849.199999999997</v>
      </c>
      <c r="H58">
        <v>425</v>
      </c>
      <c r="I58">
        <v>0.32879999999999998</v>
      </c>
      <c r="J58">
        <v>176</v>
      </c>
      <c r="K58" s="12">
        <v>469</v>
      </c>
      <c r="L58">
        <f t="shared" si="1"/>
        <v>293</v>
      </c>
      <c r="M58">
        <f t="shared" si="2"/>
        <v>249</v>
      </c>
      <c r="N58">
        <f t="shared" si="3"/>
        <v>0.779863481228669</v>
      </c>
      <c r="O58" s="12">
        <v>0.32879999999999998</v>
      </c>
      <c r="P58">
        <v>114</v>
      </c>
      <c r="Q58">
        <f t="shared" si="4"/>
        <v>-6.9283276450511938E-2</v>
      </c>
      <c r="R58">
        <f t="shared" si="5"/>
        <v>0.90543078498293517</v>
      </c>
      <c r="S58" s="12">
        <f t="shared" si="6"/>
        <v>37674.974963139932</v>
      </c>
      <c r="T58" s="12">
        <f t="shared" si="7"/>
        <v>26372.48247419795</v>
      </c>
      <c r="U58">
        <v>176</v>
      </c>
      <c r="V58">
        <f t="shared" si="8"/>
        <v>366.25</v>
      </c>
      <c r="W58">
        <f t="shared" si="9"/>
        <v>139.375</v>
      </c>
      <c r="X58">
        <f t="shared" si="10"/>
        <v>-231.39373262572656</v>
      </c>
      <c r="Y58">
        <f t="shared" si="11"/>
        <v>266.511008971443</v>
      </c>
      <c r="Z58">
        <f t="shared" si="12"/>
        <v>266.511008971443</v>
      </c>
      <c r="AA58">
        <f t="shared" si="13"/>
        <v>0.34712903473431539</v>
      </c>
      <c r="AB58">
        <f t="shared" si="14"/>
        <v>0.57588208191126289</v>
      </c>
      <c r="AC58">
        <f t="shared" si="15"/>
        <v>56019.803865042239</v>
      </c>
      <c r="AD58" s="12">
        <f t="shared" si="16"/>
        <v>39213.862705529566</v>
      </c>
      <c r="AE58">
        <v>19849.199999999997</v>
      </c>
      <c r="AF58" s="65">
        <f t="shared" si="17"/>
        <v>19364.662705529568</v>
      </c>
      <c r="AH58" s="65">
        <f t="shared" si="18"/>
        <v>7006.5653299203659</v>
      </c>
      <c r="AI58" s="65">
        <f t="shared" si="19"/>
        <v>-40606.56532992037</v>
      </c>
      <c r="AJ58" s="65">
        <f t="shared" si="20"/>
        <v>-16606.565329920366</v>
      </c>
      <c r="AK58" s="65">
        <f t="shared" si="21"/>
        <v>-16606.565329920366</v>
      </c>
      <c r="AL58" s="65">
        <f t="shared" si="22"/>
        <v>-22606.565329920366</v>
      </c>
      <c r="AM58" s="66">
        <f t="shared" si="23"/>
        <v>-21241.902624390801</v>
      </c>
      <c r="AN58" s="66">
        <f t="shared" si="24"/>
        <v>2758.0973756092026</v>
      </c>
      <c r="AO58" s="66">
        <f t="shared" si="25"/>
        <v>2758.0973756092026</v>
      </c>
      <c r="AP58" s="66">
        <f t="shared" si="26"/>
        <v>-3241.9026243907974</v>
      </c>
    </row>
    <row r="59" spans="1:42" x14ac:dyDescent="0.25">
      <c r="A59" t="s">
        <v>178</v>
      </c>
      <c r="B59" t="s">
        <v>179</v>
      </c>
      <c r="C59" t="s">
        <v>107</v>
      </c>
      <c r="D59">
        <v>1</v>
      </c>
      <c r="E59">
        <v>800</v>
      </c>
      <c r="G59" s="4">
        <f t="shared" si="0"/>
        <v>9340.7999999999993</v>
      </c>
      <c r="H59">
        <v>176</v>
      </c>
      <c r="I59">
        <v>0.41370000000000001</v>
      </c>
      <c r="J59">
        <v>86</v>
      </c>
      <c r="K59" s="12">
        <v>224</v>
      </c>
      <c r="L59">
        <f t="shared" si="1"/>
        <v>138</v>
      </c>
      <c r="M59">
        <f t="shared" si="2"/>
        <v>90</v>
      </c>
      <c r="N59">
        <f t="shared" si="3"/>
        <v>0.62173913043478257</v>
      </c>
      <c r="O59" s="12">
        <v>0.41370000000000001</v>
      </c>
      <c r="P59">
        <v>114</v>
      </c>
      <c r="Q59">
        <f t="shared" si="4"/>
        <v>0.26231884057971017</v>
      </c>
      <c r="R59">
        <f t="shared" si="5"/>
        <v>0.6430008695652174</v>
      </c>
      <c r="S59" s="12">
        <f t="shared" si="6"/>
        <v>26755.266182608695</v>
      </c>
      <c r="T59" s="12">
        <f t="shared" si="7"/>
        <v>18728.686327826086</v>
      </c>
      <c r="U59">
        <v>86</v>
      </c>
      <c r="V59">
        <f t="shared" si="8"/>
        <v>172.5</v>
      </c>
      <c r="W59">
        <f t="shared" si="9"/>
        <v>68.75</v>
      </c>
      <c r="X59">
        <f t="shared" si="10"/>
        <v>-108.98407884761183</v>
      </c>
      <c r="Y59">
        <f t="shared" si="11"/>
        <v>127.07685746777862</v>
      </c>
      <c r="Z59">
        <f t="shared" si="12"/>
        <v>127.07685746777862</v>
      </c>
      <c r="AA59">
        <f t="shared" si="13"/>
        <v>0.33812670995813693</v>
      </c>
      <c r="AB59">
        <f t="shared" si="14"/>
        <v>0.58300652173913048</v>
      </c>
      <c r="AC59">
        <f t="shared" si="15"/>
        <v>27041.622383027534</v>
      </c>
      <c r="AD59" s="12">
        <f t="shared" si="16"/>
        <v>18929.135668119274</v>
      </c>
      <c r="AE59">
        <v>9340.7999999999993</v>
      </c>
      <c r="AF59" s="65">
        <f t="shared" si="17"/>
        <v>9588.3356681192745</v>
      </c>
      <c r="AH59" s="65">
        <f t="shared" si="18"/>
        <v>7093.2460144927545</v>
      </c>
      <c r="AI59" s="65">
        <f t="shared" si="19"/>
        <v>-40693.246014492754</v>
      </c>
      <c r="AJ59" s="65">
        <f t="shared" si="20"/>
        <v>-16693.246014492754</v>
      </c>
      <c r="AK59" s="65">
        <f t="shared" si="21"/>
        <v>-16693.246014492754</v>
      </c>
      <c r="AL59" s="65">
        <f t="shared" si="22"/>
        <v>-22693.246014492754</v>
      </c>
      <c r="AM59" s="66">
        <f t="shared" si="23"/>
        <v>-31104.910346373479</v>
      </c>
      <c r="AN59" s="66">
        <f t="shared" si="24"/>
        <v>-7104.9103463734791</v>
      </c>
      <c r="AO59" s="66">
        <f t="shared" si="25"/>
        <v>-7104.9103463734791</v>
      </c>
      <c r="AP59" s="66">
        <f t="shared" si="26"/>
        <v>-13104.910346373479</v>
      </c>
    </row>
    <row r="60" spans="1:42" x14ac:dyDescent="0.25">
      <c r="A60" t="s">
        <v>180</v>
      </c>
      <c r="B60" t="s">
        <v>153</v>
      </c>
      <c r="C60" t="s">
        <v>116</v>
      </c>
      <c r="D60">
        <v>2</v>
      </c>
      <c r="E60">
        <v>900</v>
      </c>
      <c r="G60" s="4">
        <f t="shared" si="0"/>
        <v>10508.4</v>
      </c>
      <c r="H60">
        <v>169</v>
      </c>
      <c r="I60">
        <v>0.47949999999999998</v>
      </c>
      <c r="J60">
        <v>111</v>
      </c>
      <c r="K60" s="12">
        <v>276</v>
      </c>
      <c r="L60">
        <f t="shared" si="1"/>
        <v>165</v>
      </c>
      <c r="M60">
        <f t="shared" si="2"/>
        <v>58</v>
      </c>
      <c r="N60">
        <f t="shared" si="3"/>
        <v>0.38121212121212122</v>
      </c>
      <c r="O60" s="12">
        <v>0.47949999999999998</v>
      </c>
      <c r="P60">
        <v>114</v>
      </c>
      <c r="Q60">
        <f t="shared" si="4"/>
        <v>0.11454545454545455</v>
      </c>
      <c r="R60">
        <f t="shared" si="5"/>
        <v>0.75994872727272733</v>
      </c>
      <c r="S60" s="12">
        <f t="shared" si="6"/>
        <v>31621.466541818187</v>
      </c>
      <c r="T60" s="12">
        <f t="shared" si="7"/>
        <v>22135.02657927273</v>
      </c>
      <c r="U60">
        <v>111</v>
      </c>
      <c r="V60">
        <f t="shared" si="8"/>
        <v>206.25</v>
      </c>
      <c r="W60">
        <f t="shared" si="9"/>
        <v>90.375</v>
      </c>
      <c r="X60">
        <f t="shared" si="10"/>
        <v>-130.30705079605761</v>
      </c>
      <c r="Y60">
        <f t="shared" si="11"/>
        <v>156.02667740712658</v>
      </c>
      <c r="Z60">
        <f t="shared" si="12"/>
        <v>156.02667740712658</v>
      </c>
      <c r="AA60">
        <f t="shared" si="13"/>
        <v>0.31831116318606828</v>
      </c>
      <c r="AB60">
        <f t="shared" si="14"/>
        <v>0.59868854545454564</v>
      </c>
      <c r="AC60">
        <f t="shared" si="15"/>
        <v>34095.155360377052</v>
      </c>
      <c r="AD60" s="12">
        <f t="shared" si="16"/>
        <v>23866.608752263935</v>
      </c>
      <c r="AE60">
        <v>10508.4</v>
      </c>
      <c r="AF60" s="65">
        <f t="shared" si="17"/>
        <v>13358.208752263936</v>
      </c>
      <c r="AH60" s="65">
        <f t="shared" si="18"/>
        <v>7284.0439696969725</v>
      </c>
      <c r="AI60" s="65">
        <f t="shared" si="19"/>
        <v>-40884.04396969697</v>
      </c>
      <c r="AJ60" s="65">
        <f t="shared" si="20"/>
        <v>-16884.043969696973</v>
      </c>
      <c r="AK60" s="65">
        <f t="shared" si="21"/>
        <v>-16884.043969696973</v>
      </c>
      <c r="AL60" s="65">
        <f t="shared" si="22"/>
        <v>-22884.043969696973</v>
      </c>
      <c r="AM60" s="66">
        <f t="shared" si="23"/>
        <v>-27525.835217433036</v>
      </c>
      <c r="AN60" s="66">
        <f t="shared" si="24"/>
        <v>-3525.8352174330375</v>
      </c>
      <c r="AO60" s="66">
        <f t="shared" si="25"/>
        <v>-3525.8352174330375</v>
      </c>
      <c r="AP60" s="66">
        <f t="shared" si="26"/>
        <v>-9525.8352174330375</v>
      </c>
    </row>
    <row r="61" spans="1:42" x14ac:dyDescent="0.25">
      <c r="A61" t="s">
        <v>181</v>
      </c>
      <c r="B61" t="s">
        <v>179</v>
      </c>
      <c r="C61" t="s">
        <v>107</v>
      </c>
      <c r="D61">
        <v>2</v>
      </c>
      <c r="E61">
        <v>1300</v>
      </c>
      <c r="G61" s="4">
        <f t="shared" si="0"/>
        <v>15178.8</v>
      </c>
      <c r="H61">
        <v>207</v>
      </c>
      <c r="I61">
        <v>0.63009999999999999</v>
      </c>
      <c r="J61">
        <v>127</v>
      </c>
      <c r="K61" s="12">
        <v>276</v>
      </c>
      <c r="L61">
        <f t="shared" si="1"/>
        <v>149</v>
      </c>
      <c r="M61">
        <f t="shared" si="2"/>
        <v>80</v>
      </c>
      <c r="N61">
        <f t="shared" si="3"/>
        <v>0.5295302013422819</v>
      </c>
      <c r="O61" s="12">
        <v>0.63009999999999999</v>
      </c>
      <c r="P61">
        <v>114</v>
      </c>
      <c r="Q61">
        <f t="shared" si="4"/>
        <v>3.0201342281879193E-2</v>
      </c>
      <c r="R61">
        <f t="shared" si="5"/>
        <v>0.82669865771812079</v>
      </c>
      <c r="S61" s="12">
        <f t="shared" si="6"/>
        <v>34398.931147651005</v>
      </c>
      <c r="T61" s="12">
        <f t="shared" si="7"/>
        <v>24079.251803355703</v>
      </c>
      <c r="U61">
        <v>127</v>
      </c>
      <c r="V61">
        <f t="shared" si="8"/>
        <v>186.25</v>
      </c>
      <c r="W61">
        <f t="shared" si="9"/>
        <v>108.375</v>
      </c>
      <c r="X61">
        <f t="shared" si="10"/>
        <v>-117.67121556734901</v>
      </c>
      <c r="Y61">
        <f t="shared" si="11"/>
        <v>154.27863596158707</v>
      </c>
      <c r="Z61">
        <f t="shared" si="12"/>
        <v>154.27863596158707</v>
      </c>
      <c r="AA61">
        <f t="shared" si="13"/>
        <v>0.24646247496154133</v>
      </c>
      <c r="AB61">
        <f t="shared" si="14"/>
        <v>0.65554959731543616</v>
      </c>
      <c r="AC61">
        <f t="shared" si="15"/>
        <v>36915.113652832508</v>
      </c>
      <c r="AD61" s="12">
        <f t="shared" si="16"/>
        <v>25840.579556982753</v>
      </c>
      <c r="AE61">
        <v>15178.8</v>
      </c>
      <c r="AF61" s="65">
        <f t="shared" si="17"/>
        <v>10661.779556982754</v>
      </c>
      <c r="AH61" s="65">
        <f t="shared" si="18"/>
        <v>7975.8534340044735</v>
      </c>
      <c r="AI61" s="65">
        <f t="shared" si="19"/>
        <v>-41575.853434004472</v>
      </c>
      <c r="AJ61" s="65">
        <f t="shared" si="20"/>
        <v>-17575.853434004472</v>
      </c>
      <c r="AK61" s="65">
        <f t="shared" si="21"/>
        <v>-17575.853434004472</v>
      </c>
      <c r="AL61" s="65">
        <f t="shared" si="22"/>
        <v>-23575.853434004472</v>
      </c>
      <c r="AM61" s="66">
        <f t="shared" si="23"/>
        <v>-30914.073877021718</v>
      </c>
      <c r="AN61" s="66">
        <f t="shared" si="24"/>
        <v>-6914.0738770217176</v>
      </c>
      <c r="AO61" s="66">
        <f t="shared" si="25"/>
        <v>-6914.0738770217176</v>
      </c>
      <c r="AP61" s="66">
        <f t="shared" si="26"/>
        <v>-12914.073877021718</v>
      </c>
    </row>
    <row r="62" spans="1:42" x14ac:dyDescent="0.25">
      <c r="A62" t="s">
        <v>182</v>
      </c>
      <c r="B62" t="s">
        <v>179</v>
      </c>
      <c r="C62" t="s">
        <v>116</v>
      </c>
      <c r="D62">
        <v>1</v>
      </c>
      <c r="E62">
        <v>1400</v>
      </c>
      <c r="G62" s="4">
        <f t="shared" si="0"/>
        <v>16346.400000000001</v>
      </c>
      <c r="H62">
        <v>244</v>
      </c>
      <c r="I62">
        <v>0.90410000000000001</v>
      </c>
      <c r="J62">
        <v>222</v>
      </c>
      <c r="K62" s="12">
        <v>381</v>
      </c>
      <c r="L62">
        <f t="shared" si="1"/>
        <v>159</v>
      </c>
      <c r="M62">
        <f t="shared" si="2"/>
        <v>22</v>
      </c>
      <c r="N62">
        <f t="shared" si="3"/>
        <v>0.21069182389937108</v>
      </c>
      <c r="O62" s="12">
        <v>0.90410000000000001</v>
      </c>
      <c r="P62">
        <v>114</v>
      </c>
      <c r="Q62">
        <f t="shared" si="4"/>
        <v>-0.44339622641509435</v>
      </c>
      <c r="R62">
        <f t="shared" si="5"/>
        <v>1.2015037735849057</v>
      </c>
      <c r="S62" s="12">
        <f t="shared" si="6"/>
        <v>49994.572018867926</v>
      </c>
      <c r="T62" s="12">
        <f t="shared" si="7"/>
        <v>34996.200413207545</v>
      </c>
      <c r="U62">
        <v>222</v>
      </c>
      <c r="V62">
        <f t="shared" si="8"/>
        <v>198.75</v>
      </c>
      <c r="W62">
        <f t="shared" si="9"/>
        <v>202.125</v>
      </c>
      <c r="X62">
        <f t="shared" si="10"/>
        <v>-125.56861258529189</v>
      </c>
      <c r="Y62">
        <f t="shared" si="11"/>
        <v>207.87116186504929</v>
      </c>
      <c r="Z62">
        <f t="shared" si="12"/>
        <v>222</v>
      </c>
      <c r="AA62">
        <f t="shared" si="13"/>
        <v>0.1</v>
      </c>
      <c r="AB62">
        <f t="shared" si="14"/>
        <v>0.77146000000000003</v>
      </c>
      <c r="AC62">
        <f t="shared" si="15"/>
        <v>62511.403800000007</v>
      </c>
      <c r="AD62" s="12">
        <f t="shared" si="16"/>
        <v>43757.982660000001</v>
      </c>
      <c r="AE62">
        <v>16346.400000000001</v>
      </c>
      <c r="AF62" s="65">
        <f t="shared" si="17"/>
        <v>27411.58266</v>
      </c>
      <c r="AH62" s="65">
        <f t="shared" si="18"/>
        <v>9386.0966666666664</v>
      </c>
      <c r="AI62" s="65">
        <f t="shared" si="19"/>
        <v>-42986.096666666665</v>
      </c>
      <c r="AJ62" s="65">
        <f t="shared" si="20"/>
        <v>-18986.096666666665</v>
      </c>
      <c r="AK62" s="65">
        <f t="shared" si="21"/>
        <v>-18986.096666666665</v>
      </c>
      <c r="AL62" s="65">
        <f t="shared" si="22"/>
        <v>-24986.096666666665</v>
      </c>
      <c r="AM62" s="66">
        <f t="shared" si="23"/>
        <v>-15574.514006666664</v>
      </c>
      <c r="AN62" s="66">
        <f t="shared" si="24"/>
        <v>8425.4859933333355</v>
      </c>
      <c r="AO62" s="66">
        <f t="shared" si="25"/>
        <v>8425.4859933333355</v>
      </c>
      <c r="AP62" s="66">
        <f t="shared" si="26"/>
        <v>2425.4859933333355</v>
      </c>
    </row>
    <row r="63" spans="1:42" x14ac:dyDescent="0.25">
      <c r="A63" t="s">
        <v>183</v>
      </c>
      <c r="B63" t="s">
        <v>179</v>
      </c>
      <c r="C63" t="s">
        <v>116</v>
      </c>
      <c r="D63">
        <v>2</v>
      </c>
      <c r="E63">
        <v>1900</v>
      </c>
      <c r="G63" s="4">
        <f t="shared" si="0"/>
        <v>22184.400000000001</v>
      </c>
      <c r="H63">
        <v>536</v>
      </c>
      <c r="I63">
        <v>0.54249999999999998</v>
      </c>
      <c r="J63">
        <v>386</v>
      </c>
      <c r="K63" s="12">
        <v>773</v>
      </c>
      <c r="L63">
        <f t="shared" si="1"/>
        <v>387</v>
      </c>
      <c r="M63">
        <f t="shared" si="2"/>
        <v>150</v>
      </c>
      <c r="N63">
        <f t="shared" si="3"/>
        <v>0.41007751937984493</v>
      </c>
      <c r="O63" s="12">
        <v>0.54249999999999998</v>
      </c>
      <c r="P63">
        <v>114</v>
      </c>
      <c r="Q63">
        <f t="shared" si="4"/>
        <v>-0.46227390180878558</v>
      </c>
      <c r="R63">
        <f t="shared" si="5"/>
        <v>1.216443565891473</v>
      </c>
      <c r="S63" s="12">
        <f t="shared" si="6"/>
        <v>50616.216776744186</v>
      </c>
      <c r="T63" s="12">
        <f t="shared" si="7"/>
        <v>35431.35174372093</v>
      </c>
      <c r="U63">
        <v>386</v>
      </c>
      <c r="V63">
        <f t="shared" si="8"/>
        <v>483.75</v>
      </c>
      <c r="W63">
        <f t="shared" si="9"/>
        <v>337.625</v>
      </c>
      <c r="X63">
        <f t="shared" si="10"/>
        <v>-305.62926459438967</v>
      </c>
      <c r="Y63">
        <f t="shared" si="11"/>
        <v>428.78075246398782</v>
      </c>
      <c r="Z63">
        <f t="shared" si="12"/>
        <v>428.78075246398782</v>
      </c>
      <c r="AA63">
        <f t="shared" si="13"/>
        <v>0.18843566400824358</v>
      </c>
      <c r="AB63">
        <f t="shared" si="14"/>
        <v>0.70147201550387606</v>
      </c>
      <c r="AC63">
        <f t="shared" si="15"/>
        <v>109783.86000366647</v>
      </c>
      <c r="AD63" s="12">
        <f t="shared" si="16"/>
        <v>76848.702002566526</v>
      </c>
      <c r="AE63">
        <v>22184.400000000001</v>
      </c>
      <c r="AF63" s="65">
        <f t="shared" si="17"/>
        <v>54664.302002566525</v>
      </c>
      <c r="AH63" s="65">
        <f t="shared" si="18"/>
        <v>8534.5761886304936</v>
      </c>
      <c r="AI63" s="65">
        <f t="shared" si="19"/>
        <v>-42134.576188630497</v>
      </c>
      <c r="AJ63" s="65">
        <f t="shared" si="20"/>
        <v>-18134.576188630494</v>
      </c>
      <c r="AK63" s="65">
        <f t="shared" si="21"/>
        <v>-18134.576188630494</v>
      </c>
      <c r="AL63" s="65">
        <f t="shared" si="22"/>
        <v>-24134.576188630494</v>
      </c>
      <c r="AM63" s="66">
        <f t="shared" si="23"/>
        <v>12529.725813936027</v>
      </c>
      <c r="AN63" s="66">
        <f t="shared" si="24"/>
        <v>36529.725813936035</v>
      </c>
      <c r="AO63" s="66">
        <f t="shared" si="25"/>
        <v>36529.725813936035</v>
      </c>
      <c r="AP63" s="66">
        <f t="shared" si="26"/>
        <v>30529.725813936031</v>
      </c>
    </row>
    <row r="64" spans="1:42" x14ac:dyDescent="0.25">
      <c r="A64" t="s">
        <v>184</v>
      </c>
      <c r="B64" t="s">
        <v>185</v>
      </c>
      <c r="C64" t="s">
        <v>107</v>
      </c>
      <c r="D64">
        <v>1</v>
      </c>
      <c r="E64">
        <v>1700</v>
      </c>
      <c r="G64" s="4">
        <f t="shared" si="0"/>
        <v>19849.199999999997</v>
      </c>
      <c r="H64">
        <v>476</v>
      </c>
      <c r="I64">
        <v>7.9500000000000001E-2</v>
      </c>
      <c r="J64">
        <v>136</v>
      </c>
      <c r="K64" s="12">
        <v>476</v>
      </c>
      <c r="L64">
        <f t="shared" si="1"/>
        <v>340</v>
      </c>
      <c r="M64">
        <f t="shared" si="2"/>
        <v>340</v>
      </c>
      <c r="N64">
        <f t="shared" si="3"/>
        <v>0.9</v>
      </c>
      <c r="O64" s="12">
        <v>7.9500000000000001E-2</v>
      </c>
      <c r="P64">
        <v>114</v>
      </c>
      <c r="Q64">
        <f t="shared" si="4"/>
        <v>4.8235294117647057E-2</v>
      </c>
      <c r="R64">
        <f t="shared" si="5"/>
        <v>0.81242658823529412</v>
      </c>
      <c r="S64" s="12">
        <f t="shared" si="6"/>
        <v>33805.070336470591</v>
      </c>
      <c r="T64" s="12">
        <f t="shared" si="7"/>
        <v>23663.549235529412</v>
      </c>
      <c r="U64">
        <v>136</v>
      </c>
      <c r="V64">
        <f t="shared" si="8"/>
        <v>425</v>
      </c>
      <c r="W64">
        <f t="shared" si="9"/>
        <v>93.5</v>
      </c>
      <c r="X64">
        <f t="shared" si="10"/>
        <v>-268.51149861005814</v>
      </c>
      <c r="Y64">
        <f t="shared" si="11"/>
        <v>275.14588071771544</v>
      </c>
      <c r="Z64">
        <f t="shared" si="12"/>
        <v>275.14588071771544</v>
      </c>
      <c r="AA64">
        <f t="shared" si="13"/>
        <v>0.42740207227697752</v>
      </c>
      <c r="AB64">
        <f t="shared" si="14"/>
        <v>0.51235399999999998</v>
      </c>
      <c r="AC64">
        <f t="shared" si="15"/>
        <v>51454.813787774197</v>
      </c>
      <c r="AD64" s="12">
        <f t="shared" si="16"/>
        <v>36018.369651441935</v>
      </c>
      <c r="AE64">
        <v>19849.199999999997</v>
      </c>
      <c r="AF64" s="65">
        <f t="shared" si="17"/>
        <v>16169.169651441938</v>
      </c>
      <c r="AH64" s="65">
        <f t="shared" si="18"/>
        <v>6233.6403333333328</v>
      </c>
      <c r="AI64" s="65">
        <f t="shared" si="19"/>
        <v>-39833.640333333329</v>
      </c>
      <c r="AJ64" s="65">
        <f t="shared" si="20"/>
        <v>-15833.640333333333</v>
      </c>
      <c r="AK64" s="65">
        <f t="shared" si="21"/>
        <v>-15833.640333333333</v>
      </c>
      <c r="AL64" s="65">
        <f t="shared" si="22"/>
        <v>-21833.640333333333</v>
      </c>
      <c r="AM64" s="66">
        <f t="shared" si="23"/>
        <v>-23664.470681891391</v>
      </c>
      <c r="AN64" s="66">
        <f t="shared" si="24"/>
        <v>335.52931810860537</v>
      </c>
      <c r="AO64" s="66">
        <f t="shared" si="25"/>
        <v>335.52931810860537</v>
      </c>
      <c r="AP64" s="66">
        <f t="shared" si="26"/>
        <v>-5664.4706818913946</v>
      </c>
    </row>
    <row r="65" spans="1:42" x14ac:dyDescent="0.25">
      <c r="A65" t="s">
        <v>186</v>
      </c>
      <c r="B65" t="s">
        <v>185</v>
      </c>
      <c r="C65" t="s">
        <v>107</v>
      </c>
      <c r="D65">
        <v>2</v>
      </c>
      <c r="E65">
        <v>2400</v>
      </c>
      <c r="G65" s="4">
        <f t="shared" si="0"/>
        <v>28022.399999999998</v>
      </c>
      <c r="H65">
        <v>360</v>
      </c>
      <c r="I65">
        <v>0.55069999999999997</v>
      </c>
      <c r="J65">
        <v>173</v>
      </c>
      <c r="K65" s="12">
        <v>690</v>
      </c>
      <c r="L65">
        <f t="shared" si="1"/>
        <v>517</v>
      </c>
      <c r="M65">
        <f t="shared" si="2"/>
        <v>187</v>
      </c>
      <c r="N65">
        <f t="shared" si="3"/>
        <v>0.38936170212765953</v>
      </c>
      <c r="O65" s="12">
        <v>0.55069999999999997</v>
      </c>
      <c r="P65">
        <v>114</v>
      </c>
      <c r="Q65">
        <f t="shared" si="4"/>
        <v>8.7040618955512572E-3</v>
      </c>
      <c r="R65">
        <f t="shared" si="5"/>
        <v>0.84371160541586077</v>
      </c>
      <c r="S65" s="12">
        <f t="shared" si="6"/>
        <v>35106.83990135396</v>
      </c>
      <c r="T65" s="12">
        <f t="shared" si="7"/>
        <v>24574.787930947772</v>
      </c>
      <c r="U65">
        <v>173</v>
      </c>
      <c r="V65">
        <f t="shared" si="8"/>
        <v>646.25</v>
      </c>
      <c r="W65">
        <f t="shared" si="9"/>
        <v>108.375</v>
      </c>
      <c r="X65">
        <f t="shared" si="10"/>
        <v>-408.29542582764719</v>
      </c>
      <c r="Y65">
        <f t="shared" si="11"/>
        <v>401.4835892089967</v>
      </c>
      <c r="Z65">
        <f t="shared" si="12"/>
        <v>401.4835892089967</v>
      </c>
      <c r="AA65">
        <f t="shared" si="13"/>
        <v>0.45355294268316704</v>
      </c>
      <c r="AB65">
        <f t="shared" si="14"/>
        <v>0.49165820116054165</v>
      </c>
      <c r="AC65">
        <f t="shared" si="15"/>
        <v>72048.335232080208</v>
      </c>
      <c r="AD65" s="12">
        <f t="shared" si="16"/>
        <v>50433.834662456145</v>
      </c>
      <c r="AE65">
        <v>28022.399999999998</v>
      </c>
      <c r="AF65" s="65">
        <f t="shared" si="17"/>
        <v>22411.434662456148</v>
      </c>
      <c r="AH65" s="65">
        <f t="shared" si="18"/>
        <v>5981.8414474532565</v>
      </c>
      <c r="AI65" s="65">
        <f t="shared" si="19"/>
        <v>-39581.841447453255</v>
      </c>
      <c r="AJ65" s="65">
        <f t="shared" si="20"/>
        <v>-15581.841447453256</v>
      </c>
      <c r="AK65" s="65">
        <f t="shared" si="21"/>
        <v>-15581.841447453256</v>
      </c>
      <c r="AL65" s="65">
        <f t="shared" si="22"/>
        <v>-21581.841447453255</v>
      </c>
      <c r="AM65" s="66">
        <f t="shared" si="23"/>
        <v>-17170.406784997107</v>
      </c>
      <c r="AN65" s="66">
        <f t="shared" si="24"/>
        <v>6829.5932150028912</v>
      </c>
      <c r="AO65" s="66">
        <f t="shared" si="25"/>
        <v>6829.5932150028912</v>
      </c>
      <c r="AP65" s="66">
        <f t="shared" si="26"/>
        <v>829.59321500289298</v>
      </c>
    </row>
    <row r="66" spans="1:42" x14ac:dyDescent="0.25">
      <c r="A66" t="s">
        <v>187</v>
      </c>
      <c r="B66" t="s">
        <v>185</v>
      </c>
      <c r="C66" t="s">
        <v>116</v>
      </c>
      <c r="D66">
        <v>1</v>
      </c>
      <c r="E66">
        <v>2100</v>
      </c>
      <c r="G66" s="4">
        <f t="shared" si="0"/>
        <v>24519.599999999999</v>
      </c>
      <c r="H66">
        <v>1477</v>
      </c>
      <c r="I66">
        <v>0.69320000000000004</v>
      </c>
      <c r="J66">
        <v>448</v>
      </c>
      <c r="K66" s="12">
        <v>2128</v>
      </c>
      <c r="L66">
        <f t="shared" si="1"/>
        <v>1680</v>
      </c>
      <c r="M66">
        <f t="shared" si="2"/>
        <v>1029</v>
      </c>
      <c r="N66">
        <f t="shared" si="3"/>
        <v>0.59000000000000008</v>
      </c>
      <c r="O66" s="12">
        <v>0.69320000000000004</v>
      </c>
      <c r="P66">
        <v>114</v>
      </c>
      <c r="Q66">
        <f t="shared" si="4"/>
        <v>-5.9047619047619043E-2</v>
      </c>
      <c r="R66">
        <f t="shared" si="5"/>
        <v>0.89733028571428575</v>
      </c>
      <c r="S66" s="12">
        <f t="shared" si="6"/>
        <v>37337.913188571431</v>
      </c>
      <c r="T66" s="12">
        <f t="shared" si="7"/>
        <v>26136.539231999999</v>
      </c>
      <c r="U66">
        <v>448</v>
      </c>
      <c r="V66">
        <f t="shared" si="8"/>
        <v>2100</v>
      </c>
      <c r="W66">
        <f t="shared" si="9"/>
        <v>238</v>
      </c>
      <c r="X66">
        <f t="shared" si="10"/>
        <v>-1326.7626990144049</v>
      </c>
      <c r="Y66">
        <f t="shared" si="11"/>
        <v>1247.5443517816529</v>
      </c>
      <c r="Z66">
        <f t="shared" si="12"/>
        <v>1247.5443517816529</v>
      </c>
      <c r="AA66">
        <f t="shared" si="13"/>
        <v>0.48073540561031092</v>
      </c>
      <c r="AB66">
        <f t="shared" si="14"/>
        <v>0.47014599999999995</v>
      </c>
      <c r="AC66">
        <f t="shared" si="15"/>
        <v>214082.71518664897</v>
      </c>
      <c r="AD66" s="12">
        <f t="shared" si="16"/>
        <v>149857.90063065427</v>
      </c>
      <c r="AE66">
        <v>24519.599999999999</v>
      </c>
      <c r="AF66" s="65">
        <f t="shared" si="17"/>
        <v>125338.30063065427</v>
      </c>
      <c r="AH66" s="65">
        <f t="shared" si="18"/>
        <v>5720.1096666666663</v>
      </c>
      <c r="AI66" s="65">
        <f t="shared" si="19"/>
        <v>-39320.109666666664</v>
      </c>
      <c r="AJ66" s="65">
        <f t="shared" si="20"/>
        <v>-15320.109666666667</v>
      </c>
      <c r="AK66" s="65">
        <f t="shared" si="21"/>
        <v>-15320.109666666667</v>
      </c>
      <c r="AL66" s="65">
        <f t="shared" si="22"/>
        <v>-21320.109666666667</v>
      </c>
      <c r="AM66" s="66">
        <f t="shared" si="23"/>
        <v>86018.19096398761</v>
      </c>
      <c r="AN66" s="66">
        <f t="shared" si="24"/>
        <v>110018.1909639876</v>
      </c>
      <c r="AO66" s="66">
        <f t="shared" si="25"/>
        <v>110018.1909639876</v>
      </c>
      <c r="AP66" s="66">
        <f t="shared" si="26"/>
        <v>104018.1909639876</v>
      </c>
    </row>
    <row r="67" spans="1:42" x14ac:dyDescent="0.25">
      <c r="A67" t="s">
        <v>188</v>
      </c>
      <c r="B67" t="s">
        <v>185</v>
      </c>
      <c r="C67" t="s">
        <v>116</v>
      </c>
      <c r="D67">
        <v>2</v>
      </c>
      <c r="E67">
        <v>3200</v>
      </c>
      <c r="G67" s="4">
        <f t="shared" si="0"/>
        <v>37363.199999999997</v>
      </c>
      <c r="H67">
        <v>1265</v>
      </c>
      <c r="I67">
        <v>0.71509999999999996</v>
      </c>
      <c r="J67">
        <v>450</v>
      </c>
      <c r="K67" s="12">
        <v>2699</v>
      </c>
      <c r="L67">
        <f t="shared" si="1"/>
        <v>2249</v>
      </c>
      <c r="M67">
        <f t="shared" si="2"/>
        <v>815</v>
      </c>
      <c r="N67">
        <f t="shared" si="3"/>
        <v>0.38990662516674079</v>
      </c>
      <c r="O67" s="12">
        <v>0.71509999999999996</v>
      </c>
      <c r="P67">
        <v>114</v>
      </c>
      <c r="Q67">
        <f t="shared" si="4"/>
        <v>-1.9519786571809694E-2</v>
      </c>
      <c r="R67">
        <f t="shared" si="5"/>
        <v>0.8660479590929302</v>
      </c>
      <c r="S67" s="12">
        <f t="shared" si="6"/>
        <v>36036.255577856828</v>
      </c>
      <c r="T67" s="12">
        <f t="shared" si="7"/>
        <v>25225.378904499779</v>
      </c>
      <c r="U67">
        <v>450</v>
      </c>
      <c r="V67">
        <f t="shared" si="8"/>
        <v>2811.25</v>
      </c>
      <c r="W67">
        <f t="shared" si="9"/>
        <v>168.875</v>
      </c>
      <c r="X67">
        <f t="shared" si="10"/>
        <v>-1776.124589335355</v>
      </c>
      <c r="Y67">
        <f t="shared" si="11"/>
        <v>1595.209075688653</v>
      </c>
      <c r="Z67">
        <f t="shared" si="12"/>
        <v>1595.209075688653</v>
      </c>
      <c r="AA67">
        <f t="shared" si="13"/>
        <v>0.50736650091192637</v>
      </c>
      <c r="AB67">
        <f t="shared" si="14"/>
        <v>0.44907015117830151</v>
      </c>
      <c r="AC67">
        <f t="shared" si="15"/>
        <v>261471.68498488326</v>
      </c>
      <c r="AD67" s="12">
        <f t="shared" si="16"/>
        <v>183030.17948941828</v>
      </c>
      <c r="AE67">
        <v>37363.199999999997</v>
      </c>
      <c r="AF67" s="65">
        <f t="shared" si="17"/>
        <v>145666.97948941827</v>
      </c>
      <c r="AH67" s="65">
        <f t="shared" si="18"/>
        <v>5463.6868393360019</v>
      </c>
      <c r="AI67" s="65">
        <f t="shared" si="19"/>
        <v>-39063.686839336006</v>
      </c>
      <c r="AJ67" s="65">
        <f t="shared" si="20"/>
        <v>-15063.686839336002</v>
      </c>
      <c r="AK67" s="65">
        <f t="shared" si="21"/>
        <v>-15063.686839336002</v>
      </c>
      <c r="AL67" s="65">
        <f t="shared" si="22"/>
        <v>-21063.686839336002</v>
      </c>
      <c r="AM67" s="66">
        <f t="shared" si="23"/>
        <v>106603.29265008227</v>
      </c>
      <c r="AN67" s="66">
        <f t="shared" si="24"/>
        <v>130603.29265008227</v>
      </c>
      <c r="AO67" s="66">
        <f t="shared" si="25"/>
        <v>130603.29265008227</v>
      </c>
      <c r="AP67" s="66">
        <f t="shared" si="26"/>
        <v>124603.29265008227</v>
      </c>
    </row>
    <row r="68" spans="1:42" x14ac:dyDescent="0.25">
      <c r="A68" t="s">
        <v>189</v>
      </c>
      <c r="B68" t="s">
        <v>190</v>
      </c>
      <c r="C68" t="s">
        <v>107</v>
      </c>
      <c r="D68">
        <v>1</v>
      </c>
      <c r="E68">
        <v>1300</v>
      </c>
      <c r="G68" s="4">
        <f t="shared" ref="G68:G131" si="27">E68*$F$4*12</f>
        <v>15178.8</v>
      </c>
      <c r="H68">
        <v>328</v>
      </c>
      <c r="I68">
        <v>0.52049999999999996</v>
      </c>
      <c r="J68">
        <v>291</v>
      </c>
      <c r="K68" s="12">
        <v>387</v>
      </c>
      <c r="L68">
        <f t="shared" ref="L68:L131" si="28">K68-J68</f>
        <v>96</v>
      </c>
      <c r="M68">
        <f t="shared" ref="M68:M131" si="29">H68-J68</f>
        <v>37</v>
      </c>
      <c r="N68">
        <f t="shared" ref="N68:N131" si="30">0.1+$K$2*M68/L68</f>
        <v>0.40833333333333333</v>
      </c>
      <c r="O68" s="12">
        <v>0.52049999999999996</v>
      </c>
      <c r="P68">
        <v>114</v>
      </c>
      <c r="Q68">
        <f t="shared" ref="Q68:Q131" si="31">0.8*(P68-J68)/(K68-J68)+0.1</f>
        <v>-1.3749999999999998</v>
      </c>
      <c r="R68">
        <f t="shared" ref="R68:R131" si="32">$Q$2*Q68+$R$2</f>
        <v>1.9387749999999999</v>
      </c>
      <c r="S68" s="12">
        <f t="shared" ref="S68:S131" si="33">R68*365*P68</f>
        <v>80672.427750000003</v>
      </c>
      <c r="T68" s="12">
        <f t="shared" ref="T68:T131" si="34">S68*(1-$T$1)</f>
        <v>56470.699424999999</v>
      </c>
      <c r="U68">
        <v>291</v>
      </c>
      <c r="V68">
        <f t="shared" ref="V68:V131" si="35">1.25*L68</f>
        <v>120</v>
      </c>
      <c r="W68">
        <f t="shared" ref="W68:W131" si="36">J68-L68/8</f>
        <v>279</v>
      </c>
      <c r="X68">
        <f t="shared" ref="X68:X131" si="37">V68/(2*$Q$2)</f>
        <v>-75.815011372251703</v>
      </c>
      <c r="Y68">
        <f t="shared" ref="Y68:Y131" si="38">(($Q$2*W68/V68)-$R$2)*X68</f>
        <v>203.98824867323731</v>
      </c>
      <c r="Z68">
        <f t="shared" ref="Z68:Z131" si="39">IF(Y68&gt;U68,Y68,U68)</f>
        <v>291</v>
      </c>
      <c r="AA68">
        <f t="shared" ref="AA68:AA131" si="40">(Z68-W68)/V68</f>
        <v>0.1</v>
      </c>
      <c r="AB68">
        <f t="shared" ref="AB68:AB131" si="41">$Q$2*AA68+$R$2</f>
        <v>0.77146000000000003</v>
      </c>
      <c r="AC68">
        <f t="shared" ref="AC68:AC131" si="42">AB68*Z68*365</f>
        <v>81940.623900000006</v>
      </c>
      <c r="AD68" s="12">
        <f t="shared" ref="AD68:AD131" si="43">AC68*(1-$T$1)</f>
        <v>57358.436730000001</v>
      </c>
      <c r="AE68">
        <v>15178.8</v>
      </c>
      <c r="AF68" s="65">
        <f t="shared" si="17"/>
        <v>42179.636729999998</v>
      </c>
      <c r="AH68" s="65">
        <f t="shared" si="18"/>
        <v>9386.0966666666664</v>
      </c>
      <c r="AI68" s="65">
        <f t="shared" si="19"/>
        <v>-42986.096666666665</v>
      </c>
      <c r="AJ68" s="65">
        <f t="shared" si="20"/>
        <v>-18986.096666666665</v>
      </c>
      <c r="AK68" s="65">
        <f t="shared" si="21"/>
        <v>-18986.096666666665</v>
      </c>
      <c r="AL68" s="65">
        <f t="shared" si="22"/>
        <v>-24986.096666666665</v>
      </c>
      <c r="AM68" s="66">
        <f t="shared" si="23"/>
        <v>-806.45993666666618</v>
      </c>
      <c r="AN68" s="66">
        <f t="shared" si="24"/>
        <v>23193.540063333334</v>
      </c>
      <c r="AO68" s="66">
        <f t="shared" si="25"/>
        <v>23193.540063333334</v>
      </c>
      <c r="AP68" s="66">
        <f t="shared" si="26"/>
        <v>17193.540063333334</v>
      </c>
    </row>
    <row r="69" spans="1:42" x14ac:dyDescent="0.25">
      <c r="A69" t="s">
        <v>191</v>
      </c>
      <c r="B69" t="s">
        <v>190</v>
      </c>
      <c r="C69" t="s">
        <v>107</v>
      </c>
      <c r="D69">
        <v>2</v>
      </c>
      <c r="E69">
        <v>1700</v>
      </c>
      <c r="G69" s="4">
        <f t="shared" si="27"/>
        <v>19849.199999999997</v>
      </c>
      <c r="H69">
        <v>246</v>
      </c>
      <c r="I69">
        <v>0.15890000000000001</v>
      </c>
      <c r="J69">
        <v>203</v>
      </c>
      <c r="K69" s="12">
        <v>318</v>
      </c>
      <c r="L69">
        <f t="shared" si="28"/>
        <v>115</v>
      </c>
      <c r="M69">
        <f t="shared" si="29"/>
        <v>43</v>
      </c>
      <c r="N69">
        <f t="shared" si="30"/>
        <v>0.39913043478260868</v>
      </c>
      <c r="O69" s="12">
        <v>0.15890000000000001</v>
      </c>
      <c r="P69">
        <v>114</v>
      </c>
      <c r="Q69">
        <f t="shared" si="31"/>
        <v>-0.51913043478260879</v>
      </c>
      <c r="R69">
        <f t="shared" si="32"/>
        <v>1.2614398260869566</v>
      </c>
      <c r="S69" s="12">
        <f t="shared" si="33"/>
        <v>52488.511163478266</v>
      </c>
      <c r="T69" s="12">
        <f t="shared" si="34"/>
        <v>36741.957814434783</v>
      </c>
      <c r="U69">
        <v>203</v>
      </c>
      <c r="V69">
        <f t="shared" si="35"/>
        <v>143.75</v>
      </c>
      <c r="W69">
        <f t="shared" si="36"/>
        <v>188.625</v>
      </c>
      <c r="X69">
        <f t="shared" si="37"/>
        <v>-90.820065706343186</v>
      </c>
      <c r="Y69">
        <f t="shared" si="38"/>
        <v>171.56404788981553</v>
      </c>
      <c r="Z69">
        <f t="shared" si="39"/>
        <v>203</v>
      </c>
      <c r="AA69">
        <f t="shared" si="40"/>
        <v>0.1</v>
      </c>
      <c r="AB69">
        <f t="shared" si="41"/>
        <v>0.77146000000000003</v>
      </c>
      <c r="AC69">
        <f t="shared" si="42"/>
        <v>57161.328699999998</v>
      </c>
      <c r="AD69" s="12">
        <f t="shared" si="43"/>
        <v>40012.930089999994</v>
      </c>
      <c r="AE69">
        <v>19849.199999999997</v>
      </c>
      <c r="AF69" s="65">
        <f t="shared" ref="AF69:AF132" si="44">AD69-AE69</f>
        <v>20163.730089999997</v>
      </c>
      <c r="AH69" s="65">
        <f t="shared" ref="AH69:AH132" si="45">AB69*(365/$AG$23)*$AG$21</f>
        <v>9386.0966666666664</v>
      </c>
      <c r="AI69" s="65">
        <f t="shared" ref="AI69:AI132" si="46">-$AG$7-$AG$13-AH69</f>
        <v>-42986.096666666665</v>
      </c>
      <c r="AJ69" s="65">
        <f t="shared" ref="AJ69:AJ132" si="47">-$AG$13-AH69-$AG$18</f>
        <v>-18986.096666666665</v>
      </c>
      <c r="AK69" s="65">
        <f t="shared" ref="AK69:AK132" si="48">-($AG$7/$AG$9)-$AG$13-AH69</f>
        <v>-18986.096666666665</v>
      </c>
      <c r="AL69" s="65">
        <f t="shared" ref="AL69:AL132" si="49">-($AG$7/$AG$9)-$AG$13-AH69-$AG$18</f>
        <v>-24986.096666666665</v>
      </c>
      <c r="AM69" s="66">
        <f t="shared" ref="AM69:AM132" si="50">AF69+AI69</f>
        <v>-22822.366576666667</v>
      </c>
      <c r="AN69" s="66">
        <f t="shared" ref="AN69:AN132" si="51">AF69+AJ69</f>
        <v>1177.6334233333328</v>
      </c>
      <c r="AO69" s="66">
        <f t="shared" ref="AO69:AO132" si="52">AF69+AK69</f>
        <v>1177.6334233333328</v>
      </c>
      <c r="AP69" s="66">
        <f t="shared" ref="AP69:AP132" si="53">AF69+AL69</f>
        <v>-4822.3665766666672</v>
      </c>
    </row>
    <row r="70" spans="1:42" x14ac:dyDescent="0.25">
      <c r="A70" t="s">
        <v>192</v>
      </c>
      <c r="B70" t="s">
        <v>190</v>
      </c>
      <c r="C70" t="s">
        <v>116</v>
      </c>
      <c r="D70">
        <v>1</v>
      </c>
      <c r="E70">
        <v>1400</v>
      </c>
      <c r="G70" s="4">
        <f t="shared" si="27"/>
        <v>16346.400000000001</v>
      </c>
      <c r="H70">
        <v>325</v>
      </c>
      <c r="I70">
        <v>0.54520000000000002</v>
      </c>
      <c r="J70">
        <v>287</v>
      </c>
      <c r="K70" s="12">
        <v>395</v>
      </c>
      <c r="L70">
        <f t="shared" si="28"/>
        <v>108</v>
      </c>
      <c r="M70">
        <f t="shared" si="29"/>
        <v>38</v>
      </c>
      <c r="N70">
        <f t="shared" si="30"/>
        <v>0.38148148148148153</v>
      </c>
      <c r="O70" s="12">
        <v>0.54520000000000002</v>
      </c>
      <c r="P70">
        <v>114</v>
      </c>
      <c r="Q70">
        <f t="shared" si="31"/>
        <v>-1.1814814814814814</v>
      </c>
      <c r="R70">
        <f t="shared" si="32"/>
        <v>1.7856244444444442</v>
      </c>
      <c r="S70" s="12">
        <f t="shared" si="33"/>
        <v>74299.833133333334</v>
      </c>
      <c r="T70" s="12">
        <f t="shared" si="34"/>
        <v>52009.883193333328</v>
      </c>
      <c r="U70">
        <v>287</v>
      </c>
      <c r="V70">
        <f t="shared" si="35"/>
        <v>135</v>
      </c>
      <c r="W70">
        <f t="shared" si="36"/>
        <v>273.5</v>
      </c>
      <c r="X70">
        <f t="shared" si="37"/>
        <v>-85.291887793783175</v>
      </c>
      <c r="Y70">
        <f t="shared" si="38"/>
        <v>209.29927975739199</v>
      </c>
      <c r="Z70">
        <f t="shared" si="39"/>
        <v>287</v>
      </c>
      <c r="AA70">
        <f t="shared" si="40"/>
        <v>0.1</v>
      </c>
      <c r="AB70">
        <f t="shared" si="41"/>
        <v>0.77146000000000003</v>
      </c>
      <c r="AC70">
        <f t="shared" si="42"/>
        <v>80814.292300000001</v>
      </c>
      <c r="AD70" s="12">
        <f t="shared" si="43"/>
        <v>56570.004609999996</v>
      </c>
      <c r="AE70">
        <v>16346.400000000001</v>
      </c>
      <c r="AF70" s="65">
        <f t="shared" si="44"/>
        <v>40223.604609999995</v>
      </c>
      <c r="AH70" s="65">
        <f t="shared" si="45"/>
        <v>9386.0966666666664</v>
      </c>
      <c r="AI70" s="65">
        <f t="shared" si="46"/>
        <v>-42986.096666666665</v>
      </c>
      <c r="AJ70" s="65">
        <f t="shared" si="47"/>
        <v>-18986.096666666665</v>
      </c>
      <c r="AK70" s="65">
        <f t="shared" si="48"/>
        <v>-18986.096666666665</v>
      </c>
      <c r="AL70" s="65">
        <f t="shared" si="49"/>
        <v>-24986.096666666665</v>
      </c>
      <c r="AM70" s="66">
        <f t="shared" si="50"/>
        <v>-2762.4920566666697</v>
      </c>
      <c r="AN70" s="66">
        <f t="shared" si="51"/>
        <v>21237.50794333333</v>
      </c>
      <c r="AO70" s="66">
        <f t="shared" si="52"/>
        <v>21237.50794333333</v>
      </c>
      <c r="AP70" s="66">
        <f t="shared" si="53"/>
        <v>15237.50794333333</v>
      </c>
    </row>
    <row r="71" spans="1:42" x14ac:dyDescent="0.25">
      <c r="A71" t="s">
        <v>193</v>
      </c>
      <c r="B71" t="s">
        <v>153</v>
      </c>
      <c r="C71" t="s">
        <v>107</v>
      </c>
      <c r="D71">
        <v>1</v>
      </c>
      <c r="E71">
        <v>750</v>
      </c>
      <c r="G71" s="4">
        <f t="shared" si="27"/>
        <v>8757</v>
      </c>
      <c r="H71">
        <v>94</v>
      </c>
      <c r="I71">
        <v>0.47949999999999998</v>
      </c>
      <c r="J71">
        <v>51</v>
      </c>
      <c r="K71" s="12">
        <v>179</v>
      </c>
      <c r="L71">
        <f t="shared" si="28"/>
        <v>128</v>
      </c>
      <c r="M71">
        <f t="shared" si="29"/>
        <v>43</v>
      </c>
      <c r="N71">
        <f t="shared" si="30"/>
        <v>0.36875000000000002</v>
      </c>
      <c r="O71" s="12">
        <v>0.47949999999999998</v>
      </c>
      <c r="P71">
        <v>114</v>
      </c>
      <c r="Q71">
        <f t="shared" si="31"/>
        <v>0.49375000000000002</v>
      </c>
      <c r="R71">
        <f t="shared" si="32"/>
        <v>0.45984625000000001</v>
      </c>
      <c r="S71" s="12">
        <f t="shared" si="33"/>
        <v>19134.202462500001</v>
      </c>
      <c r="T71" s="12">
        <f t="shared" si="34"/>
        <v>13393.94172375</v>
      </c>
      <c r="U71">
        <v>51</v>
      </c>
      <c r="V71">
        <f t="shared" si="35"/>
        <v>160</v>
      </c>
      <c r="W71">
        <f t="shared" si="36"/>
        <v>35</v>
      </c>
      <c r="X71">
        <f t="shared" si="37"/>
        <v>-101.08668182966895</v>
      </c>
      <c r="Y71">
        <f t="shared" si="38"/>
        <v>103.48433156431641</v>
      </c>
      <c r="Z71">
        <f t="shared" si="39"/>
        <v>103.48433156431641</v>
      </c>
      <c r="AA71">
        <f t="shared" si="40"/>
        <v>0.42802707227697756</v>
      </c>
      <c r="AB71">
        <f t="shared" si="41"/>
        <v>0.51185937500000001</v>
      </c>
      <c r="AC71">
        <f t="shared" si="42"/>
        <v>19333.840226033375</v>
      </c>
      <c r="AD71" s="12">
        <f t="shared" si="43"/>
        <v>13533.688158223362</v>
      </c>
      <c r="AE71">
        <v>8757</v>
      </c>
      <c r="AF71" s="65">
        <f t="shared" si="44"/>
        <v>4776.6881582233618</v>
      </c>
      <c r="AH71" s="65">
        <f t="shared" si="45"/>
        <v>6227.6223958333339</v>
      </c>
      <c r="AI71" s="65">
        <f t="shared" si="46"/>
        <v>-39827.622395833336</v>
      </c>
      <c r="AJ71" s="65">
        <f t="shared" si="47"/>
        <v>-15827.622395833334</v>
      </c>
      <c r="AK71" s="65">
        <f t="shared" si="48"/>
        <v>-15827.622395833334</v>
      </c>
      <c r="AL71" s="65">
        <f t="shared" si="49"/>
        <v>-21827.622395833336</v>
      </c>
      <c r="AM71" s="66">
        <f t="shared" si="50"/>
        <v>-35050.934237609974</v>
      </c>
      <c r="AN71" s="66">
        <f t="shared" si="51"/>
        <v>-11050.934237609972</v>
      </c>
      <c r="AO71" s="66">
        <f t="shared" si="52"/>
        <v>-11050.934237609972</v>
      </c>
      <c r="AP71" s="66">
        <f t="shared" si="53"/>
        <v>-17050.934237609974</v>
      </c>
    </row>
    <row r="72" spans="1:42" x14ac:dyDescent="0.25">
      <c r="A72" t="s">
        <v>194</v>
      </c>
      <c r="B72" t="s">
        <v>190</v>
      </c>
      <c r="C72" t="s">
        <v>116</v>
      </c>
      <c r="D72">
        <v>2</v>
      </c>
      <c r="E72">
        <v>1900</v>
      </c>
      <c r="G72" s="4">
        <f t="shared" si="27"/>
        <v>22184.400000000001</v>
      </c>
      <c r="H72">
        <v>428</v>
      </c>
      <c r="I72">
        <v>0.58630000000000004</v>
      </c>
      <c r="J72">
        <v>376</v>
      </c>
      <c r="K72" s="12">
        <v>502</v>
      </c>
      <c r="L72">
        <f t="shared" si="28"/>
        <v>126</v>
      </c>
      <c r="M72">
        <f t="shared" si="29"/>
        <v>52</v>
      </c>
      <c r="N72">
        <f t="shared" si="30"/>
        <v>0.43015873015873018</v>
      </c>
      <c r="O72" s="12">
        <v>0.58630000000000004</v>
      </c>
      <c r="P72">
        <v>114</v>
      </c>
      <c r="Q72">
        <f t="shared" si="31"/>
        <v>-1.5634920634920635</v>
      </c>
      <c r="R72">
        <f t="shared" si="32"/>
        <v>2.0879476190476192</v>
      </c>
      <c r="S72" s="12">
        <f t="shared" si="33"/>
        <v>86879.500428571424</v>
      </c>
      <c r="T72" s="12">
        <f t="shared" si="34"/>
        <v>60815.650299999994</v>
      </c>
      <c r="U72">
        <v>376</v>
      </c>
      <c r="V72">
        <f t="shared" si="35"/>
        <v>157.5</v>
      </c>
      <c r="W72">
        <f t="shared" si="36"/>
        <v>360.25</v>
      </c>
      <c r="X72">
        <f t="shared" si="37"/>
        <v>-99.507202426080369</v>
      </c>
      <c r="Y72">
        <f t="shared" si="38"/>
        <v>264.76582638362396</v>
      </c>
      <c r="Z72">
        <f t="shared" si="39"/>
        <v>376</v>
      </c>
      <c r="AA72">
        <f t="shared" si="40"/>
        <v>0.1</v>
      </c>
      <c r="AB72">
        <f t="shared" si="41"/>
        <v>0.77146000000000003</v>
      </c>
      <c r="AC72">
        <f t="shared" si="42"/>
        <v>105875.1704</v>
      </c>
      <c r="AD72" s="12">
        <f t="shared" si="43"/>
        <v>74112.619279999999</v>
      </c>
      <c r="AE72">
        <v>22184.400000000001</v>
      </c>
      <c r="AF72" s="65">
        <f t="shared" si="44"/>
        <v>51928.219279999998</v>
      </c>
      <c r="AH72" s="65">
        <f t="shared" si="45"/>
        <v>9386.0966666666664</v>
      </c>
      <c r="AI72" s="65">
        <f t="shared" si="46"/>
        <v>-42986.096666666665</v>
      </c>
      <c r="AJ72" s="65">
        <f t="shared" si="47"/>
        <v>-18986.096666666665</v>
      </c>
      <c r="AK72" s="65">
        <f t="shared" si="48"/>
        <v>-18986.096666666665</v>
      </c>
      <c r="AL72" s="65">
        <f t="shared" si="49"/>
        <v>-24986.096666666665</v>
      </c>
      <c r="AM72" s="66">
        <f t="shared" si="50"/>
        <v>8942.122613333333</v>
      </c>
      <c r="AN72" s="66">
        <f t="shared" si="51"/>
        <v>32942.122613333333</v>
      </c>
      <c r="AO72" s="66">
        <f t="shared" si="52"/>
        <v>32942.122613333333</v>
      </c>
      <c r="AP72" s="66">
        <f t="shared" si="53"/>
        <v>26942.122613333333</v>
      </c>
    </row>
    <row r="73" spans="1:42" x14ac:dyDescent="0.25">
      <c r="A73" t="s">
        <v>195</v>
      </c>
      <c r="B73" t="s">
        <v>196</v>
      </c>
      <c r="C73" t="s">
        <v>107</v>
      </c>
      <c r="D73">
        <v>1</v>
      </c>
      <c r="E73">
        <v>1600</v>
      </c>
      <c r="G73" s="4">
        <f t="shared" si="27"/>
        <v>18681.599999999999</v>
      </c>
      <c r="H73">
        <v>188</v>
      </c>
      <c r="I73">
        <v>0.67949999999999999</v>
      </c>
      <c r="J73">
        <v>126</v>
      </c>
      <c r="K73" s="12">
        <v>352</v>
      </c>
      <c r="L73">
        <f t="shared" si="28"/>
        <v>226</v>
      </c>
      <c r="M73">
        <f t="shared" si="29"/>
        <v>62</v>
      </c>
      <c r="N73">
        <f t="shared" si="30"/>
        <v>0.3194690265486726</v>
      </c>
      <c r="O73" s="12">
        <v>0.67949999999999999</v>
      </c>
      <c r="P73">
        <v>114</v>
      </c>
      <c r="Q73">
        <f t="shared" si="31"/>
        <v>5.7522123893805309E-2</v>
      </c>
      <c r="R73">
        <f t="shared" si="32"/>
        <v>0.80507699115044251</v>
      </c>
      <c r="S73" s="12">
        <f t="shared" si="33"/>
        <v>33499.253601769917</v>
      </c>
      <c r="T73" s="12">
        <f t="shared" si="34"/>
        <v>23449.47752123894</v>
      </c>
      <c r="U73">
        <v>126</v>
      </c>
      <c r="V73">
        <f t="shared" si="35"/>
        <v>282.5</v>
      </c>
      <c r="W73">
        <f t="shared" si="36"/>
        <v>97.75</v>
      </c>
      <c r="X73">
        <f t="shared" si="37"/>
        <v>-178.48117260550922</v>
      </c>
      <c r="Y73">
        <f t="shared" si="38"/>
        <v>200.69108541824613</v>
      </c>
      <c r="Z73">
        <f t="shared" si="39"/>
        <v>200.69108541824613</v>
      </c>
      <c r="AA73">
        <f t="shared" si="40"/>
        <v>0.36439322271945535</v>
      </c>
      <c r="AB73">
        <f t="shared" si="41"/>
        <v>0.56221920353982302</v>
      </c>
      <c r="AC73">
        <f t="shared" si="42"/>
        <v>41183.819503506958</v>
      </c>
      <c r="AD73" s="12">
        <f t="shared" si="43"/>
        <v>28828.673652454869</v>
      </c>
      <c r="AE73">
        <v>18681.599999999999</v>
      </c>
      <c r="AF73" s="65">
        <f t="shared" si="44"/>
        <v>10147.07365245487</v>
      </c>
      <c r="AH73" s="65">
        <f t="shared" si="45"/>
        <v>6840.3336430678464</v>
      </c>
      <c r="AI73" s="65">
        <f t="shared" si="46"/>
        <v>-40440.333643067846</v>
      </c>
      <c r="AJ73" s="65">
        <f t="shared" si="47"/>
        <v>-16440.333643067846</v>
      </c>
      <c r="AK73" s="65">
        <f t="shared" si="48"/>
        <v>-16440.333643067846</v>
      </c>
      <c r="AL73" s="65">
        <f t="shared" si="49"/>
        <v>-22440.333643067846</v>
      </c>
      <c r="AM73" s="66">
        <f t="shared" si="50"/>
        <v>-30293.259990612976</v>
      </c>
      <c r="AN73" s="66">
        <f t="shared" si="51"/>
        <v>-6293.2599906129763</v>
      </c>
      <c r="AO73" s="66">
        <f t="shared" si="52"/>
        <v>-6293.2599906129763</v>
      </c>
      <c r="AP73" s="66">
        <f t="shared" si="53"/>
        <v>-12293.259990612976</v>
      </c>
    </row>
    <row r="74" spans="1:42" x14ac:dyDescent="0.25">
      <c r="A74" t="s">
        <v>197</v>
      </c>
      <c r="B74" t="s">
        <v>196</v>
      </c>
      <c r="C74" t="s">
        <v>107</v>
      </c>
      <c r="D74">
        <v>2</v>
      </c>
      <c r="E74">
        <v>2200</v>
      </c>
      <c r="G74" s="4">
        <f t="shared" si="27"/>
        <v>25687.199999999997</v>
      </c>
      <c r="H74">
        <v>274</v>
      </c>
      <c r="I74">
        <v>0.57809999999999995</v>
      </c>
      <c r="J74">
        <v>119</v>
      </c>
      <c r="K74" s="12">
        <v>505</v>
      </c>
      <c r="L74">
        <f t="shared" si="28"/>
        <v>386</v>
      </c>
      <c r="M74">
        <f t="shared" si="29"/>
        <v>155</v>
      </c>
      <c r="N74">
        <f t="shared" si="30"/>
        <v>0.42124352331606219</v>
      </c>
      <c r="O74" s="12">
        <v>0.57809999999999995</v>
      </c>
      <c r="P74">
        <v>114</v>
      </c>
      <c r="Q74">
        <f t="shared" si="31"/>
        <v>8.9637305699481876E-2</v>
      </c>
      <c r="R74">
        <f t="shared" si="32"/>
        <v>0.77966103626943006</v>
      </c>
      <c r="S74" s="12">
        <f t="shared" si="33"/>
        <v>32441.695719170984</v>
      </c>
      <c r="T74" s="12">
        <f t="shared" si="34"/>
        <v>22709.187003419687</v>
      </c>
      <c r="U74">
        <v>119</v>
      </c>
      <c r="V74">
        <f t="shared" si="35"/>
        <v>482.5</v>
      </c>
      <c r="W74">
        <f t="shared" si="36"/>
        <v>70.75</v>
      </c>
      <c r="X74">
        <f t="shared" si="37"/>
        <v>-304.83952489259542</v>
      </c>
      <c r="Y74">
        <f t="shared" si="38"/>
        <v>294.67149987364166</v>
      </c>
      <c r="Z74">
        <f t="shared" si="39"/>
        <v>294.67149987364166</v>
      </c>
      <c r="AA74">
        <f t="shared" si="40"/>
        <v>0.46408601010081174</v>
      </c>
      <c r="AB74">
        <f t="shared" si="41"/>
        <v>0.48332233160621763</v>
      </c>
      <c r="AC74">
        <f t="shared" si="42"/>
        <v>51983.780477542867</v>
      </c>
      <c r="AD74" s="12">
        <f t="shared" si="43"/>
        <v>36388.646334280005</v>
      </c>
      <c r="AE74">
        <v>25687.199999999997</v>
      </c>
      <c r="AF74" s="65">
        <f t="shared" si="44"/>
        <v>10701.446334280008</v>
      </c>
      <c r="AH74" s="65">
        <f t="shared" si="45"/>
        <v>5880.4217012089812</v>
      </c>
      <c r="AI74" s="65">
        <f t="shared" si="46"/>
        <v>-39480.421701208979</v>
      </c>
      <c r="AJ74" s="65">
        <f t="shared" si="47"/>
        <v>-15480.421701208981</v>
      </c>
      <c r="AK74" s="65">
        <f t="shared" si="48"/>
        <v>-15480.421701208981</v>
      </c>
      <c r="AL74" s="65">
        <f t="shared" si="49"/>
        <v>-21480.421701208979</v>
      </c>
      <c r="AM74" s="66">
        <f t="shared" si="50"/>
        <v>-28778.975366928971</v>
      </c>
      <c r="AN74" s="66">
        <f t="shared" si="51"/>
        <v>-4778.975366928973</v>
      </c>
      <c r="AO74" s="66">
        <f t="shared" si="52"/>
        <v>-4778.975366928973</v>
      </c>
      <c r="AP74" s="66">
        <f t="shared" si="53"/>
        <v>-10778.975366928971</v>
      </c>
    </row>
    <row r="75" spans="1:42" x14ac:dyDescent="0.25">
      <c r="A75" t="s">
        <v>198</v>
      </c>
      <c r="B75" t="s">
        <v>196</v>
      </c>
      <c r="C75" t="s">
        <v>116</v>
      </c>
      <c r="D75">
        <v>1</v>
      </c>
      <c r="E75">
        <v>1500</v>
      </c>
      <c r="G75" s="4">
        <f t="shared" si="27"/>
        <v>17514</v>
      </c>
      <c r="H75">
        <v>860</v>
      </c>
      <c r="I75">
        <v>0.41099999999999998</v>
      </c>
      <c r="J75">
        <v>486</v>
      </c>
      <c r="K75" s="12">
        <v>1215</v>
      </c>
      <c r="L75">
        <f t="shared" si="28"/>
        <v>729</v>
      </c>
      <c r="M75">
        <f t="shared" si="29"/>
        <v>374</v>
      </c>
      <c r="N75">
        <f t="shared" si="30"/>
        <v>0.51042524005486967</v>
      </c>
      <c r="O75" s="12">
        <v>0.41099999999999998</v>
      </c>
      <c r="P75">
        <v>114</v>
      </c>
      <c r="Q75">
        <f t="shared" si="31"/>
        <v>-0.30823045267489713</v>
      </c>
      <c r="R75">
        <f t="shared" si="32"/>
        <v>1.0945335802469136</v>
      </c>
      <c r="S75" s="12">
        <f t="shared" si="33"/>
        <v>45543.542274074076</v>
      </c>
      <c r="T75" s="12">
        <f t="shared" si="34"/>
        <v>31880.47959185185</v>
      </c>
      <c r="U75">
        <v>486</v>
      </c>
      <c r="V75">
        <f t="shared" si="35"/>
        <v>911.25</v>
      </c>
      <c r="W75">
        <f t="shared" si="36"/>
        <v>394.875</v>
      </c>
      <c r="X75">
        <f t="shared" si="37"/>
        <v>-575.72024260803641</v>
      </c>
      <c r="Y75">
        <f t="shared" si="38"/>
        <v>687.14513836239576</v>
      </c>
      <c r="Z75">
        <f t="shared" si="39"/>
        <v>687.14513836239576</v>
      </c>
      <c r="AA75">
        <f t="shared" si="40"/>
        <v>0.32073540561031083</v>
      </c>
      <c r="AB75">
        <f t="shared" si="41"/>
        <v>0.59677000000000002</v>
      </c>
      <c r="AC75">
        <f t="shared" si="42"/>
        <v>149674.67554049232</v>
      </c>
      <c r="AD75" s="12">
        <f t="shared" si="43"/>
        <v>104772.27287834462</v>
      </c>
      <c r="AE75">
        <v>17514</v>
      </c>
      <c r="AF75" s="65">
        <f t="shared" si="44"/>
        <v>87258.272878344622</v>
      </c>
      <c r="AH75" s="65">
        <f t="shared" si="45"/>
        <v>7260.7016666666668</v>
      </c>
      <c r="AI75" s="65">
        <f t="shared" si="46"/>
        <v>-40860.701666666668</v>
      </c>
      <c r="AJ75" s="65">
        <f t="shared" si="47"/>
        <v>-16860.701666666668</v>
      </c>
      <c r="AK75" s="65">
        <f t="shared" si="48"/>
        <v>-16860.701666666668</v>
      </c>
      <c r="AL75" s="65">
        <f t="shared" si="49"/>
        <v>-22860.701666666668</v>
      </c>
      <c r="AM75" s="66">
        <f t="shared" si="50"/>
        <v>46397.571211677954</v>
      </c>
      <c r="AN75" s="66">
        <f t="shared" si="51"/>
        <v>70397.571211677947</v>
      </c>
      <c r="AO75" s="66">
        <f t="shared" si="52"/>
        <v>70397.571211677947</v>
      </c>
      <c r="AP75" s="66">
        <f t="shared" si="53"/>
        <v>64397.571211677954</v>
      </c>
    </row>
    <row r="76" spans="1:42" x14ac:dyDescent="0.25">
      <c r="A76" t="s">
        <v>199</v>
      </c>
      <c r="B76" t="s">
        <v>196</v>
      </c>
      <c r="C76" t="s">
        <v>116</v>
      </c>
      <c r="D76">
        <v>2</v>
      </c>
      <c r="E76">
        <v>2400</v>
      </c>
      <c r="G76" s="4">
        <f t="shared" si="27"/>
        <v>28022.399999999998</v>
      </c>
      <c r="H76">
        <v>729</v>
      </c>
      <c r="I76">
        <v>0.68220000000000003</v>
      </c>
      <c r="J76">
        <v>516</v>
      </c>
      <c r="K76" s="12">
        <v>1650</v>
      </c>
      <c r="L76">
        <f t="shared" si="28"/>
        <v>1134</v>
      </c>
      <c r="M76">
        <f t="shared" si="29"/>
        <v>213</v>
      </c>
      <c r="N76">
        <f t="shared" si="30"/>
        <v>0.2502645502645503</v>
      </c>
      <c r="O76" s="12">
        <v>0.68220000000000003</v>
      </c>
      <c r="P76">
        <v>114</v>
      </c>
      <c r="Q76">
        <f t="shared" si="31"/>
        <v>-0.18359788359788362</v>
      </c>
      <c r="R76">
        <f t="shared" si="32"/>
        <v>0.99589936507936505</v>
      </c>
      <c r="S76" s="12">
        <f t="shared" si="33"/>
        <v>41439.372580952382</v>
      </c>
      <c r="T76" s="12">
        <f t="shared" si="34"/>
        <v>29007.560806666665</v>
      </c>
      <c r="U76">
        <v>516</v>
      </c>
      <c r="V76">
        <f t="shared" si="35"/>
        <v>1417.5</v>
      </c>
      <c r="W76">
        <f t="shared" si="36"/>
        <v>374.25</v>
      </c>
      <c r="X76">
        <f t="shared" si="37"/>
        <v>-895.56482183472326</v>
      </c>
      <c r="Y76">
        <f t="shared" si="38"/>
        <v>948.8924374526157</v>
      </c>
      <c r="Z76">
        <f t="shared" si="39"/>
        <v>948.8924374526157</v>
      </c>
      <c r="AA76">
        <f t="shared" si="40"/>
        <v>0.40539149026639554</v>
      </c>
      <c r="AB76">
        <f t="shared" si="41"/>
        <v>0.52977317460317463</v>
      </c>
      <c r="AC76">
        <f t="shared" si="42"/>
        <v>183484.68201536904</v>
      </c>
      <c r="AD76" s="12">
        <f t="shared" si="43"/>
        <v>128439.27741075831</v>
      </c>
      <c r="AE76">
        <v>28022.399999999998</v>
      </c>
      <c r="AF76" s="65">
        <f t="shared" si="44"/>
        <v>100416.87741075832</v>
      </c>
      <c r="AH76" s="65">
        <f t="shared" si="45"/>
        <v>6445.5736243386255</v>
      </c>
      <c r="AI76" s="65">
        <f t="shared" si="46"/>
        <v>-40045.573624338627</v>
      </c>
      <c r="AJ76" s="65">
        <f t="shared" si="47"/>
        <v>-16045.573624338625</v>
      </c>
      <c r="AK76" s="65">
        <f t="shared" si="48"/>
        <v>-16045.573624338625</v>
      </c>
      <c r="AL76" s="65">
        <f t="shared" si="49"/>
        <v>-22045.573624338627</v>
      </c>
      <c r="AM76" s="66">
        <f t="shared" si="50"/>
        <v>60371.303786419689</v>
      </c>
      <c r="AN76" s="66">
        <f t="shared" si="51"/>
        <v>84371.303786419696</v>
      </c>
      <c r="AO76" s="66">
        <f t="shared" si="52"/>
        <v>84371.303786419696</v>
      </c>
      <c r="AP76" s="66">
        <f t="shared" si="53"/>
        <v>78371.303786419681</v>
      </c>
    </row>
    <row r="77" spans="1:42" x14ac:dyDescent="0.25">
      <c r="A77" t="s">
        <v>200</v>
      </c>
      <c r="B77" t="s">
        <v>201</v>
      </c>
      <c r="C77" t="s">
        <v>107</v>
      </c>
      <c r="D77">
        <v>1</v>
      </c>
      <c r="E77">
        <v>1600</v>
      </c>
      <c r="G77" s="4">
        <f t="shared" si="27"/>
        <v>18681.599999999999</v>
      </c>
      <c r="H77">
        <v>174</v>
      </c>
      <c r="I77">
        <v>0.82469999999999999</v>
      </c>
      <c r="J77">
        <v>160</v>
      </c>
      <c r="K77" s="12">
        <v>321</v>
      </c>
      <c r="L77">
        <f t="shared" si="28"/>
        <v>161</v>
      </c>
      <c r="M77">
        <f t="shared" si="29"/>
        <v>14</v>
      </c>
      <c r="N77">
        <f t="shared" si="30"/>
        <v>0.16956521739130437</v>
      </c>
      <c r="O77" s="12">
        <v>0.82469999999999999</v>
      </c>
      <c r="P77">
        <v>114</v>
      </c>
      <c r="Q77">
        <f t="shared" si="31"/>
        <v>-0.12857142857142859</v>
      </c>
      <c r="R77">
        <f t="shared" si="32"/>
        <v>0.95235142857142863</v>
      </c>
      <c r="S77" s="12">
        <f t="shared" si="33"/>
        <v>39627.342942857147</v>
      </c>
      <c r="T77" s="12">
        <f t="shared" si="34"/>
        <v>27739.140060000002</v>
      </c>
      <c r="U77">
        <v>160</v>
      </c>
      <c r="V77">
        <f t="shared" si="35"/>
        <v>201.25</v>
      </c>
      <c r="W77">
        <f t="shared" si="36"/>
        <v>139.875</v>
      </c>
      <c r="X77">
        <f t="shared" si="37"/>
        <v>-127.14809198888047</v>
      </c>
      <c r="Y77">
        <f t="shared" si="38"/>
        <v>178.08966704574172</v>
      </c>
      <c r="Z77">
        <f t="shared" si="39"/>
        <v>178.08966704574172</v>
      </c>
      <c r="AA77">
        <f t="shared" si="40"/>
        <v>0.18988654432666693</v>
      </c>
      <c r="AB77">
        <f t="shared" si="41"/>
        <v>0.70032378881987578</v>
      </c>
      <c r="AC77">
        <f t="shared" si="42"/>
        <v>45522.95708692757</v>
      </c>
      <c r="AD77" s="12">
        <f t="shared" si="43"/>
        <v>31866.069960849298</v>
      </c>
      <c r="AE77">
        <v>18681.599999999999</v>
      </c>
      <c r="AF77" s="65">
        <f t="shared" si="44"/>
        <v>13184.469960849299</v>
      </c>
      <c r="AH77" s="65">
        <f t="shared" si="45"/>
        <v>8520.6060973084896</v>
      </c>
      <c r="AI77" s="65">
        <f t="shared" si="46"/>
        <v>-42120.60609730849</v>
      </c>
      <c r="AJ77" s="65">
        <f t="shared" si="47"/>
        <v>-18120.60609730849</v>
      </c>
      <c r="AK77" s="65">
        <f t="shared" si="48"/>
        <v>-18120.60609730849</v>
      </c>
      <c r="AL77" s="65">
        <f t="shared" si="49"/>
        <v>-24120.60609730849</v>
      </c>
      <c r="AM77" s="66">
        <f t="shared" si="50"/>
        <v>-28936.13613645919</v>
      </c>
      <c r="AN77" s="66">
        <f t="shared" si="51"/>
        <v>-4936.1361364591903</v>
      </c>
      <c r="AO77" s="66">
        <f t="shared" si="52"/>
        <v>-4936.1361364591903</v>
      </c>
      <c r="AP77" s="66">
        <f t="shared" si="53"/>
        <v>-10936.13613645919</v>
      </c>
    </row>
    <row r="78" spans="1:42" x14ac:dyDescent="0.25">
      <c r="A78" t="s">
        <v>202</v>
      </c>
      <c r="B78" t="s">
        <v>201</v>
      </c>
      <c r="C78" t="s">
        <v>107</v>
      </c>
      <c r="D78">
        <v>2</v>
      </c>
      <c r="E78">
        <v>1900</v>
      </c>
      <c r="G78" s="4">
        <f t="shared" si="27"/>
        <v>22184.400000000001</v>
      </c>
      <c r="H78">
        <v>308</v>
      </c>
      <c r="I78">
        <v>0.21640000000000001</v>
      </c>
      <c r="J78">
        <v>168</v>
      </c>
      <c r="K78" s="12">
        <v>364</v>
      </c>
      <c r="L78">
        <f t="shared" si="28"/>
        <v>196</v>
      </c>
      <c r="M78">
        <f t="shared" si="29"/>
        <v>140</v>
      </c>
      <c r="N78">
        <f t="shared" si="30"/>
        <v>0.67142857142857137</v>
      </c>
      <c r="O78" s="12">
        <v>0.21640000000000001</v>
      </c>
      <c r="P78">
        <v>114</v>
      </c>
      <c r="Q78">
        <f t="shared" si="31"/>
        <v>-0.12040816326530612</v>
      </c>
      <c r="R78">
        <f t="shared" si="32"/>
        <v>0.94589102040816331</v>
      </c>
      <c r="S78" s="12">
        <f t="shared" si="33"/>
        <v>39358.525359183681</v>
      </c>
      <c r="T78" s="12">
        <f t="shared" si="34"/>
        <v>27550.967751428576</v>
      </c>
      <c r="U78">
        <v>168</v>
      </c>
      <c r="V78">
        <f t="shared" si="35"/>
        <v>245</v>
      </c>
      <c r="W78">
        <f t="shared" si="36"/>
        <v>143.5</v>
      </c>
      <c r="X78">
        <f t="shared" si="37"/>
        <v>-154.78898155168056</v>
      </c>
      <c r="Y78">
        <f t="shared" si="38"/>
        <v>203.41350770785948</v>
      </c>
      <c r="Z78">
        <f t="shared" si="39"/>
        <v>203.41350770785948</v>
      </c>
      <c r="AA78">
        <f t="shared" si="40"/>
        <v>0.24454492941983461</v>
      </c>
      <c r="AB78">
        <f t="shared" si="41"/>
        <v>0.65706714285714285</v>
      </c>
      <c r="AC78">
        <f t="shared" si="42"/>
        <v>48784.561299775713</v>
      </c>
      <c r="AD78" s="12">
        <f t="shared" si="43"/>
        <v>34149.192909842997</v>
      </c>
      <c r="AE78">
        <v>22184.400000000001</v>
      </c>
      <c r="AF78" s="65">
        <f t="shared" si="44"/>
        <v>11964.792909842996</v>
      </c>
      <c r="AH78" s="65">
        <f t="shared" si="45"/>
        <v>7994.3169047619049</v>
      </c>
      <c r="AI78" s="65">
        <f t="shared" si="46"/>
        <v>-41594.316904761901</v>
      </c>
      <c r="AJ78" s="65">
        <f t="shared" si="47"/>
        <v>-17594.316904761905</v>
      </c>
      <c r="AK78" s="65">
        <f t="shared" si="48"/>
        <v>-17594.316904761905</v>
      </c>
      <c r="AL78" s="65">
        <f t="shared" si="49"/>
        <v>-23594.316904761905</v>
      </c>
      <c r="AM78" s="66">
        <f t="shared" si="50"/>
        <v>-29629.523994918905</v>
      </c>
      <c r="AN78" s="66">
        <f t="shared" si="51"/>
        <v>-5629.523994918909</v>
      </c>
      <c r="AO78" s="66">
        <f t="shared" si="52"/>
        <v>-5629.523994918909</v>
      </c>
      <c r="AP78" s="66">
        <f t="shared" si="53"/>
        <v>-11629.523994918909</v>
      </c>
    </row>
    <row r="79" spans="1:42" x14ac:dyDescent="0.25">
      <c r="A79" t="s">
        <v>203</v>
      </c>
      <c r="B79" t="s">
        <v>201</v>
      </c>
      <c r="C79" t="s">
        <v>116</v>
      </c>
      <c r="D79">
        <v>1</v>
      </c>
      <c r="E79">
        <v>1400</v>
      </c>
      <c r="G79" s="4">
        <f t="shared" si="27"/>
        <v>16346.400000000001</v>
      </c>
      <c r="H79">
        <v>308</v>
      </c>
      <c r="I79">
        <v>0.6</v>
      </c>
      <c r="J79">
        <v>226</v>
      </c>
      <c r="K79" s="12">
        <v>368</v>
      </c>
      <c r="L79">
        <f t="shared" si="28"/>
        <v>142</v>
      </c>
      <c r="M79">
        <f t="shared" si="29"/>
        <v>82</v>
      </c>
      <c r="N79">
        <f t="shared" si="30"/>
        <v>0.56197183098591552</v>
      </c>
      <c r="O79" s="12">
        <v>0.6</v>
      </c>
      <c r="P79">
        <v>114</v>
      </c>
      <c r="Q79">
        <f t="shared" si="31"/>
        <v>-0.53098591549295782</v>
      </c>
      <c r="R79">
        <f t="shared" si="32"/>
        <v>1.2708222535211269</v>
      </c>
      <c r="S79" s="12">
        <f t="shared" si="33"/>
        <v>52878.913969014087</v>
      </c>
      <c r="T79" s="12">
        <f t="shared" si="34"/>
        <v>37015.239778309857</v>
      </c>
      <c r="U79">
        <v>226</v>
      </c>
      <c r="V79">
        <f t="shared" si="35"/>
        <v>177.5</v>
      </c>
      <c r="W79">
        <f t="shared" si="36"/>
        <v>208.25</v>
      </c>
      <c r="X79">
        <f t="shared" si="37"/>
        <v>-112.14303765478898</v>
      </c>
      <c r="Y79">
        <f t="shared" si="38"/>
        <v>199.5138678291635</v>
      </c>
      <c r="Z79">
        <f t="shared" si="39"/>
        <v>226</v>
      </c>
      <c r="AA79">
        <f t="shared" si="40"/>
        <v>0.1</v>
      </c>
      <c r="AB79">
        <f t="shared" si="41"/>
        <v>0.77146000000000003</v>
      </c>
      <c r="AC79">
        <f t="shared" si="42"/>
        <v>63637.735400000005</v>
      </c>
      <c r="AD79" s="12">
        <f t="shared" si="43"/>
        <v>44546.414779999999</v>
      </c>
      <c r="AE79">
        <v>16346.400000000001</v>
      </c>
      <c r="AF79" s="65">
        <f t="shared" si="44"/>
        <v>28200.014779999998</v>
      </c>
      <c r="AH79" s="65">
        <f t="shared" si="45"/>
        <v>9386.0966666666664</v>
      </c>
      <c r="AI79" s="65">
        <f t="shared" si="46"/>
        <v>-42986.096666666665</v>
      </c>
      <c r="AJ79" s="65">
        <f t="shared" si="47"/>
        <v>-18986.096666666665</v>
      </c>
      <c r="AK79" s="65">
        <f t="shared" si="48"/>
        <v>-18986.096666666665</v>
      </c>
      <c r="AL79" s="65">
        <f t="shared" si="49"/>
        <v>-24986.096666666665</v>
      </c>
      <c r="AM79" s="66">
        <f t="shared" si="50"/>
        <v>-14786.081886666667</v>
      </c>
      <c r="AN79" s="66">
        <f t="shared" si="51"/>
        <v>9213.9181133333332</v>
      </c>
      <c r="AO79" s="66">
        <f t="shared" si="52"/>
        <v>9213.9181133333332</v>
      </c>
      <c r="AP79" s="66">
        <f t="shared" si="53"/>
        <v>3213.9181133333332</v>
      </c>
    </row>
    <row r="80" spans="1:42" x14ac:dyDescent="0.25">
      <c r="A80" t="s">
        <v>204</v>
      </c>
      <c r="B80" t="s">
        <v>201</v>
      </c>
      <c r="C80" t="s">
        <v>116</v>
      </c>
      <c r="D80">
        <v>2</v>
      </c>
      <c r="E80">
        <v>2000</v>
      </c>
      <c r="G80" s="4">
        <f t="shared" si="27"/>
        <v>23352</v>
      </c>
      <c r="H80">
        <v>342</v>
      </c>
      <c r="I80">
        <v>0.39179999999999998</v>
      </c>
      <c r="J80">
        <v>285</v>
      </c>
      <c r="K80" s="12">
        <v>428</v>
      </c>
      <c r="L80">
        <f t="shared" si="28"/>
        <v>143</v>
      </c>
      <c r="M80">
        <f t="shared" si="29"/>
        <v>57</v>
      </c>
      <c r="N80">
        <f t="shared" si="30"/>
        <v>0.4188811188811189</v>
      </c>
      <c r="O80" s="12">
        <v>0.39179999999999998</v>
      </c>
      <c r="P80">
        <v>114</v>
      </c>
      <c r="Q80">
        <f t="shared" si="31"/>
        <v>-0.85664335664335678</v>
      </c>
      <c r="R80">
        <f t="shared" si="32"/>
        <v>1.5285475524475527</v>
      </c>
      <c r="S80" s="12">
        <f t="shared" si="33"/>
        <v>63602.86365734267</v>
      </c>
      <c r="T80" s="12">
        <f t="shared" si="34"/>
        <v>44522.004560139867</v>
      </c>
      <c r="U80">
        <v>285</v>
      </c>
      <c r="V80">
        <f t="shared" si="35"/>
        <v>178.75</v>
      </c>
      <c r="W80">
        <f t="shared" si="36"/>
        <v>267.125</v>
      </c>
      <c r="X80">
        <f t="shared" si="37"/>
        <v>-112.93277735658327</v>
      </c>
      <c r="Y80">
        <f t="shared" si="38"/>
        <v>229.62312041950972</v>
      </c>
      <c r="Z80">
        <f t="shared" si="39"/>
        <v>285</v>
      </c>
      <c r="AA80">
        <f t="shared" si="40"/>
        <v>0.1</v>
      </c>
      <c r="AB80">
        <f t="shared" si="41"/>
        <v>0.77146000000000003</v>
      </c>
      <c r="AC80">
        <f t="shared" si="42"/>
        <v>80251.126500000013</v>
      </c>
      <c r="AD80" s="12">
        <f t="shared" si="43"/>
        <v>56175.788550000005</v>
      </c>
      <c r="AE80">
        <v>23352</v>
      </c>
      <c r="AF80" s="65">
        <f t="shared" si="44"/>
        <v>32823.788550000005</v>
      </c>
      <c r="AH80" s="65">
        <f t="shared" si="45"/>
        <v>9386.0966666666664</v>
      </c>
      <c r="AI80" s="65">
        <f t="shared" si="46"/>
        <v>-42986.096666666665</v>
      </c>
      <c r="AJ80" s="65">
        <f t="shared" si="47"/>
        <v>-18986.096666666665</v>
      </c>
      <c r="AK80" s="65">
        <f t="shared" si="48"/>
        <v>-18986.096666666665</v>
      </c>
      <c r="AL80" s="65">
        <f t="shared" si="49"/>
        <v>-24986.096666666665</v>
      </c>
      <c r="AM80" s="66">
        <f t="shared" si="50"/>
        <v>-10162.30811666666</v>
      </c>
      <c r="AN80" s="66">
        <f t="shared" si="51"/>
        <v>13837.69188333334</v>
      </c>
      <c r="AO80" s="66">
        <f t="shared" si="52"/>
        <v>13837.69188333334</v>
      </c>
      <c r="AP80" s="66">
        <f t="shared" si="53"/>
        <v>7837.6918833333402</v>
      </c>
    </row>
    <row r="81" spans="1:42" x14ac:dyDescent="0.25">
      <c r="A81" t="s">
        <v>205</v>
      </c>
      <c r="B81" t="s">
        <v>206</v>
      </c>
      <c r="C81" t="s">
        <v>107</v>
      </c>
      <c r="D81">
        <v>1</v>
      </c>
      <c r="E81">
        <v>1000</v>
      </c>
      <c r="G81" s="4">
        <f t="shared" si="27"/>
        <v>11676</v>
      </c>
      <c r="H81">
        <v>229</v>
      </c>
      <c r="I81">
        <v>0.58899999999999997</v>
      </c>
      <c r="J81">
        <v>91</v>
      </c>
      <c r="K81" s="12">
        <v>342</v>
      </c>
      <c r="L81">
        <f t="shared" si="28"/>
        <v>251</v>
      </c>
      <c r="M81">
        <f t="shared" si="29"/>
        <v>138</v>
      </c>
      <c r="N81">
        <f t="shared" si="30"/>
        <v>0.53984063745019928</v>
      </c>
      <c r="O81" s="12">
        <v>0.58899999999999997</v>
      </c>
      <c r="P81">
        <v>114</v>
      </c>
      <c r="Q81">
        <f t="shared" si="31"/>
        <v>0.17330677290836655</v>
      </c>
      <c r="R81">
        <f t="shared" si="32"/>
        <v>0.71344501992031872</v>
      </c>
      <c r="S81" s="12">
        <f t="shared" si="33"/>
        <v>29686.447278884461</v>
      </c>
      <c r="T81" s="12">
        <f t="shared" si="34"/>
        <v>20780.513095219121</v>
      </c>
      <c r="U81">
        <v>91</v>
      </c>
      <c r="V81">
        <f t="shared" si="35"/>
        <v>313.75</v>
      </c>
      <c r="W81">
        <f t="shared" si="36"/>
        <v>59.625</v>
      </c>
      <c r="X81">
        <f t="shared" si="37"/>
        <v>-198.22466515036643</v>
      </c>
      <c r="Y81">
        <f t="shared" si="38"/>
        <v>198.42240017690168</v>
      </c>
      <c r="Z81">
        <f t="shared" si="39"/>
        <v>198.42240017690168</v>
      </c>
      <c r="AA81">
        <f t="shared" si="40"/>
        <v>0.44238215195825237</v>
      </c>
      <c r="AB81">
        <f t="shared" si="41"/>
        <v>0.50049876494023904</v>
      </c>
      <c r="AC81">
        <f t="shared" si="42"/>
        <v>36248.210672131259</v>
      </c>
      <c r="AD81" s="12">
        <f t="shared" si="43"/>
        <v>25373.747470491879</v>
      </c>
      <c r="AE81">
        <v>11676</v>
      </c>
      <c r="AF81" s="65">
        <f t="shared" si="44"/>
        <v>13697.747470491879</v>
      </c>
      <c r="AH81" s="65">
        <f t="shared" si="45"/>
        <v>6089.4016401062418</v>
      </c>
      <c r="AI81" s="65">
        <f t="shared" si="46"/>
        <v>-39689.40164010624</v>
      </c>
      <c r="AJ81" s="65">
        <f t="shared" si="47"/>
        <v>-15689.401640106242</v>
      </c>
      <c r="AK81" s="65">
        <f t="shared" si="48"/>
        <v>-15689.401640106242</v>
      </c>
      <c r="AL81" s="65">
        <f t="shared" si="49"/>
        <v>-21689.40164010624</v>
      </c>
      <c r="AM81" s="66">
        <f t="shared" si="50"/>
        <v>-25991.654169614361</v>
      </c>
      <c r="AN81" s="66">
        <f t="shared" si="51"/>
        <v>-1991.6541696143631</v>
      </c>
      <c r="AO81" s="66">
        <f t="shared" si="52"/>
        <v>-1991.6541696143631</v>
      </c>
      <c r="AP81" s="66">
        <f t="shared" si="53"/>
        <v>-7991.6541696143613</v>
      </c>
    </row>
    <row r="82" spans="1:42" x14ac:dyDescent="0.25">
      <c r="A82" t="s">
        <v>207</v>
      </c>
      <c r="B82" t="s">
        <v>208</v>
      </c>
      <c r="C82" t="s">
        <v>107</v>
      </c>
      <c r="D82">
        <v>2</v>
      </c>
      <c r="E82">
        <v>2500</v>
      </c>
      <c r="G82" s="4">
        <f t="shared" si="27"/>
        <v>29190</v>
      </c>
      <c r="H82">
        <v>392</v>
      </c>
      <c r="I82">
        <v>0.29320000000000002</v>
      </c>
      <c r="J82">
        <v>173</v>
      </c>
      <c r="K82" s="12">
        <v>581</v>
      </c>
      <c r="L82">
        <f t="shared" si="28"/>
        <v>408</v>
      </c>
      <c r="M82">
        <f t="shared" si="29"/>
        <v>219</v>
      </c>
      <c r="N82">
        <f t="shared" si="30"/>
        <v>0.52941176470588236</v>
      </c>
      <c r="O82" s="12">
        <v>0.29320000000000002</v>
      </c>
      <c r="P82">
        <v>114</v>
      </c>
      <c r="Q82">
        <f t="shared" si="31"/>
        <v>-1.5686274509803921E-2</v>
      </c>
      <c r="R82">
        <f t="shared" si="32"/>
        <v>0.86301411764705882</v>
      </c>
      <c r="S82" s="12">
        <f t="shared" si="33"/>
        <v>35910.017435294118</v>
      </c>
      <c r="T82" s="12">
        <f t="shared" si="34"/>
        <v>25137.012204705879</v>
      </c>
      <c r="U82">
        <v>173</v>
      </c>
      <c r="V82">
        <f t="shared" si="35"/>
        <v>510</v>
      </c>
      <c r="W82">
        <f t="shared" si="36"/>
        <v>122</v>
      </c>
      <c r="X82">
        <f t="shared" si="37"/>
        <v>-322.21379833206976</v>
      </c>
      <c r="Y82">
        <f t="shared" si="38"/>
        <v>335.07505686125853</v>
      </c>
      <c r="Z82">
        <f t="shared" si="39"/>
        <v>335.07505686125853</v>
      </c>
      <c r="AA82">
        <f t="shared" si="40"/>
        <v>0.41779422913972258</v>
      </c>
      <c r="AB82">
        <f t="shared" si="41"/>
        <v>0.51995764705882364</v>
      </c>
      <c r="AC82">
        <f t="shared" si="42"/>
        <v>63592.065926093761</v>
      </c>
      <c r="AD82" s="12">
        <f t="shared" si="43"/>
        <v>44514.446148265633</v>
      </c>
      <c r="AE82">
        <v>29190</v>
      </c>
      <c r="AF82" s="65">
        <f t="shared" si="44"/>
        <v>15324.446148265633</v>
      </c>
      <c r="AH82" s="65">
        <f t="shared" si="45"/>
        <v>6326.1513725490213</v>
      </c>
      <c r="AI82" s="65">
        <f t="shared" si="46"/>
        <v>-39926.151372549022</v>
      </c>
      <c r="AJ82" s="65">
        <f t="shared" si="47"/>
        <v>-15926.151372549022</v>
      </c>
      <c r="AK82" s="65">
        <f t="shared" si="48"/>
        <v>-15926.151372549022</v>
      </c>
      <c r="AL82" s="65">
        <f t="shared" si="49"/>
        <v>-21926.151372549022</v>
      </c>
      <c r="AM82" s="66">
        <f t="shared" si="50"/>
        <v>-24601.705224283389</v>
      </c>
      <c r="AN82" s="66">
        <f t="shared" si="51"/>
        <v>-601.70522428338882</v>
      </c>
      <c r="AO82" s="66">
        <f t="shared" si="52"/>
        <v>-601.70522428338882</v>
      </c>
      <c r="AP82" s="66">
        <f t="shared" si="53"/>
        <v>-6601.7052242833888</v>
      </c>
    </row>
    <row r="83" spans="1:42" x14ac:dyDescent="0.25">
      <c r="A83" t="s">
        <v>209</v>
      </c>
      <c r="B83" t="s">
        <v>206</v>
      </c>
      <c r="C83" t="s">
        <v>107</v>
      </c>
      <c r="D83">
        <v>2</v>
      </c>
      <c r="E83">
        <v>1400</v>
      </c>
      <c r="G83" s="4">
        <f t="shared" si="27"/>
        <v>16346.400000000001</v>
      </c>
      <c r="H83">
        <v>322</v>
      </c>
      <c r="I83">
        <v>0.2712</v>
      </c>
      <c r="J83">
        <v>168</v>
      </c>
      <c r="K83" s="12">
        <v>392</v>
      </c>
      <c r="L83">
        <f t="shared" si="28"/>
        <v>224</v>
      </c>
      <c r="M83">
        <f t="shared" si="29"/>
        <v>154</v>
      </c>
      <c r="N83">
        <f t="shared" si="30"/>
        <v>0.65</v>
      </c>
      <c r="O83" s="12">
        <v>0.2712</v>
      </c>
      <c r="P83">
        <v>114</v>
      </c>
      <c r="Q83">
        <f t="shared" si="31"/>
        <v>-9.285714285714286E-2</v>
      </c>
      <c r="R83">
        <f t="shared" si="32"/>
        <v>0.92408714285714288</v>
      </c>
      <c r="S83" s="12">
        <f t="shared" si="33"/>
        <v>38451.26601428572</v>
      </c>
      <c r="T83" s="12">
        <f t="shared" si="34"/>
        <v>26915.886210000004</v>
      </c>
      <c r="U83">
        <v>168</v>
      </c>
      <c r="V83">
        <f t="shared" si="35"/>
        <v>280</v>
      </c>
      <c r="W83">
        <f t="shared" si="36"/>
        <v>140</v>
      </c>
      <c r="X83">
        <f t="shared" si="37"/>
        <v>-176.90169320192064</v>
      </c>
      <c r="Y83">
        <f t="shared" si="38"/>
        <v>220.47258023755367</v>
      </c>
      <c r="Z83">
        <f t="shared" si="39"/>
        <v>220.47258023755367</v>
      </c>
      <c r="AA83">
        <f t="shared" si="40"/>
        <v>0.28740207227697739</v>
      </c>
      <c r="AB83">
        <f t="shared" si="41"/>
        <v>0.62315000000000009</v>
      </c>
      <c r="AC83">
        <f t="shared" si="42"/>
        <v>50146.433256886528</v>
      </c>
      <c r="AD83" s="12">
        <f t="shared" si="43"/>
        <v>35102.503279820565</v>
      </c>
      <c r="AE83">
        <v>16346.400000000001</v>
      </c>
      <c r="AF83" s="65">
        <f t="shared" si="44"/>
        <v>18756.103279820563</v>
      </c>
      <c r="AH83" s="65">
        <f t="shared" si="45"/>
        <v>7581.6583333333338</v>
      </c>
      <c r="AI83" s="65">
        <f t="shared" si="46"/>
        <v>-41181.658333333333</v>
      </c>
      <c r="AJ83" s="65">
        <f t="shared" si="47"/>
        <v>-17181.658333333333</v>
      </c>
      <c r="AK83" s="65">
        <f t="shared" si="48"/>
        <v>-17181.658333333333</v>
      </c>
      <c r="AL83" s="65">
        <f t="shared" si="49"/>
        <v>-23181.658333333333</v>
      </c>
      <c r="AM83" s="66">
        <f t="shared" si="50"/>
        <v>-22425.55505351277</v>
      </c>
      <c r="AN83" s="66">
        <f t="shared" si="51"/>
        <v>1574.4449464872305</v>
      </c>
      <c r="AO83" s="66">
        <f t="shared" si="52"/>
        <v>1574.4449464872305</v>
      </c>
      <c r="AP83" s="66">
        <f t="shared" si="53"/>
        <v>-4425.5550535127695</v>
      </c>
    </row>
    <row r="84" spans="1:42" x14ac:dyDescent="0.25">
      <c r="A84" t="s">
        <v>210</v>
      </c>
      <c r="B84" t="s">
        <v>206</v>
      </c>
      <c r="C84" t="s">
        <v>116</v>
      </c>
      <c r="D84">
        <v>1</v>
      </c>
      <c r="E84">
        <v>1300</v>
      </c>
      <c r="G84" s="4">
        <f t="shared" si="27"/>
        <v>15178.8</v>
      </c>
      <c r="H84">
        <v>257</v>
      </c>
      <c r="I84">
        <v>0.55069999999999997</v>
      </c>
      <c r="J84">
        <v>155</v>
      </c>
      <c r="K84" s="12">
        <v>494</v>
      </c>
      <c r="L84">
        <f t="shared" si="28"/>
        <v>339</v>
      </c>
      <c r="M84">
        <f t="shared" si="29"/>
        <v>102</v>
      </c>
      <c r="N84">
        <f t="shared" si="30"/>
        <v>0.34070796460176994</v>
      </c>
      <c r="O84" s="12">
        <v>0.55069999999999997</v>
      </c>
      <c r="P84">
        <v>114</v>
      </c>
      <c r="Q84">
        <f t="shared" si="31"/>
        <v>3.2448377581120874E-3</v>
      </c>
      <c r="R84">
        <f t="shared" si="32"/>
        <v>0.84803203539823013</v>
      </c>
      <c r="S84" s="12">
        <f t="shared" si="33"/>
        <v>35286.612992920353</v>
      </c>
      <c r="T84" s="12">
        <f t="shared" si="34"/>
        <v>24700.629095044245</v>
      </c>
      <c r="U84">
        <v>155</v>
      </c>
      <c r="V84">
        <f t="shared" si="35"/>
        <v>423.75</v>
      </c>
      <c r="W84">
        <f t="shared" si="36"/>
        <v>112.625</v>
      </c>
      <c r="X84">
        <f t="shared" si="37"/>
        <v>-267.72175890826384</v>
      </c>
      <c r="Y84">
        <f t="shared" si="38"/>
        <v>284.03662812736923</v>
      </c>
      <c r="Z84">
        <f t="shared" si="39"/>
        <v>284.03662812736923</v>
      </c>
      <c r="AA84">
        <f t="shared" si="40"/>
        <v>0.40451121681975039</v>
      </c>
      <c r="AB84">
        <f t="shared" si="41"/>
        <v>0.53046982300884959</v>
      </c>
      <c r="AC84">
        <f t="shared" si="42"/>
        <v>54995.593845525938</v>
      </c>
      <c r="AD84" s="12">
        <f t="shared" si="43"/>
        <v>38496.915691868155</v>
      </c>
      <c r="AE84">
        <v>15178.8</v>
      </c>
      <c r="AF84" s="65">
        <f t="shared" si="44"/>
        <v>23318.115691868155</v>
      </c>
      <c r="AH84" s="65">
        <f t="shared" si="45"/>
        <v>6454.0495132743372</v>
      </c>
      <c r="AI84" s="65">
        <f t="shared" si="46"/>
        <v>-40054.049513274338</v>
      </c>
      <c r="AJ84" s="65">
        <f t="shared" si="47"/>
        <v>-16054.049513274338</v>
      </c>
      <c r="AK84" s="65">
        <f t="shared" si="48"/>
        <v>-16054.049513274338</v>
      </c>
      <c r="AL84" s="65">
        <f t="shared" si="49"/>
        <v>-22054.049513274338</v>
      </c>
      <c r="AM84" s="66">
        <f t="shared" si="50"/>
        <v>-16735.933821406183</v>
      </c>
      <c r="AN84" s="66">
        <f t="shared" si="51"/>
        <v>7264.0661785938173</v>
      </c>
      <c r="AO84" s="66">
        <f t="shared" si="52"/>
        <v>7264.0661785938173</v>
      </c>
      <c r="AP84" s="66">
        <f t="shared" si="53"/>
        <v>1264.0661785938173</v>
      </c>
    </row>
    <row r="85" spans="1:42" x14ac:dyDescent="0.25">
      <c r="A85" t="s">
        <v>211</v>
      </c>
      <c r="B85" t="s">
        <v>206</v>
      </c>
      <c r="C85" t="s">
        <v>116</v>
      </c>
      <c r="D85">
        <v>2</v>
      </c>
      <c r="E85">
        <v>1800</v>
      </c>
      <c r="G85" s="4">
        <f t="shared" si="27"/>
        <v>21016.799999999999</v>
      </c>
      <c r="H85">
        <v>286</v>
      </c>
      <c r="I85">
        <v>0.4521</v>
      </c>
      <c r="J85">
        <v>151</v>
      </c>
      <c r="K85" s="12">
        <v>391</v>
      </c>
      <c r="L85">
        <f t="shared" si="28"/>
        <v>240</v>
      </c>
      <c r="M85">
        <f t="shared" si="29"/>
        <v>135</v>
      </c>
      <c r="N85">
        <f t="shared" si="30"/>
        <v>0.55000000000000004</v>
      </c>
      <c r="O85" s="12">
        <v>0.4521</v>
      </c>
      <c r="P85">
        <v>114</v>
      </c>
      <c r="Q85">
        <f t="shared" si="31"/>
        <v>-2.3333333333333331E-2</v>
      </c>
      <c r="R85">
        <f t="shared" si="32"/>
        <v>0.86906600000000001</v>
      </c>
      <c r="S85" s="12">
        <f t="shared" si="33"/>
        <v>36161.836260000004</v>
      </c>
      <c r="T85" s="12">
        <f t="shared" si="34"/>
        <v>25313.285382000002</v>
      </c>
      <c r="U85">
        <v>151</v>
      </c>
      <c r="V85">
        <f t="shared" si="35"/>
        <v>300</v>
      </c>
      <c r="W85">
        <f t="shared" si="36"/>
        <v>121</v>
      </c>
      <c r="X85">
        <f t="shared" si="37"/>
        <v>-189.53752843062927</v>
      </c>
      <c r="Y85">
        <f t="shared" si="38"/>
        <v>221.72062168309327</v>
      </c>
      <c r="Z85">
        <f t="shared" si="39"/>
        <v>221.72062168309327</v>
      </c>
      <c r="AA85">
        <f t="shared" si="40"/>
        <v>0.3357354056103109</v>
      </c>
      <c r="AB85">
        <f t="shared" si="41"/>
        <v>0.58489900000000006</v>
      </c>
      <c r="AC85">
        <f t="shared" si="42"/>
        <v>47334.722014164152</v>
      </c>
      <c r="AD85" s="12">
        <f t="shared" si="43"/>
        <v>33134.305409914901</v>
      </c>
      <c r="AE85">
        <v>21016.799999999999</v>
      </c>
      <c r="AF85" s="65">
        <f t="shared" si="44"/>
        <v>12117.505409914902</v>
      </c>
      <c r="AH85" s="65">
        <f t="shared" si="45"/>
        <v>7116.2711666666683</v>
      </c>
      <c r="AI85" s="65">
        <f t="shared" si="46"/>
        <v>-40716.271166666666</v>
      </c>
      <c r="AJ85" s="65">
        <f t="shared" si="47"/>
        <v>-16716.271166666669</v>
      </c>
      <c r="AK85" s="65">
        <f t="shared" si="48"/>
        <v>-16716.271166666669</v>
      </c>
      <c r="AL85" s="65">
        <f t="shared" si="49"/>
        <v>-22716.271166666669</v>
      </c>
      <c r="AM85" s="66">
        <f t="shared" si="50"/>
        <v>-28598.765756751764</v>
      </c>
      <c r="AN85" s="66">
        <f t="shared" si="51"/>
        <v>-4598.7657567517672</v>
      </c>
      <c r="AO85" s="66">
        <f t="shared" si="52"/>
        <v>-4598.7657567517672</v>
      </c>
      <c r="AP85" s="66">
        <f t="shared" si="53"/>
        <v>-10598.765756751767</v>
      </c>
    </row>
    <row r="86" spans="1:42" x14ac:dyDescent="0.25">
      <c r="A86" t="s">
        <v>212</v>
      </c>
      <c r="B86" t="s">
        <v>213</v>
      </c>
      <c r="C86" t="s">
        <v>107</v>
      </c>
      <c r="D86">
        <v>1</v>
      </c>
      <c r="E86">
        <v>700</v>
      </c>
      <c r="G86" s="4">
        <f t="shared" si="27"/>
        <v>8173.2000000000007</v>
      </c>
      <c r="H86">
        <v>180</v>
      </c>
      <c r="I86">
        <v>0.51780000000000004</v>
      </c>
      <c r="J86">
        <v>99</v>
      </c>
      <c r="K86" s="12">
        <v>265</v>
      </c>
      <c r="L86">
        <f t="shared" si="28"/>
        <v>166</v>
      </c>
      <c r="M86">
        <f t="shared" si="29"/>
        <v>81</v>
      </c>
      <c r="N86">
        <f t="shared" si="30"/>
        <v>0.49036144578313257</v>
      </c>
      <c r="O86" s="12">
        <v>0.51780000000000004</v>
      </c>
      <c r="P86">
        <v>114</v>
      </c>
      <c r="Q86">
        <f t="shared" si="31"/>
        <v>0.17228915662650601</v>
      </c>
      <c r="R86">
        <f t="shared" si="32"/>
        <v>0.71425036144578313</v>
      </c>
      <c r="S86" s="12">
        <f t="shared" si="33"/>
        <v>29719.957539759034</v>
      </c>
      <c r="T86" s="12">
        <f t="shared" si="34"/>
        <v>20803.970277831322</v>
      </c>
      <c r="U86">
        <v>99</v>
      </c>
      <c r="V86">
        <f t="shared" si="35"/>
        <v>207.5</v>
      </c>
      <c r="W86">
        <f t="shared" si="36"/>
        <v>78.25</v>
      </c>
      <c r="X86">
        <f t="shared" si="37"/>
        <v>-131.09679049785191</v>
      </c>
      <c r="Y86">
        <f t="shared" si="38"/>
        <v>150.63592999747283</v>
      </c>
      <c r="Z86">
        <f t="shared" si="39"/>
        <v>150.63592999747283</v>
      </c>
      <c r="AA86">
        <f t="shared" si="40"/>
        <v>0.34884785540950763</v>
      </c>
      <c r="AB86">
        <f t="shared" si="41"/>
        <v>0.57452180722891566</v>
      </c>
      <c r="AC86">
        <f t="shared" si="42"/>
        <v>31588.423758551129</v>
      </c>
      <c r="AD86" s="12">
        <f t="shared" si="43"/>
        <v>22111.89663098579</v>
      </c>
      <c r="AE86">
        <v>8173.2000000000007</v>
      </c>
      <c r="AF86" s="65">
        <f t="shared" si="44"/>
        <v>13938.696630985789</v>
      </c>
      <c r="AH86" s="65">
        <f t="shared" si="45"/>
        <v>6990.015321285141</v>
      </c>
      <c r="AI86" s="65">
        <f t="shared" si="46"/>
        <v>-40590.015321285144</v>
      </c>
      <c r="AJ86" s="65">
        <f t="shared" si="47"/>
        <v>-16590.01532128514</v>
      </c>
      <c r="AK86" s="65">
        <f t="shared" si="48"/>
        <v>-16590.01532128514</v>
      </c>
      <c r="AL86" s="65">
        <f t="shared" si="49"/>
        <v>-22590.01532128514</v>
      </c>
      <c r="AM86" s="66">
        <f t="shared" si="50"/>
        <v>-26651.318690299355</v>
      </c>
      <c r="AN86" s="66">
        <f t="shared" si="51"/>
        <v>-2651.3186902993511</v>
      </c>
      <c r="AO86" s="66">
        <f t="shared" si="52"/>
        <v>-2651.3186902993511</v>
      </c>
      <c r="AP86" s="66">
        <f t="shared" si="53"/>
        <v>-8651.3186902993511</v>
      </c>
    </row>
    <row r="87" spans="1:42" x14ac:dyDescent="0.25">
      <c r="A87" t="s">
        <v>214</v>
      </c>
      <c r="B87" t="s">
        <v>213</v>
      </c>
      <c r="C87" t="s">
        <v>107</v>
      </c>
      <c r="D87">
        <v>2</v>
      </c>
      <c r="E87">
        <v>900</v>
      </c>
      <c r="G87" s="4">
        <f t="shared" si="27"/>
        <v>10508.4</v>
      </c>
      <c r="H87">
        <v>230</v>
      </c>
      <c r="I87">
        <v>0.52049999999999996</v>
      </c>
      <c r="J87">
        <v>154</v>
      </c>
      <c r="K87" s="12">
        <v>286</v>
      </c>
      <c r="L87">
        <f t="shared" si="28"/>
        <v>132</v>
      </c>
      <c r="M87">
        <f t="shared" si="29"/>
        <v>76</v>
      </c>
      <c r="N87">
        <f t="shared" si="30"/>
        <v>0.56060606060606066</v>
      </c>
      <c r="O87" s="12">
        <v>0.52049999999999996</v>
      </c>
      <c r="P87">
        <v>114</v>
      </c>
      <c r="Q87">
        <f t="shared" si="31"/>
        <v>-0.14242424242424243</v>
      </c>
      <c r="R87">
        <f t="shared" si="32"/>
        <v>0.96331454545454553</v>
      </c>
      <c r="S87" s="12">
        <f t="shared" si="33"/>
        <v>40083.518236363634</v>
      </c>
      <c r="T87" s="12">
        <f t="shared" si="34"/>
        <v>28058.462765454544</v>
      </c>
      <c r="U87">
        <v>154</v>
      </c>
      <c r="V87">
        <f t="shared" si="35"/>
        <v>165</v>
      </c>
      <c r="W87">
        <f t="shared" si="36"/>
        <v>137.5</v>
      </c>
      <c r="X87">
        <f t="shared" si="37"/>
        <v>-104.24564063684609</v>
      </c>
      <c r="Y87">
        <f t="shared" si="38"/>
        <v>157.42134192570128</v>
      </c>
      <c r="Z87">
        <f t="shared" si="39"/>
        <v>157.42134192570128</v>
      </c>
      <c r="AA87">
        <f t="shared" si="40"/>
        <v>0.12073540561031082</v>
      </c>
      <c r="AB87">
        <f t="shared" si="41"/>
        <v>0.75505</v>
      </c>
      <c r="AC87">
        <f t="shared" si="42"/>
        <v>43384.259240665277</v>
      </c>
      <c r="AD87" s="12">
        <f t="shared" si="43"/>
        <v>30368.981468465692</v>
      </c>
      <c r="AE87">
        <v>10508.4</v>
      </c>
      <c r="AF87" s="65">
        <f t="shared" si="44"/>
        <v>19860.581468465694</v>
      </c>
      <c r="AH87" s="65">
        <f t="shared" si="45"/>
        <v>9186.4416666666675</v>
      </c>
      <c r="AI87" s="65">
        <f t="shared" si="46"/>
        <v>-42786.441666666666</v>
      </c>
      <c r="AJ87" s="65">
        <f t="shared" si="47"/>
        <v>-18786.441666666666</v>
      </c>
      <c r="AK87" s="65">
        <f t="shared" si="48"/>
        <v>-18786.441666666666</v>
      </c>
      <c r="AL87" s="65">
        <f t="shared" si="49"/>
        <v>-24786.441666666666</v>
      </c>
      <c r="AM87" s="66">
        <f t="shared" si="50"/>
        <v>-22925.860198200971</v>
      </c>
      <c r="AN87" s="66">
        <f t="shared" si="51"/>
        <v>1074.1398017990286</v>
      </c>
      <c r="AO87" s="66">
        <f t="shared" si="52"/>
        <v>1074.1398017990286</v>
      </c>
      <c r="AP87" s="66">
        <f t="shared" si="53"/>
        <v>-4925.8601982009714</v>
      </c>
    </row>
    <row r="88" spans="1:42" x14ac:dyDescent="0.25">
      <c r="A88" t="s">
        <v>215</v>
      </c>
      <c r="B88" t="s">
        <v>213</v>
      </c>
      <c r="C88" t="s">
        <v>116</v>
      </c>
      <c r="D88">
        <v>1</v>
      </c>
      <c r="E88">
        <v>1000</v>
      </c>
      <c r="G88" s="4">
        <f t="shared" si="27"/>
        <v>11676</v>
      </c>
      <c r="H88">
        <v>221</v>
      </c>
      <c r="I88">
        <v>0.63009999999999999</v>
      </c>
      <c r="J88">
        <v>190</v>
      </c>
      <c r="K88" s="12">
        <v>462</v>
      </c>
      <c r="L88">
        <f t="shared" si="28"/>
        <v>272</v>
      </c>
      <c r="M88">
        <f t="shared" si="29"/>
        <v>31</v>
      </c>
      <c r="N88">
        <f t="shared" si="30"/>
        <v>0.19117647058823531</v>
      </c>
      <c r="O88" s="12">
        <v>0.63009999999999999</v>
      </c>
      <c r="P88">
        <v>114</v>
      </c>
      <c r="Q88">
        <f t="shared" si="31"/>
        <v>-0.12352941176470589</v>
      </c>
      <c r="R88">
        <f t="shared" si="32"/>
        <v>0.94836117647058826</v>
      </c>
      <c r="S88" s="12">
        <f t="shared" si="33"/>
        <v>39461.308552941176</v>
      </c>
      <c r="T88" s="12">
        <f t="shared" si="34"/>
        <v>27622.915987058823</v>
      </c>
      <c r="U88">
        <v>190</v>
      </c>
      <c r="V88">
        <f t="shared" si="35"/>
        <v>340</v>
      </c>
      <c r="W88">
        <f t="shared" si="36"/>
        <v>156</v>
      </c>
      <c r="X88">
        <f t="shared" si="37"/>
        <v>-214.8091988880465</v>
      </c>
      <c r="Y88">
        <f t="shared" si="38"/>
        <v>260.71670457417235</v>
      </c>
      <c r="Z88">
        <f t="shared" si="39"/>
        <v>260.71670457417235</v>
      </c>
      <c r="AA88">
        <f t="shared" si="40"/>
        <v>0.30799030757109513</v>
      </c>
      <c r="AB88">
        <f t="shared" si="41"/>
        <v>0.60685647058823533</v>
      </c>
      <c r="AC88">
        <f t="shared" si="42"/>
        <v>57749.430993866423</v>
      </c>
      <c r="AD88" s="12">
        <f t="shared" si="43"/>
        <v>40424.601695706493</v>
      </c>
      <c r="AE88">
        <v>11676</v>
      </c>
      <c r="AF88" s="65">
        <f t="shared" si="44"/>
        <v>28748.601695706493</v>
      </c>
      <c r="AH88" s="65">
        <f t="shared" si="45"/>
        <v>7383.4203921568633</v>
      </c>
      <c r="AI88" s="65">
        <f t="shared" si="46"/>
        <v>-40983.420392156862</v>
      </c>
      <c r="AJ88" s="65">
        <f t="shared" si="47"/>
        <v>-16983.420392156862</v>
      </c>
      <c r="AK88" s="65">
        <f t="shared" si="48"/>
        <v>-16983.420392156862</v>
      </c>
      <c r="AL88" s="65">
        <f t="shared" si="49"/>
        <v>-22983.420392156862</v>
      </c>
      <c r="AM88" s="66">
        <f t="shared" si="50"/>
        <v>-12234.818696450369</v>
      </c>
      <c r="AN88" s="66">
        <f t="shared" si="51"/>
        <v>11765.181303549631</v>
      </c>
      <c r="AO88" s="66">
        <f t="shared" si="52"/>
        <v>11765.181303549631</v>
      </c>
      <c r="AP88" s="66">
        <f t="shared" si="53"/>
        <v>5765.1813035496307</v>
      </c>
    </row>
    <row r="89" spans="1:42" x14ac:dyDescent="0.25">
      <c r="A89" t="s">
        <v>216</v>
      </c>
      <c r="B89" t="s">
        <v>213</v>
      </c>
      <c r="C89" t="s">
        <v>116</v>
      </c>
      <c r="D89">
        <v>2</v>
      </c>
      <c r="E89">
        <v>1200</v>
      </c>
      <c r="G89" s="4">
        <f t="shared" si="27"/>
        <v>14011.199999999999</v>
      </c>
      <c r="H89">
        <v>316</v>
      </c>
      <c r="I89">
        <v>0.36990000000000001</v>
      </c>
      <c r="J89">
        <v>205</v>
      </c>
      <c r="K89" s="12">
        <v>411</v>
      </c>
      <c r="L89">
        <f t="shared" si="28"/>
        <v>206</v>
      </c>
      <c r="M89">
        <f t="shared" si="29"/>
        <v>111</v>
      </c>
      <c r="N89">
        <f t="shared" si="30"/>
        <v>0.53106796116504862</v>
      </c>
      <c r="O89" s="12">
        <v>0.36990000000000001</v>
      </c>
      <c r="P89">
        <v>114</v>
      </c>
      <c r="Q89">
        <f t="shared" si="31"/>
        <v>-0.25339805825242712</v>
      </c>
      <c r="R89">
        <f t="shared" si="32"/>
        <v>1.0511392233009709</v>
      </c>
      <c r="S89" s="12">
        <f t="shared" si="33"/>
        <v>43737.903081553399</v>
      </c>
      <c r="T89" s="12">
        <f t="shared" si="34"/>
        <v>30616.532157087378</v>
      </c>
      <c r="U89">
        <v>205</v>
      </c>
      <c r="V89">
        <f t="shared" si="35"/>
        <v>257.5</v>
      </c>
      <c r="W89">
        <f t="shared" si="36"/>
        <v>179.25</v>
      </c>
      <c r="X89">
        <f t="shared" si="37"/>
        <v>-162.68637856962346</v>
      </c>
      <c r="Y89">
        <f t="shared" si="38"/>
        <v>228.0060336113217</v>
      </c>
      <c r="Z89">
        <f t="shared" si="39"/>
        <v>228.0060336113217</v>
      </c>
      <c r="AA89">
        <f t="shared" si="40"/>
        <v>0.18934381984979301</v>
      </c>
      <c r="AB89">
        <f t="shared" si="41"/>
        <v>0.70075330097087385</v>
      </c>
      <c r="AC89">
        <f t="shared" si="42"/>
        <v>58318.232953459541</v>
      </c>
      <c r="AD89" s="12">
        <f t="shared" si="43"/>
        <v>40822.763067421678</v>
      </c>
      <c r="AE89">
        <v>14011.199999999999</v>
      </c>
      <c r="AF89" s="65">
        <f t="shared" si="44"/>
        <v>26811.563067421681</v>
      </c>
      <c r="AH89" s="65">
        <f t="shared" si="45"/>
        <v>8525.8318284789657</v>
      </c>
      <c r="AI89" s="65">
        <f t="shared" si="46"/>
        <v>-42125.831828478964</v>
      </c>
      <c r="AJ89" s="65">
        <f t="shared" si="47"/>
        <v>-18125.831828478964</v>
      </c>
      <c r="AK89" s="65">
        <f t="shared" si="48"/>
        <v>-18125.831828478964</v>
      </c>
      <c r="AL89" s="65">
        <f t="shared" si="49"/>
        <v>-24125.831828478964</v>
      </c>
      <c r="AM89" s="66">
        <f t="shared" si="50"/>
        <v>-15314.268761057283</v>
      </c>
      <c r="AN89" s="66">
        <f t="shared" si="51"/>
        <v>8685.731238942717</v>
      </c>
      <c r="AO89" s="66">
        <f t="shared" si="52"/>
        <v>8685.731238942717</v>
      </c>
      <c r="AP89" s="66">
        <f t="shared" si="53"/>
        <v>2685.731238942717</v>
      </c>
    </row>
    <row r="90" spans="1:42" x14ac:dyDescent="0.25">
      <c r="A90" t="s">
        <v>217</v>
      </c>
      <c r="B90" t="s">
        <v>218</v>
      </c>
      <c r="C90" t="s">
        <v>107</v>
      </c>
      <c r="D90">
        <v>1</v>
      </c>
      <c r="E90">
        <v>700</v>
      </c>
      <c r="G90" s="4">
        <f t="shared" si="27"/>
        <v>8173.2000000000007</v>
      </c>
      <c r="H90">
        <v>245</v>
      </c>
      <c r="I90">
        <v>0.56989999999999996</v>
      </c>
      <c r="J90">
        <v>192</v>
      </c>
      <c r="K90" s="12">
        <v>313</v>
      </c>
      <c r="L90">
        <f t="shared" si="28"/>
        <v>121</v>
      </c>
      <c r="M90">
        <f t="shared" si="29"/>
        <v>53</v>
      </c>
      <c r="N90">
        <f t="shared" si="30"/>
        <v>0.45041322314049592</v>
      </c>
      <c r="O90" s="12">
        <v>0.56989999999999996</v>
      </c>
      <c r="P90">
        <v>114</v>
      </c>
      <c r="Q90">
        <f t="shared" si="31"/>
        <v>-0.41570247933884308</v>
      </c>
      <c r="R90">
        <f t="shared" si="32"/>
        <v>1.1795869421487604</v>
      </c>
      <c r="S90" s="12">
        <f t="shared" si="33"/>
        <v>49082.612662809915</v>
      </c>
      <c r="T90" s="12">
        <f t="shared" si="34"/>
        <v>34357.828863966941</v>
      </c>
      <c r="U90">
        <v>192</v>
      </c>
      <c r="V90">
        <f t="shared" si="35"/>
        <v>151.25</v>
      </c>
      <c r="W90">
        <f t="shared" si="36"/>
        <v>176.875</v>
      </c>
      <c r="X90">
        <f t="shared" si="37"/>
        <v>-95.558503917108922</v>
      </c>
      <c r="Y90">
        <f t="shared" si="38"/>
        <v>169.71956343189285</v>
      </c>
      <c r="Z90">
        <f t="shared" si="39"/>
        <v>192</v>
      </c>
      <c r="AA90">
        <f t="shared" si="40"/>
        <v>0.1</v>
      </c>
      <c r="AB90">
        <f t="shared" si="41"/>
        <v>0.77146000000000003</v>
      </c>
      <c r="AC90">
        <f t="shared" si="42"/>
        <v>54063.916799999999</v>
      </c>
      <c r="AD90" s="12">
        <f t="shared" si="43"/>
        <v>37844.741759999997</v>
      </c>
      <c r="AE90">
        <v>8173.2000000000007</v>
      </c>
      <c r="AF90" s="65">
        <f t="shared" si="44"/>
        <v>29671.541759999996</v>
      </c>
      <c r="AH90" s="65">
        <f t="shared" si="45"/>
        <v>9386.0966666666664</v>
      </c>
      <c r="AI90" s="65">
        <f t="shared" si="46"/>
        <v>-42986.096666666665</v>
      </c>
      <c r="AJ90" s="65">
        <f t="shared" si="47"/>
        <v>-18986.096666666665</v>
      </c>
      <c r="AK90" s="65">
        <f t="shared" si="48"/>
        <v>-18986.096666666665</v>
      </c>
      <c r="AL90" s="65">
        <f t="shared" si="49"/>
        <v>-24986.096666666665</v>
      </c>
      <c r="AM90" s="66">
        <f t="shared" si="50"/>
        <v>-13314.554906666668</v>
      </c>
      <c r="AN90" s="66">
        <f t="shared" si="51"/>
        <v>10685.445093333332</v>
      </c>
      <c r="AO90" s="66">
        <f t="shared" si="52"/>
        <v>10685.445093333332</v>
      </c>
      <c r="AP90" s="66">
        <f t="shared" si="53"/>
        <v>4685.4450933333319</v>
      </c>
    </row>
    <row r="91" spans="1:42" x14ac:dyDescent="0.25">
      <c r="A91" t="s">
        <v>219</v>
      </c>
      <c r="B91" t="s">
        <v>218</v>
      </c>
      <c r="C91" t="s">
        <v>107</v>
      </c>
      <c r="D91">
        <v>2</v>
      </c>
      <c r="E91">
        <v>1000</v>
      </c>
      <c r="G91" s="4">
        <f t="shared" si="27"/>
        <v>11676</v>
      </c>
      <c r="H91">
        <v>266</v>
      </c>
      <c r="I91">
        <v>0.41920000000000002</v>
      </c>
      <c r="J91">
        <v>192</v>
      </c>
      <c r="K91" s="12">
        <v>357</v>
      </c>
      <c r="L91">
        <f t="shared" si="28"/>
        <v>165</v>
      </c>
      <c r="M91">
        <f t="shared" si="29"/>
        <v>74</v>
      </c>
      <c r="N91">
        <f t="shared" si="30"/>
        <v>0.45878787878787886</v>
      </c>
      <c r="O91" s="12">
        <v>0.41920000000000002</v>
      </c>
      <c r="P91">
        <v>114</v>
      </c>
      <c r="Q91">
        <f t="shared" si="31"/>
        <v>-0.2781818181818182</v>
      </c>
      <c r="R91">
        <f t="shared" si="32"/>
        <v>1.070753090909091</v>
      </c>
      <c r="S91" s="12">
        <f t="shared" si="33"/>
        <v>44554.036112727277</v>
      </c>
      <c r="T91" s="12">
        <f t="shared" si="34"/>
        <v>31187.825278909091</v>
      </c>
      <c r="U91">
        <v>192</v>
      </c>
      <c r="V91">
        <f t="shared" si="35"/>
        <v>206.25</v>
      </c>
      <c r="W91">
        <f t="shared" si="36"/>
        <v>171.375</v>
      </c>
      <c r="X91">
        <f t="shared" si="37"/>
        <v>-130.30705079605761</v>
      </c>
      <c r="Y91">
        <f t="shared" si="38"/>
        <v>196.52667740712661</v>
      </c>
      <c r="Z91">
        <f t="shared" si="39"/>
        <v>196.52667740712661</v>
      </c>
      <c r="AA91">
        <f t="shared" si="40"/>
        <v>0.12194752682243207</v>
      </c>
      <c r="AB91">
        <f t="shared" si="41"/>
        <v>0.7540907272727273</v>
      </c>
      <c r="AC91">
        <f t="shared" si="42"/>
        <v>54092.614959467959</v>
      </c>
      <c r="AD91" s="12">
        <f t="shared" si="43"/>
        <v>37864.830471627567</v>
      </c>
      <c r="AE91">
        <v>11676</v>
      </c>
      <c r="AF91" s="65">
        <f t="shared" si="44"/>
        <v>26188.830471627567</v>
      </c>
      <c r="AH91" s="65">
        <f t="shared" si="45"/>
        <v>9174.7705151515165</v>
      </c>
      <c r="AI91" s="65">
        <f t="shared" si="46"/>
        <v>-42774.770515151518</v>
      </c>
      <c r="AJ91" s="65">
        <f t="shared" si="47"/>
        <v>-18774.770515151518</v>
      </c>
      <c r="AK91" s="65">
        <f t="shared" si="48"/>
        <v>-18774.770515151518</v>
      </c>
      <c r="AL91" s="65">
        <f t="shared" si="49"/>
        <v>-24774.770515151518</v>
      </c>
      <c r="AM91" s="66">
        <f t="shared" si="50"/>
        <v>-16585.940043523951</v>
      </c>
      <c r="AN91" s="66">
        <f t="shared" si="51"/>
        <v>7414.0599564760487</v>
      </c>
      <c r="AO91" s="66">
        <f t="shared" si="52"/>
        <v>7414.0599564760487</v>
      </c>
      <c r="AP91" s="66">
        <f t="shared" si="53"/>
        <v>1414.0599564760487</v>
      </c>
    </row>
    <row r="92" spans="1:42" x14ac:dyDescent="0.25">
      <c r="A92" t="s">
        <v>220</v>
      </c>
      <c r="B92" t="s">
        <v>218</v>
      </c>
      <c r="C92" t="s">
        <v>116</v>
      </c>
      <c r="D92">
        <v>1</v>
      </c>
      <c r="E92">
        <v>800</v>
      </c>
      <c r="G92" s="4">
        <f t="shared" si="27"/>
        <v>9340.7999999999993</v>
      </c>
      <c r="H92">
        <v>325</v>
      </c>
      <c r="I92">
        <v>0.45479999999999998</v>
      </c>
      <c r="J92">
        <v>186</v>
      </c>
      <c r="K92" s="12">
        <v>465</v>
      </c>
      <c r="L92">
        <f t="shared" si="28"/>
        <v>279</v>
      </c>
      <c r="M92">
        <f t="shared" si="29"/>
        <v>139</v>
      </c>
      <c r="N92">
        <f t="shared" si="30"/>
        <v>0.49856630824372761</v>
      </c>
      <c r="O92" s="12">
        <v>0.45479999999999998</v>
      </c>
      <c r="P92">
        <v>114</v>
      </c>
      <c r="Q92">
        <f t="shared" si="31"/>
        <v>-0.1064516129032258</v>
      </c>
      <c r="R92">
        <f t="shared" si="32"/>
        <v>0.93484580645161297</v>
      </c>
      <c r="S92" s="12">
        <f t="shared" si="33"/>
        <v>38898.934006451615</v>
      </c>
      <c r="T92" s="12">
        <f t="shared" si="34"/>
        <v>27229.253804516127</v>
      </c>
      <c r="U92">
        <v>186</v>
      </c>
      <c r="V92">
        <f t="shared" si="35"/>
        <v>348.75</v>
      </c>
      <c r="W92">
        <f t="shared" si="36"/>
        <v>151.125</v>
      </c>
      <c r="X92">
        <f t="shared" si="37"/>
        <v>-220.33737680060653</v>
      </c>
      <c r="Y92">
        <f t="shared" si="38"/>
        <v>262.98147270659592</v>
      </c>
      <c r="Z92">
        <f t="shared" si="39"/>
        <v>262.98147270659592</v>
      </c>
      <c r="AA92">
        <f t="shared" si="40"/>
        <v>0.32073540561031089</v>
      </c>
      <c r="AB92">
        <f t="shared" si="41"/>
        <v>0.59677000000000002</v>
      </c>
      <c r="AC92">
        <f t="shared" si="42"/>
        <v>57282.900515497065</v>
      </c>
      <c r="AD92" s="12">
        <f t="shared" si="43"/>
        <v>40098.030360847944</v>
      </c>
      <c r="AE92">
        <v>9340.7999999999993</v>
      </c>
      <c r="AF92" s="65">
        <f t="shared" si="44"/>
        <v>30757.230360847945</v>
      </c>
      <c r="AH92" s="65">
        <f t="shared" si="45"/>
        <v>7260.7016666666668</v>
      </c>
      <c r="AI92" s="65">
        <f t="shared" si="46"/>
        <v>-40860.701666666668</v>
      </c>
      <c r="AJ92" s="65">
        <f t="shared" si="47"/>
        <v>-16860.701666666668</v>
      </c>
      <c r="AK92" s="65">
        <f t="shared" si="48"/>
        <v>-16860.701666666668</v>
      </c>
      <c r="AL92" s="65">
        <f t="shared" si="49"/>
        <v>-22860.701666666668</v>
      </c>
      <c r="AM92" s="66">
        <f t="shared" si="50"/>
        <v>-10103.471305818723</v>
      </c>
      <c r="AN92" s="66">
        <f t="shared" si="51"/>
        <v>13896.528694181277</v>
      </c>
      <c r="AO92" s="66">
        <f t="shared" si="52"/>
        <v>13896.528694181277</v>
      </c>
      <c r="AP92" s="66">
        <f t="shared" si="53"/>
        <v>7896.5286941812774</v>
      </c>
    </row>
    <row r="93" spans="1:42" x14ac:dyDescent="0.25">
      <c r="A93" t="s">
        <v>221</v>
      </c>
      <c r="B93" t="s">
        <v>208</v>
      </c>
      <c r="C93" t="s">
        <v>116</v>
      </c>
      <c r="D93">
        <v>1</v>
      </c>
      <c r="E93">
        <v>2500</v>
      </c>
      <c r="G93" s="4">
        <f t="shared" si="27"/>
        <v>29190</v>
      </c>
      <c r="H93">
        <v>393</v>
      </c>
      <c r="I93">
        <v>0.62190000000000001</v>
      </c>
      <c r="J93">
        <v>189</v>
      </c>
      <c r="K93" s="12">
        <v>588</v>
      </c>
      <c r="L93">
        <f t="shared" si="28"/>
        <v>399</v>
      </c>
      <c r="M93">
        <f t="shared" si="29"/>
        <v>204</v>
      </c>
      <c r="N93">
        <f t="shared" si="30"/>
        <v>0.50902255639097749</v>
      </c>
      <c r="O93" s="12">
        <v>0.62190000000000001</v>
      </c>
      <c r="P93">
        <v>114</v>
      </c>
      <c r="Q93">
        <f t="shared" si="31"/>
        <v>-5.0375939849624046E-2</v>
      </c>
      <c r="R93">
        <f t="shared" si="32"/>
        <v>0.89046751879699249</v>
      </c>
      <c r="S93" s="12">
        <f t="shared" si="33"/>
        <v>37052.353457142861</v>
      </c>
      <c r="T93" s="12">
        <f t="shared" si="34"/>
        <v>25936.647420000001</v>
      </c>
      <c r="U93">
        <v>189</v>
      </c>
      <c r="V93">
        <f t="shared" si="35"/>
        <v>498.75</v>
      </c>
      <c r="W93">
        <f t="shared" si="36"/>
        <v>139.125</v>
      </c>
      <c r="X93">
        <f t="shared" si="37"/>
        <v>-315.10614101592114</v>
      </c>
      <c r="Y93">
        <f t="shared" si="38"/>
        <v>337.59178354814253</v>
      </c>
      <c r="Z93">
        <f t="shared" si="39"/>
        <v>337.59178354814253</v>
      </c>
      <c r="AA93">
        <f t="shared" si="40"/>
        <v>0.3979283880664512</v>
      </c>
      <c r="AB93">
        <f t="shared" si="41"/>
        <v>0.53567947368421054</v>
      </c>
      <c r="AC93">
        <f t="shared" si="42"/>
        <v>66006.960959881762</v>
      </c>
      <c r="AD93" s="12">
        <f t="shared" si="43"/>
        <v>46204.872671917234</v>
      </c>
      <c r="AE93">
        <v>29190</v>
      </c>
      <c r="AF93" s="65">
        <f t="shared" si="44"/>
        <v>17014.872671917234</v>
      </c>
      <c r="AH93" s="65">
        <f t="shared" si="45"/>
        <v>6517.4335964912289</v>
      </c>
      <c r="AI93" s="65">
        <f t="shared" si="46"/>
        <v>-40117.433596491232</v>
      </c>
      <c r="AJ93" s="65">
        <f t="shared" si="47"/>
        <v>-16117.433596491228</v>
      </c>
      <c r="AK93" s="65">
        <f t="shared" si="48"/>
        <v>-16117.433596491228</v>
      </c>
      <c r="AL93" s="65">
        <f t="shared" si="49"/>
        <v>-22117.433596491228</v>
      </c>
      <c r="AM93" s="66">
        <f t="shared" si="50"/>
        <v>-23102.560924573998</v>
      </c>
      <c r="AN93" s="66">
        <f t="shared" si="51"/>
        <v>897.43907542600573</v>
      </c>
      <c r="AO93" s="66">
        <f t="shared" si="52"/>
        <v>897.43907542600573</v>
      </c>
      <c r="AP93" s="66">
        <f t="shared" si="53"/>
        <v>-5102.5609245739943</v>
      </c>
    </row>
    <row r="94" spans="1:42" x14ac:dyDescent="0.25">
      <c r="A94" t="s">
        <v>222</v>
      </c>
      <c r="B94" t="s">
        <v>218</v>
      </c>
      <c r="C94" t="s">
        <v>116</v>
      </c>
      <c r="D94">
        <v>2</v>
      </c>
      <c r="E94">
        <v>900</v>
      </c>
      <c r="G94" s="4">
        <f t="shared" si="27"/>
        <v>10508.4</v>
      </c>
      <c r="H94">
        <v>256</v>
      </c>
      <c r="I94">
        <v>0.70960000000000001</v>
      </c>
      <c r="J94">
        <v>209</v>
      </c>
      <c r="K94" s="12">
        <v>358</v>
      </c>
      <c r="L94">
        <f t="shared" si="28"/>
        <v>149</v>
      </c>
      <c r="M94">
        <f t="shared" si="29"/>
        <v>47</v>
      </c>
      <c r="N94">
        <f t="shared" si="30"/>
        <v>0.3523489932885906</v>
      </c>
      <c r="O94" s="12">
        <v>0.70960000000000001</v>
      </c>
      <c r="P94">
        <v>114</v>
      </c>
      <c r="Q94">
        <f t="shared" si="31"/>
        <v>-0.41006711409395979</v>
      </c>
      <c r="R94">
        <f t="shared" si="32"/>
        <v>1.1751271140939599</v>
      </c>
      <c r="S94" s="12">
        <f t="shared" si="33"/>
        <v>48897.039217449666</v>
      </c>
      <c r="T94" s="12">
        <f t="shared" si="34"/>
        <v>34227.927452214768</v>
      </c>
      <c r="U94">
        <v>209</v>
      </c>
      <c r="V94">
        <f t="shared" si="35"/>
        <v>186.25</v>
      </c>
      <c r="W94">
        <f t="shared" si="36"/>
        <v>190.375</v>
      </c>
      <c r="X94">
        <f t="shared" si="37"/>
        <v>-117.67121556734901</v>
      </c>
      <c r="Y94">
        <f t="shared" si="38"/>
        <v>195.27863596158707</v>
      </c>
      <c r="Z94">
        <f t="shared" si="39"/>
        <v>209</v>
      </c>
      <c r="AA94">
        <f t="shared" si="40"/>
        <v>0.1</v>
      </c>
      <c r="AB94">
        <f t="shared" si="41"/>
        <v>0.77146000000000003</v>
      </c>
      <c r="AC94">
        <f t="shared" si="42"/>
        <v>58850.826099999998</v>
      </c>
      <c r="AD94" s="12">
        <f t="shared" si="43"/>
        <v>41195.578269999998</v>
      </c>
      <c r="AE94">
        <v>10508.4</v>
      </c>
      <c r="AF94" s="65">
        <f t="shared" si="44"/>
        <v>30687.178269999997</v>
      </c>
      <c r="AH94" s="65">
        <f t="shared" si="45"/>
        <v>9386.0966666666664</v>
      </c>
      <c r="AI94" s="65">
        <f t="shared" si="46"/>
        <v>-42986.096666666665</v>
      </c>
      <c r="AJ94" s="65">
        <f t="shared" si="47"/>
        <v>-18986.096666666665</v>
      </c>
      <c r="AK94" s="65">
        <f t="shared" si="48"/>
        <v>-18986.096666666665</v>
      </c>
      <c r="AL94" s="65">
        <f t="shared" si="49"/>
        <v>-24986.096666666665</v>
      </c>
      <c r="AM94" s="66">
        <f t="shared" si="50"/>
        <v>-12298.918396666668</v>
      </c>
      <c r="AN94" s="66">
        <f t="shared" si="51"/>
        <v>11701.081603333332</v>
      </c>
      <c r="AO94" s="66">
        <f t="shared" si="52"/>
        <v>11701.081603333332</v>
      </c>
      <c r="AP94" s="66">
        <f t="shared" si="53"/>
        <v>5701.0816033333322</v>
      </c>
    </row>
    <row r="95" spans="1:42" x14ac:dyDescent="0.25">
      <c r="A95" t="s">
        <v>223</v>
      </c>
      <c r="B95" t="s">
        <v>224</v>
      </c>
      <c r="C95" t="s">
        <v>107</v>
      </c>
      <c r="D95">
        <v>1</v>
      </c>
      <c r="E95">
        <v>700</v>
      </c>
      <c r="G95" s="4">
        <f t="shared" si="27"/>
        <v>8173.2000000000007</v>
      </c>
      <c r="H95">
        <v>184</v>
      </c>
      <c r="I95">
        <v>0.30959999999999999</v>
      </c>
      <c r="J95">
        <v>42</v>
      </c>
      <c r="K95" s="12">
        <v>252</v>
      </c>
      <c r="L95">
        <f t="shared" si="28"/>
        <v>210</v>
      </c>
      <c r="M95">
        <f t="shared" si="29"/>
        <v>142</v>
      </c>
      <c r="N95">
        <f t="shared" si="30"/>
        <v>0.64095238095238094</v>
      </c>
      <c r="O95" s="12">
        <v>0.30959999999999999</v>
      </c>
      <c r="P95">
        <v>114</v>
      </c>
      <c r="Q95">
        <f t="shared" si="31"/>
        <v>0.37428571428571433</v>
      </c>
      <c r="R95">
        <f t="shared" si="32"/>
        <v>0.55439028571428572</v>
      </c>
      <c r="S95" s="12">
        <f t="shared" si="33"/>
        <v>23068.17978857143</v>
      </c>
      <c r="T95" s="12">
        <f t="shared" si="34"/>
        <v>16147.725852</v>
      </c>
      <c r="U95">
        <v>42</v>
      </c>
      <c r="V95">
        <f t="shared" si="35"/>
        <v>262.5</v>
      </c>
      <c r="W95">
        <f t="shared" si="36"/>
        <v>15.75</v>
      </c>
      <c r="X95">
        <f t="shared" si="37"/>
        <v>-165.84533737680061</v>
      </c>
      <c r="Y95">
        <f t="shared" si="38"/>
        <v>148.94304397270659</v>
      </c>
      <c r="Z95">
        <f t="shared" si="39"/>
        <v>148.94304397270659</v>
      </c>
      <c r="AA95">
        <f t="shared" si="40"/>
        <v>0.50740207227697753</v>
      </c>
      <c r="AB95">
        <f t="shared" si="41"/>
        <v>0.449042</v>
      </c>
      <c r="AC95">
        <f t="shared" si="42"/>
        <v>24411.814058331121</v>
      </c>
      <c r="AD95" s="12">
        <f t="shared" si="43"/>
        <v>17088.269840831785</v>
      </c>
      <c r="AE95">
        <v>8173.2000000000007</v>
      </c>
      <c r="AF95" s="65">
        <f t="shared" si="44"/>
        <v>8915.0698408317839</v>
      </c>
      <c r="AH95" s="65">
        <f t="shared" si="45"/>
        <v>5463.3443333333335</v>
      </c>
      <c r="AI95" s="65">
        <f t="shared" si="46"/>
        <v>-39063.344333333334</v>
      </c>
      <c r="AJ95" s="65">
        <f t="shared" si="47"/>
        <v>-15063.344333333334</v>
      </c>
      <c r="AK95" s="65">
        <f t="shared" si="48"/>
        <v>-15063.344333333334</v>
      </c>
      <c r="AL95" s="65">
        <f t="shared" si="49"/>
        <v>-21063.344333333334</v>
      </c>
      <c r="AM95" s="66">
        <f t="shared" si="50"/>
        <v>-30148.27449250155</v>
      </c>
      <c r="AN95" s="66">
        <f t="shared" si="51"/>
        <v>-6148.2744925015504</v>
      </c>
      <c r="AO95" s="66">
        <f t="shared" si="52"/>
        <v>-6148.2744925015504</v>
      </c>
      <c r="AP95" s="66">
        <f t="shared" si="53"/>
        <v>-12148.27449250155</v>
      </c>
    </row>
    <row r="96" spans="1:42" x14ac:dyDescent="0.25">
      <c r="A96" t="s">
        <v>225</v>
      </c>
      <c r="B96" t="s">
        <v>224</v>
      </c>
      <c r="C96" t="s">
        <v>107</v>
      </c>
      <c r="D96">
        <v>2</v>
      </c>
      <c r="E96">
        <v>1000</v>
      </c>
      <c r="G96" s="4">
        <f t="shared" si="27"/>
        <v>11676</v>
      </c>
      <c r="H96">
        <v>427</v>
      </c>
      <c r="I96">
        <v>0.24110000000000001</v>
      </c>
      <c r="J96">
        <v>94</v>
      </c>
      <c r="K96" s="12">
        <v>531</v>
      </c>
      <c r="L96">
        <f t="shared" si="28"/>
        <v>437</v>
      </c>
      <c r="M96">
        <f t="shared" si="29"/>
        <v>333</v>
      </c>
      <c r="N96">
        <f t="shared" si="30"/>
        <v>0.70961098398169342</v>
      </c>
      <c r="O96" s="12">
        <v>0.24110000000000001</v>
      </c>
      <c r="P96">
        <v>114</v>
      </c>
      <c r="Q96">
        <f t="shared" si="31"/>
        <v>0.13661327231121281</v>
      </c>
      <c r="R96">
        <f t="shared" si="32"/>
        <v>0.74248425629290615</v>
      </c>
      <c r="S96" s="12">
        <f t="shared" si="33"/>
        <v>30894.769904347828</v>
      </c>
      <c r="T96" s="12">
        <f t="shared" si="34"/>
        <v>21626.338933043477</v>
      </c>
      <c r="U96">
        <v>94</v>
      </c>
      <c r="V96">
        <f t="shared" si="35"/>
        <v>546.25</v>
      </c>
      <c r="W96">
        <f t="shared" si="36"/>
        <v>39.375</v>
      </c>
      <c r="X96">
        <f t="shared" si="37"/>
        <v>-345.1162496841041</v>
      </c>
      <c r="Y96">
        <f t="shared" si="38"/>
        <v>313.24338198129897</v>
      </c>
      <c r="Z96">
        <f t="shared" si="39"/>
        <v>313.24338198129897</v>
      </c>
      <c r="AA96">
        <f t="shared" si="40"/>
        <v>0.50136088234562737</v>
      </c>
      <c r="AB96">
        <f t="shared" si="41"/>
        <v>0.45382299771167051</v>
      </c>
      <c r="AC96">
        <f t="shared" si="42"/>
        <v>51887.323477794664</v>
      </c>
      <c r="AD96" s="12">
        <f t="shared" si="43"/>
        <v>36321.126434456259</v>
      </c>
      <c r="AE96">
        <v>11676</v>
      </c>
      <c r="AF96" s="65">
        <f t="shared" si="44"/>
        <v>24645.126434456259</v>
      </c>
      <c r="AH96" s="65">
        <f t="shared" si="45"/>
        <v>5521.5131388253249</v>
      </c>
      <c r="AI96" s="65">
        <f t="shared" si="46"/>
        <v>-39121.513138825321</v>
      </c>
      <c r="AJ96" s="65">
        <f t="shared" si="47"/>
        <v>-15121.513138825325</v>
      </c>
      <c r="AK96" s="65">
        <f t="shared" si="48"/>
        <v>-15121.513138825325</v>
      </c>
      <c r="AL96" s="65">
        <f t="shared" si="49"/>
        <v>-21121.513138825325</v>
      </c>
      <c r="AM96" s="66">
        <f t="shared" si="50"/>
        <v>-14476.386704369062</v>
      </c>
      <c r="AN96" s="66">
        <f t="shared" si="51"/>
        <v>9523.6132956309339</v>
      </c>
      <c r="AO96" s="66">
        <f t="shared" si="52"/>
        <v>9523.6132956309339</v>
      </c>
      <c r="AP96" s="66">
        <f t="shared" si="53"/>
        <v>3523.6132956309339</v>
      </c>
    </row>
    <row r="97" spans="1:42" x14ac:dyDescent="0.25">
      <c r="A97" t="s">
        <v>226</v>
      </c>
      <c r="B97" t="s">
        <v>224</v>
      </c>
      <c r="C97" t="s">
        <v>116</v>
      </c>
      <c r="D97">
        <v>1</v>
      </c>
      <c r="E97">
        <v>900</v>
      </c>
      <c r="G97" s="4">
        <f t="shared" si="27"/>
        <v>10508.4</v>
      </c>
      <c r="H97">
        <v>418</v>
      </c>
      <c r="I97">
        <v>4.6600000000000003E-2</v>
      </c>
      <c r="J97">
        <v>86</v>
      </c>
      <c r="K97" s="12">
        <v>488</v>
      </c>
      <c r="L97">
        <f t="shared" si="28"/>
        <v>402</v>
      </c>
      <c r="M97">
        <f t="shared" si="29"/>
        <v>332</v>
      </c>
      <c r="N97">
        <f t="shared" si="30"/>
        <v>0.76069651741293531</v>
      </c>
      <c r="O97" s="12">
        <v>4.6600000000000003E-2</v>
      </c>
      <c r="P97">
        <v>114</v>
      </c>
      <c r="Q97">
        <f t="shared" si="31"/>
        <v>0.15572139303482588</v>
      </c>
      <c r="R97">
        <f t="shared" si="32"/>
        <v>0.7273620895522388</v>
      </c>
      <c r="S97" s="12">
        <f t="shared" si="33"/>
        <v>30265.536546268657</v>
      </c>
      <c r="T97" s="12">
        <f t="shared" si="34"/>
        <v>21185.87558238806</v>
      </c>
      <c r="U97">
        <v>86</v>
      </c>
      <c r="V97">
        <f t="shared" si="35"/>
        <v>502.5</v>
      </c>
      <c r="W97">
        <f t="shared" si="36"/>
        <v>35.75</v>
      </c>
      <c r="X97">
        <f t="shared" si="37"/>
        <v>-317.47536012130399</v>
      </c>
      <c r="Y97">
        <f t="shared" si="38"/>
        <v>287.91954131918118</v>
      </c>
      <c r="Z97">
        <f t="shared" si="39"/>
        <v>287.91954131918118</v>
      </c>
      <c r="AA97">
        <f t="shared" si="40"/>
        <v>0.50182993297349487</v>
      </c>
      <c r="AB97">
        <f t="shared" si="41"/>
        <v>0.45345179104477618</v>
      </c>
      <c r="AC97">
        <f t="shared" si="42"/>
        <v>47653.5355661102</v>
      </c>
      <c r="AD97" s="12">
        <f t="shared" si="43"/>
        <v>33357.474896277141</v>
      </c>
      <c r="AE97">
        <v>10508.4</v>
      </c>
      <c r="AF97" s="65">
        <f t="shared" si="44"/>
        <v>22849.074896277139</v>
      </c>
      <c r="AH97" s="65">
        <f t="shared" si="45"/>
        <v>5516.9967910447767</v>
      </c>
      <c r="AI97" s="65">
        <f t="shared" si="46"/>
        <v>-39116.996791044774</v>
      </c>
      <c r="AJ97" s="65">
        <f t="shared" si="47"/>
        <v>-15116.996791044778</v>
      </c>
      <c r="AK97" s="65">
        <f t="shared" si="48"/>
        <v>-15116.996791044778</v>
      </c>
      <c r="AL97" s="65">
        <f t="shared" si="49"/>
        <v>-21116.996791044778</v>
      </c>
      <c r="AM97" s="66">
        <f t="shared" si="50"/>
        <v>-16267.921894767635</v>
      </c>
      <c r="AN97" s="66">
        <f t="shared" si="51"/>
        <v>7732.0781052323618</v>
      </c>
      <c r="AO97" s="66">
        <f t="shared" si="52"/>
        <v>7732.0781052323618</v>
      </c>
      <c r="AP97" s="66">
        <f t="shared" si="53"/>
        <v>1732.0781052323618</v>
      </c>
    </row>
    <row r="98" spans="1:42" x14ac:dyDescent="0.25">
      <c r="A98" t="s">
        <v>227</v>
      </c>
      <c r="B98" t="s">
        <v>224</v>
      </c>
      <c r="C98" t="s">
        <v>116</v>
      </c>
      <c r="D98">
        <v>2</v>
      </c>
      <c r="E98">
        <v>1200</v>
      </c>
      <c r="G98" s="4">
        <f t="shared" si="27"/>
        <v>14011.199999999999</v>
      </c>
      <c r="H98">
        <v>219</v>
      </c>
      <c r="I98">
        <v>0.63560000000000005</v>
      </c>
      <c r="J98">
        <v>83</v>
      </c>
      <c r="K98" s="12">
        <v>556</v>
      </c>
      <c r="L98">
        <f t="shared" si="28"/>
        <v>473</v>
      </c>
      <c r="M98">
        <f t="shared" si="29"/>
        <v>136</v>
      </c>
      <c r="N98">
        <f t="shared" si="30"/>
        <v>0.33002114164904867</v>
      </c>
      <c r="O98" s="12">
        <v>0.63560000000000005</v>
      </c>
      <c r="P98">
        <v>114</v>
      </c>
      <c r="Q98">
        <f t="shared" si="31"/>
        <v>0.15243128964059197</v>
      </c>
      <c r="R98">
        <f t="shared" si="32"/>
        <v>0.72996587737843555</v>
      </c>
      <c r="S98" s="12">
        <f t="shared" si="33"/>
        <v>30373.880157716703</v>
      </c>
      <c r="T98" s="12">
        <f t="shared" si="34"/>
        <v>21261.716110401692</v>
      </c>
      <c r="U98">
        <v>83</v>
      </c>
      <c r="V98">
        <f t="shared" si="35"/>
        <v>591.25</v>
      </c>
      <c r="W98">
        <f t="shared" si="36"/>
        <v>23.875</v>
      </c>
      <c r="X98">
        <f t="shared" si="37"/>
        <v>-373.54687894869852</v>
      </c>
      <c r="Y98">
        <f t="shared" si="38"/>
        <v>329.67647523376297</v>
      </c>
      <c r="Z98">
        <f t="shared" si="39"/>
        <v>329.67647523376297</v>
      </c>
      <c r="AA98">
        <f t="shared" si="40"/>
        <v>0.51721179743553991</v>
      </c>
      <c r="AB98">
        <f t="shared" si="41"/>
        <v>0.44127858350951377</v>
      </c>
      <c r="AC98">
        <f t="shared" si="42"/>
        <v>53099.896322760942</v>
      </c>
      <c r="AD98" s="12">
        <f t="shared" si="43"/>
        <v>37169.927425932656</v>
      </c>
      <c r="AE98">
        <v>14011.199999999999</v>
      </c>
      <c r="AF98" s="65">
        <f t="shared" si="44"/>
        <v>23158.727425932659</v>
      </c>
      <c r="AH98" s="65">
        <f t="shared" si="45"/>
        <v>5368.889432699084</v>
      </c>
      <c r="AI98" s="65">
        <f t="shared" si="46"/>
        <v>-38968.889432699085</v>
      </c>
      <c r="AJ98" s="65">
        <f t="shared" si="47"/>
        <v>-14968.889432699085</v>
      </c>
      <c r="AK98" s="65">
        <f t="shared" si="48"/>
        <v>-14968.889432699085</v>
      </c>
      <c r="AL98" s="65">
        <f t="shared" si="49"/>
        <v>-20968.889432699085</v>
      </c>
      <c r="AM98" s="66">
        <f t="shared" si="50"/>
        <v>-15810.162006766426</v>
      </c>
      <c r="AN98" s="66">
        <f t="shared" si="51"/>
        <v>8189.8379932335738</v>
      </c>
      <c r="AO98" s="66">
        <f t="shared" si="52"/>
        <v>8189.8379932335738</v>
      </c>
      <c r="AP98" s="66">
        <f t="shared" si="53"/>
        <v>2189.8379932335738</v>
      </c>
    </row>
    <row r="99" spans="1:42" x14ac:dyDescent="0.25">
      <c r="A99" t="s">
        <v>228</v>
      </c>
      <c r="B99" t="s">
        <v>229</v>
      </c>
      <c r="C99" t="s">
        <v>107</v>
      </c>
      <c r="D99">
        <v>1</v>
      </c>
      <c r="E99">
        <v>1100</v>
      </c>
      <c r="G99" s="4">
        <f t="shared" si="27"/>
        <v>12843.599999999999</v>
      </c>
      <c r="H99">
        <v>220</v>
      </c>
      <c r="I99">
        <v>0.43009999999999998</v>
      </c>
      <c r="J99">
        <v>84</v>
      </c>
      <c r="K99" s="12">
        <v>301</v>
      </c>
      <c r="L99">
        <f t="shared" si="28"/>
        <v>217</v>
      </c>
      <c r="M99">
        <f t="shared" si="29"/>
        <v>136</v>
      </c>
      <c r="N99">
        <f t="shared" si="30"/>
        <v>0.60138248847926268</v>
      </c>
      <c r="O99" s="12">
        <v>0.43009999999999998</v>
      </c>
      <c r="P99">
        <v>114</v>
      </c>
      <c r="Q99">
        <f t="shared" si="31"/>
        <v>0.21059907834101382</v>
      </c>
      <c r="R99">
        <f t="shared" si="32"/>
        <v>0.68393188940092164</v>
      </c>
      <c r="S99" s="12">
        <f t="shared" si="33"/>
        <v>28458.405917972348</v>
      </c>
      <c r="T99" s="12">
        <f t="shared" si="34"/>
        <v>19920.884142580642</v>
      </c>
      <c r="U99">
        <v>84</v>
      </c>
      <c r="V99">
        <f t="shared" si="35"/>
        <v>271.25</v>
      </c>
      <c r="W99">
        <f t="shared" si="36"/>
        <v>56.875</v>
      </c>
      <c r="X99">
        <f t="shared" si="37"/>
        <v>-171.37351528936063</v>
      </c>
      <c r="Y99">
        <f t="shared" si="38"/>
        <v>174.20781210513016</v>
      </c>
      <c r="Z99">
        <f t="shared" si="39"/>
        <v>174.20781210513016</v>
      </c>
      <c r="AA99">
        <f t="shared" si="40"/>
        <v>0.43256336259955819</v>
      </c>
      <c r="AB99">
        <f t="shared" si="41"/>
        <v>0.50826935483870961</v>
      </c>
      <c r="AC99">
        <f t="shared" si="42"/>
        <v>32318.739677286241</v>
      </c>
      <c r="AD99" s="12">
        <f t="shared" si="43"/>
        <v>22623.117774100367</v>
      </c>
      <c r="AE99">
        <v>12843.599999999999</v>
      </c>
      <c r="AF99" s="65">
        <f t="shared" si="44"/>
        <v>9779.5177741003681</v>
      </c>
      <c r="AH99" s="65">
        <f t="shared" si="45"/>
        <v>6183.9438172043001</v>
      </c>
      <c r="AI99" s="65">
        <f t="shared" si="46"/>
        <v>-39783.943817204301</v>
      </c>
      <c r="AJ99" s="65">
        <f t="shared" si="47"/>
        <v>-15783.943817204301</v>
      </c>
      <c r="AK99" s="65">
        <f t="shared" si="48"/>
        <v>-15783.943817204301</v>
      </c>
      <c r="AL99" s="65">
        <f t="shared" si="49"/>
        <v>-21783.943817204301</v>
      </c>
      <c r="AM99" s="66">
        <f t="shared" si="50"/>
        <v>-30004.426043103933</v>
      </c>
      <c r="AN99" s="66">
        <f t="shared" si="51"/>
        <v>-6004.4260431039329</v>
      </c>
      <c r="AO99" s="66">
        <f t="shared" si="52"/>
        <v>-6004.4260431039329</v>
      </c>
      <c r="AP99" s="66">
        <f t="shared" si="53"/>
        <v>-12004.426043103933</v>
      </c>
    </row>
    <row r="100" spans="1:42" x14ac:dyDescent="0.25">
      <c r="A100" t="s">
        <v>230</v>
      </c>
      <c r="B100" t="s">
        <v>229</v>
      </c>
      <c r="C100" t="s">
        <v>107</v>
      </c>
      <c r="D100">
        <v>2</v>
      </c>
      <c r="E100">
        <v>1400</v>
      </c>
      <c r="G100" s="4">
        <f t="shared" si="27"/>
        <v>16346.400000000001</v>
      </c>
      <c r="H100">
        <v>481</v>
      </c>
      <c r="I100">
        <v>0.38080000000000003</v>
      </c>
      <c r="J100">
        <v>134</v>
      </c>
      <c r="K100" s="12">
        <v>568</v>
      </c>
      <c r="L100">
        <f t="shared" si="28"/>
        <v>434</v>
      </c>
      <c r="M100">
        <f t="shared" si="29"/>
        <v>347</v>
      </c>
      <c r="N100">
        <f t="shared" si="30"/>
        <v>0.73963133640553003</v>
      </c>
      <c r="O100" s="12">
        <v>0.38080000000000003</v>
      </c>
      <c r="P100">
        <v>114</v>
      </c>
      <c r="Q100">
        <f t="shared" si="31"/>
        <v>6.313364055299539E-2</v>
      </c>
      <c r="R100">
        <f t="shared" si="32"/>
        <v>0.80063603686635942</v>
      </c>
      <c r="S100" s="12">
        <f t="shared" si="33"/>
        <v>33314.465494009215</v>
      </c>
      <c r="T100" s="12">
        <f t="shared" si="34"/>
        <v>23320.125845806448</v>
      </c>
      <c r="U100">
        <v>134</v>
      </c>
      <c r="V100">
        <f t="shared" si="35"/>
        <v>542.5</v>
      </c>
      <c r="W100">
        <f t="shared" si="36"/>
        <v>79.75</v>
      </c>
      <c r="X100">
        <f t="shared" si="37"/>
        <v>-342.74703057872125</v>
      </c>
      <c r="Y100">
        <f t="shared" si="38"/>
        <v>331.41562421026032</v>
      </c>
      <c r="Z100">
        <f t="shared" si="39"/>
        <v>331.41562421026032</v>
      </c>
      <c r="AA100">
        <f t="shared" si="40"/>
        <v>0.46389976812951211</v>
      </c>
      <c r="AB100">
        <f t="shared" si="41"/>
        <v>0.48346972350230416</v>
      </c>
      <c r="AC100">
        <f t="shared" si="42"/>
        <v>58483.738373466505</v>
      </c>
      <c r="AD100" s="12">
        <f t="shared" si="43"/>
        <v>40938.616861426548</v>
      </c>
      <c r="AE100">
        <v>16346.400000000001</v>
      </c>
      <c r="AF100" s="65">
        <f t="shared" si="44"/>
        <v>24592.216861426547</v>
      </c>
      <c r="AH100" s="65">
        <f t="shared" si="45"/>
        <v>5882.214969278034</v>
      </c>
      <c r="AI100" s="65">
        <f t="shared" si="46"/>
        <v>-39482.214969278037</v>
      </c>
      <c r="AJ100" s="65">
        <f t="shared" si="47"/>
        <v>-15482.214969278033</v>
      </c>
      <c r="AK100" s="65">
        <f t="shared" si="48"/>
        <v>-15482.214969278033</v>
      </c>
      <c r="AL100" s="65">
        <f t="shared" si="49"/>
        <v>-21482.214969278033</v>
      </c>
      <c r="AM100" s="66">
        <f t="shared" si="50"/>
        <v>-14889.99810785149</v>
      </c>
      <c r="AN100" s="66">
        <f t="shared" si="51"/>
        <v>9110.0018921485134</v>
      </c>
      <c r="AO100" s="66">
        <f t="shared" si="52"/>
        <v>9110.0018921485134</v>
      </c>
      <c r="AP100" s="66">
        <f t="shared" si="53"/>
        <v>3110.0018921485134</v>
      </c>
    </row>
    <row r="101" spans="1:42" x14ac:dyDescent="0.25">
      <c r="A101" t="s">
        <v>231</v>
      </c>
      <c r="B101" t="s">
        <v>229</v>
      </c>
      <c r="C101" t="s">
        <v>116</v>
      </c>
      <c r="D101">
        <v>1</v>
      </c>
      <c r="E101">
        <v>1300</v>
      </c>
      <c r="G101" s="4">
        <f t="shared" si="27"/>
        <v>15178.8</v>
      </c>
      <c r="H101">
        <v>280</v>
      </c>
      <c r="I101">
        <v>0.45750000000000002</v>
      </c>
      <c r="J101">
        <v>109</v>
      </c>
      <c r="K101" s="12">
        <v>615</v>
      </c>
      <c r="L101">
        <f t="shared" si="28"/>
        <v>506</v>
      </c>
      <c r="M101">
        <f t="shared" si="29"/>
        <v>171</v>
      </c>
      <c r="N101">
        <f t="shared" si="30"/>
        <v>0.37035573122529653</v>
      </c>
      <c r="O101" s="12">
        <v>0.45750000000000002</v>
      </c>
      <c r="P101">
        <v>114</v>
      </c>
      <c r="Q101">
        <f t="shared" si="31"/>
        <v>0.10790513833992095</v>
      </c>
      <c r="R101">
        <f t="shared" si="32"/>
        <v>0.76520387351778663</v>
      </c>
      <c r="S101" s="12">
        <f t="shared" si="33"/>
        <v>31840.133177075099</v>
      </c>
      <c r="T101" s="12">
        <f t="shared" si="34"/>
        <v>22288.093223952568</v>
      </c>
      <c r="U101">
        <v>109</v>
      </c>
      <c r="V101">
        <f t="shared" si="35"/>
        <v>632.5</v>
      </c>
      <c r="W101">
        <f t="shared" si="36"/>
        <v>45.75</v>
      </c>
      <c r="X101">
        <f t="shared" si="37"/>
        <v>-399.60828910791002</v>
      </c>
      <c r="Y101">
        <f t="shared" si="38"/>
        <v>362.78181071518827</v>
      </c>
      <c r="Z101">
        <f t="shared" si="39"/>
        <v>362.78181071518827</v>
      </c>
      <c r="AA101">
        <f t="shared" si="40"/>
        <v>0.50123606437183921</v>
      </c>
      <c r="AB101">
        <f t="shared" si="41"/>
        <v>0.45392177865612648</v>
      </c>
      <c r="AC101">
        <f t="shared" si="42"/>
        <v>60106.216146133891</v>
      </c>
      <c r="AD101" s="12">
        <f t="shared" si="43"/>
        <v>42074.351302293719</v>
      </c>
      <c r="AE101">
        <v>15178.8</v>
      </c>
      <c r="AF101" s="65">
        <f t="shared" si="44"/>
        <v>26895.551302293719</v>
      </c>
      <c r="AH101" s="65">
        <f t="shared" si="45"/>
        <v>5522.7149736495394</v>
      </c>
      <c r="AI101" s="65">
        <f t="shared" si="46"/>
        <v>-39122.714973649541</v>
      </c>
      <c r="AJ101" s="65">
        <f t="shared" si="47"/>
        <v>-15122.714973649539</v>
      </c>
      <c r="AK101" s="65">
        <f t="shared" si="48"/>
        <v>-15122.714973649539</v>
      </c>
      <c r="AL101" s="65">
        <f t="shared" si="49"/>
        <v>-21122.714973649541</v>
      </c>
      <c r="AM101" s="66">
        <f t="shared" si="50"/>
        <v>-12227.163671355822</v>
      </c>
      <c r="AN101" s="66">
        <f t="shared" si="51"/>
        <v>11772.83632864418</v>
      </c>
      <c r="AO101" s="66">
        <f t="shared" si="52"/>
        <v>11772.83632864418</v>
      </c>
      <c r="AP101" s="66">
        <f t="shared" si="53"/>
        <v>5772.8363286441781</v>
      </c>
    </row>
    <row r="102" spans="1:42" x14ac:dyDescent="0.25">
      <c r="A102" t="s">
        <v>232</v>
      </c>
      <c r="B102" t="s">
        <v>229</v>
      </c>
      <c r="C102" t="s">
        <v>116</v>
      </c>
      <c r="D102">
        <v>2</v>
      </c>
      <c r="E102">
        <v>1900</v>
      </c>
      <c r="G102" s="4">
        <f t="shared" si="27"/>
        <v>22184.400000000001</v>
      </c>
      <c r="H102">
        <v>568</v>
      </c>
      <c r="I102">
        <v>0.189</v>
      </c>
      <c r="J102">
        <v>227</v>
      </c>
      <c r="K102" s="12">
        <v>861</v>
      </c>
      <c r="L102">
        <f t="shared" si="28"/>
        <v>634</v>
      </c>
      <c r="M102">
        <f t="shared" si="29"/>
        <v>341</v>
      </c>
      <c r="N102">
        <f t="shared" si="30"/>
        <v>0.53028391167192435</v>
      </c>
      <c r="O102" s="12">
        <v>0.189</v>
      </c>
      <c r="P102">
        <v>114</v>
      </c>
      <c r="Q102">
        <f t="shared" si="31"/>
        <v>-4.2586750788643546E-2</v>
      </c>
      <c r="R102">
        <f t="shared" si="32"/>
        <v>0.88430315457413255</v>
      </c>
      <c r="S102" s="12">
        <f t="shared" si="33"/>
        <v>36795.854261829656</v>
      </c>
      <c r="T102" s="12">
        <f t="shared" si="34"/>
        <v>25757.097983280757</v>
      </c>
      <c r="U102">
        <v>227</v>
      </c>
      <c r="V102">
        <f t="shared" si="35"/>
        <v>792.5</v>
      </c>
      <c r="W102">
        <f t="shared" si="36"/>
        <v>147.75</v>
      </c>
      <c r="X102">
        <f t="shared" si="37"/>
        <v>-500.694970937579</v>
      </c>
      <c r="Y102">
        <f t="shared" si="38"/>
        <v>499.76614227950472</v>
      </c>
      <c r="Z102">
        <f t="shared" si="39"/>
        <v>499.76614227950472</v>
      </c>
      <c r="AA102">
        <f t="shared" si="40"/>
        <v>0.44418440666183562</v>
      </c>
      <c r="AB102">
        <f t="shared" si="41"/>
        <v>0.49907246056782334</v>
      </c>
      <c r="AC102">
        <f t="shared" si="42"/>
        <v>91038.124192611285</v>
      </c>
      <c r="AD102" s="12">
        <f t="shared" si="43"/>
        <v>63726.686934827892</v>
      </c>
      <c r="AE102">
        <v>22184.400000000001</v>
      </c>
      <c r="AF102" s="65">
        <f t="shared" si="44"/>
        <v>41542.286934827891</v>
      </c>
      <c r="AH102" s="65">
        <f t="shared" si="45"/>
        <v>6072.0482702418503</v>
      </c>
      <c r="AI102" s="65">
        <f t="shared" si="46"/>
        <v>-39672.048270241852</v>
      </c>
      <c r="AJ102" s="65">
        <f t="shared" si="47"/>
        <v>-15672.04827024185</v>
      </c>
      <c r="AK102" s="65">
        <f t="shared" si="48"/>
        <v>-15672.04827024185</v>
      </c>
      <c r="AL102" s="65">
        <f t="shared" si="49"/>
        <v>-21672.048270241852</v>
      </c>
      <c r="AM102" s="66">
        <f t="shared" si="50"/>
        <v>1870.2386645860388</v>
      </c>
      <c r="AN102" s="66">
        <f t="shared" si="51"/>
        <v>25870.238664586039</v>
      </c>
      <c r="AO102" s="66">
        <f t="shared" si="52"/>
        <v>25870.238664586039</v>
      </c>
      <c r="AP102" s="66">
        <f t="shared" si="53"/>
        <v>19870.238664586039</v>
      </c>
    </row>
    <row r="103" spans="1:42" x14ac:dyDescent="0.25">
      <c r="A103" t="s">
        <v>233</v>
      </c>
      <c r="B103" t="s">
        <v>234</v>
      </c>
      <c r="C103" t="s">
        <v>107</v>
      </c>
      <c r="D103">
        <v>1</v>
      </c>
      <c r="E103">
        <v>900</v>
      </c>
      <c r="G103" s="4">
        <f t="shared" si="27"/>
        <v>10508.4</v>
      </c>
      <c r="H103">
        <v>318</v>
      </c>
      <c r="I103">
        <v>0.29039999999999999</v>
      </c>
      <c r="J103">
        <v>176</v>
      </c>
      <c r="K103" s="12">
        <v>440</v>
      </c>
      <c r="L103">
        <f t="shared" si="28"/>
        <v>264</v>
      </c>
      <c r="M103">
        <f t="shared" si="29"/>
        <v>142</v>
      </c>
      <c r="N103">
        <f t="shared" si="30"/>
        <v>0.53030303030303039</v>
      </c>
      <c r="O103" s="12">
        <v>0.29039999999999999</v>
      </c>
      <c r="P103">
        <v>114</v>
      </c>
      <c r="Q103">
        <f t="shared" si="31"/>
        <v>-8.787878787878789E-2</v>
      </c>
      <c r="R103">
        <f t="shared" si="32"/>
        <v>0.92014727272727281</v>
      </c>
      <c r="S103" s="12">
        <f t="shared" si="33"/>
        <v>38287.328018181826</v>
      </c>
      <c r="T103" s="12">
        <f t="shared" si="34"/>
        <v>26801.129612727276</v>
      </c>
      <c r="U103">
        <v>176</v>
      </c>
      <c r="V103">
        <f t="shared" si="35"/>
        <v>330</v>
      </c>
      <c r="W103">
        <f t="shared" si="36"/>
        <v>143</v>
      </c>
      <c r="X103">
        <f t="shared" si="37"/>
        <v>-208.49128127369218</v>
      </c>
      <c r="Y103">
        <f t="shared" si="38"/>
        <v>248.84268385140257</v>
      </c>
      <c r="Z103">
        <f t="shared" si="39"/>
        <v>248.84268385140257</v>
      </c>
      <c r="AA103">
        <f t="shared" si="40"/>
        <v>0.32073540561031083</v>
      </c>
      <c r="AB103">
        <f t="shared" si="41"/>
        <v>0.59677000000000002</v>
      </c>
      <c r="AC103">
        <f t="shared" si="42"/>
        <v>54203.174681330551</v>
      </c>
      <c r="AD103" s="12">
        <f t="shared" si="43"/>
        <v>37942.222276931381</v>
      </c>
      <c r="AE103">
        <v>10508.4</v>
      </c>
      <c r="AF103" s="65">
        <f t="shared" si="44"/>
        <v>27433.82227693138</v>
      </c>
      <c r="AH103" s="65">
        <f t="shared" si="45"/>
        <v>7260.7016666666668</v>
      </c>
      <c r="AI103" s="65">
        <f t="shared" si="46"/>
        <v>-40860.701666666668</v>
      </c>
      <c r="AJ103" s="65">
        <f t="shared" si="47"/>
        <v>-16860.701666666668</v>
      </c>
      <c r="AK103" s="65">
        <f t="shared" si="48"/>
        <v>-16860.701666666668</v>
      </c>
      <c r="AL103" s="65">
        <f t="shared" si="49"/>
        <v>-22860.701666666668</v>
      </c>
      <c r="AM103" s="66">
        <f t="shared" si="50"/>
        <v>-13426.879389735288</v>
      </c>
      <c r="AN103" s="66">
        <f t="shared" si="51"/>
        <v>10573.120610264712</v>
      </c>
      <c r="AO103" s="66">
        <f t="shared" si="52"/>
        <v>10573.120610264712</v>
      </c>
      <c r="AP103" s="66">
        <f t="shared" si="53"/>
        <v>4573.120610264712</v>
      </c>
    </row>
    <row r="104" spans="1:42" x14ac:dyDescent="0.25">
      <c r="A104" t="s">
        <v>235</v>
      </c>
      <c r="B104" t="s">
        <v>208</v>
      </c>
      <c r="C104" t="s">
        <v>116</v>
      </c>
      <c r="D104">
        <v>2</v>
      </c>
      <c r="E104">
        <v>2800</v>
      </c>
      <c r="G104" s="4">
        <f t="shared" si="27"/>
        <v>32692.800000000003</v>
      </c>
      <c r="H104">
        <v>556</v>
      </c>
      <c r="I104">
        <v>0.29859999999999998</v>
      </c>
      <c r="J104">
        <v>191</v>
      </c>
      <c r="K104" s="12">
        <v>826</v>
      </c>
      <c r="L104">
        <f t="shared" si="28"/>
        <v>635</v>
      </c>
      <c r="M104">
        <f t="shared" si="29"/>
        <v>365</v>
      </c>
      <c r="N104">
        <f t="shared" si="30"/>
        <v>0.5598425196850394</v>
      </c>
      <c r="O104" s="12">
        <v>0.29859999999999998</v>
      </c>
      <c r="P104">
        <v>114</v>
      </c>
      <c r="Q104">
        <f t="shared" si="31"/>
        <v>2.9921259842519699E-3</v>
      </c>
      <c r="R104">
        <f t="shared" si="32"/>
        <v>0.84823203149606297</v>
      </c>
      <c r="S104" s="12">
        <f t="shared" si="33"/>
        <v>35294.934830551181</v>
      </c>
      <c r="T104" s="12">
        <f t="shared" si="34"/>
        <v>24706.454381385825</v>
      </c>
      <c r="U104">
        <v>191</v>
      </c>
      <c r="V104">
        <f t="shared" si="35"/>
        <v>793.75</v>
      </c>
      <c r="W104">
        <f t="shared" si="36"/>
        <v>111.625</v>
      </c>
      <c r="X104">
        <f t="shared" si="37"/>
        <v>-501.48471063937325</v>
      </c>
      <c r="Y104">
        <f t="shared" si="38"/>
        <v>482.37539486985088</v>
      </c>
      <c r="Z104">
        <f t="shared" si="39"/>
        <v>482.37539486985088</v>
      </c>
      <c r="AA104">
        <f t="shared" si="40"/>
        <v>0.46708711164705624</v>
      </c>
      <c r="AB104">
        <f t="shared" si="41"/>
        <v>0.48094725984251974</v>
      </c>
      <c r="AC104">
        <f t="shared" si="42"/>
        <v>84678.950398009503</v>
      </c>
      <c r="AD104" s="12">
        <f t="shared" si="43"/>
        <v>59275.265278606646</v>
      </c>
      <c r="AE104">
        <v>32692.800000000003</v>
      </c>
      <c r="AF104" s="65">
        <f t="shared" si="44"/>
        <v>26582.465278606644</v>
      </c>
      <c r="AH104" s="65">
        <f t="shared" si="45"/>
        <v>5851.5249947506572</v>
      </c>
      <c r="AI104" s="65">
        <f t="shared" si="46"/>
        <v>-39451.52499475066</v>
      </c>
      <c r="AJ104" s="65">
        <f t="shared" si="47"/>
        <v>-15451.524994750656</v>
      </c>
      <c r="AK104" s="65">
        <f t="shared" si="48"/>
        <v>-15451.524994750656</v>
      </c>
      <c r="AL104" s="65">
        <f t="shared" si="49"/>
        <v>-21451.524994750656</v>
      </c>
      <c r="AM104" s="66">
        <f t="shared" si="50"/>
        <v>-12869.059716144016</v>
      </c>
      <c r="AN104" s="66">
        <f t="shared" si="51"/>
        <v>11130.940283855987</v>
      </c>
      <c r="AO104" s="66">
        <f t="shared" si="52"/>
        <v>11130.940283855987</v>
      </c>
      <c r="AP104" s="66">
        <f t="shared" si="53"/>
        <v>5130.9402838559872</v>
      </c>
    </row>
    <row r="105" spans="1:42" x14ac:dyDescent="0.25">
      <c r="A105" t="s">
        <v>236</v>
      </c>
      <c r="B105" t="s">
        <v>234</v>
      </c>
      <c r="C105" t="s">
        <v>107</v>
      </c>
      <c r="D105">
        <v>2</v>
      </c>
      <c r="E105">
        <v>1100</v>
      </c>
      <c r="G105" s="4">
        <f t="shared" si="27"/>
        <v>12843.599999999999</v>
      </c>
      <c r="H105">
        <v>538</v>
      </c>
      <c r="I105">
        <v>0.58079999999999998</v>
      </c>
      <c r="J105">
        <v>225</v>
      </c>
      <c r="K105" s="12">
        <v>1033</v>
      </c>
      <c r="L105">
        <f t="shared" si="28"/>
        <v>808</v>
      </c>
      <c r="M105">
        <f t="shared" si="29"/>
        <v>313</v>
      </c>
      <c r="N105">
        <f t="shared" si="30"/>
        <v>0.40990099009900993</v>
      </c>
      <c r="O105" s="12">
        <v>0.58079999999999998</v>
      </c>
      <c r="P105">
        <v>114</v>
      </c>
      <c r="Q105">
        <f t="shared" si="31"/>
        <v>-9.9009900990099098E-3</v>
      </c>
      <c r="R105">
        <f t="shared" si="32"/>
        <v>0.85843564356435642</v>
      </c>
      <c r="S105" s="12">
        <f t="shared" si="33"/>
        <v>35719.507128712874</v>
      </c>
      <c r="T105" s="12">
        <f t="shared" si="34"/>
        <v>25003.65499009901</v>
      </c>
      <c r="U105">
        <v>225</v>
      </c>
      <c r="V105">
        <f t="shared" si="35"/>
        <v>1010</v>
      </c>
      <c r="W105">
        <f t="shared" si="36"/>
        <v>124</v>
      </c>
      <c r="X105">
        <f t="shared" si="37"/>
        <v>-638.1096790497852</v>
      </c>
      <c r="Y105">
        <f t="shared" si="38"/>
        <v>604.77609299974733</v>
      </c>
      <c r="Z105">
        <f t="shared" si="39"/>
        <v>604.77609299974733</v>
      </c>
      <c r="AA105">
        <f t="shared" si="40"/>
        <v>0.47601593366311618</v>
      </c>
      <c r="AB105">
        <f t="shared" si="41"/>
        <v>0.47388099009900986</v>
      </c>
      <c r="AC105">
        <f t="shared" si="42"/>
        <v>104606.04121470985</v>
      </c>
      <c r="AD105" s="12">
        <f t="shared" si="43"/>
        <v>73224.228850296888</v>
      </c>
      <c r="AE105">
        <v>12843.599999999999</v>
      </c>
      <c r="AF105" s="65">
        <f t="shared" si="44"/>
        <v>60380.628850296889</v>
      </c>
      <c r="AH105" s="65">
        <f t="shared" si="45"/>
        <v>5765.5520462046206</v>
      </c>
      <c r="AI105" s="65">
        <f t="shared" si="46"/>
        <v>-39365.552046204619</v>
      </c>
      <c r="AJ105" s="65">
        <f t="shared" si="47"/>
        <v>-15365.552046204621</v>
      </c>
      <c r="AK105" s="65">
        <f t="shared" si="48"/>
        <v>-15365.552046204621</v>
      </c>
      <c r="AL105" s="65">
        <f t="shared" si="49"/>
        <v>-21365.552046204619</v>
      </c>
      <c r="AM105" s="66">
        <f t="shared" si="50"/>
        <v>21015.07680409227</v>
      </c>
      <c r="AN105" s="66">
        <f t="shared" si="51"/>
        <v>45015.07680409227</v>
      </c>
      <c r="AO105" s="66">
        <f t="shared" si="52"/>
        <v>45015.07680409227</v>
      </c>
      <c r="AP105" s="66">
        <f t="shared" si="53"/>
        <v>39015.07680409227</v>
      </c>
    </row>
    <row r="106" spans="1:42" x14ac:dyDescent="0.25">
      <c r="A106" t="s">
        <v>237</v>
      </c>
      <c r="B106" t="s">
        <v>234</v>
      </c>
      <c r="C106" t="s">
        <v>116</v>
      </c>
      <c r="D106">
        <v>1</v>
      </c>
      <c r="E106">
        <v>1300</v>
      </c>
      <c r="G106" s="4">
        <f t="shared" si="27"/>
        <v>15178.8</v>
      </c>
      <c r="H106">
        <v>318</v>
      </c>
      <c r="I106">
        <v>0.39179999999999998</v>
      </c>
      <c r="J106">
        <v>157</v>
      </c>
      <c r="K106" s="12">
        <v>471</v>
      </c>
      <c r="L106">
        <f t="shared" si="28"/>
        <v>314</v>
      </c>
      <c r="M106">
        <f t="shared" si="29"/>
        <v>161</v>
      </c>
      <c r="N106">
        <f t="shared" si="30"/>
        <v>0.51019108280254777</v>
      </c>
      <c r="O106" s="12">
        <v>0.39179999999999998</v>
      </c>
      <c r="P106">
        <v>114</v>
      </c>
      <c r="Q106">
        <f t="shared" si="31"/>
        <v>-9.554140127388519E-3</v>
      </c>
      <c r="R106">
        <f t="shared" si="32"/>
        <v>0.8581611464968153</v>
      </c>
      <c r="S106" s="12">
        <f t="shared" si="33"/>
        <v>35708.085305732486</v>
      </c>
      <c r="T106" s="12">
        <f t="shared" si="34"/>
        <v>24995.659714012738</v>
      </c>
      <c r="U106">
        <v>157</v>
      </c>
      <c r="V106">
        <f t="shared" si="35"/>
        <v>392.5</v>
      </c>
      <c r="W106">
        <f t="shared" si="36"/>
        <v>117.75</v>
      </c>
      <c r="X106">
        <f t="shared" si="37"/>
        <v>-247.97826636340662</v>
      </c>
      <c r="Y106">
        <f t="shared" si="38"/>
        <v>269.80531336871366</v>
      </c>
      <c r="Z106">
        <f t="shared" si="39"/>
        <v>269.80531336871366</v>
      </c>
      <c r="AA106">
        <f t="shared" si="40"/>
        <v>0.38740207227697748</v>
      </c>
      <c r="AB106">
        <f t="shared" si="41"/>
        <v>0.5440100000000001</v>
      </c>
      <c r="AC106">
        <f t="shared" si="42"/>
        <v>53573.527811885593</v>
      </c>
      <c r="AD106" s="12">
        <f t="shared" si="43"/>
        <v>37501.469468319912</v>
      </c>
      <c r="AE106">
        <v>15178.8</v>
      </c>
      <c r="AF106" s="65">
        <f t="shared" si="44"/>
        <v>22322.669468319913</v>
      </c>
      <c r="AH106" s="65">
        <f t="shared" si="45"/>
        <v>6618.7883333333348</v>
      </c>
      <c r="AI106" s="65">
        <f t="shared" si="46"/>
        <v>-40218.788333333338</v>
      </c>
      <c r="AJ106" s="65">
        <f t="shared" si="47"/>
        <v>-16218.788333333334</v>
      </c>
      <c r="AK106" s="65">
        <f t="shared" si="48"/>
        <v>-16218.788333333334</v>
      </c>
      <c r="AL106" s="65">
        <f t="shared" si="49"/>
        <v>-22218.788333333334</v>
      </c>
      <c r="AM106" s="66">
        <f t="shared" si="50"/>
        <v>-17896.118865013425</v>
      </c>
      <c r="AN106" s="66">
        <f t="shared" si="51"/>
        <v>6103.8811349865791</v>
      </c>
      <c r="AO106" s="66">
        <f t="shared" si="52"/>
        <v>6103.8811349865791</v>
      </c>
      <c r="AP106" s="66">
        <f t="shared" si="53"/>
        <v>103.88113498657913</v>
      </c>
    </row>
    <row r="107" spans="1:42" x14ac:dyDescent="0.25">
      <c r="A107" t="s">
        <v>238</v>
      </c>
      <c r="B107" t="s">
        <v>234</v>
      </c>
      <c r="C107" t="s">
        <v>116</v>
      </c>
      <c r="D107">
        <v>2</v>
      </c>
      <c r="E107">
        <v>1600</v>
      </c>
      <c r="G107" s="4">
        <f t="shared" si="27"/>
        <v>18681.599999999999</v>
      </c>
      <c r="H107">
        <v>680</v>
      </c>
      <c r="I107">
        <v>0.38629999999999998</v>
      </c>
      <c r="J107">
        <v>253</v>
      </c>
      <c r="K107" s="12">
        <v>886</v>
      </c>
      <c r="L107">
        <f t="shared" si="28"/>
        <v>633</v>
      </c>
      <c r="M107">
        <f t="shared" si="29"/>
        <v>427</v>
      </c>
      <c r="N107">
        <f t="shared" si="30"/>
        <v>0.63965244865718796</v>
      </c>
      <c r="O107" s="12">
        <v>0.38629999999999998</v>
      </c>
      <c r="P107">
        <v>114</v>
      </c>
      <c r="Q107">
        <f t="shared" si="31"/>
        <v>-7.5671406003159553E-2</v>
      </c>
      <c r="R107">
        <f t="shared" si="32"/>
        <v>0.91048635071090045</v>
      </c>
      <c r="S107" s="12">
        <f t="shared" si="33"/>
        <v>37885.337053080562</v>
      </c>
      <c r="T107" s="12">
        <f t="shared" si="34"/>
        <v>26519.735937156391</v>
      </c>
      <c r="U107">
        <v>253</v>
      </c>
      <c r="V107">
        <f t="shared" si="35"/>
        <v>791.25</v>
      </c>
      <c r="W107">
        <f t="shared" si="36"/>
        <v>173.875</v>
      </c>
      <c r="X107">
        <f t="shared" si="37"/>
        <v>-499.9052312357847</v>
      </c>
      <c r="Y107">
        <f t="shared" si="38"/>
        <v>512.15688968915856</v>
      </c>
      <c r="Z107">
        <f t="shared" si="39"/>
        <v>512.15688968915856</v>
      </c>
      <c r="AA107">
        <f t="shared" si="40"/>
        <v>0.42752845458345473</v>
      </c>
      <c r="AB107">
        <f t="shared" si="41"/>
        <v>0.51225398104265396</v>
      </c>
      <c r="AC107">
        <f t="shared" si="42"/>
        <v>95759.358066518616</v>
      </c>
      <c r="AD107" s="12">
        <f t="shared" si="43"/>
        <v>67031.550646563031</v>
      </c>
      <c r="AE107">
        <v>18681.599999999999</v>
      </c>
      <c r="AF107" s="65">
        <f t="shared" si="44"/>
        <v>48349.950646563033</v>
      </c>
      <c r="AH107" s="65">
        <f t="shared" si="45"/>
        <v>6232.4234360189575</v>
      </c>
      <c r="AI107" s="65">
        <f t="shared" si="46"/>
        <v>-39832.423436018958</v>
      </c>
      <c r="AJ107" s="65">
        <f t="shared" si="47"/>
        <v>-15832.423436018958</v>
      </c>
      <c r="AK107" s="65">
        <f t="shared" si="48"/>
        <v>-15832.423436018958</v>
      </c>
      <c r="AL107" s="65">
        <f t="shared" si="49"/>
        <v>-21832.423436018958</v>
      </c>
      <c r="AM107" s="66">
        <f t="shared" si="50"/>
        <v>8517.5272105440745</v>
      </c>
      <c r="AN107" s="66">
        <f t="shared" si="51"/>
        <v>32517.527210544074</v>
      </c>
      <c r="AO107" s="66">
        <f t="shared" si="52"/>
        <v>32517.527210544074</v>
      </c>
      <c r="AP107" s="66">
        <f t="shared" si="53"/>
        <v>26517.527210544074</v>
      </c>
    </row>
    <row r="108" spans="1:42" x14ac:dyDescent="0.25">
      <c r="A108" t="s">
        <v>239</v>
      </c>
      <c r="B108" t="s">
        <v>240</v>
      </c>
      <c r="C108" t="s">
        <v>107</v>
      </c>
      <c r="D108">
        <v>1</v>
      </c>
      <c r="E108">
        <v>1400</v>
      </c>
      <c r="G108" s="4">
        <f t="shared" si="27"/>
        <v>16346.400000000001</v>
      </c>
      <c r="H108">
        <v>202</v>
      </c>
      <c r="I108">
        <v>0.48770000000000002</v>
      </c>
      <c r="J108">
        <v>76</v>
      </c>
      <c r="K108" s="12">
        <v>342</v>
      </c>
      <c r="L108">
        <f t="shared" si="28"/>
        <v>266</v>
      </c>
      <c r="M108">
        <f t="shared" si="29"/>
        <v>126</v>
      </c>
      <c r="N108">
        <f t="shared" si="30"/>
        <v>0.47894736842105268</v>
      </c>
      <c r="O108" s="12">
        <v>0.48770000000000002</v>
      </c>
      <c r="P108">
        <v>114</v>
      </c>
      <c r="Q108">
        <f t="shared" si="31"/>
        <v>0.2142857142857143</v>
      </c>
      <c r="R108">
        <f t="shared" si="32"/>
        <v>0.68101428571428579</v>
      </c>
      <c r="S108" s="12">
        <f t="shared" si="33"/>
        <v>28337.004428571432</v>
      </c>
      <c r="T108" s="12">
        <f t="shared" si="34"/>
        <v>19835.9031</v>
      </c>
      <c r="U108">
        <v>76</v>
      </c>
      <c r="V108">
        <f t="shared" si="35"/>
        <v>332.5</v>
      </c>
      <c r="W108">
        <f t="shared" si="36"/>
        <v>42.75</v>
      </c>
      <c r="X108">
        <f t="shared" si="37"/>
        <v>-210.07076067728076</v>
      </c>
      <c r="Y108">
        <f t="shared" si="38"/>
        <v>200.06118903209503</v>
      </c>
      <c r="Z108">
        <f t="shared" si="39"/>
        <v>200.06118903209503</v>
      </c>
      <c r="AA108">
        <f t="shared" si="40"/>
        <v>0.47311635799126323</v>
      </c>
      <c r="AB108">
        <f t="shared" si="41"/>
        <v>0.47617571428571431</v>
      </c>
      <c r="AC108">
        <f t="shared" si="42"/>
        <v>34771.462049695612</v>
      </c>
      <c r="AD108" s="12">
        <f t="shared" si="43"/>
        <v>24340.023434786926</v>
      </c>
      <c r="AE108">
        <v>16346.400000000001</v>
      </c>
      <c r="AF108" s="65">
        <f t="shared" si="44"/>
        <v>7993.6234347869249</v>
      </c>
      <c r="AH108" s="65">
        <f t="shared" si="45"/>
        <v>5793.4711904761916</v>
      </c>
      <c r="AI108" s="65">
        <f t="shared" si="46"/>
        <v>-39393.471190476193</v>
      </c>
      <c r="AJ108" s="65">
        <f t="shared" si="47"/>
        <v>-15393.471190476192</v>
      </c>
      <c r="AK108" s="65">
        <f t="shared" si="48"/>
        <v>-15393.471190476192</v>
      </c>
      <c r="AL108" s="65">
        <f t="shared" si="49"/>
        <v>-21393.471190476193</v>
      </c>
      <c r="AM108" s="66">
        <f t="shared" si="50"/>
        <v>-31399.847755689269</v>
      </c>
      <c r="AN108" s="66">
        <f t="shared" si="51"/>
        <v>-7399.8477556892667</v>
      </c>
      <c r="AO108" s="66">
        <f t="shared" si="52"/>
        <v>-7399.8477556892667</v>
      </c>
      <c r="AP108" s="66">
        <f t="shared" si="53"/>
        <v>-13399.847755689269</v>
      </c>
    </row>
    <row r="109" spans="1:42" x14ac:dyDescent="0.25">
      <c r="A109" t="s">
        <v>241</v>
      </c>
      <c r="B109" t="s">
        <v>240</v>
      </c>
      <c r="C109" t="s">
        <v>107</v>
      </c>
      <c r="D109">
        <v>2</v>
      </c>
      <c r="E109">
        <v>2000</v>
      </c>
      <c r="G109" s="4">
        <f t="shared" si="27"/>
        <v>23352</v>
      </c>
      <c r="H109">
        <v>579</v>
      </c>
      <c r="I109">
        <v>0.41099999999999998</v>
      </c>
      <c r="J109">
        <v>107</v>
      </c>
      <c r="K109" s="12">
        <v>781</v>
      </c>
      <c r="L109">
        <f t="shared" si="28"/>
        <v>674</v>
      </c>
      <c r="M109">
        <f t="shared" si="29"/>
        <v>472</v>
      </c>
      <c r="N109">
        <f t="shared" si="30"/>
        <v>0.66023738872403559</v>
      </c>
      <c r="O109" s="12">
        <v>0.41099999999999998</v>
      </c>
      <c r="P109">
        <v>114</v>
      </c>
      <c r="Q109">
        <f t="shared" si="31"/>
        <v>0.1083086053412463</v>
      </c>
      <c r="R109">
        <f t="shared" si="32"/>
        <v>0.76488456973293772</v>
      </c>
      <c r="S109" s="12">
        <f t="shared" si="33"/>
        <v>31826.846946587539</v>
      </c>
      <c r="T109" s="12">
        <f t="shared" si="34"/>
        <v>22278.792862611277</v>
      </c>
      <c r="U109">
        <v>107</v>
      </c>
      <c r="V109">
        <f t="shared" si="35"/>
        <v>842.5</v>
      </c>
      <c r="W109">
        <f t="shared" si="36"/>
        <v>22.75</v>
      </c>
      <c r="X109">
        <f t="shared" si="37"/>
        <v>-532.28455900935057</v>
      </c>
      <c r="Y109">
        <f t="shared" si="38"/>
        <v>464.13624589335359</v>
      </c>
      <c r="Z109">
        <f t="shared" si="39"/>
        <v>464.13624589335359</v>
      </c>
      <c r="AA109">
        <f t="shared" si="40"/>
        <v>0.52390058859745237</v>
      </c>
      <c r="AB109">
        <f t="shared" si="41"/>
        <v>0.43598507418397625</v>
      </c>
      <c r="AC109">
        <f t="shared" si="42"/>
        <v>73860.113593009402</v>
      </c>
      <c r="AD109" s="12">
        <f t="shared" si="43"/>
        <v>51702.079515106576</v>
      </c>
      <c r="AE109">
        <v>23352</v>
      </c>
      <c r="AF109" s="65">
        <f t="shared" si="44"/>
        <v>28350.079515106576</v>
      </c>
      <c r="AH109" s="65">
        <f t="shared" si="45"/>
        <v>5304.4850692383779</v>
      </c>
      <c r="AI109" s="65">
        <f t="shared" si="46"/>
        <v>-38904.485069238377</v>
      </c>
      <c r="AJ109" s="65">
        <f t="shared" si="47"/>
        <v>-14904.485069238377</v>
      </c>
      <c r="AK109" s="65">
        <f t="shared" si="48"/>
        <v>-14904.485069238377</v>
      </c>
      <c r="AL109" s="65">
        <f t="shared" si="49"/>
        <v>-20904.485069238377</v>
      </c>
      <c r="AM109" s="66">
        <f t="shared" si="50"/>
        <v>-10554.405554131801</v>
      </c>
      <c r="AN109" s="66">
        <f t="shared" si="51"/>
        <v>13445.594445868199</v>
      </c>
      <c r="AO109" s="66">
        <f t="shared" si="52"/>
        <v>13445.594445868199</v>
      </c>
      <c r="AP109" s="66">
        <f t="shared" si="53"/>
        <v>7445.5944458681988</v>
      </c>
    </row>
    <row r="110" spans="1:42" x14ac:dyDescent="0.25">
      <c r="A110" t="s">
        <v>242</v>
      </c>
      <c r="B110" t="s">
        <v>240</v>
      </c>
      <c r="C110" t="s">
        <v>116</v>
      </c>
      <c r="D110">
        <v>1</v>
      </c>
      <c r="E110">
        <v>1700</v>
      </c>
      <c r="G110" s="4">
        <f t="shared" si="27"/>
        <v>19849.199999999997</v>
      </c>
      <c r="H110">
        <v>524</v>
      </c>
      <c r="I110">
        <v>0.50409999999999999</v>
      </c>
      <c r="J110">
        <v>162</v>
      </c>
      <c r="K110" s="12">
        <v>614</v>
      </c>
      <c r="L110">
        <f t="shared" si="28"/>
        <v>452</v>
      </c>
      <c r="M110">
        <f t="shared" si="29"/>
        <v>362</v>
      </c>
      <c r="N110">
        <f t="shared" si="30"/>
        <v>0.74070796460176991</v>
      </c>
      <c r="O110" s="12">
        <v>0.50409999999999999</v>
      </c>
      <c r="P110">
        <v>114</v>
      </c>
      <c r="Q110">
        <f t="shared" si="31"/>
        <v>1.5044247787610612E-2</v>
      </c>
      <c r="R110">
        <f t="shared" si="32"/>
        <v>0.83869398230088499</v>
      </c>
      <c r="S110" s="12">
        <f t="shared" si="33"/>
        <v>34898.05660353983</v>
      </c>
      <c r="T110" s="12">
        <f t="shared" si="34"/>
        <v>24428.63962247788</v>
      </c>
      <c r="U110">
        <v>162</v>
      </c>
      <c r="V110">
        <f t="shared" si="35"/>
        <v>565</v>
      </c>
      <c r="W110">
        <f t="shared" si="36"/>
        <v>105.5</v>
      </c>
      <c r="X110">
        <f t="shared" si="37"/>
        <v>-356.96234521101843</v>
      </c>
      <c r="Y110">
        <f t="shared" si="38"/>
        <v>356.38217083649226</v>
      </c>
      <c r="Z110">
        <f t="shared" si="39"/>
        <v>356.38217083649226</v>
      </c>
      <c r="AA110">
        <f t="shared" si="40"/>
        <v>0.4440392404185704</v>
      </c>
      <c r="AB110">
        <f t="shared" si="41"/>
        <v>0.49918734513274343</v>
      </c>
      <c r="AC110">
        <f t="shared" si="42"/>
        <v>64934.036445067031</v>
      </c>
      <c r="AD110" s="12">
        <f t="shared" si="43"/>
        <v>45453.825511546922</v>
      </c>
      <c r="AE110">
        <v>19849.199999999997</v>
      </c>
      <c r="AF110" s="65">
        <f t="shared" si="44"/>
        <v>25604.625511546925</v>
      </c>
      <c r="AH110" s="65">
        <f t="shared" si="45"/>
        <v>6073.446032448378</v>
      </c>
      <c r="AI110" s="65">
        <f t="shared" si="46"/>
        <v>-39673.446032448381</v>
      </c>
      <c r="AJ110" s="65">
        <f t="shared" si="47"/>
        <v>-15673.446032448377</v>
      </c>
      <c r="AK110" s="65">
        <f t="shared" si="48"/>
        <v>-15673.446032448377</v>
      </c>
      <c r="AL110" s="65">
        <f t="shared" si="49"/>
        <v>-21673.446032448377</v>
      </c>
      <c r="AM110" s="66">
        <f t="shared" si="50"/>
        <v>-14068.820520901456</v>
      </c>
      <c r="AN110" s="66">
        <f t="shared" si="51"/>
        <v>9931.1794790985477</v>
      </c>
      <c r="AO110" s="66">
        <f t="shared" si="52"/>
        <v>9931.1794790985477</v>
      </c>
      <c r="AP110" s="66">
        <f t="shared" si="53"/>
        <v>3931.1794790985477</v>
      </c>
    </row>
    <row r="111" spans="1:42" x14ac:dyDescent="0.25">
      <c r="A111" t="s">
        <v>243</v>
      </c>
      <c r="B111" t="s">
        <v>240</v>
      </c>
      <c r="C111" t="s">
        <v>116</v>
      </c>
      <c r="D111">
        <v>2</v>
      </c>
      <c r="E111">
        <v>2500</v>
      </c>
      <c r="G111" s="4">
        <f t="shared" si="27"/>
        <v>29190</v>
      </c>
      <c r="H111">
        <v>560</v>
      </c>
      <c r="I111">
        <v>0.2767</v>
      </c>
      <c r="J111">
        <v>158</v>
      </c>
      <c r="K111" s="12">
        <v>906</v>
      </c>
      <c r="L111">
        <f t="shared" si="28"/>
        <v>748</v>
      </c>
      <c r="M111">
        <f t="shared" si="29"/>
        <v>402</v>
      </c>
      <c r="N111">
        <f t="shared" si="30"/>
        <v>0.5299465240641712</v>
      </c>
      <c r="O111" s="12">
        <v>0.2767</v>
      </c>
      <c r="P111">
        <v>114</v>
      </c>
      <c r="Q111">
        <f t="shared" si="31"/>
        <v>5.2941176470588235E-2</v>
      </c>
      <c r="R111">
        <f t="shared" si="32"/>
        <v>0.80870235294117654</v>
      </c>
      <c r="S111" s="12">
        <f t="shared" si="33"/>
        <v>33650.104905882356</v>
      </c>
      <c r="T111" s="12">
        <f t="shared" si="34"/>
        <v>23555.073434117647</v>
      </c>
      <c r="U111">
        <v>158</v>
      </c>
      <c r="V111">
        <f t="shared" si="35"/>
        <v>935</v>
      </c>
      <c r="W111">
        <f t="shared" si="36"/>
        <v>64.5</v>
      </c>
      <c r="X111">
        <f t="shared" si="37"/>
        <v>-590.7252969421279</v>
      </c>
      <c r="Y111">
        <f t="shared" si="38"/>
        <v>534.72093757897403</v>
      </c>
      <c r="Z111">
        <f t="shared" si="39"/>
        <v>534.72093757897403</v>
      </c>
      <c r="AA111">
        <f t="shared" si="40"/>
        <v>0.50291009366735195</v>
      </c>
      <c r="AB111">
        <f t="shared" si="41"/>
        <v>0.45259695187165772</v>
      </c>
      <c r="AC111">
        <f t="shared" si="42"/>
        <v>88334.769254322498</v>
      </c>
      <c r="AD111" s="12">
        <f t="shared" si="43"/>
        <v>61834.338478025747</v>
      </c>
      <c r="AE111">
        <v>29190</v>
      </c>
      <c r="AF111" s="65">
        <f t="shared" si="44"/>
        <v>32644.338478025747</v>
      </c>
      <c r="AH111" s="65">
        <f t="shared" si="45"/>
        <v>5506.5962477718358</v>
      </c>
      <c r="AI111" s="65">
        <f t="shared" si="46"/>
        <v>-39106.596247771835</v>
      </c>
      <c r="AJ111" s="65">
        <f t="shared" si="47"/>
        <v>-15106.596247771835</v>
      </c>
      <c r="AK111" s="65">
        <f t="shared" si="48"/>
        <v>-15106.596247771835</v>
      </c>
      <c r="AL111" s="65">
        <f t="shared" si="49"/>
        <v>-21106.596247771835</v>
      </c>
      <c r="AM111" s="66">
        <f t="shared" si="50"/>
        <v>-6462.2577697460874</v>
      </c>
      <c r="AN111" s="66">
        <f t="shared" si="51"/>
        <v>17537.742230253913</v>
      </c>
      <c r="AO111" s="66">
        <f t="shared" si="52"/>
        <v>17537.742230253913</v>
      </c>
      <c r="AP111" s="66">
        <f t="shared" si="53"/>
        <v>11537.742230253913</v>
      </c>
    </row>
    <row r="112" spans="1:42" x14ac:dyDescent="0.25">
      <c r="A112" t="s">
        <v>244</v>
      </c>
      <c r="B112" t="s">
        <v>245</v>
      </c>
      <c r="C112" t="s">
        <v>107</v>
      </c>
      <c r="D112">
        <v>1</v>
      </c>
      <c r="E112">
        <v>1800</v>
      </c>
      <c r="G112" s="4">
        <f t="shared" si="27"/>
        <v>21016.799999999999</v>
      </c>
      <c r="H112">
        <v>362</v>
      </c>
      <c r="I112">
        <v>0.32879999999999998</v>
      </c>
      <c r="J112">
        <v>199</v>
      </c>
      <c r="K112" s="12">
        <v>432</v>
      </c>
      <c r="L112">
        <f t="shared" si="28"/>
        <v>233</v>
      </c>
      <c r="M112">
        <f t="shared" si="29"/>
        <v>163</v>
      </c>
      <c r="N112">
        <f t="shared" si="30"/>
        <v>0.65965665236051507</v>
      </c>
      <c r="O112" s="12">
        <v>0.32879999999999998</v>
      </c>
      <c r="P112">
        <v>114</v>
      </c>
      <c r="Q112">
        <f t="shared" si="31"/>
        <v>-0.19184549356223177</v>
      </c>
      <c r="R112">
        <f t="shared" si="32"/>
        <v>1.0024265236051502</v>
      </c>
      <c r="S112" s="12">
        <f t="shared" si="33"/>
        <v>41710.967647210302</v>
      </c>
      <c r="T112" s="12">
        <f t="shared" si="34"/>
        <v>29197.677353047209</v>
      </c>
      <c r="U112">
        <v>199</v>
      </c>
      <c r="V112">
        <f t="shared" si="35"/>
        <v>291.25</v>
      </c>
      <c r="W112">
        <f t="shared" si="36"/>
        <v>169.875</v>
      </c>
      <c r="X112">
        <f t="shared" si="37"/>
        <v>-184.00935051806925</v>
      </c>
      <c r="Y112">
        <f t="shared" si="38"/>
        <v>241.45585355066973</v>
      </c>
      <c r="Z112">
        <f t="shared" si="39"/>
        <v>241.45585355066973</v>
      </c>
      <c r="AA112">
        <f t="shared" si="40"/>
        <v>0.24577117098942397</v>
      </c>
      <c r="AB112">
        <f t="shared" si="41"/>
        <v>0.65609669527896985</v>
      </c>
      <c r="AC112">
        <f t="shared" si="42"/>
        <v>57822.711463180429</v>
      </c>
      <c r="AD112" s="12">
        <f t="shared" si="43"/>
        <v>40475.898024226299</v>
      </c>
      <c r="AE112">
        <v>21016.799999999999</v>
      </c>
      <c r="AF112" s="65">
        <f t="shared" si="44"/>
        <v>19459.098024226299</v>
      </c>
      <c r="AH112" s="65">
        <f t="shared" si="45"/>
        <v>7982.5097925608006</v>
      </c>
      <c r="AI112" s="65">
        <f t="shared" si="46"/>
        <v>-41582.509792560799</v>
      </c>
      <c r="AJ112" s="65">
        <f t="shared" si="47"/>
        <v>-17582.509792560799</v>
      </c>
      <c r="AK112" s="65">
        <f t="shared" si="48"/>
        <v>-17582.509792560799</v>
      </c>
      <c r="AL112" s="65">
        <f t="shared" si="49"/>
        <v>-23582.509792560799</v>
      </c>
      <c r="AM112" s="66">
        <f t="shared" si="50"/>
        <v>-22123.411768334499</v>
      </c>
      <c r="AN112" s="66">
        <f t="shared" si="51"/>
        <v>1876.5882316655006</v>
      </c>
      <c r="AO112" s="66">
        <f t="shared" si="52"/>
        <v>1876.5882316655006</v>
      </c>
      <c r="AP112" s="66">
        <f t="shared" si="53"/>
        <v>-4123.4117683344994</v>
      </c>
    </row>
    <row r="113" spans="1:42" x14ac:dyDescent="0.25">
      <c r="A113" t="s">
        <v>246</v>
      </c>
      <c r="B113" t="s">
        <v>245</v>
      </c>
      <c r="C113" t="s">
        <v>107</v>
      </c>
      <c r="D113">
        <v>2</v>
      </c>
      <c r="E113">
        <v>2600</v>
      </c>
      <c r="G113" s="4">
        <f t="shared" si="27"/>
        <v>30357.599999999999</v>
      </c>
      <c r="H113">
        <v>417</v>
      </c>
      <c r="I113">
        <v>0.53149999999999997</v>
      </c>
      <c r="J113">
        <v>366</v>
      </c>
      <c r="K113" s="12">
        <v>594</v>
      </c>
      <c r="L113">
        <f t="shared" si="28"/>
        <v>228</v>
      </c>
      <c r="M113">
        <f t="shared" si="29"/>
        <v>51</v>
      </c>
      <c r="N113">
        <f t="shared" si="30"/>
        <v>0.27894736842105267</v>
      </c>
      <c r="O113" s="12">
        <v>0.53149999999999997</v>
      </c>
      <c r="P113">
        <v>114</v>
      </c>
      <c r="Q113">
        <f t="shared" si="31"/>
        <v>-0.78421052631578958</v>
      </c>
      <c r="R113">
        <f t="shared" si="32"/>
        <v>1.4712242105263158</v>
      </c>
      <c r="S113" s="12">
        <f t="shared" si="33"/>
        <v>61217.6394</v>
      </c>
      <c r="T113" s="12">
        <f t="shared" si="34"/>
        <v>42852.347579999994</v>
      </c>
      <c r="U113">
        <v>366</v>
      </c>
      <c r="V113">
        <f t="shared" si="35"/>
        <v>285</v>
      </c>
      <c r="W113">
        <f t="shared" si="36"/>
        <v>337.5</v>
      </c>
      <c r="X113">
        <f t="shared" si="37"/>
        <v>-180.06065200909779</v>
      </c>
      <c r="Y113">
        <f t="shared" si="38"/>
        <v>321.90959059893856</v>
      </c>
      <c r="Z113">
        <f t="shared" si="39"/>
        <v>366</v>
      </c>
      <c r="AA113">
        <f t="shared" si="40"/>
        <v>0.1</v>
      </c>
      <c r="AB113">
        <f t="shared" si="41"/>
        <v>0.77146000000000003</v>
      </c>
      <c r="AC113">
        <f t="shared" si="42"/>
        <v>103059.34139999999</v>
      </c>
      <c r="AD113" s="12">
        <f t="shared" si="43"/>
        <v>72141.538979999983</v>
      </c>
      <c r="AE113">
        <v>30357.599999999999</v>
      </c>
      <c r="AF113" s="65">
        <f t="shared" si="44"/>
        <v>41783.938979999984</v>
      </c>
      <c r="AH113" s="65">
        <f t="shared" si="45"/>
        <v>9386.0966666666664</v>
      </c>
      <c r="AI113" s="65">
        <f t="shared" si="46"/>
        <v>-42986.096666666665</v>
      </c>
      <c r="AJ113" s="65">
        <f t="shared" si="47"/>
        <v>-18986.096666666665</v>
      </c>
      <c r="AK113" s="65">
        <f t="shared" si="48"/>
        <v>-18986.096666666665</v>
      </c>
      <c r="AL113" s="65">
        <f t="shared" si="49"/>
        <v>-24986.096666666665</v>
      </c>
      <c r="AM113" s="66">
        <f t="shared" si="50"/>
        <v>-1202.1576866666801</v>
      </c>
      <c r="AN113" s="66">
        <f t="shared" si="51"/>
        <v>22797.84231333332</v>
      </c>
      <c r="AO113" s="66">
        <f t="shared" si="52"/>
        <v>22797.84231333332</v>
      </c>
      <c r="AP113" s="66">
        <f t="shared" si="53"/>
        <v>16797.84231333332</v>
      </c>
    </row>
    <row r="114" spans="1:42" x14ac:dyDescent="0.25">
      <c r="A114" t="s">
        <v>247</v>
      </c>
      <c r="B114" t="s">
        <v>245</v>
      </c>
      <c r="C114" t="s">
        <v>116</v>
      </c>
      <c r="D114">
        <v>1</v>
      </c>
      <c r="E114">
        <v>2500</v>
      </c>
      <c r="G114" s="4">
        <f t="shared" si="27"/>
        <v>29190</v>
      </c>
      <c r="H114">
        <v>474</v>
      </c>
      <c r="I114">
        <v>0.4274</v>
      </c>
      <c r="J114">
        <v>333</v>
      </c>
      <c r="K114" s="12">
        <v>665</v>
      </c>
      <c r="L114">
        <f t="shared" si="28"/>
        <v>332</v>
      </c>
      <c r="M114">
        <f t="shared" si="29"/>
        <v>141</v>
      </c>
      <c r="N114">
        <f t="shared" si="30"/>
        <v>0.43975903614457834</v>
      </c>
      <c r="O114" s="12">
        <v>0.4274</v>
      </c>
      <c r="P114">
        <v>114</v>
      </c>
      <c r="Q114">
        <f t="shared" si="31"/>
        <v>-0.42771084337349408</v>
      </c>
      <c r="R114">
        <f t="shared" si="32"/>
        <v>1.1890903614457833</v>
      </c>
      <c r="S114" s="12">
        <f t="shared" si="33"/>
        <v>49478.049939759039</v>
      </c>
      <c r="T114" s="12">
        <f t="shared" si="34"/>
        <v>34634.634957831324</v>
      </c>
      <c r="U114">
        <v>333</v>
      </c>
      <c r="V114">
        <f t="shared" si="35"/>
        <v>415</v>
      </c>
      <c r="W114">
        <f t="shared" si="36"/>
        <v>291.5</v>
      </c>
      <c r="X114">
        <f t="shared" si="37"/>
        <v>-262.19358099570383</v>
      </c>
      <c r="Y114">
        <f t="shared" si="38"/>
        <v>368.77185999494566</v>
      </c>
      <c r="Z114">
        <f t="shared" si="39"/>
        <v>368.77185999494566</v>
      </c>
      <c r="AA114">
        <f t="shared" si="40"/>
        <v>0.18619725299986906</v>
      </c>
      <c r="AB114">
        <f t="shared" si="41"/>
        <v>0.70324349397590369</v>
      </c>
      <c r="AC114">
        <f t="shared" si="42"/>
        <v>94657.790125536005</v>
      </c>
      <c r="AD114" s="12">
        <f t="shared" si="43"/>
        <v>66260.453087875198</v>
      </c>
      <c r="AE114">
        <v>29190</v>
      </c>
      <c r="AF114" s="65">
        <f t="shared" si="44"/>
        <v>37070.453087875198</v>
      </c>
      <c r="AH114" s="65">
        <f t="shared" si="45"/>
        <v>8556.1291767068287</v>
      </c>
      <c r="AI114" s="65">
        <f t="shared" si="46"/>
        <v>-42156.129176706832</v>
      </c>
      <c r="AJ114" s="65">
        <f t="shared" si="47"/>
        <v>-18156.129176706829</v>
      </c>
      <c r="AK114" s="65">
        <f t="shared" si="48"/>
        <v>-18156.129176706829</v>
      </c>
      <c r="AL114" s="65">
        <f t="shared" si="49"/>
        <v>-24156.129176706829</v>
      </c>
      <c r="AM114" s="66">
        <f t="shared" si="50"/>
        <v>-5085.6760888316348</v>
      </c>
      <c r="AN114" s="66">
        <f t="shared" si="51"/>
        <v>18914.323911168369</v>
      </c>
      <c r="AO114" s="66">
        <f t="shared" si="52"/>
        <v>18914.323911168369</v>
      </c>
      <c r="AP114" s="66">
        <f t="shared" si="53"/>
        <v>12914.323911168369</v>
      </c>
    </row>
    <row r="115" spans="1:42" x14ac:dyDescent="0.25">
      <c r="A115" t="s">
        <v>248</v>
      </c>
      <c r="B115" t="s">
        <v>106</v>
      </c>
      <c r="C115" t="s">
        <v>116</v>
      </c>
      <c r="D115">
        <v>1</v>
      </c>
      <c r="E115">
        <v>1500</v>
      </c>
      <c r="G115" s="4">
        <f t="shared" si="27"/>
        <v>17514</v>
      </c>
      <c r="H115">
        <v>146</v>
      </c>
      <c r="I115">
        <v>0.24110000000000001</v>
      </c>
      <c r="J115">
        <v>81</v>
      </c>
      <c r="K115" s="12">
        <v>205</v>
      </c>
      <c r="L115">
        <f t="shared" si="28"/>
        <v>124</v>
      </c>
      <c r="M115">
        <f t="shared" si="29"/>
        <v>65</v>
      </c>
      <c r="N115">
        <f t="shared" si="30"/>
        <v>0.51935483870967747</v>
      </c>
      <c r="O115" s="12">
        <v>0.24110000000000001</v>
      </c>
      <c r="P115">
        <v>114</v>
      </c>
      <c r="Q115">
        <f t="shared" si="31"/>
        <v>0.31290322580645163</v>
      </c>
      <c r="R115">
        <f t="shared" si="32"/>
        <v>0.60296838709677414</v>
      </c>
      <c r="S115" s="12">
        <f t="shared" si="33"/>
        <v>25089.514587096772</v>
      </c>
      <c r="T115" s="12">
        <f t="shared" si="34"/>
        <v>17562.660210967741</v>
      </c>
      <c r="U115">
        <v>81</v>
      </c>
      <c r="V115">
        <f t="shared" si="35"/>
        <v>155</v>
      </c>
      <c r="W115">
        <f t="shared" si="36"/>
        <v>65.5</v>
      </c>
      <c r="X115">
        <f t="shared" si="37"/>
        <v>-97.92772302249179</v>
      </c>
      <c r="Y115">
        <f t="shared" si="38"/>
        <v>116.04732120293151</v>
      </c>
      <c r="Z115">
        <f t="shared" si="39"/>
        <v>116.04732120293151</v>
      </c>
      <c r="AA115">
        <f t="shared" si="40"/>
        <v>0.32611174969633233</v>
      </c>
      <c r="AB115">
        <f t="shared" si="41"/>
        <v>0.59251516129032256</v>
      </c>
      <c r="AC115">
        <f t="shared" si="42"/>
        <v>25097.325992550665</v>
      </c>
      <c r="AD115" s="12">
        <f t="shared" si="43"/>
        <v>17568.128194785462</v>
      </c>
      <c r="AE115">
        <v>17514</v>
      </c>
      <c r="AF115" s="65">
        <f t="shared" si="44"/>
        <v>54.128194785462256</v>
      </c>
      <c r="AH115" s="65">
        <f t="shared" si="45"/>
        <v>7208.9344623655916</v>
      </c>
      <c r="AI115" s="65">
        <f t="shared" si="46"/>
        <v>-40808.934462365592</v>
      </c>
      <c r="AJ115" s="65">
        <f t="shared" si="47"/>
        <v>-16808.934462365592</v>
      </c>
      <c r="AK115" s="65">
        <f t="shared" si="48"/>
        <v>-16808.934462365592</v>
      </c>
      <c r="AL115" s="65">
        <f t="shared" si="49"/>
        <v>-22808.934462365592</v>
      </c>
      <c r="AM115" s="66">
        <f t="shared" si="50"/>
        <v>-40754.806267580134</v>
      </c>
      <c r="AN115" s="66">
        <f t="shared" si="51"/>
        <v>-16754.80626758013</v>
      </c>
      <c r="AO115" s="66">
        <f t="shared" si="52"/>
        <v>-16754.80626758013</v>
      </c>
      <c r="AP115" s="66">
        <f t="shared" si="53"/>
        <v>-22754.80626758013</v>
      </c>
    </row>
    <row r="116" spans="1:42" x14ac:dyDescent="0.25">
      <c r="A116" t="s">
        <v>249</v>
      </c>
      <c r="B116" t="s">
        <v>208</v>
      </c>
      <c r="C116" t="s">
        <v>107</v>
      </c>
      <c r="D116">
        <v>1</v>
      </c>
      <c r="E116">
        <v>1700</v>
      </c>
      <c r="G116" s="4">
        <f t="shared" si="27"/>
        <v>19849.199999999997</v>
      </c>
      <c r="H116">
        <v>312</v>
      </c>
      <c r="I116">
        <v>0.41099999999999998</v>
      </c>
      <c r="J116">
        <v>106</v>
      </c>
      <c r="K116" s="12">
        <v>465</v>
      </c>
      <c r="L116">
        <f t="shared" si="28"/>
        <v>359</v>
      </c>
      <c r="M116">
        <f t="shared" si="29"/>
        <v>206</v>
      </c>
      <c r="N116">
        <f t="shared" si="30"/>
        <v>0.55905292479108637</v>
      </c>
      <c r="O116" s="12">
        <v>0.41099999999999998</v>
      </c>
      <c r="P116">
        <v>114</v>
      </c>
      <c r="Q116">
        <f t="shared" si="31"/>
        <v>0.11782729805013928</v>
      </c>
      <c r="R116">
        <f t="shared" si="32"/>
        <v>0.75735147632311983</v>
      </c>
      <c r="S116" s="12">
        <f t="shared" si="33"/>
        <v>31513.394929805017</v>
      </c>
      <c r="T116" s="12">
        <f t="shared" si="34"/>
        <v>22059.37645086351</v>
      </c>
      <c r="U116">
        <v>106</v>
      </c>
      <c r="V116">
        <f t="shared" si="35"/>
        <v>448.75</v>
      </c>
      <c r="W116">
        <f t="shared" si="36"/>
        <v>61.125</v>
      </c>
      <c r="X116">
        <f t="shared" si="37"/>
        <v>-283.51655294414962</v>
      </c>
      <c r="Y116">
        <f t="shared" si="38"/>
        <v>271.72167993429366</v>
      </c>
      <c r="Z116">
        <f t="shared" si="39"/>
        <v>271.72167993429366</v>
      </c>
      <c r="AA116">
        <f t="shared" si="40"/>
        <v>0.46929622269480481</v>
      </c>
      <c r="AB116">
        <f t="shared" si="41"/>
        <v>0.47919896935933148</v>
      </c>
      <c r="AC116">
        <f t="shared" si="42"/>
        <v>47526.193376641379</v>
      </c>
      <c r="AD116" s="12">
        <f t="shared" si="43"/>
        <v>33268.335363648963</v>
      </c>
      <c r="AE116">
        <v>19849.199999999997</v>
      </c>
      <c r="AF116" s="65">
        <f t="shared" si="44"/>
        <v>13419.135363648966</v>
      </c>
      <c r="AH116" s="65">
        <f t="shared" si="45"/>
        <v>5830.2541272051994</v>
      </c>
      <c r="AI116" s="65">
        <f t="shared" si="46"/>
        <v>-39430.254127205197</v>
      </c>
      <c r="AJ116" s="65">
        <f t="shared" si="47"/>
        <v>-15430.2541272052</v>
      </c>
      <c r="AK116" s="65">
        <f t="shared" si="48"/>
        <v>-15430.2541272052</v>
      </c>
      <c r="AL116" s="65">
        <f t="shared" si="49"/>
        <v>-21430.2541272052</v>
      </c>
      <c r="AM116" s="66">
        <f t="shared" si="50"/>
        <v>-26011.118763556231</v>
      </c>
      <c r="AN116" s="66">
        <f t="shared" si="51"/>
        <v>-2011.1187635562346</v>
      </c>
      <c r="AO116" s="66">
        <f t="shared" si="52"/>
        <v>-2011.1187635562346</v>
      </c>
      <c r="AP116" s="66">
        <f t="shared" si="53"/>
        <v>-8011.1187635562346</v>
      </c>
    </row>
    <row r="117" spans="1:42" x14ac:dyDescent="0.25">
      <c r="A117" t="s">
        <v>250</v>
      </c>
      <c r="B117" t="s">
        <v>245</v>
      </c>
      <c r="C117" t="s">
        <v>116</v>
      </c>
      <c r="D117">
        <v>2</v>
      </c>
      <c r="E117">
        <v>3600</v>
      </c>
      <c r="G117" s="4">
        <f t="shared" si="27"/>
        <v>42033.599999999999</v>
      </c>
      <c r="H117">
        <v>491</v>
      </c>
      <c r="I117">
        <v>0.39729999999999999</v>
      </c>
      <c r="J117">
        <v>336</v>
      </c>
      <c r="K117" s="12">
        <v>624</v>
      </c>
      <c r="L117">
        <f t="shared" si="28"/>
        <v>288</v>
      </c>
      <c r="M117">
        <f t="shared" si="29"/>
        <v>155</v>
      </c>
      <c r="N117">
        <f t="shared" si="30"/>
        <v>0.53055555555555556</v>
      </c>
      <c r="O117" s="12">
        <v>0.39729999999999999</v>
      </c>
      <c r="P117">
        <v>114</v>
      </c>
      <c r="Q117">
        <f t="shared" si="31"/>
        <v>-0.51666666666666672</v>
      </c>
      <c r="R117">
        <f t="shared" si="32"/>
        <v>1.25949</v>
      </c>
      <c r="S117" s="12">
        <f t="shared" si="33"/>
        <v>52407.378899999996</v>
      </c>
      <c r="T117" s="12">
        <f t="shared" si="34"/>
        <v>36685.165229999991</v>
      </c>
      <c r="U117">
        <v>336</v>
      </c>
      <c r="V117">
        <f t="shared" si="35"/>
        <v>360</v>
      </c>
      <c r="W117">
        <f t="shared" si="36"/>
        <v>300</v>
      </c>
      <c r="X117">
        <f t="shared" si="37"/>
        <v>-227.44503411675512</v>
      </c>
      <c r="Y117">
        <f t="shared" si="38"/>
        <v>343.46474601971192</v>
      </c>
      <c r="Z117">
        <f t="shared" si="39"/>
        <v>343.46474601971192</v>
      </c>
      <c r="AA117">
        <f t="shared" si="40"/>
        <v>0.1207354056103109</v>
      </c>
      <c r="AB117">
        <f t="shared" si="41"/>
        <v>0.75505</v>
      </c>
      <c r="AC117">
        <f t="shared" si="42"/>
        <v>94656.56561599698</v>
      </c>
      <c r="AD117" s="12">
        <f t="shared" si="43"/>
        <v>66259.59593119788</v>
      </c>
      <c r="AE117">
        <v>42033.599999999999</v>
      </c>
      <c r="AF117" s="65">
        <f t="shared" si="44"/>
        <v>24225.995931197882</v>
      </c>
      <c r="AH117" s="65">
        <f t="shared" si="45"/>
        <v>9186.4416666666675</v>
      </c>
      <c r="AI117" s="65">
        <f t="shared" si="46"/>
        <v>-42786.441666666666</v>
      </c>
      <c r="AJ117" s="65">
        <f t="shared" si="47"/>
        <v>-18786.441666666666</v>
      </c>
      <c r="AK117" s="65">
        <f t="shared" si="48"/>
        <v>-18786.441666666666</v>
      </c>
      <c r="AL117" s="65">
        <f t="shared" si="49"/>
        <v>-24786.441666666666</v>
      </c>
      <c r="AM117" s="66">
        <f t="shared" si="50"/>
        <v>-18560.445735468784</v>
      </c>
      <c r="AN117" s="66">
        <f t="shared" si="51"/>
        <v>5439.5542645312162</v>
      </c>
      <c r="AO117" s="66">
        <f t="shared" si="52"/>
        <v>5439.5542645312162</v>
      </c>
      <c r="AP117" s="66">
        <f t="shared" si="53"/>
        <v>-560.44573546878382</v>
      </c>
    </row>
    <row r="118" spans="1:42" x14ac:dyDescent="0.25">
      <c r="A118" t="s">
        <v>251</v>
      </c>
      <c r="B118" t="s">
        <v>252</v>
      </c>
      <c r="C118" t="s">
        <v>107</v>
      </c>
      <c r="D118">
        <v>1</v>
      </c>
      <c r="E118">
        <v>1200</v>
      </c>
      <c r="G118" s="4">
        <f t="shared" si="27"/>
        <v>14011.199999999999</v>
      </c>
      <c r="H118">
        <v>204</v>
      </c>
      <c r="I118">
        <v>0.79730000000000001</v>
      </c>
      <c r="J118">
        <v>173</v>
      </c>
      <c r="K118" s="12">
        <v>395</v>
      </c>
      <c r="L118">
        <f t="shared" si="28"/>
        <v>222</v>
      </c>
      <c r="M118">
        <f t="shared" si="29"/>
        <v>31</v>
      </c>
      <c r="N118">
        <f t="shared" si="30"/>
        <v>0.21171171171171171</v>
      </c>
      <c r="O118" s="12">
        <v>0.79730000000000001</v>
      </c>
      <c r="P118">
        <v>114</v>
      </c>
      <c r="Q118">
        <f t="shared" si="31"/>
        <v>-0.11261261261261263</v>
      </c>
      <c r="R118">
        <f t="shared" si="32"/>
        <v>0.93972162162162165</v>
      </c>
      <c r="S118" s="12">
        <f t="shared" si="33"/>
        <v>39101.816675675676</v>
      </c>
      <c r="T118" s="12">
        <f t="shared" si="34"/>
        <v>27371.271672972973</v>
      </c>
      <c r="U118">
        <v>173</v>
      </c>
      <c r="V118">
        <f t="shared" si="35"/>
        <v>277.5</v>
      </c>
      <c r="W118">
        <f t="shared" si="36"/>
        <v>145.25</v>
      </c>
      <c r="X118">
        <f t="shared" si="37"/>
        <v>-175.32221379833206</v>
      </c>
      <c r="Y118">
        <f t="shared" si="38"/>
        <v>221.75407505686127</v>
      </c>
      <c r="Z118">
        <f t="shared" si="39"/>
        <v>221.75407505686127</v>
      </c>
      <c r="AA118">
        <f t="shared" si="40"/>
        <v>0.27569036056526586</v>
      </c>
      <c r="AB118">
        <f t="shared" si="41"/>
        <v>0.63241864864864861</v>
      </c>
      <c r="AC118">
        <f t="shared" si="42"/>
        <v>51188.115555123783</v>
      </c>
      <c r="AD118" s="12">
        <f t="shared" si="43"/>
        <v>35831.680888586649</v>
      </c>
      <c r="AE118">
        <v>14011.199999999999</v>
      </c>
      <c r="AF118" s="65">
        <f t="shared" si="44"/>
        <v>21820.480888586651</v>
      </c>
      <c r="AH118" s="65">
        <f t="shared" si="45"/>
        <v>7694.4268918918924</v>
      </c>
      <c r="AI118" s="65">
        <f t="shared" si="46"/>
        <v>-41294.42689189189</v>
      </c>
      <c r="AJ118" s="65">
        <f t="shared" si="47"/>
        <v>-17294.426891891893</v>
      </c>
      <c r="AK118" s="65">
        <f t="shared" si="48"/>
        <v>-17294.426891891893</v>
      </c>
      <c r="AL118" s="65">
        <f t="shared" si="49"/>
        <v>-23294.426891891893</v>
      </c>
      <c r="AM118" s="66">
        <f t="shared" si="50"/>
        <v>-19473.946003305238</v>
      </c>
      <c r="AN118" s="66">
        <f t="shared" si="51"/>
        <v>4526.0539966947581</v>
      </c>
      <c r="AO118" s="66">
        <f t="shared" si="52"/>
        <v>4526.0539966947581</v>
      </c>
      <c r="AP118" s="66">
        <f t="shared" si="53"/>
        <v>-1473.9460033052419</v>
      </c>
    </row>
    <row r="119" spans="1:42" x14ac:dyDescent="0.25">
      <c r="A119" t="s">
        <v>253</v>
      </c>
      <c r="B119" t="s">
        <v>252</v>
      </c>
      <c r="C119" t="s">
        <v>107</v>
      </c>
      <c r="D119">
        <v>2</v>
      </c>
      <c r="E119">
        <v>1600</v>
      </c>
      <c r="G119" s="4">
        <f t="shared" si="27"/>
        <v>18681.599999999999</v>
      </c>
      <c r="H119">
        <v>245</v>
      </c>
      <c r="I119">
        <v>0.68769999999999998</v>
      </c>
      <c r="J119">
        <v>228</v>
      </c>
      <c r="K119" s="12">
        <v>456</v>
      </c>
      <c r="L119">
        <f t="shared" si="28"/>
        <v>228</v>
      </c>
      <c r="M119">
        <f t="shared" si="29"/>
        <v>17</v>
      </c>
      <c r="N119">
        <f t="shared" si="30"/>
        <v>0.15964912280701754</v>
      </c>
      <c r="O119" s="12">
        <v>0.68769999999999998</v>
      </c>
      <c r="P119">
        <v>114</v>
      </c>
      <c r="Q119">
        <f t="shared" si="31"/>
        <v>-0.30000000000000004</v>
      </c>
      <c r="R119">
        <f t="shared" si="32"/>
        <v>1.08802</v>
      </c>
      <c r="S119" s="12">
        <f t="shared" si="33"/>
        <v>45272.512199999997</v>
      </c>
      <c r="T119" s="12">
        <f t="shared" si="34"/>
        <v>31690.758539999995</v>
      </c>
      <c r="U119">
        <v>228</v>
      </c>
      <c r="V119">
        <f t="shared" si="35"/>
        <v>285</v>
      </c>
      <c r="W119">
        <f t="shared" si="36"/>
        <v>199.5</v>
      </c>
      <c r="X119">
        <f t="shared" si="37"/>
        <v>-180.06065200909779</v>
      </c>
      <c r="Y119">
        <f t="shared" si="38"/>
        <v>252.90959059893862</v>
      </c>
      <c r="Z119">
        <f t="shared" si="39"/>
        <v>252.90959059893862</v>
      </c>
      <c r="AA119">
        <f t="shared" si="40"/>
        <v>0.18740207227697761</v>
      </c>
      <c r="AB119">
        <f t="shared" si="41"/>
        <v>0.70228999999999997</v>
      </c>
      <c r="AC119">
        <f t="shared" si="42"/>
        <v>64829.794879330933</v>
      </c>
      <c r="AD119" s="12">
        <f t="shared" si="43"/>
        <v>45380.856415531649</v>
      </c>
      <c r="AE119">
        <v>18681.599999999999</v>
      </c>
      <c r="AF119" s="65">
        <f t="shared" si="44"/>
        <v>26699.25641553165</v>
      </c>
      <c r="AH119" s="65">
        <f t="shared" si="45"/>
        <v>8544.5283333333336</v>
      </c>
      <c r="AI119" s="65">
        <f t="shared" si="46"/>
        <v>-42144.528333333335</v>
      </c>
      <c r="AJ119" s="65">
        <f t="shared" si="47"/>
        <v>-18144.528333333335</v>
      </c>
      <c r="AK119" s="65">
        <f t="shared" si="48"/>
        <v>-18144.528333333335</v>
      </c>
      <c r="AL119" s="65">
        <f t="shared" si="49"/>
        <v>-24144.528333333335</v>
      </c>
      <c r="AM119" s="66">
        <f t="shared" si="50"/>
        <v>-15445.271917801685</v>
      </c>
      <c r="AN119" s="66">
        <f t="shared" si="51"/>
        <v>8554.728082198315</v>
      </c>
      <c r="AO119" s="66">
        <f t="shared" si="52"/>
        <v>8554.728082198315</v>
      </c>
      <c r="AP119" s="66">
        <f t="shared" si="53"/>
        <v>2554.728082198315</v>
      </c>
    </row>
    <row r="120" spans="1:42" x14ac:dyDescent="0.25">
      <c r="A120" t="s">
        <v>254</v>
      </c>
      <c r="B120" t="s">
        <v>252</v>
      </c>
      <c r="C120" t="s">
        <v>116</v>
      </c>
      <c r="D120">
        <v>1</v>
      </c>
      <c r="E120">
        <v>1000</v>
      </c>
      <c r="G120" s="4">
        <f t="shared" si="27"/>
        <v>11676</v>
      </c>
      <c r="H120">
        <v>197</v>
      </c>
      <c r="I120">
        <v>0.58899999999999997</v>
      </c>
      <c r="J120">
        <v>155</v>
      </c>
      <c r="K120" s="12">
        <v>252</v>
      </c>
      <c r="L120">
        <f t="shared" si="28"/>
        <v>97</v>
      </c>
      <c r="M120">
        <f t="shared" si="29"/>
        <v>42</v>
      </c>
      <c r="N120">
        <f t="shared" si="30"/>
        <v>0.44639175257731956</v>
      </c>
      <c r="O120" s="12">
        <v>0.58899999999999997</v>
      </c>
      <c r="P120">
        <v>114</v>
      </c>
      <c r="Q120">
        <f t="shared" si="31"/>
        <v>-0.23814432989690723</v>
      </c>
      <c r="R120">
        <f t="shared" si="32"/>
        <v>1.0390674226804124</v>
      </c>
      <c r="S120" s="12">
        <f t="shared" si="33"/>
        <v>43235.595457731957</v>
      </c>
      <c r="T120" s="12">
        <f t="shared" si="34"/>
        <v>30264.916820412367</v>
      </c>
      <c r="U120">
        <v>155</v>
      </c>
      <c r="V120">
        <f t="shared" si="35"/>
        <v>121.25</v>
      </c>
      <c r="W120">
        <f t="shared" si="36"/>
        <v>142.875</v>
      </c>
      <c r="X120">
        <f t="shared" si="37"/>
        <v>-76.604751074045993</v>
      </c>
      <c r="Y120">
        <f t="shared" si="38"/>
        <v>136.59750126358352</v>
      </c>
      <c r="Z120">
        <f t="shared" si="39"/>
        <v>155</v>
      </c>
      <c r="AA120">
        <f t="shared" si="40"/>
        <v>0.1</v>
      </c>
      <c r="AB120">
        <f t="shared" si="41"/>
        <v>0.77146000000000003</v>
      </c>
      <c r="AC120">
        <f t="shared" si="42"/>
        <v>43645.349500000004</v>
      </c>
      <c r="AD120" s="12">
        <f t="shared" si="43"/>
        <v>30551.744650000001</v>
      </c>
      <c r="AE120">
        <v>11676</v>
      </c>
      <c r="AF120" s="65">
        <f t="shared" si="44"/>
        <v>18875.744650000001</v>
      </c>
      <c r="AH120" s="65">
        <f t="shared" si="45"/>
        <v>9386.0966666666664</v>
      </c>
      <c r="AI120" s="65">
        <f t="shared" si="46"/>
        <v>-42986.096666666665</v>
      </c>
      <c r="AJ120" s="65">
        <f t="shared" si="47"/>
        <v>-18986.096666666665</v>
      </c>
      <c r="AK120" s="65">
        <f t="shared" si="48"/>
        <v>-18986.096666666665</v>
      </c>
      <c r="AL120" s="65">
        <f t="shared" si="49"/>
        <v>-24986.096666666665</v>
      </c>
      <c r="AM120" s="66">
        <f t="shared" si="50"/>
        <v>-24110.352016666664</v>
      </c>
      <c r="AN120" s="66">
        <f t="shared" si="51"/>
        <v>-110.35201666666399</v>
      </c>
      <c r="AO120" s="66">
        <f t="shared" si="52"/>
        <v>-110.35201666666399</v>
      </c>
      <c r="AP120" s="66">
        <f t="shared" si="53"/>
        <v>-6110.352016666664</v>
      </c>
    </row>
    <row r="121" spans="1:42" x14ac:dyDescent="0.25">
      <c r="A121" t="s">
        <v>255</v>
      </c>
      <c r="B121" t="s">
        <v>252</v>
      </c>
      <c r="C121" t="s">
        <v>116</v>
      </c>
      <c r="D121">
        <v>2</v>
      </c>
      <c r="E121">
        <v>1500</v>
      </c>
      <c r="G121" s="4">
        <f t="shared" si="27"/>
        <v>17514</v>
      </c>
      <c r="H121">
        <v>195</v>
      </c>
      <c r="I121">
        <v>0.61919999999999997</v>
      </c>
      <c r="J121">
        <v>158</v>
      </c>
      <c r="K121" s="12">
        <v>236</v>
      </c>
      <c r="L121">
        <f t="shared" si="28"/>
        <v>78</v>
      </c>
      <c r="M121">
        <f t="shared" si="29"/>
        <v>37</v>
      </c>
      <c r="N121">
        <f t="shared" si="30"/>
        <v>0.47948717948717956</v>
      </c>
      <c r="O121" s="12">
        <v>0.61919999999999997</v>
      </c>
      <c r="P121">
        <v>114</v>
      </c>
      <c r="Q121">
        <f t="shared" si="31"/>
        <v>-0.35128205128205137</v>
      </c>
      <c r="R121">
        <f t="shared" si="32"/>
        <v>1.1286046153846154</v>
      </c>
      <c r="S121" s="12">
        <f t="shared" si="33"/>
        <v>46961.238046153849</v>
      </c>
      <c r="T121" s="12">
        <f t="shared" si="34"/>
        <v>32872.86663230769</v>
      </c>
      <c r="U121">
        <v>158</v>
      </c>
      <c r="V121">
        <f t="shared" si="35"/>
        <v>97.5</v>
      </c>
      <c r="W121">
        <f t="shared" si="36"/>
        <v>148.25</v>
      </c>
      <c r="X121">
        <f t="shared" si="37"/>
        <v>-61.59969673995451</v>
      </c>
      <c r="Y121">
        <f t="shared" si="38"/>
        <v>126.52170204700532</v>
      </c>
      <c r="Z121">
        <f t="shared" si="39"/>
        <v>158</v>
      </c>
      <c r="AA121">
        <f t="shared" si="40"/>
        <v>0.1</v>
      </c>
      <c r="AB121">
        <f t="shared" si="41"/>
        <v>0.77146000000000003</v>
      </c>
      <c r="AC121">
        <f t="shared" si="42"/>
        <v>44490.0982</v>
      </c>
      <c r="AD121" s="12">
        <f t="shared" si="43"/>
        <v>31143.068739999999</v>
      </c>
      <c r="AE121">
        <v>17514</v>
      </c>
      <c r="AF121" s="65">
        <f t="shared" si="44"/>
        <v>13629.068739999999</v>
      </c>
      <c r="AH121" s="65">
        <f t="shared" si="45"/>
        <v>9386.0966666666664</v>
      </c>
      <c r="AI121" s="65">
        <f t="shared" si="46"/>
        <v>-42986.096666666665</v>
      </c>
      <c r="AJ121" s="65">
        <f t="shared" si="47"/>
        <v>-18986.096666666665</v>
      </c>
      <c r="AK121" s="65">
        <f t="shared" si="48"/>
        <v>-18986.096666666665</v>
      </c>
      <c r="AL121" s="65">
        <f t="shared" si="49"/>
        <v>-24986.096666666665</v>
      </c>
      <c r="AM121" s="66">
        <f t="shared" si="50"/>
        <v>-29357.027926666666</v>
      </c>
      <c r="AN121" s="66">
        <f t="shared" si="51"/>
        <v>-5357.0279266666657</v>
      </c>
      <c r="AO121" s="66">
        <f t="shared" si="52"/>
        <v>-5357.0279266666657</v>
      </c>
      <c r="AP121" s="66">
        <f t="shared" si="53"/>
        <v>-11357.027926666666</v>
      </c>
    </row>
    <row r="122" spans="1:42" x14ac:dyDescent="0.25">
      <c r="A122" t="s">
        <v>256</v>
      </c>
      <c r="B122" t="s">
        <v>257</v>
      </c>
      <c r="C122" t="s">
        <v>107</v>
      </c>
      <c r="D122">
        <v>1</v>
      </c>
      <c r="E122">
        <v>750</v>
      </c>
      <c r="G122" s="4">
        <f t="shared" si="27"/>
        <v>8757</v>
      </c>
      <c r="H122">
        <v>124</v>
      </c>
      <c r="I122">
        <v>0.45479999999999998</v>
      </c>
      <c r="J122">
        <v>89</v>
      </c>
      <c r="K122" s="12">
        <v>155</v>
      </c>
      <c r="L122">
        <f t="shared" si="28"/>
        <v>66</v>
      </c>
      <c r="M122">
        <f t="shared" si="29"/>
        <v>35</v>
      </c>
      <c r="N122">
        <f t="shared" si="30"/>
        <v>0.52424242424242429</v>
      </c>
      <c r="O122" s="12">
        <v>0.45479999999999998</v>
      </c>
      <c r="P122">
        <v>114</v>
      </c>
      <c r="Q122">
        <f t="shared" si="31"/>
        <v>0.40303030303030307</v>
      </c>
      <c r="R122">
        <f t="shared" si="32"/>
        <v>0.5316418181818181</v>
      </c>
      <c r="S122" s="12">
        <f t="shared" si="33"/>
        <v>22121.616054545451</v>
      </c>
      <c r="T122" s="12">
        <f t="shared" si="34"/>
        <v>15485.131238181815</v>
      </c>
      <c r="U122">
        <v>89</v>
      </c>
      <c r="V122">
        <f t="shared" si="35"/>
        <v>82.5</v>
      </c>
      <c r="W122">
        <f t="shared" si="36"/>
        <v>80.75</v>
      </c>
      <c r="X122">
        <f t="shared" si="37"/>
        <v>-52.122820318423045</v>
      </c>
      <c r="Y122">
        <f t="shared" si="38"/>
        <v>84.710670962850642</v>
      </c>
      <c r="Z122">
        <f t="shared" si="39"/>
        <v>89</v>
      </c>
      <c r="AA122">
        <f t="shared" si="40"/>
        <v>0.1</v>
      </c>
      <c r="AB122">
        <f t="shared" si="41"/>
        <v>0.77146000000000003</v>
      </c>
      <c r="AC122">
        <f t="shared" si="42"/>
        <v>25060.878100000002</v>
      </c>
      <c r="AD122" s="12">
        <f t="shared" si="43"/>
        <v>17542.614669999999</v>
      </c>
      <c r="AE122">
        <v>8757</v>
      </c>
      <c r="AF122" s="65">
        <f t="shared" si="44"/>
        <v>8785.614669999999</v>
      </c>
      <c r="AH122" s="65">
        <f t="shared" si="45"/>
        <v>9386.0966666666664</v>
      </c>
      <c r="AI122" s="65">
        <f t="shared" si="46"/>
        <v>-42986.096666666665</v>
      </c>
      <c r="AJ122" s="65">
        <f t="shared" si="47"/>
        <v>-18986.096666666665</v>
      </c>
      <c r="AK122" s="65">
        <f t="shared" si="48"/>
        <v>-18986.096666666665</v>
      </c>
      <c r="AL122" s="65">
        <f t="shared" si="49"/>
        <v>-24986.096666666665</v>
      </c>
      <c r="AM122" s="66">
        <f t="shared" si="50"/>
        <v>-34200.481996666669</v>
      </c>
      <c r="AN122" s="66">
        <f t="shared" si="51"/>
        <v>-10200.481996666666</v>
      </c>
      <c r="AO122" s="66">
        <f t="shared" si="52"/>
        <v>-10200.481996666666</v>
      </c>
      <c r="AP122" s="66">
        <f t="shared" si="53"/>
        <v>-16200.481996666666</v>
      </c>
    </row>
    <row r="123" spans="1:42" x14ac:dyDescent="0.25">
      <c r="A123" t="s">
        <v>258</v>
      </c>
      <c r="B123" t="s">
        <v>257</v>
      </c>
      <c r="C123" t="s">
        <v>107</v>
      </c>
      <c r="D123">
        <v>2</v>
      </c>
      <c r="E123">
        <v>1040</v>
      </c>
      <c r="G123" s="4">
        <f t="shared" si="27"/>
        <v>12143.039999999999</v>
      </c>
      <c r="H123">
        <v>156</v>
      </c>
      <c r="I123">
        <v>0.48770000000000002</v>
      </c>
      <c r="J123">
        <v>115</v>
      </c>
      <c r="K123" s="12">
        <v>179</v>
      </c>
      <c r="L123">
        <f t="shared" si="28"/>
        <v>64</v>
      </c>
      <c r="M123">
        <f t="shared" si="29"/>
        <v>41</v>
      </c>
      <c r="N123">
        <f t="shared" si="30"/>
        <v>0.61250000000000004</v>
      </c>
      <c r="O123" s="12">
        <v>0.48770000000000002</v>
      </c>
      <c r="P123">
        <v>114</v>
      </c>
      <c r="Q123">
        <f t="shared" si="31"/>
        <v>8.7500000000000008E-2</v>
      </c>
      <c r="R123">
        <f t="shared" si="32"/>
        <v>0.78135250000000001</v>
      </c>
      <c r="S123" s="12">
        <f t="shared" si="33"/>
        <v>32512.077525000001</v>
      </c>
      <c r="T123" s="12">
        <f t="shared" si="34"/>
        <v>22758.454267499998</v>
      </c>
      <c r="U123">
        <v>115</v>
      </c>
      <c r="V123">
        <f t="shared" si="35"/>
        <v>80</v>
      </c>
      <c r="W123">
        <f t="shared" si="36"/>
        <v>107</v>
      </c>
      <c r="X123">
        <f t="shared" si="37"/>
        <v>-50.543340914834474</v>
      </c>
      <c r="Y123">
        <f t="shared" si="38"/>
        <v>96.49216578215821</v>
      </c>
      <c r="Z123">
        <f t="shared" si="39"/>
        <v>115</v>
      </c>
      <c r="AA123">
        <f t="shared" si="40"/>
        <v>0.1</v>
      </c>
      <c r="AB123">
        <f t="shared" si="41"/>
        <v>0.77146000000000003</v>
      </c>
      <c r="AC123">
        <f t="shared" si="42"/>
        <v>32382.033500000001</v>
      </c>
      <c r="AD123" s="12">
        <f t="shared" si="43"/>
        <v>22667.423449999998</v>
      </c>
      <c r="AE123">
        <v>12143.039999999999</v>
      </c>
      <c r="AF123" s="65">
        <f t="shared" si="44"/>
        <v>10524.383449999999</v>
      </c>
      <c r="AH123" s="65">
        <f t="shared" si="45"/>
        <v>9386.0966666666664</v>
      </c>
      <c r="AI123" s="65">
        <f t="shared" si="46"/>
        <v>-42986.096666666665</v>
      </c>
      <c r="AJ123" s="65">
        <f t="shared" si="47"/>
        <v>-18986.096666666665</v>
      </c>
      <c r="AK123" s="65">
        <f t="shared" si="48"/>
        <v>-18986.096666666665</v>
      </c>
      <c r="AL123" s="65">
        <f t="shared" si="49"/>
        <v>-24986.096666666665</v>
      </c>
      <c r="AM123" s="66">
        <f t="shared" si="50"/>
        <v>-32461.713216666663</v>
      </c>
      <c r="AN123" s="66">
        <f t="shared" si="51"/>
        <v>-8461.7132166666652</v>
      </c>
      <c r="AO123" s="66">
        <f t="shared" si="52"/>
        <v>-8461.7132166666652</v>
      </c>
      <c r="AP123" s="66">
        <f t="shared" si="53"/>
        <v>-14461.713216666665</v>
      </c>
    </row>
    <row r="124" spans="1:42" x14ac:dyDescent="0.25">
      <c r="A124" t="s">
        <v>259</v>
      </c>
      <c r="B124" t="s">
        <v>257</v>
      </c>
      <c r="C124" t="s">
        <v>116</v>
      </c>
      <c r="D124">
        <v>1</v>
      </c>
      <c r="E124">
        <v>900</v>
      </c>
      <c r="G124" s="4">
        <f t="shared" si="27"/>
        <v>10508.4</v>
      </c>
      <c r="H124">
        <v>256</v>
      </c>
      <c r="I124">
        <v>0.47949999999999998</v>
      </c>
      <c r="J124">
        <v>152</v>
      </c>
      <c r="K124" s="12">
        <v>300</v>
      </c>
      <c r="L124">
        <f t="shared" si="28"/>
        <v>148</v>
      </c>
      <c r="M124">
        <f t="shared" si="29"/>
        <v>104</v>
      </c>
      <c r="N124">
        <f t="shared" si="30"/>
        <v>0.66216216216216217</v>
      </c>
      <c r="O124" s="12">
        <v>0.47949999999999998</v>
      </c>
      <c r="P124">
        <v>114</v>
      </c>
      <c r="Q124">
        <f t="shared" si="31"/>
        <v>-0.10540540540540541</v>
      </c>
      <c r="R124">
        <f t="shared" si="32"/>
        <v>0.93401783783783787</v>
      </c>
      <c r="S124" s="12">
        <f t="shared" si="33"/>
        <v>38864.482232432434</v>
      </c>
      <c r="T124" s="12">
        <f t="shared" si="34"/>
        <v>27205.137562702701</v>
      </c>
      <c r="U124">
        <v>152</v>
      </c>
      <c r="V124">
        <f t="shared" si="35"/>
        <v>185</v>
      </c>
      <c r="W124">
        <f t="shared" si="36"/>
        <v>133.5</v>
      </c>
      <c r="X124">
        <f t="shared" si="37"/>
        <v>-116.88147586555472</v>
      </c>
      <c r="Y124">
        <f t="shared" si="38"/>
        <v>166.16938337124085</v>
      </c>
      <c r="Z124">
        <f t="shared" si="39"/>
        <v>166.16938337124085</v>
      </c>
      <c r="AA124">
        <f t="shared" si="40"/>
        <v>0.17659126146616677</v>
      </c>
      <c r="AB124">
        <f t="shared" si="41"/>
        <v>0.71084567567567558</v>
      </c>
      <c r="AC124">
        <f t="shared" si="42"/>
        <v>43114.08747368613</v>
      </c>
      <c r="AD124" s="12">
        <f t="shared" si="43"/>
        <v>30179.861231580289</v>
      </c>
      <c r="AE124">
        <v>10508.4</v>
      </c>
      <c r="AF124" s="65">
        <f t="shared" si="44"/>
        <v>19671.461231580288</v>
      </c>
      <c r="AH124" s="65">
        <f t="shared" si="45"/>
        <v>8648.622387387386</v>
      </c>
      <c r="AI124" s="65">
        <f t="shared" si="46"/>
        <v>-42248.622387387382</v>
      </c>
      <c r="AJ124" s="65">
        <f t="shared" si="47"/>
        <v>-18248.622387387386</v>
      </c>
      <c r="AK124" s="65">
        <f t="shared" si="48"/>
        <v>-18248.622387387386</v>
      </c>
      <c r="AL124" s="65">
        <f t="shared" si="49"/>
        <v>-24248.622387387386</v>
      </c>
      <c r="AM124" s="66">
        <f t="shared" si="50"/>
        <v>-22577.161155807094</v>
      </c>
      <c r="AN124" s="66">
        <f t="shared" si="51"/>
        <v>1422.8388441929019</v>
      </c>
      <c r="AO124" s="66">
        <f t="shared" si="52"/>
        <v>1422.8388441929019</v>
      </c>
      <c r="AP124" s="66">
        <f t="shared" si="53"/>
        <v>-4577.1611558070981</v>
      </c>
    </row>
    <row r="125" spans="1:42" x14ac:dyDescent="0.25">
      <c r="A125" t="s">
        <v>260</v>
      </c>
      <c r="B125" t="s">
        <v>257</v>
      </c>
      <c r="C125" t="s">
        <v>116</v>
      </c>
      <c r="D125">
        <v>2</v>
      </c>
      <c r="E125">
        <v>1400</v>
      </c>
      <c r="G125" s="4">
        <f t="shared" si="27"/>
        <v>16346.400000000001</v>
      </c>
      <c r="H125">
        <v>284</v>
      </c>
      <c r="I125">
        <v>0.49320000000000003</v>
      </c>
      <c r="J125">
        <v>175</v>
      </c>
      <c r="K125" s="12">
        <v>368</v>
      </c>
      <c r="L125">
        <f t="shared" si="28"/>
        <v>193</v>
      </c>
      <c r="M125">
        <f t="shared" si="29"/>
        <v>109</v>
      </c>
      <c r="N125">
        <f t="shared" si="30"/>
        <v>0.55181347150259075</v>
      </c>
      <c r="O125" s="12">
        <v>0.49320000000000003</v>
      </c>
      <c r="P125">
        <v>114</v>
      </c>
      <c r="Q125">
        <f t="shared" si="31"/>
        <v>-0.1528497409326425</v>
      </c>
      <c r="R125">
        <f t="shared" si="32"/>
        <v>0.97156528497409334</v>
      </c>
      <c r="S125" s="12">
        <f t="shared" si="33"/>
        <v>40426.831507772025</v>
      </c>
      <c r="T125" s="12">
        <f t="shared" si="34"/>
        <v>28298.782055440417</v>
      </c>
      <c r="U125">
        <v>175</v>
      </c>
      <c r="V125">
        <f t="shared" si="35"/>
        <v>241.25</v>
      </c>
      <c r="W125">
        <f t="shared" si="36"/>
        <v>150.875</v>
      </c>
      <c r="X125">
        <f t="shared" si="37"/>
        <v>-152.41976244629771</v>
      </c>
      <c r="Y125">
        <f t="shared" si="38"/>
        <v>205.08574993682083</v>
      </c>
      <c r="Z125">
        <f t="shared" si="39"/>
        <v>205.08574993682083</v>
      </c>
      <c r="AA125">
        <f t="shared" si="40"/>
        <v>0.22470777175884282</v>
      </c>
      <c r="AB125">
        <f t="shared" si="41"/>
        <v>0.6727662694300518</v>
      </c>
      <c r="AC125">
        <f t="shared" si="42"/>
        <v>50360.79283786469</v>
      </c>
      <c r="AD125" s="12">
        <f t="shared" si="43"/>
        <v>35252.554986505282</v>
      </c>
      <c r="AE125">
        <v>16346.400000000001</v>
      </c>
      <c r="AF125" s="65">
        <f t="shared" si="44"/>
        <v>18906.15498650528</v>
      </c>
      <c r="AH125" s="65">
        <f t="shared" si="45"/>
        <v>8185.3229447322974</v>
      </c>
      <c r="AI125" s="65">
        <f t="shared" si="46"/>
        <v>-41785.322944732296</v>
      </c>
      <c r="AJ125" s="65">
        <f t="shared" si="47"/>
        <v>-17785.322944732296</v>
      </c>
      <c r="AK125" s="65">
        <f t="shared" si="48"/>
        <v>-17785.322944732296</v>
      </c>
      <c r="AL125" s="65">
        <f t="shared" si="49"/>
        <v>-23785.322944732296</v>
      </c>
      <c r="AM125" s="66">
        <f t="shared" si="50"/>
        <v>-22879.167958227015</v>
      </c>
      <c r="AN125" s="66">
        <f t="shared" si="51"/>
        <v>1120.8320417729847</v>
      </c>
      <c r="AO125" s="66">
        <f t="shared" si="52"/>
        <v>1120.8320417729847</v>
      </c>
      <c r="AP125" s="66">
        <f t="shared" si="53"/>
        <v>-4879.1679582270153</v>
      </c>
    </row>
    <row r="126" spans="1:42" x14ac:dyDescent="0.25">
      <c r="A126" t="s">
        <v>261</v>
      </c>
      <c r="B126" t="s">
        <v>262</v>
      </c>
      <c r="C126" t="s">
        <v>107</v>
      </c>
      <c r="D126">
        <v>1</v>
      </c>
      <c r="E126">
        <v>825</v>
      </c>
      <c r="G126" s="4">
        <f t="shared" si="27"/>
        <v>9632.7000000000007</v>
      </c>
      <c r="H126">
        <v>128</v>
      </c>
      <c r="I126">
        <v>0.36159999999999998</v>
      </c>
      <c r="J126">
        <v>77</v>
      </c>
      <c r="K126" s="12">
        <v>161</v>
      </c>
      <c r="L126">
        <f t="shared" si="28"/>
        <v>84</v>
      </c>
      <c r="M126">
        <f t="shared" si="29"/>
        <v>51</v>
      </c>
      <c r="N126">
        <f t="shared" si="30"/>
        <v>0.58571428571428574</v>
      </c>
      <c r="O126" s="12">
        <v>0.36159999999999998</v>
      </c>
      <c r="P126">
        <v>114</v>
      </c>
      <c r="Q126">
        <f t="shared" si="31"/>
        <v>0.45238095238095244</v>
      </c>
      <c r="R126">
        <f t="shared" si="32"/>
        <v>0.49258571428571429</v>
      </c>
      <c r="S126" s="12">
        <f t="shared" si="33"/>
        <v>20496.491571428571</v>
      </c>
      <c r="T126" s="12">
        <f t="shared" si="34"/>
        <v>14347.544099999999</v>
      </c>
      <c r="U126">
        <v>77</v>
      </c>
      <c r="V126">
        <f t="shared" si="35"/>
        <v>105</v>
      </c>
      <c r="W126">
        <f t="shared" si="36"/>
        <v>66.5</v>
      </c>
      <c r="X126">
        <f t="shared" si="37"/>
        <v>-66.338134950720246</v>
      </c>
      <c r="Y126">
        <f t="shared" si="38"/>
        <v>89.677217589082645</v>
      </c>
      <c r="Z126">
        <f t="shared" si="39"/>
        <v>89.677217589082645</v>
      </c>
      <c r="AA126">
        <f t="shared" si="40"/>
        <v>0.22073540561031091</v>
      </c>
      <c r="AB126">
        <f t="shared" si="41"/>
        <v>0.67591000000000001</v>
      </c>
      <c r="AC126">
        <f t="shared" si="42"/>
        <v>22124.010771332451</v>
      </c>
      <c r="AD126" s="12">
        <f t="shared" si="43"/>
        <v>15486.807539932714</v>
      </c>
      <c r="AE126">
        <v>9632.7000000000007</v>
      </c>
      <c r="AF126" s="65">
        <f t="shared" si="44"/>
        <v>5854.1075399327128</v>
      </c>
      <c r="AH126" s="65">
        <f t="shared" si="45"/>
        <v>8223.5716666666667</v>
      </c>
      <c r="AI126" s="65">
        <f t="shared" si="46"/>
        <v>-41823.57166666667</v>
      </c>
      <c r="AJ126" s="65">
        <f t="shared" si="47"/>
        <v>-17823.571666666667</v>
      </c>
      <c r="AK126" s="65">
        <f t="shared" si="48"/>
        <v>-17823.571666666667</v>
      </c>
      <c r="AL126" s="65">
        <f t="shared" si="49"/>
        <v>-23823.571666666667</v>
      </c>
      <c r="AM126" s="66">
        <f t="shared" si="50"/>
        <v>-35969.464126733961</v>
      </c>
      <c r="AN126" s="66">
        <f t="shared" si="51"/>
        <v>-11969.464126733954</v>
      </c>
      <c r="AO126" s="66">
        <f t="shared" si="52"/>
        <v>-11969.464126733954</v>
      </c>
      <c r="AP126" s="66">
        <f t="shared" si="53"/>
        <v>-17969.464126733954</v>
      </c>
    </row>
    <row r="127" spans="1:42" x14ac:dyDescent="0.25">
      <c r="A127" t="s">
        <v>263</v>
      </c>
      <c r="B127" t="s">
        <v>264</v>
      </c>
      <c r="C127" t="s">
        <v>107</v>
      </c>
      <c r="D127">
        <v>2</v>
      </c>
      <c r="E127">
        <v>2700</v>
      </c>
      <c r="G127" s="4">
        <f t="shared" si="27"/>
        <v>31525.199999999997</v>
      </c>
      <c r="H127">
        <v>337</v>
      </c>
      <c r="I127">
        <v>0.4219</v>
      </c>
      <c r="J127">
        <v>157</v>
      </c>
      <c r="K127" s="12">
        <v>526</v>
      </c>
      <c r="L127">
        <f t="shared" si="28"/>
        <v>369</v>
      </c>
      <c r="M127">
        <f t="shared" si="29"/>
        <v>180</v>
      </c>
      <c r="N127">
        <f t="shared" si="30"/>
        <v>0.49024390243902438</v>
      </c>
      <c r="O127" s="12">
        <v>0.4219</v>
      </c>
      <c r="P127">
        <v>114</v>
      </c>
      <c r="Q127">
        <f t="shared" si="31"/>
        <v>6.7750677506775159E-3</v>
      </c>
      <c r="R127">
        <f t="shared" si="32"/>
        <v>0.84523821138211386</v>
      </c>
      <c r="S127" s="12">
        <f t="shared" si="33"/>
        <v>35170.361975609754</v>
      </c>
      <c r="T127" s="12">
        <f t="shared" si="34"/>
        <v>24619.253382926825</v>
      </c>
      <c r="U127">
        <v>157</v>
      </c>
      <c r="V127">
        <f t="shared" si="35"/>
        <v>461.25</v>
      </c>
      <c r="W127">
        <f t="shared" si="36"/>
        <v>110.875</v>
      </c>
      <c r="X127">
        <f t="shared" si="37"/>
        <v>-291.41394996209249</v>
      </c>
      <c r="Y127">
        <f t="shared" si="38"/>
        <v>303.31420583775594</v>
      </c>
      <c r="Z127">
        <f t="shared" si="39"/>
        <v>303.31420583775594</v>
      </c>
      <c r="AA127">
        <f t="shared" si="40"/>
        <v>0.41721237037995867</v>
      </c>
      <c r="AB127">
        <f t="shared" si="41"/>
        <v>0.52041813008130067</v>
      </c>
      <c r="AC127">
        <f t="shared" si="42"/>
        <v>57615.327317650583</v>
      </c>
      <c r="AD127" s="12">
        <f t="shared" si="43"/>
        <v>40330.729122355406</v>
      </c>
      <c r="AE127">
        <v>31525.199999999997</v>
      </c>
      <c r="AF127" s="65">
        <f t="shared" si="44"/>
        <v>8805.5291223554086</v>
      </c>
      <c r="AH127" s="65">
        <f t="shared" si="45"/>
        <v>6331.7539159891585</v>
      </c>
      <c r="AI127" s="65">
        <f t="shared" si="46"/>
        <v>-39931.75391598916</v>
      </c>
      <c r="AJ127" s="65">
        <f t="shared" si="47"/>
        <v>-15931.753915989158</v>
      </c>
      <c r="AK127" s="65">
        <f t="shared" si="48"/>
        <v>-15931.753915989158</v>
      </c>
      <c r="AL127" s="65">
        <f t="shared" si="49"/>
        <v>-21931.75391598916</v>
      </c>
      <c r="AM127" s="66">
        <f t="shared" si="50"/>
        <v>-31126.224793633752</v>
      </c>
      <c r="AN127" s="66">
        <f t="shared" si="51"/>
        <v>-7126.2247936337499</v>
      </c>
      <c r="AO127" s="66">
        <f t="shared" si="52"/>
        <v>-7126.2247936337499</v>
      </c>
      <c r="AP127" s="66">
        <f t="shared" si="53"/>
        <v>-13126.224793633752</v>
      </c>
    </row>
    <row r="128" spans="1:42" x14ac:dyDescent="0.25">
      <c r="A128" t="s">
        <v>265</v>
      </c>
      <c r="B128" t="s">
        <v>262</v>
      </c>
      <c r="C128" t="s">
        <v>107</v>
      </c>
      <c r="D128">
        <v>2</v>
      </c>
      <c r="E128">
        <v>1300</v>
      </c>
      <c r="G128" s="4">
        <f t="shared" si="27"/>
        <v>15178.8</v>
      </c>
      <c r="H128">
        <v>139</v>
      </c>
      <c r="I128">
        <v>0.74250000000000005</v>
      </c>
      <c r="J128">
        <v>125</v>
      </c>
      <c r="K128" s="12">
        <v>170</v>
      </c>
      <c r="L128">
        <f t="shared" si="28"/>
        <v>45</v>
      </c>
      <c r="M128">
        <f t="shared" si="29"/>
        <v>14</v>
      </c>
      <c r="N128">
        <f t="shared" si="30"/>
        <v>0.34888888888888892</v>
      </c>
      <c r="O128" s="12">
        <v>0.74250000000000005</v>
      </c>
      <c r="P128">
        <v>114</v>
      </c>
      <c r="Q128">
        <f t="shared" si="31"/>
        <v>-9.555555555555556E-2</v>
      </c>
      <c r="R128">
        <f t="shared" si="32"/>
        <v>0.92622266666666664</v>
      </c>
      <c r="S128" s="12">
        <f t="shared" si="33"/>
        <v>38540.125159999996</v>
      </c>
      <c r="T128" s="12">
        <f t="shared" si="34"/>
        <v>26978.087611999996</v>
      </c>
      <c r="U128">
        <v>125</v>
      </c>
      <c r="V128">
        <f t="shared" si="35"/>
        <v>56.25</v>
      </c>
      <c r="W128">
        <f t="shared" si="36"/>
        <v>119.375</v>
      </c>
      <c r="X128">
        <f t="shared" si="37"/>
        <v>-35.538286580742991</v>
      </c>
      <c r="Y128">
        <f t="shared" si="38"/>
        <v>89.916366565580006</v>
      </c>
      <c r="Z128">
        <f t="shared" si="39"/>
        <v>125</v>
      </c>
      <c r="AA128">
        <f t="shared" si="40"/>
        <v>0.1</v>
      </c>
      <c r="AB128">
        <f t="shared" si="41"/>
        <v>0.77146000000000003</v>
      </c>
      <c r="AC128">
        <f t="shared" si="42"/>
        <v>35197.862500000003</v>
      </c>
      <c r="AD128" s="12">
        <f t="shared" si="43"/>
        <v>24638.50375</v>
      </c>
      <c r="AE128">
        <v>15178.8</v>
      </c>
      <c r="AF128" s="65">
        <f t="shared" si="44"/>
        <v>9459.7037500000006</v>
      </c>
      <c r="AH128" s="65">
        <f t="shared" si="45"/>
        <v>9386.0966666666664</v>
      </c>
      <c r="AI128" s="65">
        <f t="shared" si="46"/>
        <v>-42986.096666666665</v>
      </c>
      <c r="AJ128" s="65">
        <f t="shared" si="47"/>
        <v>-18986.096666666665</v>
      </c>
      <c r="AK128" s="65">
        <f t="shared" si="48"/>
        <v>-18986.096666666665</v>
      </c>
      <c r="AL128" s="65">
        <f t="shared" si="49"/>
        <v>-24986.096666666665</v>
      </c>
      <c r="AM128" s="66">
        <f t="shared" si="50"/>
        <v>-33526.392916666664</v>
      </c>
      <c r="AN128" s="66">
        <f t="shared" si="51"/>
        <v>-9526.392916666664</v>
      </c>
      <c r="AO128" s="66">
        <f t="shared" si="52"/>
        <v>-9526.392916666664</v>
      </c>
      <c r="AP128" s="66">
        <f t="shared" si="53"/>
        <v>-15526.392916666664</v>
      </c>
    </row>
    <row r="129" spans="1:42" x14ac:dyDescent="0.25">
      <c r="A129" t="s">
        <v>266</v>
      </c>
      <c r="B129" t="s">
        <v>262</v>
      </c>
      <c r="C129" t="s">
        <v>116</v>
      </c>
      <c r="D129">
        <v>1</v>
      </c>
      <c r="E129">
        <v>1000</v>
      </c>
      <c r="G129" s="4">
        <f t="shared" si="27"/>
        <v>11676</v>
      </c>
      <c r="H129">
        <v>240</v>
      </c>
      <c r="I129">
        <v>0.36990000000000001</v>
      </c>
      <c r="J129">
        <v>140</v>
      </c>
      <c r="K129" s="12">
        <v>288</v>
      </c>
      <c r="L129">
        <f t="shared" si="28"/>
        <v>148</v>
      </c>
      <c r="M129">
        <f t="shared" si="29"/>
        <v>100</v>
      </c>
      <c r="N129">
        <f t="shared" si="30"/>
        <v>0.64054054054054055</v>
      </c>
      <c r="O129" s="12">
        <v>0.36990000000000001</v>
      </c>
      <c r="P129">
        <v>114</v>
      </c>
      <c r="Q129">
        <f t="shared" si="31"/>
        <v>-4.0540540540540543E-2</v>
      </c>
      <c r="R129">
        <f t="shared" si="32"/>
        <v>0.88268378378378376</v>
      </c>
      <c r="S129" s="12">
        <f t="shared" si="33"/>
        <v>36728.472243243246</v>
      </c>
      <c r="T129" s="12">
        <f t="shared" si="34"/>
        <v>25709.93057027027</v>
      </c>
      <c r="U129">
        <v>140</v>
      </c>
      <c r="V129">
        <f t="shared" si="35"/>
        <v>185</v>
      </c>
      <c r="W129">
        <f t="shared" si="36"/>
        <v>121.5</v>
      </c>
      <c r="X129">
        <f t="shared" si="37"/>
        <v>-116.88147586555472</v>
      </c>
      <c r="Y129">
        <f t="shared" si="38"/>
        <v>160.16938337124085</v>
      </c>
      <c r="Z129">
        <f t="shared" si="39"/>
        <v>160.16938337124085</v>
      </c>
      <c r="AA129">
        <f t="shared" si="40"/>
        <v>0.20902369389859921</v>
      </c>
      <c r="AB129">
        <f t="shared" si="41"/>
        <v>0.68517864864864864</v>
      </c>
      <c r="AC129">
        <f t="shared" si="42"/>
        <v>40056.794203415862</v>
      </c>
      <c r="AD129" s="12">
        <f t="shared" si="43"/>
        <v>28039.755942391101</v>
      </c>
      <c r="AE129">
        <v>11676</v>
      </c>
      <c r="AF129" s="65">
        <f t="shared" si="44"/>
        <v>16363.755942391101</v>
      </c>
      <c r="AH129" s="65">
        <f t="shared" si="45"/>
        <v>8336.3402252252254</v>
      </c>
      <c r="AI129" s="65">
        <f t="shared" si="46"/>
        <v>-41936.340225225227</v>
      </c>
      <c r="AJ129" s="65">
        <f t="shared" si="47"/>
        <v>-17936.340225225227</v>
      </c>
      <c r="AK129" s="65">
        <f t="shared" si="48"/>
        <v>-17936.340225225227</v>
      </c>
      <c r="AL129" s="65">
        <f t="shared" si="49"/>
        <v>-23936.340225225227</v>
      </c>
      <c r="AM129" s="66">
        <f t="shared" si="50"/>
        <v>-25572.584282834126</v>
      </c>
      <c r="AN129" s="66">
        <f t="shared" si="51"/>
        <v>-1572.5842828341265</v>
      </c>
      <c r="AO129" s="66">
        <f t="shared" si="52"/>
        <v>-1572.5842828341265</v>
      </c>
      <c r="AP129" s="66">
        <f t="shared" si="53"/>
        <v>-7572.5842828341265</v>
      </c>
    </row>
    <row r="130" spans="1:42" x14ac:dyDescent="0.25">
      <c r="A130" t="s">
        <v>267</v>
      </c>
      <c r="B130" t="s">
        <v>262</v>
      </c>
      <c r="C130" t="s">
        <v>116</v>
      </c>
      <c r="D130">
        <v>2</v>
      </c>
      <c r="E130">
        <v>1480</v>
      </c>
      <c r="G130" s="4">
        <f t="shared" si="27"/>
        <v>17280.48</v>
      </c>
      <c r="H130">
        <v>249</v>
      </c>
      <c r="I130">
        <v>0.44109999999999999</v>
      </c>
      <c r="J130">
        <v>175</v>
      </c>
      <c r="K130" s="12">
        <v>310</v>
      </c>
      <c r="L130">
        <f t="shared" si="28"/>
        <v>135</v>
      </c>
      <c r="M130">
        <f t="shared" si="29"/>
        <v>74</v>
      </c>
      <c r="N130">
        <f t="shared" si="30"/>
        <v>0.53851851851851851</v>
      </c>
      <c r="O130" s="12">
        <v>0.44109999999999999</v>
      </c>
      <c r="P130">
        <v>114</v>
      </c>
      <c r="Q130">
        <f t="shared" si="31"/>
        <v>-0.26148148148148154</v>
      </c>
      <c r="R130">
        <f t="shared" si="32"/>
        <v>1.0575364444444446</v>
      </c>
      <c r="S130" s="12">
        <f t="shared" si="33"/>
        <v>44004.091453333334</v>
      </c>
      <c r="T130" s="12">
        <f t="shared" si="34"/>
        <v>30802.864017333333</v>
      </c>
      <c r="U130">
        <v>175</v>
      </c>
      <c r="V130">
        <f t="shared" si="35"/>
        <v>168.75</v>
      </c>
      <c r="W130">
        <f t="shared" si="36"/>
        <v>158.125</v>
      </c>
      <c r="X130">
        <f t="shared" si="37"/>
        <v>-106.61485974222896</v>
      </c>
      <c r="Y130">
        <f t="shared" si="38"/>
        <v>169.74909969673993</v>
      </c>
      <c r="Z130">
        <f t="shared" si="39"/>
        <v>175</v>
      </c>
      <c r="AA130">
        <f t="shared" si="40"/>
        <v>0.1</v>
      </c>
      <c r="AB130">
        <f t="shared" si="41"/>
        <v>0.77146000000000003</v>
      </c>
      <c r="AC130">
        <f t="shared" si="42"/>
        <v>49277.007500000007</v>
      </c>
      <c r="AD130" s="12">
        <f t="shared" si="43"/>
        <v>34493.905250000003</v>
      </c>
      <c r="AE130">
        <v>17280.48</v>
      </c>
      <c r="AF130" s="65">
        <f t="shared" si="44"/>
        <v>17213.425250000004</v>
      </c>
      <c r="AH130" s="65">
        <f t="shared" si="45"/>
        <v>9386.0966666666664</v>
      </c>
      <c r="AI130" s="65">
        <f t="shared" si="46"/>
        <v>-42986.096666666665</v>
      </c>
      <c r="AJ130" s="65">
        <f t="shared" si="47"/>
        <v>-18986.096666666665</v>
      </c>
      <c r="AK130" s="65">
        <f t="shared" si="48"/>
        <v>-18986.096666666665</v>
      </c>
      <c r="AL130" s="65">
        <f t="shared" si="49"/>
        <v>-24986.096666666665</v>
      </c>
      <c r="AM130" s="66">
        <f t="shared" si="50"/>
        <v>-25772.671416666661</v>
      </c>
      <c r="AN130" s="66">
        <f t="shared" si="51"/>
        <v>-1772.6714166666607</v>
      </c>
      <c r="AO130" s="66">
        <f t="shared" si="52"/>
        <v>-1772.6714166666607</v>
      </c>
      <c r="AP130" s="66">
        <f t="shared" si="53"/>
        <v>-7772.6714166666607</v>
      </c>
    </row>
    <row r="131" spans="1:42" x14ac:dyDescent="0.25">
      <c r="A131" t="s">
        <v>268</v>
      </c>
      <c r="B131" t="s">
        <v>269</v>
      </c>
      <c r="C131" t="s">
        <v>107</v>
      </c>
      <c r="D131">
        <v>1</v>
      </c>
      <c r="E131">
        <v>650</v>
      </c>
      <c r="G131" s="4">
        <f t="shared" si="27"/>
        <v>7589.4</v>
      </c>
      <c r="H131">
        <v>107</v>
      </c>
      <c r="I131">
        <v>0.47949999999999998</v>
      </c>
      <c r="J131">
        <v>80</v>
      </c>
      <c r="K131" s="12">
        <v>156</v>
      </c>
      <c r="L131">
        <f t="shared" si="28"/>
        <v>76</v>
      </c>
      <c r="M131">
        <f t="shared" si="29"/>
        <v>27</v>
      </c>
      <c r="N131">
        <f t="shared" si="30"/>
        <v>0.38421052631578945</v>
      </c>
      <c r="O131" s="12">
        <v>0.47949999999999998</v>
      </c>
      <c r="P131">
        <v>114</v>
      </c>
      <c r="Q131">
        <f t="shared" si="31"/>
        <v>0.45789473684210535</v>
      </c>
      <c r="R131">
        <f t="shared" si="32"/>
        <v>0.48822210526315785</v>
      </c>
      <c r="S131" s="12">
        <f t="shared" si="33"/>
        <v>20314.921799999996</v>
      </c>
      <c r="T131" s="12">
        <f t="shared" si="34"/>
        <v>14220.445259999997</v>
      </c>
      <c r="U131">
        <v>80</v>
      </c>
      <c r="V131">
        <f t="shared" si="35"/>
        <v>95</v>
      </c>
      <c r="W131">
        <f t="shared" si="36"/>
        <v>70.5</v>
      </c>
      <c r="X131">
        <f t="shared" si="37"/>
        <v>-60.020217336365931</v>
      </c>
      <c r="Y131">
        <f t="shared" si="38"/>
        <v>86.303196866312859</v>
      </c>
      <c r="Z131">
        <f t="shared" si="39"/>
        <v>86.303196866312859</v>
      </c>
      <c r="AA131">
        <f t="shared" si="40"/>
        <v>0.16634944069803009</v>
      </c>
      <c r="AB131">
        <f t="shared" si="41"/>
        <v>0.71895105263157899</v>
      </c>
      <c r="AC131">
        <f t="shared" si="42"/>
        <v>22647.437594864699</v>
      </c>
      <c r="AD131" s="12">
        <f t="shared" si="43"/>
        <v>15853.206316405289</v>
      </c>
      <c r="AE131">
        <v>7589.4</v>
      </c>
      <c r="AF131" s="65">
        <f t="shared" si="44"/>
        <v>8263.8063164052892</v>
      </c>
      <c r="AH131" s="65">
        <f t="shared" si="45"/>
        <v>8747.2378070175455</v>
      </c>
      <c r="AI131" s="65">
        <f t="shared" si="46"/>
        <v>-42347.237807017547</v>
      </c>
      <c r="AJ131" s="65">
        <f t="shared" si="47"/>
        <v>-18347.237807017547</v>
      </c>
      <c r="AK131" s="65">
        <f t="shared" si="48"/>
        <v>-18347.237807017547</v>
      </c>
      <c r="AL131" s="65">
        <f t="shared" si="49"/>
        <v>-24347.237807017547</v>
      </c>
      <c r="AM131" s="66">
        <f t="shared" si="50"/>
        <v>-34083.43149061226</v>
      </c>
      <c r="AN131" s="66">
        <f t="shared" si="51"/>
        <v>-10083.431490612258</v>
      </c>
      <c r="AO131" s="66">
        <f t="shared" si="52"/>
        <v>-10083.431490612258</v>
      </c>
      <c r="AP131" s="66">
        <f t="shared" si="53"/>
        <v>-16083.431490612258</v>
      </c>
    </row>
    <row r="132" spans="1:42" x14ac:dyDescent="0.25">
      <c r="A132" t="s">
        <v>270</v>
      </c>
      <c r="B132" t="s">
        <v>269</v>
      </c>
      <c r="C132" t="s">
        <v>107</v>
      </c>
      <c r="D132">
        <v>2</v>
      </c>
      <c r="E132">
        <v>920</v>
      </c>
      <c r="G132" s="4">
        <f t="shared" ref="G132:G195" si="54">E132*$F$4*12</f>
        <v>10741.92</v>
      </c>
      <c r="H132">
        <v>147</v>
      </c>
      <c r="I132">
        <v>0.41370000000000001</v>
      </c>
      <c r="J132">
        <v>108</v>
      </c>
      <c r="K132" s="12">
        <v>205</v>
      </c>
      <c r="L132">
        <f t="shared" ref="L132:L195" si="55">K132-J132</f>
        <v>97</v>
      </c>
      <c r="M132">
        <f t="shared" ref="M132:M195" si="56">H132-J132</f>
        <v>39</v>
      </c>
      <c r="N132">
        <f t="shared" ref="N132:N195" si="57">0.1+$K$2*M132/L132</f>
        <v>0.42164948453608253</v>
      </c>
      <c r="O132" s="12">
        <v>0.41370000000000001</v>
      </c>
      <c r="P132">
        <v>114</v>
      </c>
      <c r="Q132">
        <f t="shared" ref="Q132:Q195" si="58">0.8*(P132-J132)/(K132-J132)+0.1</f>
        <v>0.14948453608247425</v>
      </c>
      <c r="R132">
        <f t="shared" ref="R132:R195" si="59">$Q$2*Q132+$R$2</f>
        <v>0.73229793814432986</v>
      </c>
      <c r="S132" s="12">
        <f t="shared" ref="S132:S195" si="60">R132*365*P132</f>
        <v>30470.917206185564</v>
      </c>
      <c r="T132" s="12">
        <f t="shared" ref="T132:T195" si="61">S132*(1-$T$1)</f>
        <v>21329.642044329892</v>
      </c>
      <c r="U132">
        <v>108</v>
      </c>
      <c r="V132">
        <f t="shared" ref="V132:V195" si="62">1.25*L132</f>
        <v>121.25</v>
      </c>
      <c r="W132">
        <f t="shared" ref="W132:W195" si="63">J132-L132/8</f>
        <v>95.875</v>
      </c>
      <c r="X132">
        <f t="shared" ref="X132:X195" si="64">V132/(2*$Q$2)</f>
        <v>-76.604751074045993</v>
      </c>
      <c r="Y132">
        <f t="shared" ref="Y132:Y195" si="65">(($Q$2*W132/V132)-$R$2)*X132</f>
        <v>113.09750126358351</v>
      </c>
      <c r="Z132">
        <f t="shared" ref="Z132:Z195" si="66">IF(Y132&gt;U132,Y132,U132)</f>
        <v>113.09750126358351</v>
      </c>
      <c r="AA132">
        <f t="shared" ref="AA132:AA195" si="67">(Z132-W132)/V132</f>
        <v>0.14204124753470937</v>
      </c>
      <c r="AB132">
        <f t="shared" ref="AB132:AB195" si="68">$Q$2*AA132+$R$2</f>
        <v>0.73818855670103101</v>
      </c>
      <c r="AC132">
        <f t="shared" ref="AC132:AC195" si="69">AB132*Z132*365</f>
        <v>30472.857646854078</v>
      </c>
      <c r="AD132" s="12">
        <f t="shared" ref="AD132:AD195" si="70">AC132*(1-$T$1)</f>
        <v>21331.000352797852</v>
      </c>
      <c r="AE132">
        <v>10741.92</v>
      </c>
      <c r="AF132" s="65">
        <f t="shared" si="44"/>
        <v>10589.080352797851</v>
      </c>
      <c r="AH132" s="65">
        <f t="shared" si="45"/>
        <v>8981.2941065292107</v>
      </c>
      <c r="AI132" s="65">
        <f t="shared" si="46"/>
        <v>-42581.294106529211</v>
      </c>
      <c r="AJ132" s="65">
        <f t="shared" si="47"/>
        <v>-18581.294106529211</v>
      </c>
      <c r="AK132" s="65">
        <f t="shared" si="48"/>
        <v>-18581.294106529211</v>
      </c>
      <c r="AL132" s="65">
        <f t="shared" si="49"/>
        <v>-24581.294106529211</v>
      </c>
      <c r="AM132" s="66">
        <f t="shared" si="50"/>
        <v>-31992.213753731361</v>
      </c>
      <c r="AN132" s="66">
        <f t="shared" si="51"/>
        <v>-7992.2137537313592</v>
      </c>
      <c r="AO132" s="66">
        <f t="shared" si="52"/>
        <v>-7992.2137537313592</v>
      </c>
      <c r="AP132" s="66">
        <f t="shared" si="53"/>
        <v>-13992.213753731359</v>
      </c>
    </row>
    <row r="133" spans="1:42" x14ac:dyDescent="0.25">
      <c r="A133" t="s">
        <v>271</v>
      </c>
      <c r="B133" t="s">
        <v>269</v>
      </c>
      <c r="C133" t="s">
        <v>116</v>
      </c>
      <c r="D133">
        <v>1</v>
      </c>
      <c r="E133">
        <v>880</v>
      </c>
      <c r="G133" s="4">
        <f t="shared" si="54"/>
        <v>10274.880000000001</v>
      </c>
      <c r="H133">
        <v>246</v>
      </c>
      <c r="I133">
        <v>0.44379999999999997</v>
      </c>
      <c r="J133">
        <v>145</v>
      </c>
      <c r="K133" s="12">
        <v>333</v>
      </c>
      <c r="L133">
        <f t="shared" si="55"/>
        <v>188</v>
      </c>
      <c r="M133">
        <f t="shared" si="56"/>
        <v>101</v>
      </c>
      <c r="N133">
        <f t="shared" si="57"/>
        <v>0.52978723404255323</v>
      </c>
      <c r="O133" s="12">
        <v>0.44379999999999997</v>
      </c>
      <c r="P133">
        <v>114</v>
      </c>
      <c r="Q133">
        <f t="shared" si="58"/>
        <v>-3.1914893617021267E-2</v>
      </c>
      <c r="R133">
        <f t="shared" si="59"/>
        <v>0.87585744680851063</v>
      </c>
      <c r="S133" s="12">
        <f t="shared" si="60"/>
        <v>36444.428361702128</v>
      </c>
      <c r="T133" s="12">
        <f t="shared" si="61"/>
        <v>25511.099853191488</v>
      </c>
      <c r="U133">
        <v>145</v>
      </c>
      <c r="V133">
        <f t="shared" si="62"/>
        <v>235</v>
      </c>
      <c r="W133">
        <f t="shared" si="63"/>
        <v>121.5</v>
      </c>
      <c r="X133">
        <f t="shared" si="64"/>
        <v>-148.47106393732625</v>
      </c>
      <c r="Y133">
        <f t="shared" si="65"/>
        <v>187.03948698508972</v>
      </c>
      <c r="Z133">
        <f t="shared" si="66"/>
        <v>187.03948698508972</v>
      </c>
      <c r="AA133">
        <f t="shared" si="67"/>
        <v>0.27889143397910521</v>
      </c>
      <c r="AB133">
        <f t="shared" si="68"/>
        <v>0.6298853191489362</v>
      </c>
      <c r="AC133">
        <f t="shared" si="69"/>
        <v>43001.900837865636</v>
      </c>
      <c r="AD133" s="12">
        <f t="shared" si="70"/>
        <v>30101.330586505945</v>
      </c>
      <c r="AE133">
        <v>10274.880000000001</v>
      </c>
      <c r="AF133" s="65">
        <f t="shared" ref="AF133:AF196" si="71">AD133-AE133</f>
        <v>19826.450586505944</v>
      </c>
      <c r="AH133" s="65">
        <f t="shared" ref="AH133:AH196" si="72">AB133*(365/$AG$23)*$AG$21</f>
        <v>7663.6047163120584</v>
      </c>
      <c r="AI133" s="65">
        <f t="shared" ref="AI133:AI196" si="73">-$AG$7-$AG$13-AH133</f>
        <v>-41263.60471631206</v>
      </c>
      <c r="AJ133" s="65">
        <f t="shared" ref="AJ133:AJ196" si="74">-$AG$13-AH133-$AG$18</f>
        <v>-17263.60471631206</v>
      </c>
      <c r="AK133" s="65">
        <f t="shared" ref="AK133:AK196" si="75">-($AG$7/$AG$9)-$AG$13-AH133</f>
        <v>-17263.60471631206</v>
      </c>
      <c r="AL133" s="65">
        <f t="shared" ref="AL133:AL196" si="76">-($AG$7/$AG$9)-$AG$13-AH133-$AG$18</f>
        <v>-23263.60471631206</v>
      </c>
      <c r="AM133" s="66">
        <f t="shared" ref="AM133:AM196" si="77">AF133+AI133</f>
        <v>-21437.154129806117</v>
      </c>
      <c r="AN133" s="66">
        <f t="shared" ref="AN133:AN196" si="78">AF133+AJ133</f>
        <v>2562.8458701938835</v>
      </c>
      <c r="AO133" s="66">
        <f t="shared" ref="AO133:AO196" si="79">AF133+AK133</f>
        <v>2562.8458701938835</v>
      </c>
      <c r="AP133" s="66">
        <f t="shared" ref="AP133:AP196" si="80">AF133+AL133</f>
        <v>-3437.1541298061165</v>
      </c>
    </row>
    <row r="134" spans="1:42" x14ac:dyDescent="0.25">
      <c r="A134" t="s">
        <v>272</v>
      </c>
      <c r="B134" t="s">
        <v>269</v>
      </c>
      <c r="C134" t="s">
        <v>116</v>
      </c>
      <c r="D134">
        <v>2</v>
      </c>
      <c r="E134">
        <v>1200</v>
      </c>
      <c r="G134" s="4">
        <f t="shared" si="54"/>
        <v>14011.199999999999</v>
      </c>
      <c r="H134">
        <v>169</v>
      </c>
      <c r="I134">
        <v>0.61919999999999997</v>
      </c>
      <c r="J134">
        <v>160</v>
      </c>
      <c r="K134" s="12">
        <v>310</v>
      </c>
      <c r="L134">
        <f t="shared" si="55"/>
        <v>150</v>
      </c>
      <c r="M134">
        <f t="shared" si="56"/>
        <v>9</v>
      </c>
      <c r="N134">
        <f t="shared" si="57"/>
        <v>0.14800000000000002</v>
      </c>
      <c r="O134" s="12">
        <v>0.61919999999999997</v>
      </c>
      <c r="P134">
        <v>114</v>
      </c>
      <c r="Q134">
        <f t="shared" si="58"/>
        <v>-0.14533333333333337</v>
      </c>
      <c r="R134">
        <f t="shared" si="59"/>
        <v>0.96561680000000005</v>
      </c>
      <c r="S134" s="12">
        <f t="shared" si="60"/>
        <v>40179.315047999997</v>
      </c>
      <c r="T134" s="12">
        <f t="shared" si="61"/>
        <v>28125.520533599996</v>
      </c>
      <c r="U134">
        <v>160</v>
      </c>
      <c r="V134">
        <f t="shared" si="62"/>
        <v>187.5</v>
      </c>
      <c r="W134">
        <f t="shared" si="63"/>
        <v>141.25</v>
      </c>
      <c r="X134">
        <f t="shared" si="64"/>
        <v>-118.4609552691433</v>
      </c>
      <c r="Y134">
        <f t="shared" si="65"/>
        <v>171.38788855193332</v>
      </c>
      <c r="Z134">
        <f t="shared" si="66"/>
        <v>171.38788855193332</v>
      </c>
      <c r="AA134">
        <f t="shared" si="67"/>
        <v>0.16073540561031102</v>
      </c>
      <c r="AB134">
        <f t="shared" si="68"/>
        <v>0.72339399999999987</v>
      </c>
      <c r="AC134">
        <f t="shared" si="69"/>
        <v>45253.054141665089</v>
      </c>
      <c r="AD134" s="12">
        <f t="shared" si="70"/>
        <v>31677.137899165558</v>
      </c>
      <c r="AE134">
        <v>14011.199999999999</v>
      </c>
      <c r="AF134" s="65">
        <f t="shared" si="71"/>
        <v>17665.937899165561</v>
      </c>
      <c r="AH134" s="65">
        <f t="shared" si="72"/>
        <v>8801.2936666666665</v>
      </c>
      <c r="AI134" s="65">
        <f t="shared" si="73"/>
        <v>-42401.293666666665</v>
      </c>
      <c r="AJ134" s="65">
        <f t="shared" si="74"/>
        <v>-18401.293666666665</v>
      </c>
      <c r="AK134" s="65">
        <f t="shared" si="75"/>
        <v>-18401.293666666665</v>
      </c>
      <c r="AL134" s="65">
        <f t="shared" si="76"/>
        <v>-24401.293666666665</v>
      </c>
      <c r="AM134" s="66">
        <f t="shared" si="77"/>
        <v>-24735.355767501103</v>
      </c>
      <c r="AN134" s="66">
        <f t="shared" si="78"/>
        <v>-735.3557675011034</v>
      </c>
      <c r="AO134" s="66">
        <f t="shared" si="79"/>
        <v>-735.3557675011034</v>
      </c>
      <c r="AP134" s="66">
        <f t="shared" si="80"/>
        <v>-6735.3557675011034</v>
      </c>
    </row>
    <row r="135" spans="1:42" x14ac:dyDescent="0.25">
      <c r="A135" t="s">
        <v>273</v>
      </c>
      <c r="B135" t="s">
        <v>274</v>
      </c>
      <c r="C135" t="s">
        <v>107</v>
      </c>
      <c r="D135">
        <v>1</v>
      </c>
      <c r="E135">
        <v>1000</v>
      </c>
      <c r="G135" s="4">
        <f t="shared" si="54"/>
        <v>11676</v>
      </c>
      <c r="H135">
        <v>174</v>
      </c>
      <c r="I135">
        <v>0.54790000000000005</v>
      </c>
      <c r="J135">
        <v>95</v>
      </c>
      <c r="K135" s="12">
        <v>280</v>
      </c>
      <c r="L135">
        <f t="shared" si="55"/>
        <v>185</v>
      </c>
      <c r="M135">
        <f t="shared" si="56"/>
        <v>79</v>
      </c>
      <c r="N135">
        <f t="shared" si="57"/>
        <v>0.44162162162162166</v>
      </c>
      <c r="O135" s="12">
        <v>0.54790000000000005</v>
      </c>
      <c r="P135">
        <v>114</v>
      </c>
      <c r="Q135">
        <f t="shared" si="58"/>
        <v>0.18216216216216219</v>
      </c>
      <c r="R135">
        <f t="shared" si="59"/>
        <v>0.7064368648648649</v>
      </c>
      <c r="S135" s="12">
        <f t="shared" si="60"/>
        <v>29394.83794702703</v>
      </c>
      <c r="T135" s="12">
        <f t="shared" si="61"/>
        <v>20576.38656291892</v>
      </c>
      <c r="U135">
        <v>95</v>
      </c>
      <c r="V135">
        <f t="shared" si="62"/>
        <v>231.25</v>
      </c>
      <c r="W135">
        <f t="shared" si="63"/>
        <v>71.875</v>
      </c>
      <c r="X135">
        <f t="shared" si="64"/>
        <v>-146.1018448319434</v>
      </c>
      <c r="Y135">
        <f t="shared" si="65"/>
        <v>160.21172921405105</v>
      </c>
      <c r="Z135">
        <f t="shared" si="66"/>
        <v>160.21172921405105</v>
      </c>
      <c r="AA135">
        <f t="shared" si="67"/>
        <v>0.38199666687157208</v>
      </c>
      <c r="AB135">
        <f t="shared" si="68"/>
        <v>0.54828783783783797</v>
      </c>
      <c r="AC135">
        <f t="shared" si="69"/>
        <v>32062.382051567129</v>
      </c>
      <c r="AD135" s="12">
        <f t="shared" si="70"/>
        <v>22443.667436096988</v>
      </c>
      <c r="AE135">
        <v>11676</v>
      </c>
      <c r="AF135" s="65">
        <f t="shared" si="71"/>
        <v>10767.667436096988</v>
      </c>
      <c r="AH135" s="65">
        <f t="shared" si="72"/>
        <v>6670.8353603603628</v>
      </c>
      <c r="AI135" s="65">
        <f t="shared" si="73"/>
        <v>-40270.835360360361</v>
      </c>
      <c r="AJ135" s="65">
        <f t="shared" si="74"/>
        <v>-16270.835360360363</v>
      </c>
      <c r="AK135" s="65">
        <f t="shared" si="75"/>
        <v>-16270.835360360363</v>
      </c>
      <c r="AL135" s="65">
        <f t="shared" si="76"/>
        <v>-22270.835360360361</v>
      </c>
      <c r="AM135" s="66">
        <f t="shared" si="77"/>
        <v>-29503.167924263373</v>
      </c>
      <c r="AN135" s="66">
        <f t="shared" si="78"/>
        <v>-5503.1679242633745</v>
      </c>
      <c r="AO135" s="66">
        <f t="shared" si="79"/>
        <v>-5503.1679242633745</v>
      </c>
      <c r="AP135" s="66">
        <f t="shared" si="80"/>
        <v>-11503.167924263373</v>
      </c>
    </row>
    <row r="136" spans="1:42" x14ac:dyDescent="0.25">
      <c r="A136" t="s">
        <v>275</v>
      </c>
      <c r="B136" t="s">
        <v>274</v>
      </c>
      <c r="C136" t="s">
        <v>107</v>
      </c>
      <c r="D136">
        <v>2</v>
      </c>
      <c r="E136">
        <v>1200</v>
      </c>
      <c r="G136" s="4">
        <f t="shared" si="54"/>
        <v>14011.199999999999</v>
      </c>
      <c r="H136">
        <v>203</v>
      </c>
      <c r="I136">
        <v>0.2712</v>
      </c>
      <c r="J136">
        <v>125</v>
      </c>
      <c r="K136" s="12">
        <v>277</v>
      </c>
      <c r="L136">
        <f t="shared" si="55"/>
        <v>152</v>
      </c>
      <c r="M136">
        <f t="shared" si="56"/>
        <v>78</v>
      </c>
      <c r="N136">
        <f t="shared" si="57"/>
        <v>0.51052631578947372</v>
      </c>
      <c r="O136" s="12">
        <v>0.2712</v>
      </c>
      <c r="P136">
        <v>114</v>
      </c>
      <c r="Q136">
        <f t="shared" si="58"/>
        <v>4.2105263157894736E-2</v>
      </c>
      <c r="R136">
        <f t="shared" si="59"/>
        <v>0.81727789473684209</v>
      </c>
      <c r="S136" s="12">
        <f t="shared" si="60"/>
        <v>34006.933199999999</v>
      </c>
      <c r="T136" s="12">
        <f t="shared" si="61"/>
        <v>23804.853239999997</v>
      </c>
      <c r="U136">
        <v>125</v>
      </c>
      <c r="V136">
        <f t="shared" si="62"/>
        <v>190</v>
      </c>
      <c r="W136">
        <f t="shared" si="63"/>
        <v>106</v>
      </c>
      <c r="X136">
        <f t="shared" si="64"/>
        <v>-120.04043467273186</v>
      </c>
      <c r="Y136">
        <f t="shared" si="65"/>
        <v>155.10639373262572</v>
      </c>
      <c r="Z136">
        <f t="shared" si="66"/>
        <v>155.10639373262572</v>
      </c>
      <c r="AA136">
        <f t="shared" si="67"/>
        <v>0.25845470385592484</v>
      </c>
      <c r="AB136">
        <f t="shared" si="68"/>
        <v>0.64605894736842107</v>
      </c>
      <c r="AC136">
        <f t="shared" si="69"/>
        <v>36575.873814729392</v>
      </c>
      <c r="AD136" s="12">
        <f t="shared" si="70"/>
        <v>25603.111670310573</v>
      </c>
      <c r="AE136">
        <v>14011.199999999999</v>
      </c>
      <c r="AF136" s="65">
        <f t="shared" si="71"/>
        <v>11591.911670310574</v>
      </c>
      <c r="AH136" s="65">
        <f t="shared" si="72"/>
        <v>7860.3838596491232</v>
      </c>
      <c r="AI136" s="65">
        <f t="shared" si="73"/>
        <v>-41460.383859649126</v>
      </c>
      <c r="AJ136" s="65">
        <f t="shared" si="74"/>
        <v>-17460.383859649122</v>
      </c>
      <c r="AK136" s="65">
        <f t="shared" si="75"/>
        <v>-17460.383859649122</v>
      </c>
      <c r="AL136" s="65">
        <f t="shared" si="76"/>
        <v>-23460.383859649122</v>
      </c>
      <c r="AM136" s="66">
        <f t="shared" si="77"/>
        <v>-29868.47218933855</v>
      </c>
      <c r="AN136" s="66">
        <f t="shared" si="78"/>
        <v>-5868.4721893385486</v>
      </c>
      <c r="AO136" s="66">
        <f t="shared" si="79"/>
        <v>-5868.4721893385486</v>
      </c>
      <c r="AP136" s="66">
        <f t="shared" si="80"/>
        <v>-11868.472189338549</v>
      </c>
    </row>
    <row r="137" spans="1:42" x14ac:dyDescent="0.25">
      <c r="A137" t="s">
        <v>276</v>
      </c>
      <c r="B137" t="s">
        <v>274</v>
      </c>
      <c r="C137" t="s">
        <v>116</v>
      </c>
      <c r="D137">
        <v>1</v>
      </c>
      <c r="E137">
        <v>1400</v>
      </c>
      <c r="G137" s="4">
        <f t="shared" si="54"/>
        <v>16346.400000000001</v>
      </c>
      <c r="H137">
        <v>240</v>
      </c>
      <c r="I137">
        <v>0.76160000000000005</v>
      </c>
      <c r="J137">
        <v>209</v>
      </c>
      <c r="K137" s="12">
        <v>384</v>
      </c>
      <c r="L137">
        <f t="shared" si="55"/>
        <v>175</v>
      </c>
      <c r="M137">
        <f t="shared" si="56"/>
        <v>31</v>
      </c>
      <c r="N137">
        <f t="shared" si="57"/>
        <v>0.24171428571428571</v>
      </c>
      <c r="O137" s="12">
        <v>0.76160000000000005</v>
      </c>
      <c r="P137">
        <v>114</v>
      </c>
      <c r="Q137">
        <f t="shared" si="58"/>
        <v>-0.3342857142857143</v>
      </c>
      <c r="R137">
        <f t="shared" si="59"/>
        <v>1.1151537142857144</v>
      </c>
      <c r="S137" s="12">
        <f t="shared" si="60"/>
        <v>46401.546051428581</v>
      </c>
      <c r="T137" s="12">
        <f t="shared" si="61"/>
        <v>32481.082236000006</v>
      </c>
      <c r="U137">
        <v>209</v>
      </c>
      <c r="V137">
        <f t="shared" si="62"/>
        <v>218.75</v>
      </c>
      <c r="W137">
        <f t="shared" si="63"/>
        <v>187.125</v>
      </c>
      <c r="X137">
        <f t="shared" si="64"/>
        <v>-138.2044478140005</v>
      </c>
      <c r="Y137">
        <f t="shared" si="65"/>
        <v>211.11920331058883</v>
      </c>
      <c r="Z137">
        <f t="shared" si="66"/>
        <v>211.11920331058883</v>
      </c>
      <c r="AA137">
        <f t="shared" si="67"/>
        <v>0.10968778656269179</v>
      </c>
      <c r="AB137">
        <f t="shared" si="68"/>
        <v>0.76379308571428572</v>
      </c>
      <c r="AC137">
        <f t="shared" si="69"/>
        <v>58856.75652879975</v>
      </c>
      <c r="AD137" s="12">
        <f t="shared" si="70"/>
        <v>41199.72957015982</v>
      </c>
      <c r="AE137">
        <v>16346.400000000001</v>
      </c>
      <c r="AF137" s="65">
        <f t="shared" si="71"/>
        <v>24853.329570159818</v>
      </c>
      <c r="AH137" s="65">
        <f t="shared" si="72"/>
        <v>9292.815876190476</v>
      </c>
      <c r="AI137" s="65">
        <f t="shared" si="73"/>
        <v>-42892.815876190478</v>
      </c>
      <c r="AJ137" s="65">
        <f t="shared" si="74"/>
        <v>-18892.815876190478</v>
      </c>
      <c r="AK137" s="65">
        <f t="shared" si="75"/>
        <v>-18892.815876190478</v>
      </c>
      <c r="AL137" s="65">
        <f t="shared" si="76"/>
        <v>-24892.815876190478</v>
      </c>
      <c r="AM137" s="66">
        <f t="shared" si="77"/>
        <v>-18039.48630603066</v>
      </c>
      <c r="AN137" s="66">
        <f t="shared" si="78"/>
        <v>5960.5136939693402</v>
      </c>
      <c r="AO137" s="66">
        <f t="shared" si="79"/>
        <v>5960.5136939693402</v>
      </c>
      <c r="AP137" s="66">
        <f t="shared" si="80"/>
        <v>-39.486306030659762</v>
      </c>
    </row>
    <row r="138" spans="1:42" x14ac:dyDescent="0.25">
      <c r="A138" t="s">
        <v>277</v>
      </c>
      <c r="B138" t="s">
        <v>264</v>
      </c>
      <c r="C138" t="s">
        <v>116</v>
      </c>
      <c r="D138">
        <v>1</v>
      </c>
      <c r="E138">
        <v>2700</v>
      </c>
      <c r="G138" s="4">
        <f t="shared" si="54"/>
        <v>31525.199999999997</v>
      </c>
      <c r="H138">
        <v>389</v>
      </c>
      <c r="I138">
        <v>0.51229999999999998</v>
      </c>
      <c r="J138">
        <v>202</v>
      </c>
      <c r="K138" s="12">
        <v>629</v>
      </c>
      <c r="L138">
        <f t="shared" si="55"/>
        <v>427</v>
      </c>
      <c r="M138">
        <f t="shared" si="56"/>
        <v>187</v>
      </c>
      <c r="N138">
        <f t="shared" si="57"/>
        <v>0.45035128805620606</v>
      </c>
      <c r="O138" s="12">
        <v>0.51229999999999998</v>
      </c>
      <c r="P138">
        <v>114</v>
      </c>
      <c r="Q138">
        <f t="shared" si="58"/>
        <v>-6.4871194379391095E-2</v>
      </c>
      <c r="R138">
        <f t="shared" si="59"/>
        <v>0.90193906323185014</v>
      </c>
      <c r="S138" s="12">
        <f t="shared" si="60"/>
        <v>37529.684421077283</v>
      </c>
      <c r="T138" s="12">
        <f t="shared" si="61"/>
        <v>26270.779094754096</v>
      </c>
      <c r="U138">
        <v>202</v>
      </c>
      <c r="V138">
        <f t="shared" si="62"/>
        <v>533.75</v>
      </c>
      <c r="W138">
        <f t="shared" si="63"/>
        <v>148.625</v>
      </c>
      <c r="X138">
        <f t="shared" si="64"/>
        <v>-337.21885266616124</v>
      </c>
      <c r="Y138">
        <f t="shared" si="65"/>
        <v>361.15085607783675</v>
      </c>
      <c r="Z138">
        <f t="shared" si="66"/>
        <v>361.15085607783675</v>
      </c>
      <c r="AA138">
        <f t="shared" si="67"/>
        <v>0.39817490600063093</v>
      </c>
      <c r="AB138">
        <f t="shared" si="68"/>
        <v>0.53548437939110072</v>
      </c>
      <c r="AC138">
        <f t="shared" si="69"/>
        <v>70587.584342192888</v>
      </c>
      <c r="AD138" s="12">
        <f t="shared" si="70"/>
        <v>49411.309039535015</v>
      </c>
      <c r="AE138">
        <v>31525.199999999997</v>
      </c>
      <c r="AF138" s="65">
        <f t="shared" si="71"/>
        <v>17886.109039535018</v>
      </c>
      <c r="AH138" s="65">
        <f t="shared" si="72"/>
        <v>6515.0599492583924</v>
      </c>
      <c r="AI138" s="65">
        <f t="shared" si="73"/>
        <v>-40115.059949258393</v>
      </c>
      <c r="AJ138" s="65">
        <f t="shared" si="74"/>
        <v>-16115.059949258393</v>
      </c>
      <c r="AK138" s="65">
        <f t="shared" si="75"/>
        <v>-16115.059949258393</v>
      </c>
      <c r="AL138" s="65">
        <f t="shared" si="76"/>
        <v>-22115.059949258393</v>
      </c>
      <c r="AM138" s="66">
        <f t="shared" si="77"/>
        <v>-22228.950909723375</v>
      </c>
      <c r="AN138" s="66">
        <f t="shared" si="78"/>
        <v>1771.0490902766251</v>
      </c>
      <c r="AO138" s="66">
        <f t="shared" si="79"/>
        <v>1771.0490902766251</v>
      </c>
      <c r="AP138" s="66">
        <f t="shared" si="80"/>
        <v>-4228.9509097233749</v>
      </c>
    </row>
    <row r="139" spans="1:42" x14ac:dyDescent="0.25">
      <c r="A139" t="s">
        <v>278</v>
      </c>
      <c r="B139" t="s">
        <v>274</v>
      </c>
      <c r="C139" t="s">
        <v>116</v>
      </c>
      <c r="D139">
        <v>2</v>
      </c>
      <c r="E139">
        <v>1600</v>
      </c>
      <c r="G139" s="4">
        <f t="shared" si="54"/>
        <v>18681.599999999999</v>
      </c>
      <c r="H139">
        <v>312</v>
      </c>
      <c r="I139">
        <v>0.60819999999999996</v>
      </c>
      <c r="J139">
        <v>220</v>
      </c>
      <c r="K139" s="12">
        <v>418</v>
      </c>
      <c r="L139">
        <f t="shared" si="55"/>
        <v>198</v>
      </c>
      <c r="M139">
        <f t="shared" si="56"/>
        <v>92</v>
      </c>
      <c r="N139">
        <f t="shared" si="57"/>
        <v>0.47171717171717176</v>
      </c>
      <c r="O139" s="12">
        <v>0.60819999999999996</v>
      </c>
      <c r="P139">
        <v>114</v>
      </c>
      <c r="Q139">
        <f t="shared" si="58"/>
        <v>-0.32828282828282829</v>
      </c>
      <c r="R139">
        <f t="shared" si="59"/>
        <v>1.1104030303030303</v>
      </c>
      <c r="S139" s="12">
        <f t="shared" si="60"/>
        <v>46203.870090909099</v>
      </c>
      <c r="T139" s="12">
        <f t="shared" si="61"/>
        <v>32342.709063636368</v>
      </c>
      <c r="U139">
        <v>220</v>
      </c>
      <c r="V139">
        <f t="shared" si="62"/>
        <v>247.5</v>
      </c>
      <c r="W139">
        <f t="shared" si="63"/>
        <v>195.25</v>
      </c>
      <c r="X139">
        <f t="shared" si="64"/>
        <v>-156.36846095526914</v>
      </c>
      <c r="Y139">
        <f t="shared" si="65"/>
        <v>230.63201288855194</v>
      </c>
      <c r="Z139">
        <f t="shared" si="66"/>
        <v>230.63201288855194</v>
      </c>
      <c r="AA139">
        <f t="shared" si="67"/>
        <v>0.1429576278325331</v>
      </c>
      <c r="AB139">
        <f t="shared" si="68"/>
        <v>0.73746333333333336</v>
      </c>
      <c r="AC139">
        <f t="shared" si="69"/>
        <v>62080.16834433125</v>
      </c>
      <c r="AD139" s="12">
        <f t="shared" si="70"/>
        <v>43456.117841031875</v>
      </c>
      <c r="AE139">
        <v>18681.599999999999</v>
      </c>
      <c r="AF139" s="65">
        <f t="shared" si="71"/>
        <v>24774.517841031877</v>
      </c>
      <c r="AH139" s="65">
        <f t="shared" si="72"/>
        <v>8972.4705555555556</v>
      </c>
      <c r="AI139" s="65">
        <f t="shared" si="73"/>
        <v>-42572.470555555556</v>
      </c>
      <c r="AJ139" s="65">
        <f t="shared" si="74"/>
        <v>-18572.470555555556</v>
      </c>
      <c r="AK139" s="65">
        <f t="shared" si="75"/>
        <v>-18572.470555555556</v>
      </c>
      <c r="AL139" s="65">
        <f t="shared" si="76"/>
        <v>-24572.470555555556</v>
      </c>
      <c r="AM139" s="66">
        <f t="shared" si="77"/>
        <v>-17797.952714523679</v>
      </c>
      <c r="AN139" s="66">
        <f t="shared" si="78"/>
        <v>6202.0472854763211</v>
      </c>
      <c r="AO139" s="66">
        <f t="shared" si="79"/>
        <v>6202.0472854763211</v>
      </c>
      <c r="AP139" s="66">
        <f t="shared" si="80"/>
        <v>202.04728547632112</v>
      </c>
    </row>
    <row r="140" spans="1:42" x14ac:dyDescent="0.25">
      <c r="A140" t="s">
        <v>279</v>
      </c>
      <c r="B140" t="s">
        <v>280</v>
      </c>
      <c r="C140" t="s">
        <v>107</v>
      </c>
      <c r="D140">
        <v>1</v>
      </c>
      <c r="E140">
        <v>1105</v>
      </c>
      <c r="G140" s="4">
        <f t="shared" si="54"/>
        <v>12901.98</v>
      </c>
      <c r="H140">
        <v>111</v>
      </c>
      <c r="I140">
        <v>0.61099999999999999</v>
      </c>
      <c r="J140">
        <v>82</v>
      </c>
      <c r="K140" s="12">
        <v>235</v>
      </c>
      <c r="L140">
        <f t="shared" si="55"/>
        <v>153</v>
      </c>
      <c r="M140">
        <f t="shared" si="56"/>
        <v>29</v>
      </c>
      <c r="N140">
        <f t="shared" si="57"/>
        <v>0.25163398692810457</v>
      </c>
      <c r="O140" s="12">
        <v>0.61099999999999999</v>
      </c>
      <c r="P140">
        <v>114</v>
      </c>
      <c r="Q140">
        <f t="shared" si="58"/>
        <v>0.26732026143790855</v>
      </c>
      <c r="R140">
        <f t="shared" si="59"/>
        <v>0.63904274509803916</v>
      </c>
      <c r="S140" s="12">
        <f t="shared" si="60"/>
        <v>26590.568623529409</v>
      </c>
      <c r="T140" s="12">
        <f t="shared" si="61"/>
        <v>18613.398036470586</v>
      </c>
      <c r="U140">
        <v>82</v>
      </c>
      <c r="V140">
        <f t="shared" si="62"/>
        <v>191.25</v>
      </c>
      <c r="W140">
        <f t="shared" si="63"/>
        <v>62.875</v>
      </c>
      <c r="X140">
        <f t="shared" si="64"/>
        <v>-120.83017437452615</v>
      </c>
      <c r="Y140">
        <f t="shared" si="65"/>
        <v>134.21564632297196</v>
      </c>
      <c r="Z140">
        <f t="shared" si="66"/>
        <v>134.21564632297196</v>
      </c>
      <c r="AA140">
        <f t="shared" si="67"/>
        <v>0.37302298730965733</v>
      </c>
      <c r="AB140">
        <f t="shared" si="68"/>
        <v>0.55538960784313729</v>
      </c>
      <c r="AC140">
        <f t="shared" si="69"/>
        <v>27207.820939870944</v>
      </c>
      <c r="AD140" s="12">
        <f t="shared" si="70"/>
        <v>19045.474657909661</v>
      </c>
      <c r="AE140">
        <v>12901.98</v>
      </c>
      <c r="AF140" s="65">
        <f t="shared" si="71"/>
        <v>6143.4946579096613</v>
      </c>
      <c r="AH140" s="65">
        <f t="shared" si="72"/>
        <v>6757.2402287581708</v>
      </c>
      <c r="AI140" s="65">
        <f t="shared" si="73"/>
        <v>-40357.240228758172</v>
      </c>
      <c r="AJ140" s="65">
        <f t="shared" si="74"/>
        <v>-16357.240228758172</v>
      </c>
      <c r="AK140" s="65">
        <f t="shared" si="75"/>
        <v>-16357.240228758172</v>
      </c>
      <c r="AL140" s="65">
        <f t="shared" si="76"/>
        <v>-22357.240228758172</v>
      </c>
      <c r="AM140" s="66">
        <f t="shared" si="77"/>
        <v>-34213.745570848507</v>
      </c>
      <c r="AN140" s="66">
        <f t="shared" si="78"/>
        <v>-10213.74557084851</v>
      </c>
      <c r="AO140" s="66">
        <f t="shared" si="79"/>
        <v>-10213.74557084851</v>
      </c>
      <c r="AP140" s="66">
        <f t="shared" si="80"/>
        <v>-16213.74557084851</v>
      </c>
    </row>
    <row r="141" spans="1:42" x14ac:dyDescent="0.25">
      <c r="A141" t="s">
        <v>281</v>
      </c>
      <c r="B141" t="s">
        <v>280</v>
      </c>
      <c r="C141" t="s">
        <v>107</v>
      </c>
      <c r="D141">
        <v>2</v>
      </c>
      <c r="E141">
        <v>1665</v>
      </c>
      <c r="G141" s="4">
        <f t="shared" si="54"/>
        <v>19440.54</v>
      </c>
      <c r="H141">
        <v>169</v>
      </c>
      <c r="I141">
        <v>0.30680000000000002</v>
      </c>
      <c r="J141">
        <v>130</v>
      </c>
      <c r="K141" s="12">
        <v>200</v>
      </c>
      <c r="L141">
        <f t="shared" si="55"/>
        <v>70</v>
      </c>
      <c r="M141">
        <f t="shared" si="56"/>
        <v>39</v>
      </c>
      <c r="N141">
        <f t="shared" si="57"/>
        <v>0.54571428571428571</v>
      </c>
      <c r="O141" s="12">
        <v>0.30680000000000002</v>
      </c>
      <c r="P141">
        <v>114</v>
      </c>
      <c r="Q141">
        <f t="shared" si="58"/>
        <v>-8.2857142857142851E-2</v>
      </c>
      <c r="R141">
        <f t="shared" si="59"/>
        <v>0.91617314285714291</v>
      </c>
      <c r="S141" s="12">
        <f t="shared" si="60"/>
        <v>38121.964474285713</v>
      </c>
      <c r="T141" s="12">
        <f t="shared" si="61"/>
        <v>26685.375131999997</v>
      </c>
      <c r="U141">
        <v>130</v>
      </c>
      <c r="V141">
        <f t="shared" si="62"/>
        <v>87.5</v>
      </c>
      <c r="W141">
        <f t="shared" si="63"/>
        <v>121.25</v>
      </c>
      <c r="X141">
        <f t="shared" si="64"/>
        <v>-55.281779125600202</v>
      </c>
      <c r="Y141">
        <f t="shared" si="65"/>
        <v>107.64768132423553</v>
      </c>
      <c r="Z141">
        <f t="shared" si="66"/>
        <v>130</v>
      </c>
      <c r="AA141">
        <f t="shared" si="67"/>
        <v>0.1</v>
      </c>
      <c r="AB141">
        <f t="shared" si="68"/>
        <v>0.77146000000000003</v>
      </c>
      <c r="AC141">
        <f t="shared" si="69"/>
        <v>36605.777000000002</v>
      </c>
      <c r="AD141" s="12">
        <f t="shared" si="70"/>
        <v>25624.043900000001</v>
      </c>
      <c r="AE141">
        <v>19440.54</v>
      </c>
      <c r="AF141" s="65">
        <f t="shared" si="71"/>
        <v>6183.5038999999997</v>
      </c>
      <c r="AH141" s="65">
        <f t="shared" si="72"/>
        <v>9386.0966666666664</v>
      </c>
      <c r="AI141" s="65">
        <f t="shared" si="73"/>
        <v>-42986.096666666665</v>
      </c>
      <c r="AJ141" s="65">
        <f t="shared" si="74"/>
        <v>-18986.096666666665</v>
      </c>
      <c r="AK141" s="65">
        <f t="shared" si="75"/>
        <v>-18986.096666666665</v>
      </c>
      <c r="AL141" s="65">
        <f t="shared" si="76"/>
        <v>-24986.096666666665</v>
      </c>
      <c r="AM141" s="66">
        <f t="shared" si="77"/>
        <v>-36802.592766666668</v>
      </c>
      <c r="AN141" s="66">
        <f t="shared" si="78"/>
        <v>-12802.592766666665</v>
      </c>
      <c r="AO141" s="66">
        <f t="shared" si="79"/>
        <v>-12802.592766666665</v>
      </c>
      <c r="AP141" s="66">
        <f t="shared" si="80"/>
        <v>-18802.592766666665</v>
      </c>
    </row>
    <row r="142" spans="1:42" x14ac:dyDescent="0.25">
      <c r="A142" t="s">
        <v>282</v>
      </c>
      <c r="B142" t="s">
        <v>280</v>
      </c>
      <c r="C142" t="s">
        <v>116</v>
      </c>
      <c r="D142">
        <v>1</v>
      </c>
      <c r="E142">
        <v>1175</v>
      </c>
      <c r="G142" s="4">
        <f t="shared" si="54"/>
        <v>13719.3</v>
      </c>
      <c r="H142">
        <v>201</v>
      </c>
      <c r="I142">
        <v>0.52329999999999999</v>
      </c>
      <c r="J142">
        <v>106</v>
      </c>
      <c r="K142" s="12">
        <v>267</v>
      </c>
      <c r="L142">
        <f t="shared" si="55"/>
        <v>161</v>
      </c>
      <c r="M142">
        <f t="shared" si="56"/>
        <v>95</v>
      </c>
      <c r="N142">
        <f t="shared" si="57"/>
        <v>0.57204968944099377</v>
      </c>
      <c r="O142" s="12">
        <v>0.52329999999999999</v>
      </c>
      <c r="P142">
        <v>114</v>
      </c>
      <c r="Q142">
        <f t="shared" si="58"/>
        <v>0.13975155279503107</v>
      </c>
      <c r="R142">
        <f t="shared" si="59"/>
        <v>0.74000062111801246</v>
      </c>
      <c r="S142" s="12">
        <f t="shared" si="60"/>
        <v>30791.425844720499</v>
      </c>
      <c r="T142" s="12">
        <f t="shared" si="61"/>
        <v>21553.998091304347</v>
      </c>
      <c r="U142">
        <v>106</v>
      </c>
      <c r="V142">
        <f t="shared" si="62"/>
        <v>201.25</v>
      </c>
      <c r="W142">
        <f t="shared" si="63"/>
        <v>85.875</v>
      </c>
      <c r="X142">
        <f t="shared" si="64"/>
        <v>-127.14809198888047</v>
      </c>
      <c r="Y142">
        <f t="shared" si="65"/>
        <v>151.08966704574172</v>
      </c>
      <c r="Z142">
        <f t="shared" si="66"/>
        <v>151.08966704574172</v>
      </c>
      <c r="AA142">
        <f t="shared" si="67"/>
        <v>0.32404803500989676</v>
      </c>
      <c r="AB142">
        <f t="shared" si="68"/>
        <v>0.5941483850931677</v>
      </c>
      <c r="AC142">
        <f t="shared" si="69"/>
        <v>32765.933813014522</v>
      </c>
      <c r="AD142" s="12">
        <f t="shared" si="70"/>
        <v>22936.153669110165</v>
      </c>
      <c r="AE142">
        <v>13719.3</v>
      </c>
      <c r="AF142" s="65">
        <f t="shared" si="71"/>
        <v>9216.8536691101654</v>
      </c>
      <c r="AH142" s="65">
        <f t="shared" si="72"/>
        <v>7228.8053519668738</v>
      </c>
      <c r="AI142" s="65">
        <f t="shared" si="73"/>
        <v>-40828.805351966876</v>
      </c>
      <c r="AJ142" s="65">
        <f t="shared" si="74"/>
        <v>-16828.805351966876</v>
      </c>
      <c r="AK142" s="65">
        <f t="shared" si="75"/>
        <v>-16828.805351966876</v>
      </c>
      <c r="AL142" s="65">
        <f t="shared" si="76"/>
        <v>-22828.805351966876</v>
      </c>
      <c r="AM142" s="66">
        <f t="shared" si="77"/>
        <v>-31611.95168285671</v>
      </c>
      <c r="AN142" s="66">
        <f t="shared" si="78"/>
        <v>-7611.9516828567102</v>
      </c>
      <c r="AO142" s="66">
        <f t="shared" si="79"/>
        <v>-7611.9516828567102</v>
      </c>
      <c r="AP142" s="66">
        <f t="shared" si="80"/>
        <v>-13611.95168285671</v>
      </c>
    </row>
    <row r="143" spans="1:42" x14ac:dyDescent="0.25">
      <c r="A143" t="s">
        <v>283</v>
      </c>
      <c r="B143" t="s">
        <v>280</v>
      </c>
      <c r="C143" t="s">
        <v>116</v>
      </c>
      <c r="D143">
        <v>2</v>
      </c>
      <c r="E143">
        <v>1725</v>
      </c>
      <c r="G143" s="4">
        <f t="shared" si="54"/>
        <v>20141.099999999999</v>
      </c>
      <c r="H143">
        <v>242</v>
      </c>
      <c r="I143">
        <v>0.48220000000000002</v>
      </c>
      <c r="J143">
        <v>195</v>
      </c>
      <c r="K143" s="12">
        <v>305</v>
      </c>
      <c r="L143">
        <f t="shared" si="55"/>
        <v>110</v>
      </c>
      <c r="M143">
        <f t="shared" si="56"/>
        <v>47</v>
      </c>
      <c r="N143">
        <f t="shared" si="57"/>
        <v>0.44181818181818189</v>
      </c>
      <c r="O143" s="12">
        <v>0.48220000000000002</v>
      </c>
      <c r="P143">
        <v>114</v>
      </c>
      <c r="Q143">
        <f t="shared" si="58"/>
        <v>-0.48909090909090913</v>
      </c>
      <c r="R143">
        <f t="shared" si="59"/>
        <v>1.2376665454545455</v>
      </c>
      <c r="S143" s="12">
        <f t="shared" si="60"/>
        <v>51499.304956363638</v>
      </c>
      <c r="T143" s="12">
        <f t="shared" si="61"/>
        <v>36049.513469454541</v>
      </c>
      <c r="U143">
        <v>195</v>
      </c>
      <c r="V143">
        <f t="shared" si="62"/>
        <v>137.5</v>
      </c>
      <c r="W143">
        <f t="shared" si="63"/>
        <v>181.25</v>
      </c>
      <c r="X143">
        <f t="shared" si="64"/>
        <v>-86.871367197371754</v>
      </c>
      <c r="Y143">
        <f t="shared" si="65"/>
        <v>164.51778493808442</v>
      </c>
      <c r="Z143">
        <f t="shared" si="66"/>
        <v>195</v>
      </c>
      <c r="AA143">
        <f t="shared" si="67"/>
        <v>0.1</v>
      </c>
      <c r="AB143">
        <f t="shared" si="68"/>
        <v>0.77146000000000003</v>
      </c>
      <c r="AC143">
        <f t="shared" si="69"/>
        <v>54908.66550000001</v>
      </c>
      <c r="AD143" s="12">
        <f t="shared" si="70"/>
        <v>38436.065850000006</v>
      </c>
      <c r="AE143">
        <v>20141.099999999999</v>
      </c>
      <c r="AF143" s="65">
        <f t="shared" si="71"/>
        <v>18294.965850000008</v>
      </c>
      <c r="AH143" s="65">
        <f t="shared" si="72"/>
        <v>9386.0966666666664</v>
      </c>
      <c r="AI143" s="65">
        <f t="shared" si="73"/>
        <v>-42986.096666666665</v>
      </c>
      <c r="AJ143" s="65">
        <f t="shared" si="74"/>
        <v>-18986.096666666665</v>
      </c>
      <c r="AK143" s="65">
        <f t="shared" si="75"/>
        <v>-18986.096666666665</v>
      </c>
      <c r="AL143" s="65">
        <f t="shared" si="76"/>
        <v>-24986.096666666665</v>
      </c>
      <c r="AM143" s="66">
        <f t="shared" si="77"/>
        <v>-24691.130816666657</v>
      </c>
      <c r="AN143" s="66">
        <f t="shared" si="78"/>
        <v>-691.13081666665676</v>
      </c>
      <c r="AO143" s="66">
        <f t="shared" si="79"/>
        <v>-691.13081666665676</v>
      </c>
      <c r="AP143" s="66">
        <f t="shared" si="80"/>
        <v>-6691.1308166666568</v>
      </c>
    </row>
    <row r="144" spans="1:42" x14ac:dyDescent="0.25">
      <c r="A144" t="s">
        <v>284</v>
      </c>
      <c r="B144" t="s">
        <v>285</v>
      </c>
      <c r="C144" t="s">
        <v>107</v>
      </c>
      <c r="D144">
        <v>1</v>
      </c>
      <c r="E144">
        <v>709</v>
      </c>
      <c r="G144" s="4">
        <f t="shared" si="54"/>
        <v>8278.2839999999997</v>
      </c>
      <c r="H144">
        <v>158</v>
      </c>
      <c r="I144">
        <v>0.22189999999999999</v>
      </c>
      <c r="J144">
        <v>86</v>
      </c>
      <c r="K144" s="12">
        <v>192</v>
      </c>
      <c r="L144">
        <f t="shared" si="55"/>
        <v>106</v>
      </c>
      <c r="M144">
        <f t="shared" si="56"/>
        <v>72</v>
      </c>
      <c r="N144">
        <f t="shared" si="57"/>
        <v>0.64339622641509431</v>
      </c>
      <c r="O144" s="12">
        <v>0.22189999999999999</v>
      </c>
      <c r="P144">
        <v>114</v>
      </c>
      <c r="Q144">
        <f t="shared" si="58"/>
        <v>0.31132075471698117</v>
      </c>
      <c r="R144">
        <f t="shared" si="59"/>
        <v>0.60422075471698111</v>
      </c>
      <c r="S144" s="12">
        <f t="shared" si="60"/>
        <v>25141.625603773584</v>
      </c>
      <c r="T144" s="12">
        <f t="shared" si="61"/>
        <v>17599.137922641508</v>
      </c>
      <c r="U144">
        <v>86</v>
      </c>
      <c r="V144">
        <f t="shared" si="62"/>
        <v>132.5</v>
      </c>
      <c r="W144">
        <f t="shared" si="63"/>
        <v>72.75</v>
      </c>
      <c r="X144">
        <f t="shared" si="64"/>
        <v>-83.712408390194597</v>
      </c>
      <c r="Y144">
        <f t="shared" si="65"/>
        <v>107.58077457669954</v>
      </c>
      <c r="Z144">
        <f t="shared" si="66"/>
        <v>107.58077457669954</v>
      </c>
      <c r="AA144">
        <f t="shared" si="67"/>
        <v>0.26287377039018522</v>
      </c>
      <c r="AB144">
        <f t="shared" si="68"/>
        <v>0.6425616981132074</v>
      </c>
      <c r="AC144">
        <f t="shared" si="69"/>
        <v>25231.45909666345</v>
      </c>
      <c r="AD144" s="12">
        <f t="shared" si="70"/>
        <v>17662.021367664413</v>
      </c>
      <c r="AE144">
        <v>8278.2839999999997</v>
      </c>
      <c r="AF144" s="65">
        <f t="shared" si="71"/>
        <v>9383.7373676644129</v>
      </c>
      <c r="AH144" s="65">
        <f t="shared" si="72"/>
        <v>7817.8339937106903</v>
      </c>
      <c r="AI144" s="65">
        <f t="shared" si="73"/>
        <v>-41417.833993710694</v>
      </c>
      <c r="AJ144" s="65">
        <f t="shared" si="74"/>
        <v>-17417.83399371069</v>
      </c>
      <c r="AK144" s="65">
        <f t="shared" si="75"/>
        <v>-17417.83399371069</v>
      </c>
      <c r="AL144" s="65">
        <f t="shared" si="76"/>
        <v>-23417.83399371069</v>
      </c>
      <c r="AM144" s="66">
        <f t="shared" si="77"/>
        <v>-32034.096626046281</v>
      </c>
      <c r="AN144" s="66">
        <f t="shared" si="78"/>
        <v>-8034.0966260462774</v>
      </c>
      <c r="AO144" s="66">
        <f t="shared" si="79"/>
        <v>-8034.0966260462774</v>
      </c>
      <c r="AP144" s="66">
        <f t="shared" si="80"/>
        <v>-14034.096626046277</v>
      </c>
    </row>
    <row r="145" spans="1:42" x14ac:dyDescent="0.25">
      <c r="A145" t="s">
        <v>286</v>
      </c>
      <c r="B145" t="s">
        <v>285</v>
      </c>
      <c r="C145" t="s">
        <v>107</v>
      </c>
      <c r="D145">
        <v>2</v>
      </c>
      <c r="E145">
        <v>869</v>
      </c>
      <c r="G145" s="4">
        <f t="shared" si="54"/>
        <v>10146.444</v>
      </c>
      <c r="H145">
        <v>246</v>
      </c>
      <c r="I145">
        <v>0.38900000000000001</v>
      </c>
      <c r="J145">
        <v>135</v>
      </c>
      <c r="K145" s="12">
        <v>305</v>
      </c>
      <c r="L145">
        <f t="shared" si="55"/>
        <v>170</v>
      </c>
      <c r="M145">
        <f t="shared" si="56"/>
        <v>111</v>
      </c>
      <c r="N145">
        <f t="shared" si="57"/>
        <v>0.62235294117647066</v>
      </c>
      <c r="O145" s="12">
        <v>0.38900000000000001</v>
      </c>
      <c r="P145">
        <v>114</v>
      </c>
      <c r="Q145">
        <f t="shared" si="58"/>
        <v>1.1764705882352927E-3</v>
      </c>
      <c r="R145">
        <f t="shared" si="59"/>
        <v>0.84966894117647063</v>
      </c>
      <c r="S145" s="12">
        <f t="shared" si="60"/>
        <v>35354.724642352943</v>
      </c>
      <c r="T145" s="12">
        <f t="shared" si="61"/>
        <v>24748.30724964706</v>
      </c>
      <c r="U145">
        <v>135</v>
      </c>
      <c r="V145">
        <f t="shared" si="62"/>
        <v>212.5</v>
      </c>
      <c r="W145">
        <f t="shared" si="63"/>
        <v>113.75</v>
      </c>
      <c r="X145">
        <f t="shared" si="64"/>
        <v>-134.25574930502907</v>
      </c>
      <c r="Y145">
        <f t="shared" si="65"/>
        <v>171.07294035885772</v>
      </c>
      <c r="Z145">
        <f t="shared" si="66"/>
        <v>171.07294035885772</v>
      </c>
      <c r="AA145">
        <f t="shared" si="67"/>
        <v>0.2697550134534481</v>
      </c>
      <c r="AB145">
        <f t="shared" si="68"/>
        <v>0.63711588235294125</v>
      </c>
      <c r="AC145">
        <f t="shared" si="69"/>
        <v>39782.549880357692</v>
      </c>
      <c r="AD145" s="12">
        <f t="shared" si="70"/>
        <v>27847.784916250384</v>
      </c>
      <c r="AE145">
        <v>10146.444</v>
      </c>
      <c r="AF145" s="65">
        <f t="shared" si="71"/>
        <v>17701.340916250385</v>
      </c>
      <c r="AH145" s="65">
        <f t="shared" si="72"/>
        <v>7751.5765686274517</v>
      </c>
      <c r="AI145" s="65">
        <f t="shared" si="73"/>
        <v>-41351.576568627454</v>
      </c>
      <c r="AJ145" s="65">
        <f t="shared" si="74"/>
        <v>-17351.576568627454</v>
      </c>
      <c r="AK145" s="65">
        <f t="shared" si="75"/>
        <v>-17351.576568627454</v>
      </c>
      <c r="AL145" s="65">
        <f t="shared" si="76"/>
        <v>-23351.576568627454</v>
      </c>
      <c r="AM145" s="66">
        <f t="shared" si="77"/>
        <v>-23650.235652377069</v>
      </c>
      <c r="AN145" s="66">
        <f t="shared" si="78"/>
        <v>349.76434762293138</v>
      </c>
      <c r="AO145" s="66">
        <f t="shared" si="79"/>
        <v>349.76434762293138</v>
      </c>
      <c r="AP145" s="66">
        <f t="shared" si="80"/>
        <v>-5650.2356523770686</v>
      </c>
    </row>
    <row r="146" spans="1:42" x14ac:dyDescent="0.25">
      <c r="A146" t="s">
        <v>287</v>
      </c>
      <c r="B146" t="s">
        <v>285</v>
      </c>
      <c r="C146" t="s">
        <v>116</v>
      </c>
      <c r="D146">
        <v>1</v>
      </c>
      <c r="E146">
        <v>925</v>
      </c>
      <c r="G146" s="4">
        <f t="shared" si="54"/>
        <v>10800.3</v>
      </c>
      <c r="H146">
        <v>207</v>
      </c>
      <c r="I146">
        <v>0.41639999999999999</v>
      </c>
      <c r="J146">
        <v>125</v>
      </c>
      <c r="K146" s="12">
        <v>288</v>
      </c>
      <c r="L146">
        <f t="shared" si="55"/>
        <v>163</v>
      </c>
      <c r="M146">
        <f t="shared" si="56"/>
        <v>82</v>
      </c>
      <c r="N146">
        <f t="shared" si="57"/>
        <v>0.50245398773006145</v>
      </c>
      <c r="O146" s="12">
        <v>0.41639999999999999</v>
      </c>
      <c r="P146">
        <v>114</v>
      </c>
      <c r="Q146">
        <f t="shared" si="58"/>
        <v>4.6012269938650305E-2</v>
      </c>
      <c r="R146">
        <f t="shared" si="59"/>
        <v>0.81418588957055216</v>
      </c>
      <c r="S146" s="12">
        <f t="shared" si="60"/>
        <v>33878.274865030675</v>
      </c>
      <c r="T146" s="12">
        <f t="shared" si="61"/>
        <v>23714.792405521472</v>
      </c>
      <c r="U146">
        <v>125</v>
      </c>
      <c r="V146">
        <f t="shared" si="62"/>
        <v>203.75</v>
      </c>
      <c r="W146">
        <f t="shared" si="63"/>
        <v>104.625</v>
      </c>
      <c r="X146">
        <f t="shared" si="64"/>
        <v>-128.72757139246903</v>
      </c>
      <c r="Y146">
        <f t="shared" si="65"/>
        <v>161.80817222643415</v>
      </c>
      <c r="Z146">
        <f t="shared" si="66"/>
        <v>161.80817222643415</v>
      </c>
      <c r="AA146">
        <f t="shared" si="67"/>
        <v>0.28065360601930872</v>
      </c>
      <c r="AB146">
        <f t="shared" si="68"/>
        <v>0.62849073619631912</v>
      </c>
      <c r="AC146">
        <f t="shared" si="69"/>
        <v>37118.652109087925</v>
      </c>
      <c r="AD146" s="12">
        <f t="shared" si="70"/>
        <v>25983.056476361548</v>
      </c>
      <c r="AE146">
        <v>10800.3</v>
      </c>
      <c r="AF146" s="65">
        <f t="shared" si="71"/>
        <v>15182.756476361548</v>
      </c>
      <c r="AH146" s="65">
        <f t="shared" si="72"/>
        <v>7646.6372903885504</v>
      </c>
      <c r="AI146" s="65">
        <f t="shared" si="73"/>
        <v>-41246.637290388549</v>
      </c>
      <c r="AJ146" s="65">
        <f t="shared" si="74"/>
        <v>-17246.637290388549</v>
      </c>
      <c r="AK146" s="65">
        <f t="shared" si="75"/>
        <v>-17246.637290388549</v>
      </c>
      <c r="AL146" s="65">
        <f t="shared" si="76"/>
        <v>-23246.637290388549</v>
      </c>
      <c r="AM146" s="66">
        <f t="shared" si="77"/>
        <v>-26063.880814027001</v>
      </c>
      <c r="AN146" s="66">
        <f t="shared" si="78"/>
        <v>-2063.8808140270012</v>
      </c>
      <c r="AO146" s="66">
        <f t="shared" si="79"/>
        <v>-2063.8808140270012</v>
      </c>
      <c r="AP146" s="66">
        <f t="shared" si="80"/>
        <v>-8063.8808140270012</v>
      </c>
    </row>
    <row r="147" spans="1:42" x14ac:dyDescent="0.25">
      <c r="A147" t="s">
        <v>288</v>
      </c>
      <c r="B147" t="s">
        <v>285</v>
      </c>
      <c r="C147" t="s">
        <v>116</v>
      </c>
      <c r="D147">
        <v>2</v>
      </c>
      <c r="E147">
        <v>1350</v>
      </c>
      <c r="G147" s="4">
        <f t="shared" si="54"/>
        <v>15762.599999999999</v>
      </c>
      <c r="H147">
        <v>224</v>
      </c>
      <c r="I147">
        <v>0.4849</v>
      </c>
      <c r="J147">
        <v>119</v>
      </c>
      <c r="K147" s="12">
        <v>360</v>
      </c>
      <c r="L147">
        <f t="shared" si="55"/>
        <v>241</v>
      </c>
      <c r="M147">
        <f t="shared" si="56"/>
        <v>105</v>
      </c>
      <c r="N147">
        <f t="shared" si="57"/>
        <v>0.44854771784232361</v>
      </c>
      <c r="O147" s="12">
        <v>0.4849</v>
      </c>
      <c r="P147">
        <v>114</v>
      </c>
      <c r="Q147">
        <f t="shared" si="58"/>
        <v>8.3402489626556026E-2</v>
      </c>
      <c r="R147">
        <f t="shared" si="59"/>
        <v>0.78459526970954363</v>
      </c>
      <c r="S147" s="12">
        <f t="shared" si="60"/>
        <v>32647.009172614111</v>
      </c>
      <c r="T147" s="12">
        <f t="shared" si="61"/>
        <v>22852.906420829877</v>
      </c>
      <c r="U147">
        <v>119</v>
      </c>
      <c r="V147">
        <f t="shared" si="62"/>
        <v>301.25</v>
      </c>
      <c r="W147">
        <f t="shared" si="63"/>
        <v>88.875</v>
      </c>
      <c r="X147">
        <f t="shared" si="64"/>
        <v>-190.32726813242357</v>
      </c>
      <c r="Y147">
        <f t="shared" si="65"/>
        <v>206.32987427343951</v>
      </c>
      <c r="Z147">
        <f t="shared" si="66"/>
        <v>206.32987427343951</v>
      </c>
      <c r="AA147">
        <f t="shared" si="67"/>
        <v>0.38989169883299424</v>
      </c>
      <c r="AB147">
        <f t="shared" si="68"/>
        <v>0.54203970954356839</v>
      </c>
      <c r="AC147">
        <f t="shared" si="69"/>
        <v>40821.229569287687</v>
      </c>
      <c r="AD147" s="12">
        <f t="shared" si="70"/>
        <v>28574.860698501379</v>
      </c>
      <c r="AE147">
        <v>15762.599999999999</v>
      </c>
      <c r="AF147" s="65">
        <f t="shared" si="71"/>
        <v>12812.260698501381</v>
      </c>
      <c r="AH147" s="65">
        <f t="shared" si="72"/>
        <v>6594.816466113416</v>
      </c>
      <c r="AI147" s="65">
        <f t="shared" si="73"/>
        <v>-40194.816466113414</v>
      </c>
      <c r="AJ147" s="65">
        <f t="shared" si="74"/>
        <v>-16194.816466113416</v>
      </c>
      <c r="AK147" s="65">
        <f t="shared" si="75"/>
        <v>-16194.816466113416</v>
      </c>
      <c r="AL147" s="65">
        <f t="shared" si="76"/>
        <v>-22194.816466113414</v>
      </c>
      <c r="AM147" s="66">
        <f t="shared" si="77"/>
        <v>-27382.555767612033</v>
      </c>
      <c r="AN147" s="66">
        <f t="shared" si="78"/>
        <v>-3382.5557676120352</v>
      </c>
      <c r="AO147" s="66">
        <f t="shared" si="79"/>
        <v>-3382.5557676120352</v>
      </c>
      <c r="AP147" s="66">
        <f t="shared" si="80"/>
        <v>-9382.5557676120334</v>
      </c>
    </row>
    <row r="148" spans="1:42" x14ac:dyDescent="0.25">
      <c r="A148" t="s">
        <v>289</v>
      </c>
      <c r="B148" t="s">
        <v>290</v>
      </c>
      <c r="C148" t="s">
        <v>107</v>
      </c>
      <c r="D148">
        <v>1</v>
      </c>
      <c r="E148">
        <v>900</v>
      </c>
      <c r="G148" s="4">
        <f t="shared" si="54"/>
        <v>10508.4</v>
      </c>
      <c r="H148">
        <v>139</v>
      </c>
      <c r="I148">
        <v>0.55069999999999997</v>
      </c>
      <c r="J148">
        <v>89</v>
      </c>
      <c r="K148" s="12">
        <v>177</v>
      </c>
      <c r="L148">
        <f t="shared" si="55"/>
        <v>88</v>
      </c>
      <c r="M148">
        <f t="shared" si="56"/>
        <v>50</v>
      </c>
      <c r="N148">
        <f t="shared" si="57"/>
        <v>0.55454545454545456</v>
      </c>
      <c r="O148" s="12">
        <v>0.55069999999999997</v>
      </c>
      <c r="P148">
        <v>114</v>
      </c>
      <c r="Q148">
        <f t="shared" si="58"/>
        <v>0.32727272727272727</v>
      </c>
      <c r="R148">
        <f t="shared" si="59"/>
        <v>0.5915963636363637</v>
      </c>
      <c r="S148" s="12">
        <f t="shared" si="60"/>
        <v>24616.324690909092</v>
      </c>
      <c r="T148" s="12">
        <f t="shared" si="61"/>
        <v>17231.427283636363</v>
      </c>
      <c r="U148">
        <v>89</v>
      </c>
      <c r="V148">
        <f t="shared" si="62"/>
        <v>110</v>
      </c>
      <c r="W148">
        <f t="shared" si="63"/>
        <v>78</v>
      </c>
      <c r="X148">
        <f t="shared" si="64"/>
        <v>-69.497093757897403</v>
      </c>
      <c r="Y148">
        <f t="shared" si="65"/>
        <v>98.114227950467537</v>
      </c>
      <c r="Z148">
        <f t="shared" si="66"/>
        <v>98.114227950467537</v>
      </c>
      <c r="AA148">
        <f t="shared" si="67"/>
        <v>0.18285661773152306</v>
      </c>
      <c r="AB148">
        <f t="shared" si="68"/>
        <v>0.7058872727272727</v>
      </c>
      <c r="AC148">
        <f t="shared" si="69"/>
        <v>25279.01844604958</v>
      </c>
      <c r="AD148" s="12">
        <f t="shared" si="70"/>
        <v>17695.312912234705</v>
      </c>
      <c r="AE148">
        <v>10508.4</v>
      </c>
      <c r="AF148" s="65">
        <f t="shared" si="71"/>
        <v>7186.9129122347058</v>
      </c>
      <c r="AH148" s="65">
        <f t="shared" si="72"/>
        <v>8588.2951515151526</v>
      </c>
      <c r="AI148" s="65">
        <f t="shared" si="73"/>
        <v>-42188.295151515151</v>
      </c>
      <c r="AJ148" s="65">
        <f t="shared" si="74"/>
        <v>-18188.295151515151</v>
      </c>
      <c r="AK148" s="65">
        <f t="shared" si="75"/>
        <v>-18188.295151515151</v>
      </c>
      <c r="AL148" s="65">
        <f t="shared" si="76"/>
        <v>-24188.295151515151</v>
      </c>
      <c r="AM148" s="66">
        <f t="shared" si="77"/>
        <v>-35001.382239280443</v>
      </c>
      <c r="AN148" s="66">
        <f t="shared" si="78"/>
        <v>-11001.382239280445</v>
      </c>
      <c r="AO148" s="66">
        <f t="shared" si="79"/>
        <v>-11001.382239280445</v>
      </c>
      <c r="AP148" s="66">
        <f t="shared" si="80"/>
        <v>-17001.382239280443</v>
      </c>
    </row>
    <row r="149" spans="1:42" x14ac:dyDescent="0.25">
      <c r="A149" t="s">
        <v>291</v>
      </c>
      <c r="B149" t="s">
        <v>264</v>
      </c>
      <c r="C149" t="s">
        <v>116</v>
      </c>
      <c r="D149">
        <v>2</v>
      </c>
      <c r="E149">
        <v>3200</v>
      </c>
      <c r="G149" s="4">
        <f t="shared" si="54"/>
        <v>37363.199999999997</v>
      </c>
      <c r="H149">
        <v>325</v>
      </c>
      <c r="I149">
        <v>0.81640000000000001</v>
      </c>
      <c r="J149">
        <v>195</v>
      </c>
      <c r="K149" s="12">
        <v>844</v>
      </c>
      <c r="L149">
        <f t="shared" si="55"/>
        <v>649</v>
      </c>
      <c r="M149">
        <f t="shared" si="56"/>
        <v>130</v>
      </c>
      <c r="N149">
        <f t="shared" si="57"/>
        <v>0.26024653312788903</v>
      </c>
      <c r="O149" s="12">
        <v>0.81640000000000001</v>
      </c>
      <c r="P149">
        <v>114</v>
      </c>
      <c r="Q149">
        <f t="shared" si="58"/>
        <v>1.5408320493066896E-4</v>
      </c>
      <c r="R149">
        <f t="shared" si="59"/>
        <v>0.85047805855161784</v>
      </c>
      <c r="S149" s="12">
        <f t="shared" si="60"/>
        <v>35388.392016332822</v>
      </c>
      <c r="T149" s="12">
        <f t="shared" si="61"/>
        <v>24771.874411432975</v>
      </c>
      <c r="U149">
        <v>195</v>
      </c>
      <c r="V149">
        <f t="shared" si="62"/>
        <v>811.25</v>
      </c>
      <c r="W149">
        <f t="shared" si="63"/>
        <v>113.875</v>
      </c>
      <c r="X149">
        <f t="shared" si="64"/>
        <v>-512.54106646449327</v>
      </c>
      <c r="Y149">
        <f t="shared" si="65"/>
        <v>492.90493113469802</v>
      </c>
      <c r="Z149">
        <f t="shared" si="66"/>
        <v>492.90493113469802</v>
      </c>
      <c r="AA149">
        <f t="shared" si="67"/>
        <v>0.46721717243106076</v>
      </c>
      <c r="AB149">
        <f t="shared" si="68"/>
        <v>0.48084432973805852</v>
      </c>
      <c r="AC149">
        <f t="shared" si="69"/>
        <v>86508.847551157436</v>
      </c>
      <c r="AD149" s="12">
        <f t="shared" si="70"/>
        <v>60556.193285810201</v>
      </c>
      <c r="AE149">
        <v>37363.199999999997</v>
      </c>
      <c r="AF149" s="65">
        <f t="shared" si="71"/>
        <v>23192.993285810204</v>
      </c>
      <c r="AH149" s="65">
        <f t="shared" si="72"/>
        <v>5850.2726784797123</v>
      </c>
      <c r="AI149" s="65">
        <f t="shared" si="73"/>
        <v>-39450.272678479712</v>
      </c>
      <c r="AJ149" s="65">
        <f t="shared" si="74"/>
        <v>-15450.272678479712</v>
      </c>
      <c r="AK149" s="65">
        <f t="shared" si="75"/>
        <v>-15450.272678479712</v>
      </c>
      <c r="AL149" s="65">
        <f t="shared" si="76"/>
        <v>-21450.272678479712</v>
      </c>
      <c r="AM149" s="66">
        <f t="shared" si="77"/>
        <v>-16257.279392669509</v>
      </c>
      <c r="AN149" s="66">
        <f t="shared" si="78"/>
        <v>7742.7206073304915</v>
      </c>
      <c r="AO149" s="66">
        <f t="shared" si="79"/>
        <v>7742.7206073304915</v>
      </c>
      <c r="AP149" s="66">
        <f t="shared" si="80"/>
        <v>1742.7206073304915</v>
      </c>
    </row>
    <row r="150" spans="1:42" x14ac:dyDescent="0.25">
      <c r="A150" t="s">
        <v>292</v>
      </c>
      <c r="B150" t="s">
        <v>290</v>
      </c>
      <c r="C150" t="s">
        <v>107</v>
      </c>
      <c r="D150">
        <v>2</v>
      </c>
      <c r="E150">
        <v>1325</v>
      </c>
      <c r="G150" s="4">
        <f t="shared" si="54"/>
        <v>15470.699999999999</v>
      </c>
      <c r="H150">
        <v>283</v>
      </c>
      <c r="I150">
        <v>0.29320000000000002</v>
      </c>
      <c r="J150">
        <v>161</v>
      </c>
      <c r="K150" s="12">
        <v>319</v>
      </c>
      <c r="L150">
        <f t="shared" si="55"/>
        <v>158</v>
      </c>
      <c r="M150">
        <f t="shared" si="56"/>
        <v>122</v>
      </c>
      <c r="N150">
        <f t="shared" si="57"/>
        <v>0.71772151898734182</v>
      </c>
      <c r="O150" s="12">
        <v>0.29320000000000002</v>
      </c>
      <c r="P150">
        <v>114</v>
      </c>
      <c r="Q150">
        <f t="shared" si="58"/>
        <v>-0.13797468354430381</v>
      </c>
      <c r="R150">
        <f t="shared" si="59"/>
        <v>0.95979316455696206</v>
      </c>
      <c r="S150" s="12">
        <f t="shared" si="60"/>
        <v>39936.993577215195</v>
      </c>
      <c r="T150" s="12">
        <f t="shared" si="61"/>
        <v>27955.895504050633</v>
      </c>
      <c r="U150">
        <v>161</v>
      </c>
      <c r="V150">
        <f t="shared" si="62"/>
        <v>197.5</v>
      </c>
      <c r="W150">
        <f t="shared" si="63"/>
        <v>141.25</v>
      </c>
      <c r="X150">
        <f t="shared" si="64"/>
        <v>-124.7788728834976</v>
      </c>
      <c r="Y150">
        <f t="shared" si="65"/>
        <v>176.76190927470307</v>
      </c>
      <c r="Z150">
        <f t="shared" si="66"/>
        <v>176.76190927470307</v>
      </c>
      <c r="AA150">
        <f t="shared" si="67"/>
        <v>0.17980713556811681</v>
      </c>
      <c r="AB150">
        <f t="shared" si="68"/>
        <v>0.70830063291139234</v>
      </c>
      <c r="AC150">
        <f t="shared" si="69"/>
        <v>45698.208858072881</v>
      </c>
      <c r="AD150" s="12">
        <f t="shared" si="70"/>
        <v>31988.746200651014</v>
      </c>
      <c r="AE150">
        <v>15470.699999999999</v>
      </c>
      <c r="AF150" s="65">
        <f t="shared" si="71"/>
        <v>16518.046200651013</v>
      </c>
      <c r="AH150" s="65">
        <f t="shared" si="72"/>
        <v>8617.6577004219416</v>
      </c>
      <c r="AI150" s="65">
        <f t="shared" si="73"/>
        <v>-42217.657700421943</v>
      </c>
      <c r="AJ150" s="65">
        <f t="shared" si="74"/>
        <v>-18217.657700421943</v>
      </c>
      <c r="AK150" s="65">
        <f t="shared" si="75"/>
        <v>-18217.657700421943</v>
      </c>
      <c r="AL150" s="65">
        <f t="shared" si="76"/>
        <v>-24217.657700421943</v>
      </c>
      <c r="AM150" s="66">
        <f t="shared" si="77"/>
        <v>-25699.61149977093</v>
      </c>
      <c r="AN150" s="66">
        <f t="shared" si="78"/>
        <v>-1699.6114997709301</v>
      </c>
      <c r="AO150" s="66">
        <f t="shared" si="79"/>
        <v>-1699.6114997709301</v>
      </c>
      <c r="AP150" s="66">
        <f t="shared" si="80"/>
        <v>-7699.6114997709301</v>
      </c>
    </row>
    <row r="151" spans="1:42" x14ac:dyDescent="0.25">
      <c r="A151" t="s">
        <v>293</v>
      </c>
      <c r="B151" t="s">
        <v>290</v>
      </c>
      <c r="C151" t="s">
        <v>116</v>
      </c>
      <c r="D151">
        <v>1</v>
      </c>
      <c r="E151">
        <v>975</v>
      </c>
      <c r="G151" s="4">
        <f t="shared" si="54"/>
        <v>11384.099999999999</v>
      </c>
      <c r="H151">
        <v>192</v>
      </c>
      <c r="I151">
        <v>0.50139999999999996</v>
      </c>
      <c r="J151">
        <v>145</v>
      </c>
      <c r="K151" s="12">
        <v>300</v>
      </c>
      <c r="L151">
        <f t="shared" si="55"/>
        <v>155</v>
      </c>
      <c r="M151">
        <f t="shared" si="56"/>
        <v>47</v>
      </c>
      <c r="N151">
        <f t="shared" si="57"/>
        <v>0.34258064516129033</v>
      </c>
      <c r="O151" s="12">
        <v>0.50139999999999996</v>
      </c>
      <c r="P151">
        <v>114</v>
      </c>
      <c r="Q151">
        <f t="shared" si="58"/>
        <v>-0.06</v>
      </c>
      <c r="R151">
        <f t="shared" si="59"/>
        <v>0.89808399999999999</v>
      </c>
      <c r="S151" s="12">
        <f t="shared" si="60"/>
        <v>37369.275240000003</v>
      </c>
      <c r="T151" s="12">
        <f t="shared" si="61"/>
        <v>26158.492667999999</v>
      </c>
      <c r="U151">
        <v>145</v>
      </c>
      <c r="V151">
        <f t="shared" si="62"/>
        <v>193.75</v>
      </c>
      <c r="W151">
        <f t="shared" si="63"/>
        <v>125.625</v>
      </c>
      <c r="X151">
        <f t="shared" si="64"/>
        <v>-122.40965377811473</v>
      </c>
      <c r="Y151">
        <f t="shared" si="65"/>
        <v>166.9341515036644</v>
      </c>
      <c r="Z151">
        <f t="shared" si="66"/>
        <v>166.9341515036644</v>
      </c>
      <c r="AA151">
        <f t="shared" si="67"/>
        <v>0.21320852388988076</v>
      </c>
      <c r="AB151">
        <f t="shared" si="68"/>
        <v>0.68186677419354835</v>
      </c>
      <c r="AC151">
        <f t="shared" si="69"/>
        <v>41546.800756817363</v>
      </c>
      <c r="AD151" s="12">
        <f t="shared" si="70"/>
        <v>29082.760529772153</v>
      </c>
      <c r="AE151">
        <v>11384.099999999999</v>
      </c>
      <c r="AF151" s="65">
        <f t="shared" si="71"/>
        <v>17698.660529772154</v>
      </c>
      <c r="AH151" s="65">
        <f t="shared" si="72"/>
        <v>8296.0457526881728</v>
      </c>
      <c r="AI151" s="65">
        <f t="shared" si="73"/>
        <v>-41896.045752688173</v>
      </c>
      <c r="AJ151" s="65">
        <f t="shared" si="74"/>
        <v>-17896.045752688173</v>
      </c>
      <c r="AK151" s="65">
        <f t="shared" si="75"/>
        <v>-17896.045752688173</v>
      </c>
      <c r="AL151" s="65">
        <f t="shared" si="76"/>
        <v>-23896.045752688173</v>
      </c>
      <c r="AM151" s="66">
        <f t="shared" si="77"/>
        <v>-24197.385222916018</v>
      </c>
      <c r="AN151" s="66">
        <f t="shared" si="78"/>
        <v>-197.38522291601839</v>
      </c>
      <c r="AO151" s="66">
        <f t="shared" si="79"/>
        <v>-197.38522291601839</v>
      </c>
      <c r="AP151" s="66">
        <f t="shared" si="80"/>
        <v>-6197.3852229160184</v>
      </c>
    </row>
    <row r="152" spans="1:42" x14ac:dyDescent="0.25">
      <c r="A152" t="s">
        <v>294</v>
      </c>
      <c r="B152" t="s">
        <v>290</v>
      </c>
      <c r="C152" t="s">
        <v>116</v>
      </c>
      <c r="D152">
        <v>2</v>
      </c>
      <c r="E152">
        <v>1550</v>
      </c>
      <c r="G152" s="4">
        <f t="shared" si="54"/>
        <v>18097.8</v>
      </c>
      <c r="H152">
        <v>307</v>
      </c>
      <c r="I152">
        <v>0.3014</v>
      </c>
      <c r="J152">
        <v>185</v>
      </c>
      <c r="K152" s="12">
        <v>376</v>
      </c>
      <c r="L152">
        <f t="shared" si="55"/>
        <v>191</v>
      </c>
      <c r="M152">
        <f t="shared" si="56"/>
        <v>122</v>
      </c>
      <c r="N152">
        <f t="shared" si="57"/>
        <v>0.61099476439790579</v>
      </c>
      <c r="O152" s="12">
        <v>0.3014</v>
      </c>
      <c r="P152">
        <v>114</v>
      </c>
      <c r="Q152">
        <f t="shared" si="58"/>
        <v>-0.19738219895287959</v>
      </c>
      <c r="R152">
        <f t="shared" si="59"/>
        <v>1.006808272251309</v>
      </c>
      <c r="S152" s="12">
        <f t="shared" si="60"/>
        <v>41893.292208376966</v>
      </c>
      <c r="T152" s="12">
        <f t="shared" si="61"/>
        <v>29325.304545863873</v>
      </c>
      <c r="U152">
        <v>185</v>
      </c>
      <c r="V152">
        <f t="shared" si="62"/>
        <v>238.75</v>
      </c>
      <c r="W152">
        <f t="shared" si="63"/>
        <v>161.125</v>
      </c>
      <c r="X152">
        <f t="shared" si="64"/>
        <v>-150.84028304270913</v>
      </c>
      <c r="Y152">
        <f t="shared" si="65"/>
        <v>208.8672447561284</v>
      </c>
      <c r="Z152">
        <f t="shared" si="66"/>
        <v>208.8672447561284</v>
      </c>
      <c r="AA152">
        <f t="shared" si="67"/>
        <v>0.1999675173031556</v>
      </c>
      <c r="AB152">
        <f t="shared" si="68"/>
        <v>0.69234570680628271</v>
      </c>
      <c r="AC152">
        <f t="shared" si="69"/>
        <v>52782.044172767339</v>
      </c>
      <c r="AD152" s="12">
        <f t="shared" si="70"/>
        <v>36947.430920937135</v>
      </c>
      <c r="AE152">
        <v>18097.8</v>
      </c>
      <c r="AF152" s="65">
        <f t="shared" si="71"/>
        <v>18849.630920937136</v>
      </c>
      <c r="AH152" s="65">
        <f t="shared" si="72"/>
        <v>8423.5394328097718</v>
      </c>
      <c r="AI152" s="65">
        <f t="shared" si="73"/>
        <v>-42023.539432809775</v>
      </c>
      <c r="AJ152" s="65">
        <f t="shared" si="74"/>
        <v>-18023.539432809772</v>
      </c>
      <c r="AK152" s="65">
        <f t="shared" si="75"/>
        <v>-18023.539432809772</v>
      </c>
      <c r="AL152" s="65">
        <f t="shared" si="76"/>
        <v>-24023.539432809772</v>
      </c>
      <c r="AM152" s="66">
        <f t="shared" si="77"/>
        <v>-23173.90851187264</v>
      </c>
      <c r="AN152" s="66">
        <f t="shared" si="78"/>
        <v>826.09148812736385</v>
      </c>
      <c r="AO152" s="66">
        <f t="shared" si="79"/>
        <v>826.09148812736385</v>
      </c>
      <c r="AP152" s="66">
        <f t="shared" si="80"/>
        <v>-5173.9085118726362</v>
      </c>
    </row>
    <row r="153" spans="1:42" x14ac:dyDescent="0.25">
      <c r="A153" t="s">
        <v>295</v>
      </c>
      <c r="B153" t="s">
        <v>296</v>
      </c>
      <c r="C153" t="s">
        <v>107</v>
      </c>
      <c r="D153">
        <v>1</v>
      </c>
      <c r="E153">
        <v>1165</v>
      </c>
      <c r="G153" s="4">
        <f t="shared" si="54"/>
        <v>13602.54</v>
      </c>
      <c r="H153">
        <v>180</v>
      </c>
      <c r="I153">
        <v>0.34250000000000003</v>
      </c>
      <c r="J153">
        <v>135</v>
      </c>
      <c r="K153" s="12">
        <v>220</v>
      </c>
      <c r="L153">
        <f t="shared" si="55"/>
        <v>85</v>
      </c>
      <c r="M153">
        <f t="shared" si="56"/>
        <v>45</v>
      </c>
      <c r="N153">
        <f t="shared" si="57"/>
        <v>0.52352941176470591</v>
      </c>
      <c r="O153" s="12">
        <v>0.34250000000000003</v>
      </c>
      <c r="P153">
        <v>114</v>
      </c>
      <c r="Q153">
        <f t="shared" si="58"/>
        <v>-9.764705882352942E-2</v>
      </c>
      <c r="R153">
        <f t="shared" si="59"/>
        <v>0.92787788235294122</v>
      </c>
      <c r="S153" s="12">
        <f t="shared" si="60"/>
        <v>38608.99868470589</v>
      </c>
      <c r="T153" s="12">
        <f t="shared" si="61"/>
        <v>27026.29907929412</v>
      </c>
      <c r="U153">
        <v>135</v>
      </c>
      <c r="V153">
        <f t="shared" si="62"/>
        <v>106.25</v>
      </c>
      <c r="W153">
        <f t="shared" si="63"/>
        <v>124.375</v>
      </c>
      <c r="X153">
        <f t="shared" si="64"/>
        <v>-67.127874652514535</v>
      </c>
      <c r="Y153">
        <f t="shared" si="65"/>
        <v>119.28647017942887</v>
      </c>
      <c r="Z153">
        <f t="shared" si="66"/>
        <v>135</v>
      </c>
      <c r="AA153">
        <f t="shared" si="67"/>
        <v>0.1</v>
      </c>
      <c r="AB153">
        <f t="shared" si="68"/>
        <v>0.77146000000000003</v>
      </c>
      <c r="AC153">
        <f t="shared" si="69"/>
        <v>38013.691500000001</v>
      </c>
      <c r="AD153" s="12">
        <f t="shared" si="70"/>
        <v>26609.584049999998</v>
      </c>
      <c r="AE153">
        <v>13602.54</v>
      </c>
      <c r="AF153" s="65">
        <f t="shared" si="71"/>
        <v>13007.044049999997</v>
      </c>
      <c r="AH153" s="65">
        <f t="shared" si="72"/>
        <v>9386.0966666666664</v>
      </c>
      <c r="AI153" s="65">
        <f t="shared" si="73"/>
        <v>-42986.096666666665</v>
      </c>
      <c r="AJ153" s="65">
        <f t="shared" si="74"/>
        <v>-18986.096666666665</v>
      </c>
      <c r="AK153" s="65">
        <f t="shared" si="75"/>
        <v>-18986.096666666665</v>
      </c>
      <c r="AL153" s="65">
        <f t="shared" si="76"/>
        <v>-24986.096666666665</v>
      </c>
      <c r="AM153" s="66">
        <f t="shared" si="77"/>
        <v>-29979.052616666668</v>
      </c>
      <c r="AN153" s="66">
        <f t="shared" si="78"/>
        <v>-5979.0526166666677</v>
      </c>
      <c r="AO153" s="66">
        <f t="shared" si="79"/>
        <v>-5979.0526166666677</v>
      </c>
      <c r="AP153" s="66">
        <f t="shared" si="80"/>
        <v>-11979.052616666668</v>
      </c>
    </row>
    <row r="154" spans="1:42" x14ac:dyDescent="0.25">
      <c r="A154" t="s">
        <v>297</v>
      </c>
      <c r="B154" t="s">
        <v>296</v>
      </c>
      <c r="C154" t="s">
        <v>107</v>
      </c>
      <c r="D154">
        <v>2</v>
      </c>
      <c r="E154">
        <v>1625</v>
      </c>
      <c r="G154" s="4">
        <f t="shared" si="54"/>
        <v>18973.5</v>
      </c>
      <c r="H154">
        <v>260</v>
      </c>
      <c r="I154">
        <v>0.6</v>
      </c>
      <c r="J154">
        <v>220</v>
      </c>
      <c r="K154" s="12">
        <v>312</v>
      </c>
      <c r="L154">
        <f t="shared" si="55"/>
        <v>92</v>
      </c>
      <c r="M154">
        <f t="shared" si="56"/>
        <v>40</v>
      </c>
      <c r="N154">
        <f t="shared" si="57"/>
        <v>0.44782608695652171</v>
      </c>
      <c r="O154" s="12">
        <v>0.6</v>
      </c>
      <c r="P154">
        <v>114</v>
      </c>
      <c r="Q154">
        <f t="shared" si="58"/>
        <v>-0.82173913043478275</v>
      </c>
      <c r="R154">
        <f t="shared" si="59"/>
        <v>1.500924347826087</v>
      </c>
      <c r="S154" s="12">
        <f t="shared" si="60"/>
        <v>62453.462113043483</v>
      </c>
      <c r="T154" s="12">
        <f t="shared" si="61"/>
        <v>43717.423479130433</v>
      </c>
      <c r="U154">
        <v>220</v>
      </c>
      <c r="V154">
        <f t="shared" si="62"/>
        <v>115</v>
      </c>
      <c r="W154">
        <f t="shared" si="63"/>
        <v>208.5</v>
      </c>
      <c r="X154">
        <f t="shared" si="64"/>
        <v>-72.656052565074546</v>
      </c>
      <c r="Y154">
        <f t="shared" si="65"/>
        <v>166.05123831185242</v>
      </c>
      <c r="Z154">
        <f t="shared" si="66"/>
        <v>220</v>
      </c>
      <c r="AA154">
        <f t="shared" si="67"/>
        <v>0.1</v>
      </c>
      <c r="AB154">
        <f t="shared" si="68"/>
        <v>0.77146000000000003</v>
      </c>
      <c r="AC154">
        <f t="shared" si="69"/>
        <v>61948.238000000005</v>
      </c>
      <c r="AD154" s="12">
        <f t="shared" si="70"/>
        <v>43363.766600000003</v>
      </c>
      <c r="AE154">
        <v>18973.5</v>
      </c>
      <c r="AF154" s="65">
        <f t="shared" si="71"/>
        <v>24390.266600000003</v>
      </c>
      <c r="AH154" s="65">
        <f t="shared" si="72"/>
        <v>9386.0966666666664</v>
      </c>
      <c r="AI154" s="65">
        <f t="shared" si="73"/>
        <v>-42986.096666666665</v>
      </c>
      <c r="AJ154" s="65">
        <f t="shared" si="74"/>
        <v>-18986.096666666665</v>
      </c>
      <c r="AK154" s="65">
        <f t="shared" si="75"/>
        <v>-18986.096666666665</v>
      </c>
      <c r="AL154" s="65">
        <f t="shared" si="76"/>
        <v>-24986.096666666665</v>
      </c>
      <c r="AM154" s="66">
        <f t="shared" si="77"/>
        <v>-18595.830066666662</v>
      </c>
      <c r="AN154" s="66">
        <f t="shared" si="78"/>
        <v>5404.1699333333381</v>
      </c>
      <c r="AO154" s="66">
        <f t="shared" si="79"/>
        <v>5404.1699333333381</v>
      </c>
      <c r="AP154" s="66">
        <f t="shared" si="80"/>
        <v>-595.83006666666188</v>
      </c>
    </row>
    <row r="155" spans="1:42" x14ac:dyDescent="0.25">
      <c r="A155" t="s">
        <v>298</v>
      </c>
      <c r="B155" t="s">
        <v>296</v>
      </c>
      <c r="C155" t="s">
        <v>116</v>
      </c>
      <c r="D155">
        <v>1</v>
      </c>
      <c r="E155">
        <v>1400</v>
      </c>
      <c r="G155" s="4">
        <f t="shared" si="54"/>
        <v>16346.400000000001</v>
      </c>
      <c r="H155">
        <v>232</v>
      </c>
      <c r="I155">
        <v>0.49859999999999999</v>
      </c>
      <c r="J155">
        <v>135</v>
      </c>
      <c r="K155" s="12">
        <v>287</v>
      </c>
      <c r="L155">
        <f t="shared" si="55"/>
        <v>152</v>
      </c>
      <c r="M155">
        <f t="shared" si="56"/>
        <v>97</v>
      </c>
      <c r="N155">
        <f t="shared" si="57"/>
        <v>0.61052631578947369</v>
      </c>
      <c r="O155" s="12">
        <v>0.49859999999999999</v>
      </c>
      <c r="P155">
        <v>114</v>
      </c>
      <c r="Q155">
        <f t="shared" si="58"/>
        <v>-1.0526315789473689E-2</v>
      </c>
      <c r="R155">
        <f t="shared" si="59"/>
        <v>0.85893052631578948</v>
      </c>
      <c r="S155" s="12">
        <f t="shared" si="60"/>
        <v>35740.099199999997</v>
      </c>
      <c r="T155" s="12">
        <f t="shared" si="61"/>
        <v>25018.069439999996</v>
      </c>
      <c r="U155">
        <v>135</v>
      </c>
      <c r="V155">
        <f t="shared" si="62"/>
        <v>190</v>
      </c>
      <c r="W155">
        <f t="shared" si="63"/>
        <v>116</v>
      </c>
      <c r="X155">
        <f t="shared" si="64"/>
        <v>-120.04043467273186</v>
      </c>
      <c r="Y155">
        <f t="shared" si="65"/>
        <v>160.10639373262572</v>
      </c>
      <c r="Z155">
        <f t="shared" si="66"/>
        <v>160.10639373262572</v>
      </c>
      <c r="AA155">
        <f t="shared" si="67"/>
        <v>0.23213891438224063</v>
      </c>
      <c r="AB155">
        <f t="shared" si="68"/>
        <v>0.66688526315789476</v>
      </c>
      <c r="AC155">
        <f t="shared" si="69"/>
        <v>38971.996998939918</v>
      </c>
      <c r="AD155" s="12">
        <f t="shared" si="70"/>
        <v>27280.39789925794</v>
      </c>
      <c r="AE155">
        <v>16346.400000000001</v>
      </c>
      <c r="AF155" s="65">
        <f t="shared" si="71"/>
        <v>10933.997899257938</v>
      </c>
      <c r="AH155" s="65">
        <f t="shared" si="72"/>
        <v>8113.7707017543862</v>
      </c>
      <c r="AI155" s="65">
        <f t="shared" si="73"/>
        <v>-41713.770701754387</v>
      </c>
      <c r="AJ155" s="65">
        <f t="shared" si="74"/>
        <v>-17713.770701754387</v>
      </c>
      <c r="AK155" s="65">
        <f t="shared" si="75"/>
        <v>-17713.770701754387</v>
      </c>
      <c r="AL155" s="65">
        <f t="shared" si="76"/>
        <v>-23713.770701754387</v>
      </c>
      <c r="AM155" s="66">
        <f t="shared" si="77"/>
        <v>-30779.772802496449</v>
      </c>
      <c r="AN155" s="66">
        <f t="shared" si="78"/>
        <v>-6779.772802496449</v>
      </c>
      <c r="AO155" s="66">
        <f t="shared" si="79"/>
        <v>-6779.772802496449</v>
      </c>
      <c r="AP155" s="66">
        <f t="shared" si="80"/>
        <v>-12779.772802496449</v>
      </c>
    </row>
    <row r="156" spans="1:42" x14ac:dyDescent="0.25">
      <c r="A156" t="s">
        <v>299</v>
      </c>
      <c r="B156" t="s">
        <v>296</v>
      </c>
      <c r="C156" t="s">
        <v>116</v>
      </c>
      <c r="D156">
        <v>2</v>
      </c>
      <c r="E156">
        <v>1995</v>
      </c>
      <c r="G156" s="4">
        <f t="shared" si="54"/>
        <v>23293.62</v>
      </c>
      <c r="H156">
        <v>292</v>
      </c>
      <c r="I156">
        <v>0.63839999999999997</v>
      </c>
      <c r="J156">
        <v>224</v>
      </c>
      <c r="K156" s="12">
        <v>331</v>
      </c>
      <c r="L156">
        <f t="shared" si="55"/>
        <v>107</v>
      </c>
      <c r="M156">
        <f t="shared" si="56"/>
        <v>68</v>
      </c>
      <c r="N156">
        <f t="shared" si="57"/>
        <v>0.60841121495327111</v>
      </c>
      <c r="O156" s="12">
        <v>0.63839999999999997</v>
      </c>
      <c r="P156">
        <v>114</v>
      </c>
      <c r="Q156">
        <f t="shared" si="58"/>
        <v>-0.72242990654205608</v>
      </c>
      <c r="R156">
        <f t="shared" si="59"/>
        <v>1.4223310280373833</v>
      </c>
      <c r="S156" s="12">
        <f t="shared" si="60"/>
        <v>59183.194076635518</v>
      </c>
      <c r="T156" s="12">
        <f t="shared" si="61"/>
        <v>41428.235853644859</v>
      </c>
      <c r="U156">
        <v>224</v>
      </c>
      <c r="V156">
        <f t="shared" si="62"/>
        <v>133.75</v>
      </c>
      <c r="W156">
        <f t="shared" si="63"/>
        <v>210.625</v>
      </c>
      <c r="X156">
        <f t="shared" si="64"/>
        <v>-84.502148091988886</v>
      </c>
      <c r="Y156">
        <f t="shared" si="65"/>
        <v>177.19002716704577</v>
      </c>
      <c r="Z156">
        <f t="shared" si="66"/>
        <v>224</v>
      </c>
      <c r="AA156">
        <f t="shared" si="67"/>
        <v>0.1</v>
      </c>
      <c r="AB156">
        <f t="shared" si="68"/>
        <v>0.77146000000000003</v>
      </c>
      <c r="AC156">
        <f t="shared" si="69"/>
        <v>63074.569600000003</v>
      </c>
      <c r="AD156" s="12">
        <f t="shared" si="70"/>
        <v>44152.19872</v>
      </c>
      <c r="AE156">
        <v>23293.62</v>
      </c>
      <c r="AF156" s="65">
        <f t="shared" si="71"/>
        <v>20858.578720000001</v>
      </c>
      <c r="AH156" s="65">
        <f t="shared" si="72"/>
        <v>9386.0966666666664</v>
      </c>
      <c r="AI156" s="65">
        <f t="shared" si="73"/>
        <v>-42986.096666666665</v>
      </c>
      <c r="AJ156" s="65">
        <f t="shared" si="74"/>
        <v>-18986.096666666665</v>
      </c>
      <c r="AK156" s="65">
        <f t="shared" si="75"/>
        <v>-18986.096666666665</v>
      </c>
      <c r="AL156" s="65">
        <f t="shared" si="76"/>
        <v>-24986.096666666665</v>
      </c>
      <c r="AM156" s="66">
        <f t="shared" si="77"/>
        <v>-22127.517946666663</v>
      </c>
      <c r="AN156" s="66">
        <f t="shared" si="78"/>
        <v>1872.4820533333368</v>
      </c>
      <c r="AO156" s="66">
        <f t="shared" si="79"/>
        <v>1872.4820533333368</v>
      </c>
      <c r="AP156" s="66">
        <f t="shared" si="80"/>
        <v>-4127.5179466666632</v>
      </c>
    </row>
    <row r="157" spans="1:42" x14ac:dyDescent="0.25">
      <c r="A157" t="s">
        <v>300</v>
      </c>
      <c r="B157" t="s">
        <v>301</v>
      </c>
      <c r="C157" t="s">
        <v>107</v>
      </c>
      <c r="D157">
        <v>1</v>
      </c>
      <c r="E157">
        <v>760</v>
      </c>
      <c r="G157" s="4">
        <f t="shared" si="54"/>
        <v>8873.76</v>
      </c>
      <c r="H157">
        <v>169</v>
      </c>
      <c r="I157">
        <v>0.29039999999999999</v>
      </c>
      <c r="J157">
        <v>100</v>
      </c>
      <c r="K157" s="12">
        <v>195</v>
      </c>
      <c r="L157">
        <f t="shared" si="55"/>
        <v>95</v>
      </c>
      <c r="M157">
        <f t="shared" si="56"/>
        <v>69</v>
      </c>
      <c r="N157">
        <f t="shared" si="57"/>
        <v>0.68105263157894735</v>
      </c>
      <c r="O157" s="12">
        <v>0.29039999999999999</v>
      </c>
      <c r="P157">
        <v>114</v>
      </c>
      <c r="Q157">
        <f t="shared" si="58"/>
        <v>0.21789473684210528</v>
      </c>
      <c r="R157">
        <f t="shared" si="59"/>
        <v>0.6781581052631579</v>
      </c>
      <c r="S157" s="12">
        <f t="shared" si="60"/>
        <v>28218.158760000002</v>
      </c>
      <c r="T157" s="12">
        <f t="shared" si="61"/>
        <v>19752.711132</v>
      </c>
      <c r="U157">
        <v>100</v>
      </c>
      <c r="V157">
        <f t="shared" si="62"/>
        <v>118.75</v>
      </c>
      <c r="W157">
        <f t="shared" si="63"/>
        <v>88.125</v>
      </c>
      <c r="X157">
        <f t="shared" si="64"/>
        <v>-75.025271670457414</v>
      </c>
      <c r="Y157">
        <f t="shared" si="65"/>
        <v>107.87899608289108</v>
      </c>
      <c r="Z157">
        <f t="shared" si="66"/>
        <v>107.87899608289108</v>
      </c>
      <c r="AA157">
        <f t="shared" si="67"/>
        <v>0.16634944069803012</v>
      </c>
      <c r="AB157">
        <f t="shared" si="68"/>
        <v>0.71895105263157899</v>
      </c>
      <c r="AC157">
        <f t="shared" si="69"/>
        <v>28309.296993580876</v>
      </c>
      <c r="AD157" s="12">
        <f t="shared" si="70"/>
        <v>19816.507895506613</v>
      </c>
      <c r="AE157">
        <v>8873.76</v>
      </c>
      <c r="AF157" s="65">
        <f t="shared" si="71"/>
        <v>10942.747895506613</v>
      </c>
      <c r="AH157" s="65">
        <f t="shared" si="72"/>
        <v>8747.2378070175455</v>
      </c>
      <c r="AI157" s="65">
        <f t="shared" si="73"/>
        <v>-42347.237807017547</v>
      </c>
      <c r="AJ157" s="65">
        <f t="shared" si="74"/>
        <v>-18347.237807017547</v>
      </c>
      <c r="AK157" s="65">
        <f t="shared" si="75"/>
        <v>-18347.237807017547</v>
      </c>
      <c r="AL157" s="65">
        <f t="shared" si="76"/>
        <v>-24347.237807017547</v>
      </c>
      <c r="AM157" s="66">
        <f t="shared" si="77"/>
        <v>-31404.489911510937</v>
      </c>
      <c r="AN157" s="66">
        <f t="shared" si="78"/>
        <v>-7404.4899115109347</v>
      </c>
      <c r="AO157" s="66">
        <f t="shared" si="79"/>
        <v>-7404.4899115109347</v>
      </c>
      <c r="AP157" s="66">
        <f t="shared" si="80"/>
        <v>-13404.489911510935</v>
      </c>
    </row>
    <row r="158" spans="1:42" x14ac:dyDescent="0.25">
      <c r="A158" t="s">
        <v>302</v>
      </c>
      <c r="B158" t="s">
        <v>301</v>
      </c>
      <c r="C158" t="s">
        <v>107</v>
      </c>
      <c r="D158">
        <v>2</v>
      </c>
      <c r="E158">
        <v>965</v>
      </c>
      <c r="G158" s="4">
        <f t="shared" si="54"/>
        <v>11267.34</v>
      </c>
      <c r="H158">
        <v>189</v>
      </c>
      <c r="I158">
        <v>0.53969999999999996</v>
      </c>
      <c r="J158">
        <v>135</v>
      </c>
      <c r="K158" s="12">
        <v>284</v>
      </c>
      <c r="L158">
        <f t="shared" si="55"/>
        <v>149</v>
      </c>
      <c r="M158">
        <f t="shared" si="56"/>
        <v>54</v>
      </c>
      <c r="N158">
        <f t="shared" si="57"/>
        <v>0.38993288590604025</v>
      </c>
      <c r="O158" s="12">
        <v>0.53969999999999996</v>
      </c>
      <c r="P158">
        <v>114</v>
      </c>
      <c r="Q158">
        <f t="shared" si="58"/>
        <v>-1.2751677852348986E-2</v>
      </c>
      <c r="R158">
        <f t="shared" si="59"/>
        <v>0.86069167785234901</v>
      </c>
      <c r="S158" s="12">
        <f t="shared" si="60"/>
        <v>35813.380715436237</v>
      </c>
      <c r="T158" s="12">
        <f t="shared" si="61"/>
        <v>25069.366500805365</v>
      </c>
      <c r="U158">
        <v>135</v>
      </c>
      <c r="V158">
        <f t="shared" si="62"/>
        <v>186.25</v>
      </c>
      <c r="W158">
        <f t="shared" si="63"/>
        <v>116.375</v>
      </c>
      <c r="X158">
        <f t="shared" si="64"/>
        <v>-117.67121556734901</v>
      </c>
      <c r="Y158">
        <f t="shared" si="65"/>
        <v>158.27863596158707</v>
      </c>
      <c r="Z158">
        <f t="shared" si="66"/>
        <v>158.27863596158707</v>
      </c>
      <c r="AA158">
        <f t="shared" si="67"/>
        <v>0.22498596489442724</v>
      </c>
      <c r="AB158">
        <f t="shared" si="68"/>
        <v>0.67254610738255027</v>
      </c>
      <c r="AC158">
        <f t="shared" si="69"/>
        <v>38854.133381691572</v>
      </c>
      <c r="AD158" s="12">
        <f t="shared" si="70"/>
        <v>27197.8933671841</v>
      </c>
      <c r="AE158">
        <v>11267.34</v>
      </c>
      <c r="AF158" s="65">
        <f t="shared" si="71"/>
        <v>15930.5533671841</v>
      </c>
      <c r="AH158" s="65">
        <f t="shared" si="72"/>
        <v>8182.6443064876958</v>
      </c>
      <c r="AI158" s="65">
        <f t="shared" si="73"/>
        <v>-41782.644306487695</v>
      </c>
      <c r="AJ158" s="65">
        <f t="shared" si="74"/>
        <v>-17782.644306487695</v>
      </c>
      <c r="AK158" s="65">
        <f t="shared" si="75"/>
        <v>-17782.644306487695</v>
      </c>
      <c r="AL158" s="65">
        <f t="shared" si="76"/>
        <v>-23782.644306487695</v>
      </c>
      <c r="AM158" s="66">
        <f t="shared" si="77"/>
        <v>-25852.090939303594</v>
      </c>
      <c r="AN158" s="66">
        <f t="shared" si="78"/>
        <v>-1852.0909393035945</v>
      </c>
      <c r="AO158" s="66">
        <f t="shared" si="79"/>
        <v>-1852.0909393035945</v>
      </c>
      <c r="AP158" s="66">
        <f t="shared" si="80"/>
        <v>-7852.0909393035945</v>
      </c>
    </row>
    <row r="159" spans="1:42" x14ac:dyDescent="0.25">
      <c r="A159" t="s">
        <v>303</v>
      </c>
      <c r="B159" t="s">
        <v>301</v>
      </c>
      <c r="C159" t="s">
        <v>116</v>
      </c>
      <c r="D159">
        <v>1</v>
      </c>
      <c r="E159">
        <v>1185</v>
      </c>
      <c r="G159" s="4">
        <f t="shared" si="54"/>
        <v>13836.059999999998</v>
      </c>
      <c r="H159">
        <v>289</v>
      </c>
      <c r="I159">
        <v>0.27950000000000003</v>
      </c>
      <c r="J159">
        <v>157</v>
      </c>
      <c r="K159" s="12">
        <v>320</v>
      </c>
      <c r="L159">
        <f t="shared" si="55"/>
        <v>163</v>
      </c>
      <c r="M159">
        <f t="shared" si="56"/>
        <v>132</v>
      </c>
      <c r="N159">
        <f t="shared" si="57"/>
        <v>0.74785276073619633</v>
      </c>
      <c r="O159" s="12">
        <v>0.27950000000000003</v>
      </c>
      <c r="P159">
        <v>114</v>
      </c>
      <c r="Q159">
        <f t="shared" si="58"/>
        <v>-0.11104294478527607</v>
      </c>
      <c r="R159">
        <f t="shared" si="59"/>
        <v>0.9384793865030675</v>
      </c>
      <c r="S159" s="12">
        <f t="shared" si="60"/>
        <v>39050.127272392638</v>
      </c>
      <c r="T159" s="12">
        <f t="shared" si="61"/>
        <v>27335.089090674846</v>
      </c>
      <c r="U159">
        <v>157</v>
      </c>
      <c r="V159">
        <f t="shared" si="62"/>
        <v>203.75</v>
      </c>
      <c r="W159">
        <f t="shared" si="63"/>
        <v>136.625</v>
      </c>
      <c r="X159">
        <f t="shared" si="64"/>
        <v>-128.72757139246903</v>
      </c>
      <c r="Y159">
        <f t="shared" si="65"/>
        <v>177.80817222643415</v>
      </c>
      <c r="Z159">
        <f t="shared" si="66"/>
        <v>177.80817222643415</v>
      </c>
      <c r="AA159">
        <f t="shared" si="67"/>
        <v>0.20212599865734554</v>
      </c>
      <c r="AB159">
        <f t="shared" si="68"/>
        <v>0.69063748466257679</v>
      </c>
      <c r="AC159">
        <f t="shared" si="69"/>
        <v>44822.360918903876</v>
      </c>
      <c r="AD159" s="12">
        <f t="shared" si="70"/>
        <v>31375.652643232712</v>
      </c>
      <c r="AE159">
        <v>13836.059999999998</v>
      </c>
      <c r="AF159" s="65">
        <f t="shared" si="71"/>
        <v>17539.592643232714</v>
      </c>
      <c r="AH159" s="65">
        <f t="shared" si="72"/>
        <v>8402.756063394685</v>
      </c>
      <c r="AI159" s="65">
        <f t="shared" si="73"/>
        <v>-42002.756063394685</v>
      </c>
      <c r="AJ159" s="65">
        <f t="shared" si="74"/>
        <v>-18002.756063394685</v>
      </c>
      <c r="AK159" s="65">
        <f t="shared" si="75"/>
        <v>-18002.756063394685</v>
      </c>
      <c r="AL159" s="65">
        <f t="shared" si="76"/>
        <v>-24002.756063394685</v>
      </c>
      <c r="AM159" s="66">
        <f t="shared" si="77"/>
        <v>-24463.163420161971</v>
      </c>
      <c r="AN159" s="66">
        <f t="shared" si="78"/>
        <v>-463.16342016197086</v>
      </c>
      <c r="AO159" s="66">
        <f t="shared" si="79"/>
        <v>-463.16342016197086</v>
      </c>
      <c r="AP159" s="66">
        <f t="shared" si="80"/>
        <v>-6463.1634201619709</v>
      </c>
    </row>
    <row r="160" spans="1:42" x14ac:dyDescent="0.25">
      <c r="A160" t="s">
        <v>304</v>
      </c>
      <c r="B160" t="s">
        <v>264</v>
      </c>
      <c r="C160" t="s">
        <v>107</v>
      </c>
      <c r="D160">
        <v>1</v>
      </c>
      <c r="E160">
        <v>1700</v>
      </c>
      <c r="G160" s="4">
        <f t="shared" si="54"/>
        <v>19849.199999999997</v>
      </c>
      <c r="H160">
        <v>239</v>
      </c>
      <c r="I160">
        <v>0.67669999999999997</v>
      </c>
      <c r="J160">
        <v>98</v>
      </c>
      <c r="K160" s="12">
        <v>430</v>
      </c>
      <c r="L160">
        <f t="shared" si="55"/>
        <v>332</v>
      </c>
      <c r="M160">
        <f t="shared" si="56"/>
        <v>141</v>
      </c>
      <c r="N160">
        <f t="shared" si="57"/>
        <v>0.43975903614457834</v>
      </c>
      <c r="O160" s="12">
        <v>0.67669999999999997</v>
      </c>
      <c r="P160">
        <v>114</v>
      </c>
      <c r="Q160">
        <f t="shared" si="58"/>
        <v>0.13855421686746988</v>
      </c>
      <c r="R160">
        <f t="shared" si="59"/>
        <v>0.74094819277108437</v>
      </c>
      <c r="S160" s="12">
        <f t="shared" si="60"/>
        <v>30830.854301204818</v>
      </c>
      <c r="T160" s="12">
        <f t="shared" si="61"/>
        <v>21581.598010843372</v>
      </c>
      <c r="U160">
        <v>98</v>
      </c>
      <c r="V160">
        <f t="shared" si="62"/>
        <v>415</v>
      </c>
      <c r="W160">
        <f t="shared" si="63"/>
        <v>56.5</v>
      </c>
      <c r="X160">
        <f t="shared" si="64"/>
        <v>-262.19358099570383</v>
      </c>
      <c r="Y160">
        <f t="shared" si="65"/>
        <v>251.27185999494569</v>
      </c>
      <c r="Z160">
        <f t="shared" si="66"/>
        <v>251.27185999494569</v>
      </c>
      <c r="AA160">
        <f t="shared" si="67"/>
        <v>0.46932978312035106</v>
      </c>
      <c r="AB160">
        <f t="shared" si="68"/>
        <v>0.47917240963855418</v>
      </c>
      <c r="AC160">
        <f t="shared" si="69"/>
        <v>43946.928059270933</v>
      </c>
      <c r="AD160" s="12">
        <f t="shared" si="70"/>
        <v>30762.849641489651</v>
      </c>
      <c r="AE160">
        <v>19849.199999999997</v>
      </c>
      <c r="AF160" s="65">
        <f t="shared" si="71"/>
        <v>10913.649641489654</v>
      </c>
      <c r="AH160" s="65">
        <f t="shared" si="72"/>
        <v>5829.9309839357429</v>
      </c>
      <c r="AI160" s="65">
        <f t="shared" si="73"/>
        <v>-39429.930983935745</v>
      </c>
      <c r="AJ160" s="65">
        <f t="shared" si="74"/>
        <v>-15429.930983935743</v>
      </c>
      <c r="AK160" s="65">
        <f t="shared" si="75"/>
        <v>-15429.930983935743</v>
      </c>
      <c r="AL160" s="65">
        <f t="shared" si="76"/>
        <v>-21429.930983935745</v>
      </c>
      <c r="AM160" s="66">
        <f t="shared" si="77"/>
        <v>-28516.281342446091</v>
      </c>
      <c r="AN160" s="66">
        <f t="shared" si="78"/>
        <v>-4516.2813424460892</v>
      </c>
      <c r="AO160" s="66">
        <f t="shared" si="79"/>
        <v>-4516.2813424460892</v>
      </c>
      <c r="AP160" s="66">
        <f t="shared" si="80"/>
        <v>-10516.281342446091</v>
      </c>
    </row>
    <row r="161" spans="1:42" x14ac:dyDescent="0.25">
      <c r="A161" t="s">
        <v>305</v>
      </c>
      <c r="B161" t="s">
        <v>301</v>
      </c>
      <c r="C161" t="s">
        <v>116</v>
      </c>
      <c r="D161">
        <v>2</v>
      </c>
      <c r="E161">
        <v>1340</v>
      </c>
      <c r="G161" s="4">
        <f t="shared" si="54"/>
        <v>15645.84</v>
      </c>
      <c r="H161">
        <v>278</v>
      </c>
      <c r="I161">
        <v>0.38900000000000001</v>
      </c>
      <c r="J161">
        <v>135</v>
      </c>
      <c r="K161" s="12">
        <v>347</v>
      </c>
      <c r="L161">
        <f t="shared" si="55"/>
        <v>212</v>
      </c>
      <c r="M161">
        <f t="shared" si="56"/>
        <v>143</v>
      </c>
      <c r="N161">
        <f t="shared" si="57"/>
        <v>0.63962264150943393</v>
      </c>
      <c r="O161" s="12">
        <v>0.38900000000000001</v>
      </c>
      <c r="P161">
        <v>114</v>
      </c>
      <c r="Q161">
        <f t="shared" si="58"/>
        <v>2.0754716981132071E-2</v>
      </c>
      <c r="R161">
        <f t="shared" si="59"/>
        <v>0.8341747169811321</v>
      </c>
      <c r="S161" s="12">
        <f t="shared" si="60"/>
        <v>34710.009973584907</v>
      </c>
      <c r="T161" s="12">
        <f t="shared" si="61"/>
        <v>24297.006981509432</v>
      </c>
      <c r="U161">
        <v>135</v>
      </c>
      <c r="V161">
        <f t="shared" si="62"/>
        <v>265</v>
      </c>
      <c r="W161">
        <f t="shared" si="63"/>
        <v>108.5</v>
      </c>
      <c r="X161">
        <f t="shared" si="64"/>
        <v>-167.42481678038919</v>
      </c>
      <c r="Y161">
        <f t="shared" si="65"/>
        <v>196.66154915339905</v>
      </c>
      <c r="Z161">
        <f t="shared" si="66"/>
        <v>196.66154915339905</v>
      </c>
      <c r="AA161">
        <f t="shared" si="67"/>
        <v>0.33268509114490208</v>
      </c>
      <c r="AB161">
        <f t="shared" si="68"/>
        <v>0.58731301886792453</v>
      </c>
      <c r="AC161">
        <f t="shared" si="69"/>
        <v>42158.189166911812</v>
      </c>
      <c r="AD161" s="12">
        <f t="shared" si="70"/>
        <v>29510.732416838266</v>
      </c>
      <c r="AE161">
        <v>15645.84</v>
      </c>
      <c r="AF161" s="65">
        <f t="shared" si="71"/>
        <v>13864.892416838265</v>
      </c>
      <c r="AH161" s="65">
        <f t="shared" si="72"/>
        <v>7145.6417295597494</v>
      </c>
      <c r="AI161" s="65">
        <f t="shared" si="73"/>
        <v>-40745.641729559749</v>
      </c>
      <c r="AJ161" s="65">
        <f t="shared" si="74"/>
        <v>-16745.641729559749</v>
      </c>
      <c r="AK161" s="65">
        <f t="shared" si="75"/>
        <v>-16745.641729559749</v>
      </c>
      <c r="AL161" s="65">
        <f t="shared" si="76"/>
        <v>-22745.641729559749</v>
      </c>
      <c r="AM161" s="66">
        <f t="shared" si="77"/>
        <v>-26880.749312721484</v>
      </c>
      <c r="AN161" s="66">
        <f t="shared" si="78"/>
        <v>-2880.7493127214839</v>
      </c>
      <c r="AO161" s="66">
        <f t="shared" si="79"/>
        <v>-2880.7493127214839</v>
      </c>
      <c r="AP161" s="66">
        <f t="shared" si="80"/>
        <v>-8880.7493127214839</v>
      </c>
    </row>
    <row r="162" spans="1:42" x14ac:dyDescent="0.25">
      <c r="A162" t="s">
        <v>306</v>
      </c>
      <c r="B162" t="s">
        <v>307</v>
      </c>
      <c r="C162" t="s">
        <v>107</v>
      </c>
      <c r="D162">
        <v>1</v>
      </c>
      <c r="E162">
        <v>1150</v>
      </c>
      <c r="G162" s="4">
        <f t="shared" si="54"/>
        <v>13427.400000000001</v>
      </c>
      <c r="H162">
        <v>183</v>
      </c>
      <c r="I162">
        <v>0.57530000000000003</v>
      </c>
      <c r="J162">
        <v>80</v>
      </c>
      <c r="K162" s="12">
        <v>267</v>
      </c>
      <c r="L162">
        <f t="shared" si="55"/>
        <v>187</v>
      </c>
      <c r="M162">
        <f t="shared" si="56"/>
        <v>103</v>
      </c>
      <c r="N162">
        <f t="shared" si="57"/>
        <v>0.54064171122994653</v>
      </c>
      <c r="O162" s="12">
        <v>0.57530000000000003</v>
      </c>
      <c r="P162">
        <v>114</v>
      </c>
      <c r="Q162">
        <f t="shared" si="58"/>
        <v>0.24545454545454548</v>
      </c>
      <c r="R162">
        <f t="shared" si="59"/>
        <v>0.65634727272727278</v>
      </c>
      <c r="S162" s="12">
        <f t="shared" si="60"/>
        <v>27310.610018181818</v>
      </c>
      <c r="T162" s="12">
        <f t="shared" si="61"/>
        <v>19117.427012727272</v>
      </c>
      <c r="U162">
        <v>80</v>
      </c>
      <c r="V162">
        <f t="shared" si="62"/>
        <v>233.75</v>
      </c>
      <c r="W162">
        <f t="shared" si="63"/>
        <v>56.625</v>
      </c>
      <c r="X162">
        <f t="shared" si="64"/>
        <v>-147.68132423553197</v>
      </c>
      <c r="Y162">
        <f t="shared" si="65"/>
        <v>153.93023439474348</v>
      </c>
      <c r="Z162">
        <f t="shared" si="66"/>
        <v>153.93023439474348</v>
      </c>
      <c r="AA162">
        <f t="shared" si="67"/>
        <v>0.41627907762457106</v>
      </c>
      <c r="AB162">
        <f t="shared" si="68"/>
        <v>0.52115673796791451</v>
      </c>
      <c r="AC162">
        <f t="shared" si="69"/>
        <v>29280.949273607363</v>
      </c>
      <c r="AD162" s="12">
        <f t="shared" si="70"/>
        <v>20496.664491525153</v>
      </c>
      <c r="AE162">
        <v>13427.400000000001</v>
      </c>
      <c r="AF162" s="65">
        <f t="shared" si="71"/>
        <v>7069.2644915251512</v>
      </c>
      <c r="AH162" s="65">
        <f t="shared" si="72"/>
        <v>6340.74031194296</v>
      </c>
      <c r="AI162" s="65">
        <f t="shared" si="73"/>
        <v>-39940.740311942958</v>
      </c>
      <c r="AJ162" s="65">
        <f t="shared" si="74"/>
        <v>-15940.74031194296</v>
      </c>
      <c r="AK162" s="65">
        <f t="shared" si="75"/>
        <v>-15940.74031194296</v>
      </c>
      <c r="AL162" s="65">
        <f t="shared" si="76"/>
        <v>-21940.740311942958</v>
      </c>
      <c r="AM162" s="66">
        <f t="shared" si="77"/>
        <v>-32871.475820417807</v>
      </c>
      <c r="AN162" s="66">
        <f t="shared" si="78"/>
        <v>-8871.4758204178088</v>
      </c>
      <c r="AO162" s="66">
        <f t="shared" si="79"/>
        <v>-8871.4758204178088</v>
      </c>
      <c r="AP162" s="66">
        <f t="shared" si="80"/>
        <v>-14871.475820417807</v>
      </c>
    </row>
    <row r="163" spans="1:42" x14ac:dyDescent="0.25">
      <c r="A163" t="s">
        <v>308</v>
      </c>
      <c r="B163" t="s">
        <v>307</v>
      </c>
      <c r="C163" t="s">
        <v>107</v>
      </c>
      <c r="D163">
        <v>2</v>
      </c>
      <c r="E163">
        <v>2000</v>
      </c>
      <c r="G163" s="4">
        <f t="shared" si="54"/>
        <v>23352</v>
      </c>
      <c r="H163">
        <v>237</v>
      </c>
      <c r="I163">
        <v>0.31230000000000002</v>
      </c>
      <c r="J163">
        <v>160</v>
      </c>
      <c r="K163" s="12">
        <v>323</v>
      </c>
      <c r="L163">
        <f t="shared" si="55"/>
        <v>163</v>
      </c>
      <c r="M163">
        <f t="shared" si="56"/>
        <v>77</v>
      </c>
      <c r="N163">
        <f t="shared" si="57"/>
        <v>0.47791411042944787</v>
      </c>
      <c r="O163" s="12">
        <v>0.31230000000000002</v>
      </c>
      <c r="P163">
        <v>114</v>
      </c>
      <c r="Q163">
        <f t="shared" si="58"/>
        <v>-0.1257668711656442</v>
      </c>
      <c r="R163">
        <f t="shared" si="59"/>
        <v>0.95013190184049079</v>
      </c>
      <c r="S163" s="12">
        <f t="shared" si="60"/>
        <v>39534.988435582825</v>
      </c>
      <c r="T163" s="12">
        <f t="shared" si="61"/>
        <v>27674.491904907976</v>
      </c>
      <c r="U163">
        <v>160</v>
      </c>
      <c r="V163">
        <f t="shared" si="62"/>
        <v>203.75</v>
      </c>
      <c r="W163">
        <f t="shared" si="63"/>
        <v>139.625</v>
      </c>
      <c r="X163">
        <f t="shared" si="64"/>
        <v>-128.72757139246903</v>
      </c>
      <c r="Y163">
        <f t="shared" si="65"/>
        <v>179.30817222643412</v>
      </c>
      <c r="Z163">
        <f t="shared" si="66"/>
        <v>179.30817222643412</v>
      </c>
      <c r="AA163">
        <f t="shared" si="67"/>
        <v>0.19476403546716134</v>
      </c>
      <c r="AB163">
        <f t="shared" si="68"/>
        <v>0.69646374233128849</v>
      </c>
      <c r="AC163">
        <f t="shared" si="69"/>
        <v>45581.798840683012</v>
      </c>
      <c r="AD163" s="12">
        <f t="shared" si="70"/>
        <v>31907.259188478107</v>
      </c>
      <c r="AE163">
        <v>23352</v>
      </c>
      <c r="AF163" s="65">
        <f t="shared" si="71"/>
        <v>8555.2591884781068</v>
      </c>
      <c r="AH163" s="65">
        <f t="shared" si="72"/>
        <v>8473.6421983640103</v>
      </c>
      <c r="AI163" s="65">
        <f t="shared" si="73"/>
        <v>-42073.64219836401</v>
      </c>
      <c r="AJ163" s="65">
        <f t="shared" si="74"/>
        <v>-18073.64219836401</v>
      </c>
      <c r="AK163" s="65">
        <f t="shared" si="75"/>
        <v>-18073.64219836401</v>
      </c>
      <c r="AL163" s="65">
        <f t="shared" si="76"/>
        <v>-24073.64219836401</v>
      </c>
      <c r="AM163" s="66">
        <f t="shared" si="77"/>
        <v>-33518.383009885903</v>
      </c>
      <c r="AN163" s="66">
        <f t="shared" si="78"/>
        <v>-9518.3830098859034</v>
      </c>
      <c r="AO163" s="66">
        <f t="shared" si="79"/>
        <v>-9518.3830098859034</v>
      </c>
      <c r="AP163" s="66">
        <f t="shared" si="80"/>
        <v>-15518.383009885903</v>
      </c>
    </row>
    <row r="164" spans="1:42" x14ac:dyDescent="0.25">
      <c r="A164" t="s">
        <v>309</v>
      </c>
      <c r="B164" t="s">
        <v>307</v>
      </c>
      <c r="C164" t="s">
        <v>116</v>
      </c>
      <c r="D164">
        <v>1</v>
      </c>
      <c r="E164">
        <v>1600</v>
      </c>
      <c r="G164" s="4">
        <f t="shared" si="54"/>
        <v>18681.599999999999</v>
      </c>
      <c r="H164">
        <v>297</v>
      </c>
      <c r="I164">
        <v>0.4521</v>
      </c>
      <c r="J164">
        <v>225</v>
      </c>
      <c r="K164" s="12">
        <v>406</v>
      </c>
      <c r="L164">
        <f t="shared" si="55"/>
        <v>181</v>
      </c>
      <c r="M164">
        <f t="shared" si="56"/>
        <v>72</v>
      </c>
      <c r="N164">
        <f t="shared" si="57"/>
        <v>0.41823204419889504</v>
      </c>
      <c r="O164" s="12">
        <v>0.4521</v>
      </c>
      <c r="P164">
        <v>114</v>
      </c>
      <c r="Q164">
        <f t="shared" si="58"/>
        <v>-0.39060773480662991</v>
      </c>
      <c r="R164">
        <f t="shared" si="59"/>
        <v>1.1597269613259669</v>
      </c>
      <c r="S164" s="12">
        <f t="shared" si="60"/>
        <v>48256.238860773483</v>
      </c>
      <c r="T164" s="12">
        <f t="shared" si="61"/>
        <v>33779.367202541434</v>
      </c>
      <c r="U164">
        <v>225</v>
      </c>
      <c r="V164">
        <f t="shared" si="62"/>
        <v>226.25</v>
      </c>
      <c r="W164">
        <f t="shared" si="63"/>
        <v>202.375</v>
      </c>
      <c r="X164">
        <f t="shared" si="64"/>
        <v>-142.94288602476624</v>
      </c>
      <c r="Y164">
        <f t="shared" si="65"/>
        <v>222.77471885266615</v>
      </c>
      <c r="Z164">
        <f t="shared" si="66"/>
        <v>225</v>
      </c>
      <c r="AA164">
        <f t="shared" si="67"/>
        <v>0.1</v>
      </c>
      <c r="AB164">
        <f t="shared" si="68"/>
        <v>0.77146000000000003</v>
      </c>
      <c r="AC164">
        <f t="shared" si="69"/>
        <v>63356.152500000004</v>
      </c>
      <c r="AD164" s="12">
        <f t="shared" si="70"/>
        <v>44349.306750000003</v>
      </c>
      <c r="AE164">
        <v>18681.599999999999</v>
      </c>
      <c r="AF164" s="65">
        <f t="shared" si="71"/>
        <v>25667.706750000005</v>
      </c>
      <c r="AH164" s="65">
        <f t="shared" si="72"/>
        <v>9386.0966666666664</v>
      </c>
      <c r="AI164" s="65">
        <f t="shared" si="73"/>
        <v>-42986.096666666665</v>
      </c>
      <c r="AJ164" s="65">
        <f t="shared" si="74"/>
        <v>-18986.096666666665</v>
      </c>
      <c r="AK164" s="65">
        <f t="shared" si="75"/>
        <v>-18986.096666666665</v>
      </c>
      <c r="AL164" s="65">
        <f t="shared" si="76"/>
        <v>-24986.096666666665</v>
      </c>
      <c r="AM164" s="66">
        <f t="shared" si="77"/>
        <v>-17318.38991666666</v>
      </c>
      <c r="AN164" s="66">
        <f t="shared" si="78"/>
        <v>6681.6100833333403</v>
      </c>
      <c r="AO164" s="66">
        <f t="shared" si="79"/>
        <v>6681.6100833333403</v>
      </c>
      <c r="AP164" s="66">
        <f t="shared" si="80"/>
        <v>681.6100833333403</v>
      </c>
    </row>
    <row r="165" spans="1:42" x14ac:dyDescent="0.25">
      <c r="A165" t="s">
        <v>310</v>
      </c>
      <c r="B165" t="s">
        <v>307</v>
      </c>
      <c r="C165" t="s">
        <v>116</v>
      </c>
      <c r="D165">
        <v>2</v>
      </c>
      <c r="E165">
        <v>2150</v>
      </c>
      <c r="G165" s="4">
        <f t="shared" si="54"/>
        <v>25103.399999999998</v>
      </c>
      <c r="H165">
        <v>360</v>
      </c>
      <c r="I165">
        <v>0.53149999999999997</v>
      </c>
      <c r="J165">
        <v>170</v>
      </c>
      <c r="K165" s="12">
        <v>447</v>
      </c>
      <c r="L165">
        <f t="shared" si="55"/>
        <v>277</v>
      </c>
      <c r="M165">
        <f t="shared" si="56"/>
        <v>190</v>
      </c>
      <c r="N165">
        <f t="shared" si="57"/>
        <v>0.64873646209386282</v>
      </c>
      <c r="O165" s="12">
        <v>0.53149999999999997</v>
      </c>
      <c r="P165">
        <v>114</v>
      </c>
      <c r="Q165">
        <f t="shared" si="58"/>
        <v>-6.1732851985559584E-2</v>
      </c>
      <c r="R165">
        <f t="shared" si="59"/>
        <v>0.89945537906137185</v>
      </c>
      <c r="S165" s="12">
        <f t="shared" si="60"/>
        <v>37426.338322743686</v>
      </c>
      <c r="T165" s="12">
        <f t="shared" si="61"/>
        <v>26198.43682592058</v>
      </c>
      <c r="U165">
        <v>170</v>
      </c>
      <c r="V165">
        <f t="shared" si="62"/>
        <v>346.25</v>
      </c>
      <c r="W165">
        <f t="shared" si="63"/>
        <v>135.375</v>
      </c>
      <c r="X165">
        <f t="shared" si="64"/>
        <v>-218.75789739701796</v>
      </c>
      <c r="Y165">
        <f t="shared" si="65"/>
        <v>253.76296752590346</v>
      </c>
      <c r="Z165">
        <f t="shared" si="66"/>
        <v>253.76296752590346</v>
      </c>
      <c r="AA165">
        <f t="shared" si="67"/>
        <v>0.34191470765603887</v>
      </c>
      <c r="AB165">
        <f t="shared" si="68"/>
        <v>0.58000870036101082</v>
      </c>
      <c r="AC165">
        <f t="shared" si="69"/>
        <v>53722.426082975217</v>
      </c>
      <c r="AD165" s="12">
        <f t="shared" si="70"/>
        <v>37605.698258082652</v>
      </c>
      <c r="AE165">
        <v>25103.399999999998</v>
      </c>
      <c r="AF165" s="65">
        <f t="shared" si="71"/>
        <v>12502.298258082654</v>
      </c>
      <c r="AH165" s="65">
        <f t="shared" si="72"/>
        <v>7056.772521058966</v>
      </c>
      <c r="AI165" s="65">
        <f t="shared" si="73"/>
        <v>-40656.772521058963</v>
      </c>
      <c r="AJ165" s="65">
        <f t="shared" si="74"/>
        <v>-16656.772521058967</v>
      </c>
      <c r="AK165" s="65">
        <f t="shared" si="75"/>
        <v>-16656.772521058967</v>
      </c>
      <c r="AL165" s="65">
        <f t="shared" si="76"/>
        <v>-22656.772521058967</v>
      </c>
      <c r="AM165" s="66">
        <f t="shared" si="77"/>
        <v>-28154.47426297631</v>
      </c>
      <c r="AN165" s="66">
        <f t="shared" si="78"/>
        <v>-4154.4742629763132</v>
      </c>
      <c r="AO165" s="66">
        <f t="shared" si="79"/>
        <v>-4154.4742629763132</v>
      </c>
      <c r="AP165" s="66">
        <f t="shared" si="80"/>
        <v>-10154.474262976313</v>
      </c>
    </row>
    <row r="166" spans="1:42" x14ac:dyDescent="0.25">
      <c r="A166" t="s">
        <v>311</v>
      </c>
      <c r="B166" t="s">
        <v>312</v>
      </c>
      <c r="C166" t="s">
        <v>107</v>
      </c>
      <c r="D166">
        <v>1</v>
      </c>
      <c r="E166">
        <v>1600</v>
      </c>
      <c r="G166" s="4">
        <f t="shared" si="54"/>
        <v>18681.599999999999</v>
      </c>
      <c r="H166">
        <v>209</v>
      </c>
      <c r="I166">
        <v>0.53969999999999996</v>
      </c>
      <c r="J166">
        <v>94</v>
      </c>
      <c r="K166" s="12">
        <v>411</v>
      </c>
      <c r="L166">
        <f t="shared" si="55"/>
        <v>317</v>
      </c>
      <c r="M166">
        <f t="shared" si="56"/>
        <v>115</v>
      </c>
      <c r="N166">
        <f t="shared" si="57"/>
        <v>0.39022082018927451</v>
      </c>
      <c r="O166" s="12">
        <v>0.53969999999999996</v>
      </c>
      <c r="P166">
        <v>114</v>
      </c>
      <c r="Q166">
        <f t="shared" si="58"/>
        <v>0.15047318611987381</v>
      </c>
      <c r="R166">
        <f t="shared" si="59"/>
        <v>0.7315155205047319</v>
      </c>
      <c r="S166" s="12">
        <f t="shared" si="60"/>
        <v>30438.360808201898</v>
      </c>
      <c r="T166" s="12">
        <f t="shared" si="61"/>
        <v>21306.852565741327</v>
      </c>
      <c r="U166">
        <v>94</v>
      </c>
      <c r="V166">
        <f t="shared" si="62"/>
        <v>396.25</v>
      </c>
      <c r="W166">
        <f t="shared" si="63"/>
        <v>54.375</v>
      </c>
      <c r="X166">
        <f t="shared" si="64"/>
        <v>-250.3474854687895</v>
      </c>
      <c r="Y166">
        <f t="shared" si="65"/>
        <v>240.13307113975236</v>
      </c>
      <c r="Z166">
        <f t="shared" si="66"/>
        <v>240.13307113975236</v>
      </c>
      <c r="AA166">
        <f t="shared" si="67"/>
        <v>0.46879008489527407</v>
      </c>
      <c r="AB166">
        <f t="shared" si="68"/>
        <v>0.47959952681388013</v>
      </c>
      <c r="AC166">
        <f t="shared" si="69"/>
        <v>42036.213161211002</v>
      </c>
      <c r="AD166" s="12">
        <f t="shared" si="70"/>
        <v>29425.349212847701</v>
      </c>
      <c r="AE166">
        <v>18681.599999999999</v>
      </c>
      <c r="AF166" s="65">
        <f t="shared" si="71"/>
        <v>10743.749212847702</v>
      </c>
      <c r="AH166" s="65">
        <f t="shared" si="72"/>
        <v>5835.1275762355417</v>
      </c>
      <c r="AI166" s="65">
        <f t="shared" si="73"/>
        <v>-39435.127576235544</v>
      </c>
      <c r="AJ166" s="65">
        <f t="shared" si="74"/>
        <v>-15435.127576235542</v>
      </c>
      <c r="AK166" s="65">
        <f t="shared" si="75"/>
        <v>-15435.127576235542</v>
      </c>
      <c r="AL166" s="65">
        <f t="shared" si="76"/>
        <v>-21435.127576235544</v>
      </c>
      <c r="AM166" s="66">
        <f t="shared" si="77"/>
        <v>-28691.378363387841</v>
      </c>
      <c r="AN166" s="66">
        <f t="shared" si="78"/>
        <v>-4691.3783633878393</v>
      </c>
      <c r="AO166" s="66">
        <f t="shared" si="79"/>
        <v>-4691.3783633878393</v>
      </c>
      <c r="AP166" s="66">
        <f t="shared" si="80"/>
        <v>-10691.378363387841</v>
      </c>
    </row>
    <row r="167" spans="1:42" x14ac:dyDescent="0.25">
      <c r="A167" t="s">
        <v>313</v>
      </c>
      <c r="B167" t="s">
        <v>312</v>
      </c>
      <c r="C167" t="s">
        <v>107</v>
      </c>
      <c r="D167">
        <v>2</v>
      </c>
      <c r="E167">
        <v>2100</v>
      </c>
      <c r="G167" s="4">
        <f t="shared" si="54"/>
        <v>24519.599999999999</v>
      </c>
      <c r="H167">
        <v>265</v>
      </c>
      <c r="I167">
        <v>0.4027</v>
      </c>
      <c r="J167">
        <v>130</v>
      </c>
      <c r="K167" s="12">
        <v>438</v>
      </c>
      <c r="L167">
        <f t="shared" si="55"/>
        <v>308</v>
      </c>
      <c r="M167">
        <f t="shared" si="56"/>
        <v>135</v>
      </c>
      <c r="N167">
        <f t="shared" si="57"/>
        <v>0.45064935064935063</v>
      </c>
      <c r="O167" s="12">
        <v>0.4027</v>
      </c>
      <c r="P167">
        <v>114</v>
      </c>
      <c r="Q167">
        <f t="shared" si="58"/>
        <v>5.8441558441558447E-2</v>
      </c>
      <c r="R167">
        <f t="shared" si="59"/>
        <v>0.80434935064935065</v>
      </c>
      <c r="S167" s="12">
        <f t="shared" si="60"/>
        <v>33468.976480519479</v>
      </c>
      <c r="T167" s="12">
        <f t="shared" si="61"/>
        <v>23428.283536363633</v>
      </c>
      <c r="U167">
        <v>130</v>
      </c>
      <c r="V167">
        <f t="shared" si="62"/>
        <v>385</v>
      </c>
      <c r="W167">
        <f t="shared" si="63"/>
        <v>91.5</v>
      </c>
      <c r="X167">
        <f t="shared" si="64"/>
        <v>-243.23982815264088</v>
      </c>
      <c r="Y167">
        <f t="shared" si="65"/>
        <v>252.64979782663633</v>
      </c>
      <c r="Z167">
        <f t="shared" si="66"/>
        <v>252.64979782663633</v>
      </c>
      <c r="AA167">
        <f t="shared" si="67"/>
        <v>0.41857090344580866</v>
      </c>
      <c r="AB167">
        <f t="shared" si="68"/>
        <v>0.51934298701298709</v>
      </c>
      <c r="AC167">
        <f t="shared" si="69"/>
        <v>47892.343745102102</v>
      </c>
      <c r="AD167" s="12">
        <f t="shared" si="70"/>
        <v>33524.640621571467</v>
      </c>
      <c r="AE167">
        <v>24519.599999999999</v>
      </c>
      <c r="AF167" s="65">
        <f t="shared" si="71"/>
        <v>9005.0406215714684</v>
      </c>
      <c r="AH167" s="65">
        <f t="shared" si="72"/>
        <v>6318.6730086580101</v>
      </c>
      <c r="AI167" s="65">
        <f t="shared" si="73"/>
        <v>-39918.673008658006</v>
      </c>
      <c r="AJ167" s="65">
        <f t="shared" si="74"/>
        <v>-15918.67300865801</v>
      </c>
      <c r="AK167" s="65">
        <f t="shared" si="75"/>
        <v>-15918.67300865801</v>
      </c>
      <c r="AL167" s="65">
        <f t="shared" si="76"/>
        <v>-21918.67300865801</v>
      </c>
      <c r="AM167" s="66">
        <f t="shared" si="77"/>
        <v>-30913.632387086538</v>
      </c>
      <c r="AN167" s="66">
        <f t="shared" si="78"/>
        <v>-6913.6323870865417</v>
      </c>
      <c r="AO167" s="66">
        <f t="shared" si="79"/>
        <v>-6913.6323870865417</v>
      </c>
      <c r="AP167" s="66">
        <f t="shared" si="80"/>
        <v>-12913.632387086542</v>
      </c>
    </row>
    <row r="168" spans="1:42" x14ac:dyDescent="0.25">
      <c r="A168" t="s">
        <v>314</v>
      </c>
      <c r="B168" t="s">
        <v>312</v>
      </c>
      <c r="C168" t="s">
        <v>116</v>
      </c>
      <c r="D168">
        <v>1</v>
      </c>
      <c r="E168">
        <v>1200</v>
      </c>
      <c r="G168" s="4">
        <f t="shared" si="54"/>
        <v>14011.199999999999</v>
      </c>
      <c r="H168">
        <v>435</v>
      </c>
      <c r="I168">
        <v>0.4</v>
      </c>
      <c r="J168">
        <v>162</v>
      </c>
      <c r="K168" s="12">
        <v>504</v>
      </c>
      <c r="L168">
        <f t="shared" si="55"/>
        <v>342</v>
      </c>
      <c r="M168">
        <f t="shared" si="56"/>
        <v>273</v>
      </c>
      <c r="N168">
        <f t="shared" si="57"/>
        <v>0.73859649122807014</v>
      </c>
      <c r="O168" s="12">
        <v>0.4</v>
      </c>
      <c r="P168">
        <v>114</v>
      </c>
      <c r="Q168">
        <f t="shared" si="58"/>
        <v>-1.2280701754385975E-2</v>
      </c>
      <c r="R168">
        <f t="shared" si="59"/>
        <v>0.86031894736842107</v>
      </c>
      <c r="S168" s="12">
        <f t="shared" si="60"/>
        <v>35797.871399999996</v>
      </c>
      <c r="T168" s="12">
        <f t="shared" si="61"/>
        <v>25058.509979999995</v>
      </c>
      <c r="U168">
        <v>162</v>
      </c>
      <c r="V168">
        <f t="shared" si="62"/>
        <v>427.5</v>
      </c>
      <c r="W168">
        <f t="shared" si="63"/>
        <v>119.25</v>
      </c>
      <c r="X168">
        <f t="shared" si="64"/>
        <v>-270.09097801364669</v>
      </c>
      <c r="Y168">
        <f t="shared" si="65"/>
        <v>289.36438589840787</v>
      </c>
      <c r="Z168">
        <f t="shared" si="66"/>
        <v>289.36438589840787</v>
      </c>
      <c r="AA168">
        <f t="shared" si="67"/>
        <v>0.39792838806645114</v>
      </c>
      <c r="AB168">
        <f t="shared" si="68"/>
        <v>0.53567947368421054</v>
      </c>
      <c r="AC168">
        <f t="shared" si="69"/>
        <v>56577.395108470082</v>
      </c>
      <c r="AD168" s="12">
        <f t="shared" si="70"/>
        <v>39604.176575929057</v>
      </c>
      <c r="AE168">
        <v>14011.199999999999</v>
      </c>
      <c r="AF168" s="65">
        <f t="shared" si="71"/>
        <v>25592.97657592906</v>
      </c>
      <c r="AH168" s="65">
        <f t="shared" si="72"/>
        <v>6517.4335964912289</v>
      </c>
      <c r="AI168" s="65">
        <f t="shared" si="73"/>
        <v>-40117.433596491232</v>
      </c>
      <c r="AJ168" s="65">
        <f t="shared" si="74"/>
        <v>-16117.433596491228</v>
      </c>
      <c r="AK168" s="65">
        <f t="shared" si="75"/>
        <v>-16117.433596491228</v>
      </c>
      <c r="AL168" s="65">
        <f t="shared" si="76"/>
        <v>-22117.433596491228</v>
      </c>
      <c r="AM168" s="66">
        <f t="shared" si="77"/>
        <v>-14524.457020562171</v>
      </c>
      <c r="AN168" s="66">
        <f t="shared" si="78"/>
        <v>9475.5429794378324</v>
      </c>
      <c r="AO168" s="66">
        <f t="shared" si="79"/>
        <v>9475.5429794378324</v>
      </c>
      <c r="AP168" s="66">
        <f t="shared" si="80"/>
        <v>3475.5429794378324</v>
      </c>
    </row>
    <row r="169" spans="1:42" x14ac:dyDescent="0.25">
      <c r="A169" t="s">
        <v>315</v>
      </c>
      <c r="B169" t="s">
        <v>312</v>
      </c>
      <c r="C169" t="s">
        <v>116</v>
      </c>
      <c r="D169">
        <v>2</v>
      </c>
      <c r="E169">
        <v>2100</v>
      </c>
      <c r="G169" s="4">
        <f t="shared" si="54"/>
        <v>24519.599999999999</v>
      </c>
      <c r="H169">
        <v>487</v>
      </c>
      <c r="I169">
        <v>0.43009999999999998</v>
      </c>
      <c r="J169">
        <v>175</v>
      </c>
      <c r="K169" s="12">
        <v>755</v>
      </c>
      <c r="L169">
        <f t="shared" si="55"/>
        <v>580</v>
      </c>
      <c r="M169">
        <f t="shared" si="56"/>
        <v>312</v>
      </c>
      <c r="N169">
        <f t="shared" si="57"/>
        <v>0.53034482758620693</v>
      </c>
      <c r="O169" s="12">
        <v>0.43009999999999998</v>
      </c>
      <c r="P169">
        <v>114</v>
      </c>
      <c r="Q169">
        <f t="shared" si="58"/>
        <v>1.5862068965517243E-2</v>
      </c>
      <c r="R169">
        <f t="shared" si="59"/>
        <v>0.83804675862068967</v>
      </c>
      <c r="S169" s="12">
        <f t="shared" si="60"/>
        <v>34871.1256262069</v>
      </c>
      <c r="T169" s="12">
        <f t="shared" si="61"/>
        <v>24409.787938344827</v>
      </c>
      <c r="U169">
        <v>175</v>
      </c>
      <c r="V169">
        <f t="shared" si="62"/>
        <v>725</v>
      </c>
      <c r="W169">
        <f t="shared" si="63"/>
        <v>102.5</v>
      </c>
      <c r="X169">
        <f t="shared" si="64"/>
        <v>-458.04902704068741</v>
      </c>
      <c r="Y169">
        <f t="shared" si="65"/>
        <v>440.86650240080871</v>
      </c>
      <c r="Z169">
        <f t="shared" si="66"/>
        <v>440.86650240080871</v>
      </c>
      <c r="AA169">
        <f t="shared" si="67"/>
        <v>0.46671241710456374</v>
      </c>
      <c r="AB169">
        <f t="shared" si="68"/>
        <v>0.48124379310344828</v>
      </c>
      <c r="AC169">
        <f t="shared" si="69"/>
        <v>77439.957771679721</v>
      </c>
      <c r="AD169" s="12">
        <f t="shared" si="70"/>
        <v>54207.970440175799</v>
      </c>
      <c r="AE169">
        <v>24519.599999999999</v>
      </c>
      <c r="AF169" s="65">
        <f t="shared" si="71"/>
        <v>29688.3704401758</v>
      </c>
      <c r="AH169" s="65">
        <f t="shared" si="72"/>
        <v>5855.1328160919547</v>
      </c>
      <c r="AI169" s="65">
        <f t="shared" si="73"/>
        <v>-39455.132816091951</v>
      </c>
      <c r="AJ169" s="65">
        <f t="shared" si="74"/>
        <v>-15455.132816091955</v>
      </c>
      <c r="AK169" s="65">
        <f t="shared" si="75"/>
        <v>-15455.132816091955</v>
      </c>
      <c r="AL169" s="65">
        <f t="shared" si="76"/>
        <v>-21455.132816091955</v>
      </c>
      <c r="AM169" s="66">
        <f t="shared" si="77"/>
        <v>-9766.7623759161506</v>
      </c>
      <c r="AN169" s="66">
        <f t="shared" si="78"/>
        <v>14233.237624083846</v>
      </c>
      <c r="AO169" s="66">
        <f t="shared" si="79"/>
        <v>14233.237624083846</v>
      </c>
      <c r="AP169" s="66">
        <f t="shared" si="80"/>
        <v>8233.2376240838457</v>
      </c>
    </row>
    <row r="170" spans="1:42" x14ac:dyDescent="0.25">
      <c r="A170" t="s">
        <v>316</v>
      </c>
      <c r="B170" t="s">
        <v>317</v>
      </c>
      <c r="C170" t="s">
        <v>107</v>
      </c>
      <c r="D170">
        <v>2</v>
      </c>
      <c r="E170">
        <v>2500</v>
      </c>
      <c r="G170" s="4">
        <f t="shared" si="54"/>
        <v>29190</v>
      </c>
      <c r="H170">
        <v>231</v>
      </c>
      <c r="I170">
        <v>0.4027</v>
      </c>
      <c r="J170">
        <v>129</v>
      </c>
      <c r="K170" s="12">
        <v>431</v>
      </c>
      <c r="L170">
        <f t="shared" si="55"/>
        <v>302</v>
      </c>
      <c r="M170">
        <f t="shared" si="56"/>
        <v>102</v>
      </c>
      <c r="N170">
        <f t="shared" si="57"/>
        <v>0.37019867549668872</v>
      </c>
      <c r="O170" s="12">
        <v>0.4027</v>
      </c>
      <c r="P170">
        <v>114</v>
      </c>
      <c r="Q170">
        <f t="shared" si="58"/>
        <v>6.0264900662251659E-2</v>
      </c>
      <c r="R170">
        <f t="shared" si="59"/>
        <v>0.80290635761589402</v>
      </c>
      <c r="S170" s="12">
        <f t="shared" si="60"/>
        <v>33408.933540397353</v>
      </c>
      <c r="T170" s="12">
        <f t="shared" si="61"/>
        <v>23386.253478278144</v>
      </c>
      <c r="U170">
        <v>129</v>
      </c>
      <c r="V170">
        <f t="shared" si="62"/>
        <v>377.5</v>
      </c>
      <c r="W170">
        <f t="shared" si="63"/>
        <v>91.25</v>
      </c>
      <c r="X170">
        <f t="shared" si="64"/>
        <v>-238.50138994187515</v>
      </c>
      <c r="Y170">
        <f t="shared" si="65"/>
        <v>248.49428228455901</v>
      </c>
      <c r="Z170">
        <f t="shared" si="66"/>
        <v>248.49428228455901</v>
      </c>
      <c r="AA170">
        <f t="shared" si="67"/>
        <v>0.41654114512465962</v>
      </c>
      <c r="AB170">
        <f t="shared" si="68"/>
        <v>0.5209493377483444</v>
      </c>
      <c r="AC170">
        <f t="shared" si="69"/>
        <v>47250.320103492777</v>
      </c>
      <c r="AD170" s="12">
        <f t="shared" si="70"/>
        <v>33075.224072444944</v>
      </c>
      <c r="AE170">
        <v>29190</v>
      </c>
      <c r="AF170" s="65">
        <f t="shared" si="71"/>
        <v>3885.2240724449439</v>
      </c>
      <c r="AH170" s="65">
        <f t="shared" si="72"/>
        <v>6338.2169426048567</v>
      </c>
      <c r="AI170" s="65">
        <f t="shared" si="73"/>
        <v>-39938.216942604857</v>
      </c>
      <c r="AJ170" s="65">
        <f t="shared" si="74"/>
        <v>-15938.216942604857</v>
      </c>
      <c r="AK170" s="65">
        <f t="shared" si="75"/>
        <v>-15938.216942604857</v>
      </c>
      <c r="AL170" s="65">
        <f t="shared" si="76"/>
        <v>-21938.216942604857</v>
      </c>
      <c r="AM170" s="66">
        <f t="shared" si="77"/>
        <v>-36052.992870159913</v>
      </c>
      <c r="AN170" s="66">
        <f t="shared" si="78"/>
        <v>-12052.992870159913</v>
      </c>
      <c r="AO170" s="66">
        <f t="shared" si="79"/>
        <v>-12052.992870159913</v>
      </c>
      <c r="AP170" s="66">
        <f t="shared" si="80"/>
        <v>-18052.992870159913</v>
      </c>
    </row>
    <row r="171" spans="1:42" x14ac:dyDescent="0.25">
      <c r="A171" t="s">
        <v>318</v>
      </c>
      <c r="B171" t="s">
        <v>106</v>
      </c>
      <c r="C171" t="s">
        <v>116</v>
      </c>
      <c r="D171">
        <v>2</v>
      </c>
      <c r="E171">
        <v>2000</v>
      </c>
      <c r="G171" s="4">
        <f t="shared" si="54"/>
        <v>23352</v>
      </c>
      <c r="H171">
        <v>199</v>
      </c>
      <c r="I171">
        <v>0.31230000000000002</v>
      </c>
      <c r="J171">
        <v>97</v>
      </c>
      <c r="K171" s="12">
        <v>240</v>
      </c>
      <c r="L171">
        <f t="shared" si="55"/>
        <v>143</v>
      </c>
      <c r="M171">
        <f t="shared" si="56"/>
        <v>102</v>
      </c>
      <c r="N171">
        <f t="shared" si="57"/>
        <v>0.67062937062937067</v>
      </c>
      <c r="O171" s="12">
        <v>0.31230000000000002</v>
      </c>
      <c r="P171">
        <v>114</v>
      </c>
      <c r="Q171">
        <f t="shared" si="58"/>
        <v>0.19510489510489512</v>
      </c>
      <c r="R171">
        <f t="shared" si="59"/>
        <v>0.69619398601398608</v>
      </c>
      <c r="S171" s="12">
        <f t="shared" si="60"/>
        <v>28968.63175804196</v>
      </c>
      <c r="T171" s="12">
        <f t="shared" si="61"/>
        <v>20278.042230629369</v>
      </c>
      <c r="U171">
        <v>97</v>
      </c>
      <c r="V171">
        <f t="shared" si="62"/>
        <v>178.75</v>
      </c>
      <c r="W171">
        <f t="shared" si="63"/>
        <v>79.125</v>
      </c>
      <c r="X171">
        <f t="shared" si="64"/>
        <v>-112.93277735658327</v>
      </c>
      <c r="Y171">
        <f t="shared" si="65"/>
        <v>135.62312041950975</v>
      </c>
      <c r="Z171">
        <f t="shared" si="66"/>
        <v>135.62312041950975</v>
      </c>
      <c r="AA171">
        <f t="shared" si="67"/>
        <v>0.31607340094830627</v>
      </c>
      <c r="AB171">
        <f t="shared" si="68"/>
        <v>0.60045951048951052</v>
      </c>
      <c r="AC171">
        <f t="shared" si="69"/>
        <v>29724.210261827946</v>
      </c>
      <c r="AD171" s="12">
        <f t="shared" si="70"/>
        <v>20806.947183279561</v>
      </c>
      <c r="AE171">
        <v>23352</v>
      </c>
      <c r="AF171" s="65">
        <f t="shared" si="71"/>
        <v>-2545.0528167204393</v>
      </c>
      <c r="AH171" s="65">
        <f t="shared" si="72"/>
        <v>7305.5907109557111</v>
      </c>
      <c r="AI171" s="65">
        <f t="shared" si="73"/>
        <v>-40905.590710955708</v>
      </c>
      <c r="AJ171" s="65">
        <f t="shared" si="74"/>
        <v>-16905.590710955712</v>
      </c>
      <c r="AK171" s="65">
        <f t="shared" si="75"/>
        <v>-16905.590710955712</v>
      </c>
      <c r="AL171" s="65">
        <f t="shared" si="76"/>
        <v>-22905.590710955712</v>
      </c>
      <c r="AM171" s="66">
        <f t="shared" si="77"/>
        <v>-43450.643527676148</v>
      </c>
      <c r="AN171" s="66">
        <f t="shared" si="78"/>
        <v>-19450.643527676151</v>
      </c>
      <c r="AO171" s="66">
        <f t="shared" si="79"/>
        <v>-19450.643527676151</v>
      </c>
      <c r="AP171" s="66">
        <f t="shared" si="80"/>
        <v>-25450.643527676151</v>
      </c>
    </row>
    <row r="172" spans="1:42" x14ac:dyDescent="0.25">
      <c r="A172" t="s">
        <v>319</v>
      </c>
      <c r="B172" t="s">
        <v>317</v>
      </c>
      <c r="C172" t="s">
        <v>116</v>
      </c>
      <c r="D172">
        <v>1</v>
      </c>
      <c r="E172">
        <v>2500</v>
      </c>
      <c r="G172" s="4">
        <f t="shared" si="54"/>
        <v>29190</v>
      </c>
      <c r="H172">
        <v>490</v>
      </c>
      <c r="I172">
        <v>0.2301</v>
      </c>
      <c r="J172">
        <v>186</v>
      </c>
      <c r="K172" s="12">
        <v>578</v>
      </c>
      <c r="L172">
        <f t="shared" si="55"/>
        <v>392</v>
      </c>
      <c r="M172">
        <f t="shared" si="56"/>
        <v>304</v>
      </c>
      <c r="N172">
        <f t="shared" si="57"/>
        <v>0.7204081632653061</v>
      </c>
      <c r="O172" s="12">
        <v>0.2301</v>
      </c>
      <c r="P172">
        <v>114</v>
      </c>
      <c r="Q172">
        <f t="shared" si="58"/>
        <v>-4.6938775510204089E-2</v>
      </c>
      <c r="R172">
        <f t="shared" si="59"/>
        <v>0.88774734693877555</v>
      </c>
      <c r="S172" s="12">
        <f t="shared" si="60"/>
        <v>36939.167106122455</v>
      </c>
      <c r="T172" s="12">
        <f t="shared" si="61"/>
        <v>25857.416974285716</v>
      </c>
      <c r="U172">
        <v>186</v>
      </c>
      <c r="V172">
        <f t="shared" si="62"/>
        <v>490</v>
      </c>
      <c r="W172">
        <f t="shared" si="63"/>
        <v>137</v>
      </c>
      <c r="X172">
        <f t="shared" si="64"/>
        <v>-309.57796310336113</v>
      </c>
      <c r="Y172">
        <f t="shared" si="65"/>
        <v>331.82701541571902</v>
      </c>
      <c r="Z172">
        <f t="shared" si="66"/>
        <v>331.82701541571902</v>
      </c>
      <c r="AA172">
        <f t="shared" si="67"/>
        <v>0.39760615390963067</v>
      </c>
      <c r="AB172">
        <f t="shared" si="68"/>
        <v>0.53593448979591829</v>
      </c>
      <c r="AC172">
        <f t="shared" si="69"/>
        <v>64910.702905673883</v>
      </c>
      <c r="AD172" s="12">
        <f t="shared" si="70"/>
        <v>45437.492033971714</v>
      </c>
      <c r="AE172">
        <v>29190</v>
      </c>
      <c r="AF172" s="65">
        <f t="shared" si="71"/>
        <v>16247.492033971714</v>
      </c>
      <c r="AH172" s="65">
        <f t="shared" si="72"/>
        <v>6520.5362925170066</v>
      </c>
      <c r="AI172" s="65">
        <f t="shared" si="73"/>
        <v>-40120.536292517005</v>
      </c>
      <c r="AJ172" s="65">
        <f t="shared" si="74"/>
        <v>-16120.536292517007</v>
      </c>
      <c r="AK172" s="65">
        <f t="shared" si="75"/>
        <v>-16120.536292517007</v>
      </c>
      <c r="AL172" s="65">
        <f t="shared" si="76"/>
        <v>-22120.536292517005</v>
      </c>
      <c r="AM172" s="66">
        <f t="shared" si="77"/>
        <v>-23873.044258545291</v>
      </c>
      <c r="AN172" s="66">
        <f t="shared" si="78"/>
        <v>126.95574145470709</v>
      </c>
      <c r="AO172" s="66">
        <f t="shared" si="79"/>
        <v>126.95574145470709</v>
      </c>
      <c r="AP172" s="66">
        <f t="shared" si="80"/>
        <v>-5873.0442585452911</v>
      </c>
    </row>
    <row r="173" spans="1:42" x14ac:dyDescent="0.25">
      <c r="A173" t="s">
        <v>320</v>
      </c>
      <c r="B173" t="s">
        <v>317</v>
      </c>
      <c r="C173" t="s">
        <v>116</v>
      </c>
      <c r="D173">
        <v>2</v>
      </c>
      <c r="E173">
        <v>2750</v>
      </c>
      <c r="G173" s="4">
        <f t="shared" si="54"/>
        <v>32109</v>
      </c>
      <c r="H173">
        <v>538</v>
      </c>
      <c r="I173">
        <v>0.6</v>
      </c>
      <c r="J173">
        <v>188</v>
      </c>
      <c r="K173" s="12">
        <v>810</v>
      </c>
      <c r="L173">
        <f t="shared" si="55"/>
        <v>622</v>
      </c>
      <c r="M173">
        <f t="shared" si="56"/>
        <v>350</v>
      </c>
      <c r="N173">
        <f t="shared" si="57"/>
        <v>0.5501607717041801</v>
      </c>
      <c r="O173" s="12">
        <v>0.6</v>
      </c>
      <c r="P173">
        <v>114</v>
      </c>
      <c r="Q173">
        <f t="shared" si="58"/>
        <v>4.8231511254019366E-3</v>
      </c>
      <c r="R173">
        <f t="shared" si="59"/>
        <v>0.84678295819935689</v>
      </c>
      <c r="S173" s="12">
        <f t="shared" si="60"/>
        <v>35234.63889067524</v>
      </c>
      <c r="T173" s="12">
        <f t="shared" si="61"/>
        <v>24664.247223472667</v>
      </c>
      <c r="U173">
        <v>188</v>
      </c>
      <c r="V173">
        <f t="shared" si="62"/>
        <v>777.5</v>
      </c>
      <c r="W173">
        <f t="shared" si="63"/>
        <v>110.25</v>
      </c>
      <c r="X173">
        <f t="shared" si="64"/>
        <v>-491.21809451604753</v>
      </c>
      <c r="Y173">
        <f t="shared" si="65"/>
        <v>472.95511119535001</v>
      </c>
      <c r="Z173">
        <f t="shared" si="66"/>
        <v>472.95511119535001</v>
      </c>
      <c r="AA173">
        <f t="shared" si="67"/>
        <v>0.46650175073356914</v>
      </c>
      <c r="AB173">
        <f t="shared" si="68"/>
        <v>0.48141051446945343</v>
      </c>
      <c r="AC173">
        <f t="shared" si="69"/>
        <v>83105.23064155152</v>
      </c>
      <c r="AD173" s="12">
        <f t="shared" si="70"/>
        <v>58173.661449086059</v>
      </c>
      <c r="AE173">
        <v>32109</v>
      </c>
      <c r="AF173" s="65">
        <f t="shared" si="71"/>
        <v>26064.661449086059</v>
      </c>
      <c r="AH173" s="65">
        <f t="shared" si="72"/>
        <v>5857.1612593783502</v>
      </c>
      <c r="AI173" s="65">
        <f t="shared" si="73"/>
        <v>-39457.16125937835</v>
      </c>
      <c r="AJ173" s="65">
        <f t="shared" si="74"/>
        <v>-15457.16125937835</v>
      </c>
      <c r="AK173" s="65">
        <f t="shared" si="75"/>
        <v>-15457.16125937835</v>
      </c>
      <c r="AL173" s="65">
        <f t="shared" si="76"/>
        <v>-21457.16125937835</v>
      </c>
      <c r="AM173" s="66">
        <f t="shared" si="77"/>
        <v>-13392.499810292291</v>
      </c>
      <c r="AN173" s="66">
        <f t="shared" si="78"/>
        <v>10607.500189707709</v>
      </c>
      <c r="AO173" s="66">
        <f t="shared" si="79"/>
        <v>10607.500189707709</v>
      </c>
      <c r="AP173" s="66">
        <f t="shared" si="80"/>
        <v>4607.5001897077091</v>
      </c>
    </row>
    <row r="174" spans="1:42" x14ac:dyDescent="0.25">
      <c r="A174" t="s">
        <v>321</v>
      </c>
      <c r="B174" t="s">
        <v>317</v>
      </c>
      <c r="C174" t="s">
        <v>107</v>
      </c>
      <c r="D174">
        <v>1</v>
      </c>
      <c r="E174">
        <v>1800</v>
      </c>
      <c r="G174" s="4">
        <f t="shared" si="54"/>
        <v>21016.799999999999</v>
      </c>
      <c r="H174">
        <v>288</v>
      </c>
      <c r="I174">
        <v>0.2329</v>
      </c>
      <c r="J174">
        <v>89</v>
      </c>
      <c r="K174" s="12">
        <v>390</v>
      </c>
      <c r="L174">
        <f t="shared" si="55"/>
        <v>301</v>
      </c>
      <c r="M174">
        <f t="shared" si="56"/>
        <v>199</v>
      </c>
      <c r="N174">
        <f t="shared" si="57"/>
        <v>0.62890365448504992</v>
      </c>
      <c r="O174" s="12">
        <v>0.2329</v>
      </c>
      <c r="P174">
        <v>114</v>
      </c>
      <c r="Q174">
        <f t="shared" si="58"/>
        <v>0.16644518272425252</v>
      </c>
      <c r="R174">
        <f t="shared" si="59"/>
        <v>0.71887528239202658</v>
      </c>
      <c r="S174" s="12">
        <f t="shared" si="60"/>
        <v>29912.400500332227</v>
      </c>
      <c r="T174" s="12">
        <f t="shared" si="61"/>
        <v>20938.680350232557</v>
      </c>
      <c r="U174">
        <v>89</v>
      </c>
      <c r="V174">
        <f t="shared" si="62"/>
        <v>376.25</v>
      </c>
      <c r="W174">
        <f t="shared" si="63"/>
        <v>51.375</v>
      </c>
      <c r="X174">
        <f t="shared" si="64"/>
        <v>-237.71165024008087</v>
      </c>
      <c r="Y174">
        <f t="shared" si="65"/>
        <v>227.88502969421279</v>
      </c>
      <c r="Z174">
        <f t="shared" si="66"/>
        <v>227.88502969421279</v>
      </c>
      <c r="AA174">
        <f t="shared" si="67"/>
        <v>0.46912964702780807</v>
      </c>
      <c r="AB174">
        <f t="shared" si="68"/>
        <v>0.47933079734219269</v>
      </c>
      <c r="AC174">
        <f t="shared" si="69"/>
        <v>39869.794239771836</v>
      </c>
      <c r="AD174" s="12">
        <f t="shared" si="70"/>
        <v>27908.855967840285</v>
      </c>
      <c r="AE174">
        <v>21016.799999999999</v>
      </c>
      <c r="AF174" s="65">
        <f t="shared" si="71"/>
        <v>6892.055967840286</v>
      </c>
      <c r="AH174" s="65">
        <f t="shared" si="72"/>
        <v>5831.8580343300109</v>
      </c>
      <c r="AI174" s="65">
        <f t="shared" si="73"/>
        <v>-39431.858034330013</v>
      </c>
      <c r="AJ174" s="65">
        <f t="shared" si="74"/>
        <v>-15431.858034330011</v>
      </c>
      <c r="AK174" s="65">
        <f t="shared" si="75"/>
        <v>-15431.858034330011</v>
      </c>
      <c r="AL174" s="65">
        <f t="shared" si="76"/>
        <v>-21431.858034330013</v>
      </c>
      <c r="AM174" s="66">
        <f t="shared" si="77"/>
        <v>-32539.802066489727</v>
      </c>
      <c r="AN174" s="66">
        <f t="shared" si="78"/>
        <v>-8539.8020664897249</v>
      </c>
      <c r="AO174" s="66">
        <f t="shared" si="79"/>
        <v>-8539.8020664897249</v>
      </c>
      <c r="AP174" s="66">
        <f t="shared" si="80"/>
        <v>-14539.802066489727</v>
      </c>
    </row>
    <row r="175" spans="1:42" x14ac:dyDescent="0.25">
      <c r="A175" t="s">
        <v>322</v>
      </c>
      <c r="B175" t="s">
        <v>323</v>
      </c>
      <c r="C175" t="s">
        <v>107</v>
      </c>
      <c r="D175">
        <v>2</v>
      </c>
      <c r="E175">
        <v>3000</v>
      </c>
      <c r="G175" s="4">
        <f t="shared" si="54"/>
        <v>35028</v>
      </c>
      <c r="H175">
        <v>415</v>
      </c>
      <c r="I175">
        <v>0.40820000000000001</v>
      </c>
      <c r="J175">
        <v>193</v>
      </c>
      <c r="K175" s="12">
        <v>648</v>
      </c>
      <c r="L175">
        <f t="shared" si="55"/>
        <v>455</v>
      </c>
      <c r="M175">
        <f t="shared" si="56"/>
        <v>222</v>
      </c>
      <c r="N175">
        <f t="shared" si="57"/>
        <v>0.49032967032967034</v>
      </c>
      <c r="O175" s="12">
        <v>0.40820000000000001</v>
      </c>
      <c r="P175">
        <v>114</v>
      </c>
      <c r="Q175">
        <f t="shared" si="58"/>
        <v>-3.8901098901098913E-2</v>
      </c>
      <c r="R175">
        <f t="shared" si="59"/>
        <v>0.8813863296703297</v>
      </c>
      <c r="S175" s="12">
        <f t="shared" si="60"/>
        <v>36674.485177582421</v>
      </c>
      <c r="T175" s="12">
        <f t="shared" si="61"/>
        <v>25672.139624307692</v>
      </c>
      <c r="U175">
        <v>193</v>
      </c>
      <c r="V175">
        <f t="shared" si="62"/>
        <v>568.75</v>
      </c>
      <c r="W175">
        <f t="shared" si="63"/>
        <v>136.125</v>
      </c>
      <c r="X175">
        <f t="shared" si="64"/>
        <v>-359.33156431640134</v>
      </c>
      <c r="Y175">
        <f t="shared" si="65"/>
        <v>373.70992860753103</v>
      </c>
      <c r="Z175">
        <f t="shared" si="66"/>
        <v>373.70992860753103</v>
      </c>
      <c r="AA175">
        <f t="shared" si="67"/>
        <v>0.41773174260664797</v>
      </c>
      <c r="AB175">
        <f t="shared" si="68"/>
        <v>0.52000709890109875</v>
      </c>
      <c r="AC175">
        <f t="shared" si="69"/>
        <v>70931.112769094703</v>
      </c>
      <c r="AD175" s="12">
        <f t="shared" si="70"/>
        <v>49651.778938366289</v>
      </c>
      <c r="AE175">
        <v>35028</v>
      </c>
      <c r="AF175" s="65">
        <f t="shared" si="71"/>
        <v>14623.778938366289</v>
      </c>
      <c r="AH175" s="65">
        <f t="shared" si="72"/>
        <v>6326.7530366300352</v>
      </c>
      <c r="AI175" s="65">
        <f t="shared" si="73"/>
        <v>-39926.753036630034</v>
      </c>
      <c r="AJ175" s="65">
        <f t="shared" si="74"/>
        <v>-15926.753036630034</v>
      </c>
      <c r="AK175" s="65">
        <f t="shared" si="75"/>
        <v>-15926.753036630034</v>
      </c>
      <c r="AL175" s="65">
        <f t="shared" si="76"/>
        <v>-21926.753036630034</v>
      </c>
      <c r="AM175" s="66">
        <f t="shared" si="77"/>
        <v>-25302.974098263745</v>
      </c>
      <c r="AN175" s="66">
        <f t="shared" si="78"/>
        <v>-1302.974098263745</v>
      </c>
      <c r="AO175" s="66">
        <f t="shared" si="79"/>
        <v>-1302.974098263745</v>
      </c>
      <c r="AP175" s="66">
        <f t="shared" si="80"/>
        <v>-7302.974098263745</v>
      </c>
    </row>
    <row r="176" spans="1:42" x14ac:dyDescent="0.25">
      <c r="A176" t="s">
        <v>324</v>
      </c>
      <c r="B176" t="s">
        <v>323</v>
      </c>
      <c r="C176" t="s">
        <v>116</v>
      </c>
      <c r="D176">
        <v>1</v>
      </c>
      <c r="E176">
        <v>2000</v>
      </c>
      <c r="G176" s="4">
        <f t="shared" si="54"/>
        <v>23352</v>
      </c>
      <c r="H176">
        <v>387</v>
      </c>
      <c r="I176">
        <v>0.32600000000000001</v>
      </c>
      <c r="J176">
        <v>193</v>
      </c>
      <c r="K176" s="12">
        <v>600</v>
      </c>
      <c r="L176">
        <f t="shared" si="55"/>
        <v>407</v>
      </c>
      <c r="M176">
        <f t="shared" si="56"/>
        <v>194</v>
      </c>
      <c r="N176">
        <f t="shared" si="57"/>
        <v>0.48132678132678142</v>
      </c>
      <c r="O176" s="12">
        <v>0.32600000000000001</v>
      </c>
      <c r="P176">
        <v>114</v>
      </c>
      <c r="Q176">
        <f t="shared" si="58"/>
        <v>-5.5282555282555296E-2</v>
      </c>
      <c r="R176">
        <f t="shared" si="59"/>
        <v>0.89435061425061424</v>
      </c>
      <c r="S176" s="12">
        <f t="shared" si="60"/>
        <v>37213.92905896806</v>
      </c>
      <c r="T176" s="12">
        <f t="shared" si="61"/>
        <v>26049.750341277642</v>
      </c>
      <c r="U176">
        <v>193</v>
      </c>
      <c r="V176">
        <f t="shared" si="62"/>
        <v>508.75</v>
      </c>
      <c r="W176">
        <f t="shared" si="63"/>
        <v>142.125</v>
      </c>
      <c r="X176">
        <f t="shared" si="64"/>
        <v>-321.42405863027545</v>
      </c>
      <c r="Y176">
        <f t="shared" si="65"/>
        <v>344.46580427091232</v>
      </c>
      <c r="Z176">
        <f t="shared" si="66"/>
        <v>344.46580427091232</v>
      </c>
      <c r="AA176">
        <f t="shared" si="67"/>
        <v>0.39772148259638784</v>
      </c>
      <c r="AB176">
        <f t="shared" si="68"/>
        <v>0.53584321867321871</v>
      </c>
      <c r="AC176">
        <f t="shared" si="69"/>
        <v>67371.577828435387</v>
      </c>
      <c r="AD176" s="12">
        <f t="shared" si="70"/>
        <v>47160.104479904767</v>
      </c>
      <c r="AE176">
        <v>23352</v>
      </c>
      <c r="AF176" s="65">
        <f t="shared" si="71"/>
        <v>23808.104479904767</v>
      </c>
      <c r="AH176" s="65">
        <f t="shared" si="72"/>
        <v>6519.4258271908284</v>
      </c>
      <c r="AI176" s="65">
        <f t="shared" si="73"/>
        <v>-40119.425827190826</v>
      </c>
      <c r="AJ176" s="65">
        <f t="shared" si="74"/>
        <v>-16119.425827190829</v>
      </c>
      <c r="AK176" s="65">
        <f t="shared" si="75"/>
        <v>-16119.425827190829</v>
      </c>
      <c r="AL176" s="65">
        <f t="shared" si="76"/>
        <v>-22119.425827190829</v>
      </c>
      <c r="AM176" s="66">
        <f t="shared" si="77"/>
        <v>-16311.321347286059</v>
      </c>
      <c r="AN176" s="66">
        <f t="shared" si="78"/>
        <v>7688.6786527139375</v>
      </c>
      <c r="AO176" s="66">
        <f t="shared" si="79"/>
        <v>7688.6786527139375</v>
      </c>
      <c r="AP176" s="66">
        <f t="shared" si="80"/>
        <v>1688.6786527139375</v>
      </c>
    </row>
    <row r="177" spans="1:42" x14ac:dyDescent="0.25">
      <c r="A177" t="s">
        <v>325</v>
      </c>
      <c r="B177" t="s">
        <v>323</v>
      </c>
      <c r="C177" t="s">
        <v>116</v>
      </c>
      <c r="D177">
        <v>2</v>
      </c>
      <c r="E177">
        <v>2950</v>
      </c>
      <c r="G177" s="4">
        <f t="shared" si="54"/>
        <v>34444.199999999997</v>
      </c>
      <c r="H177">
        <v>575</v>
      </c>
      <c r="I177">
        <v>0.38900000000000001</v>
      </c>
      <c r="J177">
        <v>192</v>
      </c>
      <c r="K177" s="12">
        <v>829</v>
      </c>
      <c r="L177">
        <f t="shared" si="55"/>
        <v>637</v>
      </c>
      <c r="M177">
        <f t="shared" si="56"/>
        <v>383</v>
      </c>
      <c r="N177">
        <f t="shared" si="57"/>
        <v>0.58100470957613826</v>
      </c>
      <c r="O177" s="12">
        <v>0.38900000000000001</v>
      </c>
      <c r="P177">
        <v>114</v>
      </c>
      <c r="Q177">
        <f t="shared" si="58"/>
        <v>2.040816326530609E-3</v>
      </c>
      <c r="R177">
        <f t="shared" si="59"/>
        <v>0.84898489795918375</v>
      </c>
      <c r="S177" s="12">
        <f t="shared" si="60"/>
        <v>35326.261604081636</v>
      </c>
      <c r="T177" s="12">
        <f t="shared" si="61"/>
        <v>24728.383122857143</v>
      </c>
      <c r="U177">
        <v>192</v>
      </c>
      <c r="V177">
        <f t="shared" si="62"/>
        <v>796.25</v>
      </c>
      <c r="W177">
        <f t="shared" si="63"/>
        <v>112.375</v>
      </c>
      <c r="X177">
        <f t="shared" si="64"/>
        <v>-503.06419004296185</v>
      </c>
      <c r="Y177">
        <f t="shared" si="65"/>
        <v>484.09390005054337</v>
      </c>
      <c r="Z177">
        <f t="shared" si="66"/>
        <v>484.09390005054337</v>
      </c>
      <c r="AA177">
        <f t="shared" si="67"/>
        <v>0.46683692314039982</v>
      </c>
      <c r="AB177">
        <f t="shared" si="68"/>
        <v>0.48114525902668759</v>
      </c>
      <c r="AC177">
        <f t="shared" si="69"/>
        <v>85015.612000566209</v>
      </c>
      <c r="AD177" s="12">
        <f t="shared" si="70"/>
        <v>59510.92840039634</v>
      </c>
      <c r="AE177">
        <v>34444.199999999997</v>
      </c>
      <c r="AF177" s="65">
        <f t="shared" si="71"/>
        <v>25066.728400396343</v>
      </c>
      <c r="AH177" s="65">
        <f t="shared" si="72"/>
        <v>5853.9339848246991</v>
      </c>
      <c r="AI177" s="65">
        <f t="shared" si="73"/>
        <v>-39453.933984824696</v>
      </c>
      <c r="AJ177" s="65">
        <f t="shared" si="74"/>
        <v>-15453.9339848247</v>
      </c>
      <c r="AK177" s="65">
        <f t="shared" si="75"/>
        <v>-15453.9339848247</v>
      </c>
      <c r="AL177" s="65">
        <f t="shared" si="76"/>
        <v>-21453.9339848247</v>
      </c>
      <c r="AM177" s="66">
        <f t="shared" si="77"/>
        <v>-14387.205584428353</v>
      </c>
      <c r="AN177" s="66">
        <f t="shared" si="78"/>
        <v>9612.7944155716432</v>
      </c>
      <c r="AO177" s="66">
        <f t="shared" si="79"/>
        <v>9612.7944155716432</v>
      </c>
      <c r="AP177" s="66">
        <f t="shared" si="80"/>
        <v>3612.7944155716432</v>
      </c>
    </row>
    <row r="178" spans="1:42" x14ac:dyDescent="0.25">
      <c r="A178" t="s">
        <v>326</v>
      </c>
      <c r="B178" t="s">
        <v>323</v>
      </c>
      <c r="C178" t="s">
        <v>107</v>
      </c>
      <c r="D178">
        <v>1</v>
      </c>
      <c r="E178">
        <v>1700</v>
      </c>
      <c r="G178" s="4">
        <f t="shared" si="54"/>
        <v>19849.199999999997</v>
      </c>
      <c r="H178">
        <v>228</v>
      </c>
      <c r="I178">
        <v>0.52049999999999996</v>
      </c>
      <c r="J178">
        <v>98</v>
      </c>
      <c r="K178" s="12">
        <v>432</v>
      </c>
      <c r="L178">
        <f t="shared" si="55"/>
        <v>334</v>
      </c>
      <c r="M178">
        <f t="shared" si="56"/>
        <v>130</v>
      </c>
      <c r="N178">
        <f t="shared" si="57"/>
        <v>0.41137724550898203</v>
      </c>
      <c r="O178" s="12">
        <v>0.52049999999999996</v>
      </c>
      <c r="P178">
        <v>114</v>
      </c>
      <c r="Q178">
        <f t="shared" si="58"/>
        <v>0.13832335329341316</v>
      </c>
      <c r="R178">
        <f t="shared" si="59"/>
        <v>0.7411308982035929</v>
      </c>
      <c r="S178" s="12">
        <f t="shared" si="60"/>
        <v>30838.456674251502</v>
      </c>
      <c r="T178" s="12">
        <f t="shared" si="61"/>
        <v>21586.919671976051</v>
      </c>
      <c r="U178">
        <v>98</v>
      </c>
      <c r="V178">
        <f t="shared" si="62"/>
        <v>417.5</v>
      </c>
      <c r="W178">
        <f t="shared" si="63"/>
        <v>56.25</v>
      </c>
      <c r="X178">
        <f t="shared" si="64"/>
        <v>-263.77306039929238</v>
      </c>
      <c r="Y178">
        <f t="shared" si="65"/>
        <v>252.49036517563809</v>
      </c>
      <c r="Z178">
        <f t="shared" si="66"/>
        <v>252.49036517563809</v>
      </c>
      <c r="AA178">
        <f t="shared" si="67"/>
        <v>0.4700368028158996</v>
      </c>
      <c r="AB178">
        <f t="shared" si="68"/>
        <v>0.47861287425149707</v>
      </c>
      <c r="AC178">
        <f t="shared" si="69"/>
        <v>44108.475880095619</v>
      </c>
      <c r="AD178" s="12">
        <f t="shared" si="70"/>
        <v>30875.933116066932</v>
      </c>
      <c r="AE178">
        <v>19849.199999999997</v>
      </c>
      <c r="AF178" s="65">
        <f t="shared" si="71"/>
        <v>11026.733116066935</v>
      </c>
      <c r="AH178" s="65">
        <f t="shared" si="72"/>
        <v>5823.123303393214</v>
      </c>
      <c r="AI178" s="65">
        <f t="shared" si="73"/>
        <v>-39423.123303393215</v>
      </c>
      <c r="AJ178" s="65">
        <f t="shared" si="74"/>
        <v>-15423.123303393215</v>
      </c>
      <c r="AK178" s="65">
        <f t="shared" si="75"/>
        <v>-15423.123303393215</v>
      </c>
      <c r="AL178" s="65">
        <f t="shared" si="76"/>
        <v>-21423.123303393215</v>
      </c>
      <c r="AM178" s="66">
        <f t="shared" si="77"/>
        <v>-28396.39018732628</v>
      </c>
      <c r="AN178" s="66">
        <f t="shared" si="78"/>
        <v>-4396.3901873262803</v>
      </c>
      <c r="AO178" s="66">
        <f t="shared" si="79"/>
        <v>-4396.3901873262803</v>
      </c>
      <c r="AP178" s="66">
        <f t="shared" si="80"/>
        <v>-10396.39018732628</v>
      </c>
    </row>
    <row r="179" spans="1:42" x14ac:dyDescent="0.25">
      <c r="A179" t="s">
        <v>327</v>
      </c>
      <c r="B179" t="s">
        <v>328</v>
      </c>
      <c r="C179" t="s">
        <v>107</v>
      </c>
      <c r="D179">
        <v>1</v>
      </c>
      <c r="E179">
        <v>3000</v>
      </c>
      <c r="G179" s="4">
        <f t="shared" si="54"/>
        <v>35028</v>
      </c>
      <c r="H179">
        <v>337</v>
      </c>
      <c r="I179">
        <v>0.46300000000000002</v>
      </c>
      <c r="J179">
        <v>87</v>
      </c>
      <c r="K179" s="12">
        <v>512</v>
      </c>
      <c r="L179">
        <f t="shared" si="55"/>
        <v>425</v>
      </c>
      <c r="M179">
        <f t="shared" si="56"/>
        <v>250</v>
      </c>
      <c r="N179">
        <f t="shared" si="57"/>
        <v>0.57058823529411762</v>
      </c>
      <c r="O179" s="12">
        <v>0.46300000000000002</v>
      </c>
      <c r="P179">
        <v>114</v>
      </c>
      <c r="Q179">
        <f t="shared" si="58"/>
        <v>0.15082352941176472</v>
      </c>
      <c r="R179">
        <f t="shared" si="59"/>
        <v>0.73123825882352944</v>
      </c>
      <c r="S179" s="12">
        <f t="shared" si="60"/>
        <v>30426.823949647063</v>
      </c>
      <c r="T179" s="12">
        <f t="shared" si="61"/>
        <v>21298.776764752944</v>
      </c>
      <c r="U179">
        <v>87</v>
      </c>
      <c r="V179">
        <f t="shared" si="62"/>
        <v>531.25</v>
      </c>
      <c r="W179">
        <f t="shared" si="63"/>
        <v>33.875</v>
      </c>
      <c r="X179">
        <f t="shared" si="64"/>
        <v>-335.63937326257263</v>
      </c>
      <c r="Y179">
        <f t="shared" si="65"/>
        <v>302.43235089714432</v>
      </c>
      <c r="Z179">
        <f t="shared" si="66"/>
        <v>302.43235089714432</v>
      </c>
      <c r="AA179">
        <f t="shared" si="67"/>
        <v>0.50551971933580109</v>
      </c>
      <c r="AB179">
        <f t="shared" si="68"/>
        <v>0.45053169411764704</v>
      </c>
      <c r="AC179">
        <f t="shared" si="69"/>
        <v>49733.206183070688</v>
      </c>
      <c r="AD179" s="12">
        <f t="shared" si="70"/>
        <v>34813.244328149478</v>
      </c>
      <c r="AE179">
        <v>35028</v>
      </c>
      <c r="AF179" s="65">
        <f t="shared" si="71"/>
        <v>-214.75567185052205</v>
      </c>
      <c r="AH179" s="65">
        <f t="shared" si="72"/>
        <v>5481.4689450980395</v>
      </c>
      <c r="AI179" s="65">
        <f t="shared" si="73"/>
        <v>-39081.468945098037</v>
      </c>
      <c r="AJ179" s="65">
        <f t="shared" si="74"/>
        <v>-15081.46894509804</v>
      </c>
      <c r="AK179" s="65">
        <f t="shared" si="75"/>
        <v>-15081.46894509804</v>
      </c>
      <c r="AL179" s="65">
        <f t="shared" si="76"/>
        <v>-21081.46894509804</v>
      </c>
      <c r="AM179" s="66">
        <f t="shared" si="77"/>
        <v>-39296.224616948559</v>
      </c>
      <c r="AN179" s="66">
        <f t="shared" si="78"/>
        <v>-15296.224616948562</v>
      </c>
      <c r="AO179" s="66">
        <f t="shared" si="79"/>
        <v>-15296.224616948562</v>
      </c>
      <c r="AP179" s="66">
        <f t="shared" si="80"/>
        <v>-21296.224616948562</v>
      </c>
    </row>
    <row r="180" spans="1:42" x14ac:dyDescent="0.25">
      <c r="A180" t="s">
        <v>329</v>
      </c>
      <c r="B180" t="s">
        <v>328</v>
      </c>
      <c r="C180" t="s">
        <v>107</v>
      </c>
      <c r="D180">
        <v>2</v>
      </c>
      <c r="E180">
        <v>3200</v>
      </c>
      <c r="G180" s="4">
        <f t="shared" si="54"/>
        <v>37363.199999999997</v>
      </c>
      <c r="H180">
        <v>154</v>
      </c>
      <c r="I180">
        <v>0.67949999999999999</v>
      </c>
      <c r="J180">
        <v>154</v>
      </c>
      <c r="K180" s="12">
        <v>480</v>
      </c>
      <c r="L180">
        <f t="shared" si="55"/>
        <v>326</v>
      </c>
      <c r="M180">
        <f t="shared" si="56"/>
        <v>0</v>
      </c>
      <c r="N180">
        <f t="shared" si="57"/>
        <v>0.1</v>
      </c>
      <c r="O180" s="12">
        <v>0.67949999999999999</v>
      </c>
      <c r="P180">
        <v>114</v>
      </c>
      <c r="Q180">
        <f t="shared" si="58"/>
        <v>1.8404907975460155E-3</v>
      </c>
      <c r="R180">
        <f t="shared" si="59"/>
        <v>0.84914343558282213</v>
      </c>
      <c r="S180" s="12">
        <f t="shared" si="60"/>
        <v>35332.858354601231</v>
      </c>
      <c r="T180" s="12">
        <f t="shared" si="61"/>
        <v>24733.000848220861</v>
      </c>
      <c r="U180">
        <v>154</v>
      </c>
      <c r="V180">
        <f t="shared" si="62"/>
        <v>407.5</v>
      </c>
      <c r="W180">
        <f t="shared" si="63"/>
        <v>113.25</v>
      </c>
      <c r="X180">
        <f t="shared" si="64"/>
        <v>-257.45514278493806</v>
      </c>
      <c r="Y180">
        <f t="shared" si="65"/>
        <v>275.6163444528683</v>
      </c>
      <c r="Z180">
        <f t="shared" si="66"/>
        <v>275.6163444528683</v>
      </c>
      <c r="AA180">
        <f t="shared" si="67"/>
        <v>0.39844501706225349</v>
      </c>
      <c r="AB180">
        <f t="shared" si="68"/>
        <v>0.53527061349693261</v>
      </c>
      <c r="AC180">
        <f t="shared" si="69"/>
        <v>53848.205371550081</v>
      </c>
      <c r="AD180" s="12">
        <f t="shared" si="70"/>
        <v>37693.743760085054</v>
      </c>
      <c r="AE180">
        <v>37363.199999999997</v>
      </c>
      <c r="AF180" s="65">
        <f t="shared" si="71"/>
        <v>330.54376008505642</v>
      </c>
      <c r="AH180" s="65">
        <f t="shared" si="72"/>
        <v>6512.459130879347</v>
      </c>
      <c r="AI180" s="65">
        <f t="shared" si="73"/>
        <v>-40112.459130879346</v>
      </c>
      <c r="AJ180" s="65">
        <f t="shared" si="74"/>
        <v>-16112.459130879346</v>
      </c>
      <c r="AK180" s="65">
        <f t="shared" si="75"/>
        <v>-16112.459130879346</v>
      </c>
      <c r="AL180" s="65">
        <f t="shared" si="76"/>
        <v>-22112.459130879346</v>
      </c>
      <c r="AM180" s="66">
        <f t="shared" si="77"/>
        <v>-39781.91537079429</v>
      </c>
      <c r="AN180" s="66">
        <f t="shared" si="78"/>
        <v>-15781.91537079429</v>
      </c>
      <c r="AO180" s="66">
        <f t="shared" si="79"/>
        <v>-15781.91537079429</v>
      </c>
      <c r="AP180" s="66">
        <f t="shared" si="80"/>
        <v>-21781.91537079429</v>
      </c>
    </row>
    <row r="181" spans="1:42" x14ac:dyDescent="0.25">
      <c r="A181" t="s">
        <v>330</v>
      </c>
      <c r="B181" t="s">
        <v>331</v>
      </c>
      <c r="C181" t="s">
        <v>107</v>
      </c>
      <c r="D181">
        <v>2</v>
      </c>
      <c r="E181">
        <v>4500</v>
      </c>
      <c r="G181" s="4">
        <f t="shared" si="54"/>
        <v>52542</v>
      </c>
      <c r="H181">
        <v>432</v>
      </c>
      <c r="I181">
        <v>0.68220000000000003</v>
      </c>
      <c r="J181">
        <v>273</v>
      </c>
      <c r="K181" s="12">
        <v>853</v>
      </c>
      <c r="L181">
        <f t="shared" si="55"/>
        <v>580</v>
      </c>
      <c r="M181">
        <f t="shared" si="56"/>
        <v>159</v>
      </c>
      <c r="N181">
        <f t="shared" si="57"/>
        <v>0.31931034482758625</v>
      </c>
      <c r="O181" s="12">
        <v>0.68220000000000003</v>
      </c>
      <c r="P181">
        <v>114</v>
      </c>
      <c r="Q181">
        <f t="shared" si="58"/>
        <v>-0.11931034482758621</v>
      </c>
      <c r="R181">
        <f t="shared" si="59"/>
        <v>0.9450222068965517</v>
      </c>
      <c r="S181" s="12">
        <f t="shared" si="60"/>
        <v>39322.374028965518</v>
      </c>
      <c r="T181" s="12">
        <f t="shared" si="61"/>
        <v>27525.661820275862</v>
      </c>
      <c r="U181">
        <v>273</v>
      </c>
      <c r="V181">
        <f t="shared" si="62"/>
        <v>725</v>
      </c>
      <c r="W181">
        <f t="shared" si="63"/>
        <v>200.5</v>
      </c>
      <c r="X181">
        <f t="shared" si="64"/>
        <v>-458.04902704068741</v>
      </c>
      <c r="Y181">
        <f t="shared" si="65"/>
        <v>489.86650240080877</v>
      </c>
      <c r="Z181">
        <f t="shared" si="66"/>
        <v>489.86650240080877</v>
      </c>
      <c r="AA181">
        <f t="shared" si="67"/>
        <v>0.39912621020801209</v>
      </c>
      <c r="AB181">
        <f t="shared" si="68"/>
        <v>0.53473151724137924</v>
      </c>
      <c r="AC181">
        <f t="shared" si="69"/>
        <v>95610.676197196954</v>
      </c>
      <c r="AD181" s="12">
        <f t="shared" si="70"/>
        <v>66927.47333803786</v>
      </c>
      <c r="AE181">
        <v>52542</v>
      </c>
      <c r="AF181" s="65">
        <f t="shared" si="71"/>
        <v>14385.47333803786</v>
      </c>
      <c r="AH181" s="65">
        <f t="shared" si="72"/>
        <v>6505.9001264367807</v>
      </c>
      <c r="AI181" s="65">
        <f t="shared" si="73"/>
        <v>-40105.900126436783</v>
      </c>
      <c r="AJ181" s="65">
        <f t="shared" si="74"/>
        <v>-16105.90012643678</v>
      </c>
      <c r="AK181" s="65">
        <f t="shared" si="75"/>
        <v>-16105.90012643678</v>
      </c>
      <c r="AL181" s="65">
        <f t="shared" si="76"/>
        <v>-22105.90012643678</v>
      </c>
      <c r="AM181" s="66">
        <f t="shared" si="77"/>
        <v>-25720.426788398923</v>
      </c>
      <c r="AN181" s="66">
        <f t="shared" si="78"/>
        <v>-1720.4267883989196</v>
      </c>
      <c r="AO181" s="66">
        <f t="shared" si="79"/>
        <v>-1720.4267883989196</v>
      </c>
      <c r="AP181" s="66">
        <f t="shared" si="80"/>
        <v>-7720.4267883989196</v>
      </c>
    </row>
    <row r="182" spans="1:42" x14ac:dyDescent="0.25">
      <c r="A182" t="s">
        <v>332</v>
      </c>
      <c r="B182" t="s">
        <v>106</v>
      </c>
      <c r="C182" t="s">
        <v>107</v>
      </c>
      <c r="D182">
        <v>1</v>
      </c>
      <c r="E182">
        <v>800</v>
      </c>
      <c r="G182" s="4">
        <f t="shared" si="54"/>
        <v>9340.7999999999993</v>
      </c>
      <c r="H182">
        <v>104</v>
      </c>
      <c r="I182">
        <v>0.56989999999999996</v>
      </c>
      <c r="J182">
        <v>53</v>
      </c>
      <c r="K182" s="12">
        <v>188</v>
      </c>
      <c r="L182">
        <f t="shared" si="55"/>
        <v>135</v>
      </c>
      <c r="M182">
        <f t="shared" si="56"/>
        <v>51</v>
      </c>
      <c r="N182">
        <f t="shared" si="57"/>
        <v>0.40222222222222226</v>
      </c>
      <c r="O182" s="12">
        <v>0.56989999999999996</v>
      </c>
      <c r="P182">
        <v>114</v>
      </c>
      <c r="Q182">
        <f t="shared" si="58"/>
        <v>0.46148148148148149</v>
      </c>
      <c r="R182">
        <f t="shared" si="59"/>
        <v>0.48538355555555557</v>
      </c>
      <c r="S182" s="12">
        <f t="shared" si="60"/>
        <v>20196.809746666666</v>
      </c>
      <c r="T182" s="12">
        <f t="shared" si="61"/>
        <v>14137.766822666665</v>
      </c>
      <c r="U182">
        <v>53</v>
      </c>
      <c r="V182">
        <f t="shared" si="62"/>
        <v>168.75</v>
      </c>
      <c r="W182">
        <f t="shared" si="63"/>
        <v>36.125</v>
      </c>
      <c r="X182">
        <f t="shared" si="64"/>
        <v>-106.61485974222896</v>
      </c>
      <c r="Y182">
        <f t="shared" si="65"/>
        <v>108.74909969673996</v>
      </c>
      <c r="Z182">
        <f t="shared" si="66"/>
        <v>108.74909969673996</v>
      </c>
      <c r="AA182">
        <f t="shared" si="67"/>
        <v>0.43036503523994052</v>
      </c>
      <c r="AB182">
        <f t="shared" si="68"/>
        <v>0.51000911111111114</v>
      </c>
      <c r="AC182">
        <f t="shared" si="69"/>
        <v>20244.006559720805</v>
      </c>
      <c r="AD182" s="12">
        <f t="shared" si="70"/>
        <v>14170.804591804563</v>
      </c>
      <c r="AE182">
        <v>9340.7999999999993</v>
      </c>
      <c r="AF182" s="65">
        <f t="shared" si="71"/>
        <v>4830.0045918045635</v>
      </c>
      <c r="AH182" s="65">
        <f t="shared" si="72"/>
        <v>6205.1108518518522</v>
      </c>
      <c r="AI182" s="65">
        <f t="shared" si="73"/>
        <v>-39805.110851851852</v>
      </c>
      <c r="AJ182" s="65">
        <f t="shared" si="74"/>
        <v>-15805.110851851852</v>
      </c>
      <c r="AK182" s="65">
        <f t="shared" si="75"/>
        <v>-15805.110851851852</v>
      </c>
      <c r="AL182" s="65">
        <f t="shared" si="76"/>
        <v>-21805.110851851852</v>
      </c>
      <c r="AM182" s="66">
        <f t="shared" si="77"/>
        <v>-34975.106260047287</v>
      </c>
      <c r="AN182" s="66">
        <f t="shared" si="78"/>
        <v>-10975.106260047289</v>
      </c>
      <c r="AO182" s="66">
        <f t="shared" si="79"/>
        <v>-10975.106260047289</v>
      </c>
      <c r="AP182" s="66">
        <f t="shared" si="80"/>
        <v>-16975.106260047287</v>
      </c>
    </row>
    <row r="183" spans="1:42" x14ac:dyDescent="0.25">
      <c r="A183" t="s">
        <v>333</v>
      </c>
      <c r="B183" t="s">
        <v>331</v>
      </c>
      <c r="C183" t="s">
        <v>116</v>
      </c>
      <c r="D183">
        <v>1</v>
      </c>
      <c r="E183">
        <v>4500</v>
      </c>
      <c r="G183" s="4">
        <f t="shared" si="54"/>
        <v>52542</v>
      </c>
      <c r="H183">
        <v>200</v>
      </c>
      <c r="I183">
        <v>0.86850000000000005</v>
      </c>
      <c r="J183">
        <v>103</v>
      </c>
      <c r="K183" s="12">
        <v>807</v>
      </c>
      <c r="L183">
        <f t="shared" si="55"/>
        <v>704</v>
      </c>
      <c r="M183">
        <f t="shared" si="56"/>
        <v>97</v>
      </c>
      <c r="N183">
        <f t="shared" si="57"/>
        <v>0.21022727272727276</v>
      </c>
      <c r="O183" s="12">
        <v>0.86850000000000005</v>
      </c>
      <c r="P183">
        <v>114</v>
      </c>
      <c r="Q183">
        <f t="shared" si="58"/>
        <v>0.1125</v>
      </c>
      <c r="R183">
        <f t="shared" si="59"/>
        <v>0.76156750000000006</v>
      </c>
      <c r="S183" s="12">
        <f t="shared" si="60"/>
        <v>31688.823675000003</v>
      </c>
      <c r="T183" s="12">
        <f t="shared" si="61"/>
        <v>22182.1765725</v>
      </c>
      <c r="U183">
        <v>103</v>
      </c>
      <c r="V183">
        <f t="shared" si="62"/>
        <v>880</v>
      </c>
      <c r="W183">
        <f t="shared" si="63"/>
        <v>15</v>
      </c>
      <c r="X183">
        <f t="shared" si="64"/>
        <v>-555.97675006317922</v>
      </c>
      <c r="Y183">
        <f t="shared" si="65"/>
        <v>480.41382360374024</v>
      </c>
      <c r="Z183">
        <f t="shared" si="66"/>
        <v>480.41382360374024</v>
      </c>
      <c r="AA183">
        <f t="shared" si="67"/>
        <v>0.52887934500425027</v>
      </c>
      <c r="AB183">
        <f t="shared" si="68"/>
        <v>0.43204488636363636</v>
      </c>
      <c r="AC183">
        <f t="shared" si="69"/>
        <v>75759.522576635267</v>
      </c>
      <c r="AD183" s="12">
        <f t="shared" si="70"/>
        <v>53031.665803644682</v>
      </c>
      <c r="AE183">
        <v>52542</v>
      </c>
      <c r="AF183" s="65">
        <f t="shared" si="71"/>
        <v>489.66580364468246</v>
      </c>
      <c r="AH183" s="65">
        <f t="shared" si="72"/>
        <v>5256.5461174242428</v>
      </c>
      <c r="AI183" s="65">
        <f t="shared" si="73"/>
        <v>-38856.546117424245</v>
      </c>
      <c r="AJ183" s="65">
        <f t="shared" si="74"/>
        <v>-14856.546117424243</v>
      </c>
      <c r="AK183" s="65">
        <f t="shared" si="75"/>
        <v>-14856.546117424243</v>
      </c>
      <c r="AL183" s="65">
        <f t="shared" si="76"/>
        <v>-20856.546117424245</v>
      </c>
      <c r="AM183" s="66">
        <f t="shared" si="77"/>
        <v>-38366.880313779562</v>
      </c>
      <c r="AN183" s="66">
        <f t="shared" si="78"/>
        <v>-14366.88031377956</v>
      </c>
      <c r="AO183" s="66">
        <f t="shared" si="79"/>
        <v>-14366.88031377956</v>
      </c>
      <c r="AP183" s="66">
        <f t="shared" si="80"/>
        <v>-20366.880313779562</v>
      </c>
    </row>
    <row r="184" spans="1:42" x14ac:dyDescent="0.25">
      <c r="A184" t="s">
        <v>334</v>
      </c>
      <c r="B184" t="s">
        <v>331</v>
      </c>
      <c r="C184" t="s">
        <v>116</v>
      </c>
      <c r="D184">
        <v>2</v>
      </c>
      <c r="E184">
        <v>5500</v>
      </c>
      <c r="G184" s="4">
        <f t="shared" si="54"/>
        <v>64218</v>
      </c>
      <c r="H184">
        <v>428</v>
      </c>
      <c r="I184">
        <v>0.52329999999999999</v>
      </c>
      <c r="J184">
        <v>200</v>
      </c>
      <c r="K184" s="12">
        <v>770</v>
      </c>
      <c r="L184">
        <f t="shared" si="55"/>
        <v>570</v>
      </c>
      <c r="M184">
        <f t="shared" si="56"/>
        <v>228</v>
      </c>
      <c r="N184">
        <f t="shared" si="57"/>
        <v>0.42000000000000004</v>
      </c>
      <c r="O184" s="12">
        <v>0.52329999999999999</v>
      </c>
      <c r="P184">
        <v>114</v>
      </c>
      <c r="Q184">
        <f t="shared" si="58"/>
        <v>-2.0701754385964902E-2</v>
      </c>
      <c r="R184">
        <f t="shared" si="59"/>
        <v>0.86698336842105261</v>
      </c>
      <c r="S184" s="12">
        <f t="shared" si="60"/>
        <v>36075.177960000001</v>
      </c>
      <c r="T184" s="12">
        <f t="shared" si="61"/>
        <v>25252.624572000001</v>
      </c>
      <c r="U184">
        <v>200</v>
      </c>
      <c r="V184">
        <f t="shared" si="62"/>
        <v>712.5</v>
      </c>
      <c r="W184">
        <f t="shared" si="63"/>
        <v>128.75</v>
      </c>
      <c r="X184">
        <f t="shared" si="64"/>
        <v>-450.15163002274448</v>
      </c>
      <c r="Y184">
        <f t="shared" si="65"/>
        <v>447.2739764973465</v>
      </c>
      <c r="Z184">
        <f t="shared" si="66"/>
        <v>447.2739764973465</v>
      </c>
      <c r="AA184">
        <f t="shared" si="67"/>
        <v>0.4470511950839951</v>
      </c>
      <c r="AB184">
        <f t="shared" si="68"/>
        <v>0.49680368421052629</v>
      </c>
      <c r="AC184">
        <f t="shared" si="69"/>
        <v>81105.686172011541</v>
      </c>
      <c r="AD184" s="12">
        <f t="shared" si="70"/>
        <v>56773.980320408074</v>
      </c>
      <c r="AE184">
        <v>64218</v>
      </c>
      <c r="AF184" s="65">
        <f t="shared" si="71"/>
        <v>-7444.0196795919255</v>
      </c>
      <c r="AH184" s="65">
        <f t="shared" si="72"/>
        <v>6044.444824561403</v>
      </c>
      <c r="AI184" s="65">
        <f t="shared" si="73"/>
        <v>-39644.444824561404</v>
      </c>
      <c r="AJ184" s="65">
        <f t="shared" si="74"/>
        <v>-15644.444824561404</v>
      </c>
      <c r="AK184" s="65">
        <f t="shared" si="75"/>
        <v>-15644.444824561404</v>
      </c>
      <c r="AL184" s="65">
        <f t="shared" si="76"/>
        <v>-21644.444824561404</v>
      </c>
      <c r="AM184" s="66">
        <f t="shared" si="77"/>
        <v>-47088.464504153329</v>
      </c>
      <c r="AN184" s="66">
        <f t="shared" si="78"/>
        <v>-23088.464504153329</v>
      </c>
      <c r="AO184" s="66">
        <f t="shared" si="79"/>
        <v>-23088.464504153329</v>
      </c>
      <c r="AP184" s="66">
        <f t="shared" si="80"/>
        <v>-29088.464504153329</v>
      </c>
    </row>
    <row r="185" spans="1:42" x14ac:dyDescent="0.25">
      <c r="A185" t="s">
        <v>335</v>
      </c>
      <c r="B185" t="s">
        <v>331</v>
      </c>
      <c r="C185" t="s">
        <v>107</v>
      </c>
      <c r="D185">
        <v>1</v>
      </c>
      <c r="E185">
        <v>3500</v>
      </c>
      <c r="G185" s="4">
        <f t="shared" si="54"/>
        <v>40866</v>
      </c>
      <c r="H185">
        <v>576</v>
      </c>
      <c r="I185">
        <v>0.46029999999999999</v>
      </c>
      <c r="J185">
        <v>151</v>
      </c>
      <c r="K185" s="12">
        <v>890</v>
      </c>
      <c r="L185">
        <f t="shared" si="55"/>
        <v>739</v>
      </c>
      <c r="M185">
        <f t="shared" si="56"/>
        <v>425</v>
      </c>
      <c r="N185">
        <f t="shared" si="57"/>
        <v>0.56008119079837615</v>
      </c>
      <c r="O185" s="12">
        <v>0.46029999999999999</v>
      </c>
      <c r="P185">
        <v>114</v>
      </c>
      <c r="Q185">
        <f t="shared" si="58"/>
        <v>5.9945872801082545E-2</v>
      </c>
      <c r="R185">
        <f t="shared" si="59"/>
        <v>0.80315883626522333</v>
      </c>
      <c r="S185" s="12">
        <f t="shared" si="60"/>
        <v>33419.439176995947</v>
      </c>
      <c r="T185" s="12">
        <f t="shared" si="61"/>
        <v>23393.607423897163</v>
      </c>
      <c r="U185">
        <v>151</v>
      </c>
      <c r="V185">
        <f t="shared" si="62"/>
        <v>923.75</v>
      </c>
      <c r="W185">
        <f t="shared" si="63"/>
        <v>58.625</v>
      </c>
      <c r="X185">
        <f t="shared" si="64"/>
        <v>-583.61763962597934</v>
      </c>
      <c r="Y185">
        <f t="shared" si="65"/>
        <v>525.73766426585803</v>
      </c>
      <c r="Z185">
        <f t="shared" si="66"/>
        <v>525.73766426585803</v>
      </c>
      <c r="AA185">
        <f t="shared" si="67"/>
        <v>0.50567000191161893</v>
      </c>
      <c r="AB185">
        <f t="shared" si="68"/>
        <v>0.45041276048714479</v>
      </c>
      <c r="AC185">
        <f t="shared" si="69"/>
        <v>86431.617718727837</v>
      </c>
      <c r="AD185" s="12">
        <f t="shared" si="70"/>
        <v>60502.132403109485</v>
      </c>
      <c r="AE185">
        <v>40866</v>
      </c>
      <c r="AF185" s="65">
        <f t="shared" si="71"/>
        <v>19636.132403109485</v>
      </c>
      <c r="AH185" s="65">
        <f t="shared" si="72"/>
        <v>5480.0219192602617</v>
      </c>
      <c r="AI185" s="65">
        <f t="shared" si="73"/>
        <v>-39080.02191926026</v>
      </c>
      <c r="AJ185" s="65">
        <f t="shared" si="74"/>
        <v>-15080.021919260262</v>
      </c>
      <c r="AK185" s="65">
        <f t="shared" si="75"/>
        <v>-15080.021919260262</v>
      </c>
      <c r="AL185" s="65">
        <f t="shared" si="76"/>
        <v>-21080.02191926026</v>
      </c>
      <c r="AM185" s="66">
        <f t="shared" si="77"/>
        <v>-19443.889516150775</v>
      </c>
      <c r="AN185" s="66">
        <f t="shared" si="78"/>
        <v>4556.1104838492229</v>
      </c>
      <c r="AO185" s="66">
        <f t="shared" si="79"/>
        <v>4556.1104838492229</v>
      </c>
      <c r="AP185" s="66">
        <f t="shared" si="80"/>
        <v>-1443.8895161507753</v>
      </c>
    </row>
    <row r="186" spans="1:42" x14ac:dyDescent="0.25">
      <c r="A186" t="s">
        <v>336</v>
      </c>
      <c r="B186" t="s">
        <v>337</v>
      </c>
      <c r="C186" t="s">
        <v>107</v>
      </c>
      <c r="D186">
        <v>2</v>
      </c>
      <c r="E186">
        <v>4000</v>
      </c>
      <c r="G186" s="4">
        <f t="shared" si="54"/>
        <v>46704</v>
      </c>
      <c r="H186">
        <v>560</v>
      </c>
      <c r="I186">
        <v>0.35339999999999999</v>
      </c>
      <c r="J186">
        <v>218</v>
      </c>
      <c r="K186" s="12">
        <v>681</v>
      </c>
      <c r="L186">
        <f t="shared" si="55"/>
        <v>463</v>
      </c>
      <c r="M186">
        <f t="shared" si="56"/>
        <v>342</v>
      </c>
      <c r="N186">
        <f t="shared" si="57"/>
        <v>0.69092872570194386</v>
      </c>
      <c r="O186" s="12">
        <v>0.35339999999999999</v>
      </c>
      <c r="P186">
        <v>114</v>
      </c>
      <c r="Q186">
        <f t="shared" si="58"/>
        <v>-7.9697624190064792E-2</v>
      </c>
      <c r="R186">
        <f t="shared" si="59"/>
        <v>0.91367269978401733</v>
      </c>
      <c r="S186" s="12">
        <f t="shared" si="60"/>
        <v>38017.921038012959</v>
      </c>
      <c r="T186" s="12">
        <f t="shared" si="61"/>
        <v>26612.54472660907</v>
      </c>
      <c r="U186">
        <v>218</v>
      </c>
      <c r="V186">
        <f t="shared" si="62"/>
        <v>578.75</v>
      </c>
      <c r="W186">
        <f t="shared" si="63"/>
        <v>160.125</v>
      </c>
      <c r="X186">
        <f t="shared" si="64"/>
        <v>-365.6494819307556</v>
      </c>
      <c r="Y186">
        <f t="shared" si="65"/>
        <v>391.08394933030075</v>
      </c>
      <c r="Z186">
        <f t="shared" si="66"/>
        <v>391.08394933030075</v>
      </c>
      <c r="AA186">
        <f t="shared" si="67"/>
        <v>0.39906513923162118</v>
      </c>
      <c r="AB186">
        <f t="shared" si="68"/>
        <v>0.53477984881209495</v>
      </c>
      <c r="AC186">
        <f t="shared" si="69"/>
        <v>76337.492582928768</v>
      </c>
      <c r="AD186" s="12">
        <f t="shared" si="70"/>
        <v>53436.244808050134</v>
      </c>
      <c r="AE186">
        <v>46704</v>
      </c>
      <c r="AF186" s="65">
        <f t="shared" si="71"/>
        <v>6732.2448080501345</v>
      </c>
      <c r="AH186" s="65">
        <f t="shared" si="72"/>
        <v>6506.4881605471555</v>
      </c>
      <c r="AI186" s="65">
        <f t="shared" si="73"/>
        <v>-40106.488160547153</v>
      </c>
      <c r="AJ186" s="65">
        <f t="shared" si="74"/>
        <v>-16106.488160547156</v>
      </c>
      <c r="AK186" s="65">
        <f t="shared" si="75"/>
        <v>-16106.488160547156</v>
      </c>
      <c r="AL186" s="65">
        <f t="shared" si="76"/>
        <v>-22106.488160547156</v>
      </c>
      <c r="AM186" s="66">
        <f t="shared" si="77"/>
        <v>-33374.243352497018</v>
      </c>
      <c r="AN186" s="66">
        <f t="shared" si="78"/>
        <v>-9374.243352497022</v>
      </c>
      <c r="AO186" s="66">
        <f t="shared" si="79"/>
        <v>-9374.243352497022</v>
      </c>
      <c r="AP186" s="66">
        <f t="shared" si="80"/>
        <v>-15374.243352497022</v>
      </c>
    </row>
    <row r="187" spans="1:42" x14ac:dyDescent="0.25">
      <c r="A187" t="s">
        <v>338</v>
      </c>
      <c r="B187" t="s">
        <v>337</v>
      </c>
      <c r="C187" t="s">
        <v>107</v>
      </c>
      <c r="D187">
        <v>1</v>
      </c>
      <c r="E187">
        <v>3000</v>
      </c>
      <c r="G187" s="4">
        <f t="shared" si="54"/>
        <v>35028</v>
      </c>
      <c r="H187">
        <v>288</v>
      </c>
      <c r="I187">
        <v>0.49859999999999999</v>
      </c>
      <c r="J187">
        <v>109</v>
      </c>
      <c r="K187" s="12">
        <v>640</v>
      </c>
      <c r="L187">
        <f t="shared" si="55"/>
        <v>531</v>
      </c>
      <c r="M187">
        <f t="shared" si="56"/>
        <v>179</v>
      </c>
      <c r="N187">
        <f t="shared" si="57"/>
        <v>0.36967984934086628</v>
      </c>
      <c r="O187" s="12">
        <v>0.49859999999999999</v>
      </c>
      <c r="P187">
        <v>114</v>
      </c>
      <c r="Q187">
        <f t="shared" si="58"/>
        <v>0.10753295668549906</v>
      </c>
      <c r="R187">
        <f t="shared" si="59"/>
        <v>0.76549841807909602</v>
      </c>
      <c r="S187" s="12">
        <f t="shared" si="60"/>
        <v>31852.389176271183</v>
      </c>
      <c r="T187" s="12">
        <f t="shared" si="61"/>
        <v>22296.672423389828</v>
      </c>
      <c r="U187">
        <v>109</v>
      </c>
      <c r="V187">
        <f t="shared" si="62"/>
        <v>663.75</v>
      </c>
      <c r="W187">
        <f t="shared" si="63"/>
        <v>42.625</v>
      </c>
      <c r="X187">
        <f t="shared" si="64"/>
        <v>-419.35178165276727</v>
      </c>
      <c r="Y187">
        <f t="shared" si="65"/>
        <v>378.01312547384384</v>
      </c>
      <c r="Z187">
        <f t="shared" si="66"/>
        <v>378.01312547384384</v>
      </c>
      <c r="AA187">
        <f t="shared" si="67"/>
        <v>0.50529284440503786</v>
      </c>
      <c r="AB187">
        <f t="shared" si="68"/>
        <v>0.45071124293785308</v>
      </c>
      <c r="AC187">
        <f t="shared" si="69"/>
        <v>62186.789454635655</v>
      </c>
      <c r="AD187" s="12">
        <f t="shared" si="70"/>
        <v>43530.752618244958</v>
      </c>
      <c r="AE187">
        <v>35028</v>
      </c>
      <c r="AF187" s="65">
        <f t="shared" si="71"/>
        <v>8502.7526182449583</v>
      </c>
      <c r="AH187" s="65">
        <f t="shared" si="72"/>
        <v>5483.6534557438799</v>
      </c>
      <c r="AI187" s="65">
        <f t="shared" si="73"/>
        <v>-39083.653455743879</v>
      </c>
      <c r="AJ187" s="65">
        <f t="shared" si="74"/>
        <v>-15083.653455743879</v>
      </c>
      <c r="AK187" s="65">
        <f t="shared" si="75"/>
        <v>-15083.653455743879</v>
      </c>
      <c r="AL187" s="65">
        <f t="shared" si="76"/>
        <v>-21083.653455743879</v>
      </c>
      <c r="AM187" s="66">
        <f t="shared" si="77"/>
        <v>-30580.900837498921</v>
      </c>
      <c r="AN187" s="66">
        <f t="shared" si="78"/>
        <v>-6580.9008374989207</v>
      </c>
      <c r="AO187" s="66">
        <f t="shared" si="79"/>
        <v>-6580.9008374989207</v>
      </c>
      <c r="AP187" s="66">
        <f t="shared" si="80"/>
        <v>-12580.900837498921</v>
      </c>
    </row>
    <row r="188" spans="1:42" x14ac:dyDescent="0.25">
      <c r="A188" t="s">
        <v>339</v>
      </c>
      <c r="B188" t="s">
        <v>340</v>
      </c>
      <c r="C188" t="s">
        <v>107</v>
      </c>
      <c r="D188">
        <v>2</v>
      </c>
      <c r="E188">
        <v>5600</v>
      </c>
      <c r="G188" s="4">
        <f t="shared" si="54"/>
        <v>65385.600000000006</v>
      </c>
      <c r="H188">
        <v>373</v>
      </c>
      <c r="I188">
        <v>0.5151</v>
      </c>
      <c r="J188">
        <v>196</v>
      </c>
      <c r="K188" s="12">
        <v>612</v>
      </c>
      <c r="L188">
        <f t="shared" si="55"/>
        <v>416</v>
      </c>
      <c r="M188">
        <f t="shared" si="56"/>
        <v>177</v>
      </c>
      <c r="N188">
        <f t="shared" si="57"/>
        <v>0.44038461538461537</v>
      </c>
      <c r="O188" s="12">
        <v>0.5151</v>
      </c>
      <c r="P188">
        <v>114</v>
      </c>
      <c r="Q188">
        <f t="shared" si="58"/>
        <v>-5.7692307692307709E-2</v>
      </c>
      <c r="R188">
        <f t="shared" si="59"/>
        <v>0.89625769230769237</v>
      </c>
      <c r="S188" s="12">
        <f t="shared" si="60"/>
        <v>37293.282576923077</v>
      </c>
      <c r="T188" s="12">
        <f t="shared" si="61"/>
        <v>26105.297803846152</v>
      </c>
      <c r="U188">
        <v>196</v>
      </c>
      <c r="V188">
        <f t="shared" si="62"/>
        <v>520</v>
      </c>
      <c r="W188">
        <f t="shared" si="63"/>
        <v>144</v>
      </c>
      <c r="X188">
        <f t="shared" si="64"/>
        <v>-328.53171594642407</v>
      </c>
      <c r="Y188">
        <f t="shared" si="65"/>
        <v>351.44907758402832</v>
      </c>
      <c r="Z188">
        <f t="shared" si="66"/>
        <v>351.44907758402832</v>
      </c>
      <c r="AA188">
        <f t="shared" si="67"/>
        <v>0.39894053381543909</v>
      </c>
      <c r="AB188">
        <f t="shared" si="68"/>
        <v>0.53487846153846152</v>
      </c>
      <c r="AC188">
        <f t="shared" si="69"/>
        <v>68613.627803448617</v>
      </c>
      <c r="AD188" s="12">
        <f t="shared" si="70"/>
        <v>48029.539462414032</v>
      </c>
      <c r="AE188">
        <v>65385.600000000006</v>
      </c>
      <c r="AF188" s="65">
        <f t="shared" si="71"/>
        <v>-17356.060537585974</v>
      </c>
      <c r="AH188" s="65">
        <f t="shared" si="72"/>
        <v>6507.6879487179485</v>
      </c>
      <c r="AI188" s="65">
        <f t="shared" si="73"/>
        <v>-40107.687948717947</v>
      </c>
      <c r="AJ188" s="65">
        <f t="shared" si="74"/>
        <v>-16107.687948717949</v>
      </c>
      <c r="AK188" s="65">
        <f t="shared" si="75"/>
        <v>-16107.687948717949</v>
      </c>
      <c r="AL188" s="65">
        <f t="shared" si="76"/>
        <v>-22107.687948717947</v>
      </c>
      <c r="AM188" s="66">
        <f t="shared" si="77"/>
        <v>-57463.748486303921</v>
      </c>
      <c r="AN188" s="66">
        <f t="shared" si="78"/>
        <v>-33463.748486303921</v>
      </c>
      <c r="AO188" s="66">
        <f t="shared" si="79"/>
        <v>-33463.748486303921</v>
      </c>
      <c r="AP188" s="66">
        <f t="shared" si="80"/>
        <v>-39463.748486303921</v>
      </c>
    </row>
    <row r="189" spans="1:42" x14ac:dyDescent="0.25">
      <c r="A189" t="s">
        <v>341</v>
      </c>
      <c r="B189" t="s">
        <v>340</v>
      </c>
      <c r="C189" t="s">
        <v>116</v>
      </c>
      <c r="D189">
        <v>1</v>
      </c>
      <c r="E189">
        <v>3200</v>
      </c>
      <c r="G189" s="4">
        <f t="shared" si="54"/>
        <v>37363.199999999997</v>
      </c>
      <c r="H189">
        <v>420</v>
      </c>
      <c r="I189">
        <v>0.87119999999999997</v>
      </c>
      <c r="J189">
        <v>165</v>
      </c>
      <c r="K189" s="12">
        <v>1296</v>
      </c>
      <c r="L189">
        <f t="shared" si="55"/>
        <v>1131</v>
      </c>
      <c r="M189">
        <f t="shared" si="56"/>
        <v>255</v>
      </c>
      <c r="N189">
        <f t="shared" si="57"/>
        <v>0.28037135278514591</v>
      </c>
      <c r="O189" s="12">
        <v>0.87119999999999997</v>
      </c>
      <c r="P189">
        <v>114</v>
      </c>
      <c r="Q189">
        <f t="shared" si="58"/>
        <v>6.3925729442970827E-2</v>
      </c>
      <c r="R189">
        <f t="shared" si="59"/>
        <v>0.80000917771883295</v>
      </c>
      <c r="S189" s="12">
        <f t="shared" si="60"/>
        <v>33288.38188488064</v>
      </c>
      <c r="T189" s="12">
        <f t="shared" si="61"/>
        <v>23301.867319416448</v>
      </c>
      <c r="U189">
        <v>165</v>
      </c>
      <c r="V189">
        <f t="shared" si="62"/>
        <v>1413.75</v>
      </c>
      <c r="W189">
        <f t="shared" si="63"/>
        <v>23.625</v>
      </c>
      <c r="X189">
        <f t="shared" si="64"/>
        <v>-893.19560272934041</v>
      </c>
      <c r="Y189">
        <f t="shared" si="65"/>
        <v>771.56467968157699</v>
      </c>
      <c r="Z189">
        <f t="shared" si="66"/>
        <v>771.56467968157699</v>
      </c>
      <c r="AA189">
        <f t="shared" si="67"/>
        <v>0.52904663461119505</v>
      </c>
      <c r="AB189">
        <f t="shared" si="68"/>
        <v>0.43191249336870025</v>
      </c>
      <c r="AC189">
        <f t="shared" si="69"/>
        <v>121635.67497771974</v>
      </c>
      <c r="AD189" s="12">
        <f t="shared" si="70"/>
        <v>85144.972484403814</v>
      </c>
      <c r="AE189">
        <v>37363.199999999997</v>
      </c>
      <c r="AF189" s="65">
        <f t="shared" si="71"/>
        <v>47781.772484403817</v>
      </c>
      <c r="AH189" s="65">
        <f t="shared" si="72"/>
        <v>5254.9353359858533</v>
      </c>
      <c r="AI189" s="65">
        <f t="shared" si="73"/>
        <v>-38854.935335985851</v>
      </c>
      <c r="AJ189" s="65">
        <f t="shared" si="74"/>
        <v>-14854.935335985854</v>
      </c>
      <c r="AK189" s="65">
        <f t="shared" si="75"/>
        <v>-14854.935335985854</v>
      </c>
      <c r="AL189" s="65">
        <f t="shared" si="76"/>
        <v>-20854.935335985854</v>
      </c>
      <c r="AM189" s="66">
        <f t="shared" si="77"/>
        <v>8926.8371484179661</v>
      </c>
      <c r="AN189" s="66">
        <f t="shared" si="78"/>
        <v>32926.837148417966</v>
      </c>
      <c r="AO189" s="66">
        <f t="shared" si="79"/>
        <v>32926.837148417966</v>
      </c>
      <c r="AP189" s="66">
        <f t="shared" si="80"/>
        <v>26926.837148417962</v>
      </c>
    </row>
    <row r="190" spans="1:42" x14ac:dyDescent="0.25">
      <c r="A190" t="s">
        <v>342</v>
      </c>
      <c r="B190" t="s">
        <v>340</v>
      </c>
      <c r="C190" t="s">
        <v>116</v>
      </c>
      <c r="D190">
        <v>2</v>
      </c>
      <c r="E190">
        <v>3500</v>
      </c>
      <c r="G190" s="4">
        <f t="shared" si="54"/>
        <v>40866</v>
      </c>
      <c r="H190">
        <v>593</v>
      </c>
      <c r="I190">
        <v>0.50680000000000003</v>
      </c>
      <c r="J190">
        <v>268</v>
      </c>
      <c r="K190" s="12">
        <v>1032</v>
      </c>
      <c r="L190">
        <f t="shared" si="55"/>
        <v>764</v>
      </c>
      <c r="M190">
        <f t="shared" si="56"/>
        <v>325</v>
      </c>
      <c r="N190">
        <f t="shared" si="57"/>
        <v>0.44031413612565451</v>
      </c>
      <c r="O190" s="12">
        <v>0.50680000000000003</v>
      </c>
      <c r="P190">
        <v>114</v>
      </c>
      <c r="Q190">
        <f t="shared" si="58"/>
        <v>-6.1256544502617805E-2</v>
      </c>
      <c r="R190">
        <f t="shared" si="59"/>
        <v>0.89907842931937176</v>
      </c>
      <c r="S190" s="12">
        <f t="shared" si="60"/>
        <v>37410.653443979063</v>
      </c>
      <c r="T190" s="12">
        <f t="shared" si="61"/>
        <v>26187.457410785344</v>
      </c>
      <c r="U190">
        <v>268</v>
      </c>
      <c r="V190">
        <f t="shared" si="62"/>
        <v>955</v>
      </c>
      <c r="W190">
        <f t="shared" si="63"/>
        <v>172.5</v>
      </c>
      <c r="X190">
        <f t="shared" si="64"/>
        <v>-603.36113217083653</v>
      </c>
      <c r="Y190">
        <f t="shared" si="65"/>
        <v>599.4689790245136</v>
      </c>
      <c r="Z190">
        <f t="shared" si="66"/>
        <v>599.4689790245136</v>
      </c>
      <c r="AA190">
        <f t="shared" si="67"/>
        <v>0.44708793615132314</v>
      </c>
      <c r="AB190">
        <f t="shared" si="68"/>
        <v>0.49677460732984291</v>
      </c>
      <c r="AC190">
        <f t="shared" si="69"/>
        <v>108697.35283138348</v>
      </c>
      <c r="AD190" s="12">
        <f t="shared" si="70"/>
        <v>76088.146981968428</v>
      </c>
      <c r="AE190">
        <v>40866</v>
      </c>
      <c r="AF190" s="65">
        <f t="shared" si="71"/>
        <v>35222.146981968428</v>
      </c>
      <c r="AH190" s="65">
        <f t="shared" si="72"/>
        <v>6044.091055846422</v>
      </c>
      <c r="AI190" s="65">
        <f t="shared" si="73"/>
        <v>-39644.091055846424</v>
      </c>
      <c r="AJ190" s="65">
        <f t="shared" si="74"/>
        <v>-15644.091055846422</v>
      </c>
      <c r="AK190" s="65">
        <f t="shared" si="75"/>
        <v>-15644.091055846422</v>
      </c>
      <c r="AL190" s="65">
        <f t="shared" si="76"/>
        <v>-21644.091055846424</v>
      </c>
      <c r="AM190" s="66">
        <f t="shared" si="77"/>
        <v>-4421.9440738779958</v>
      </c>
      <c r="AN190" s="66">
        <f t="shared" si="78"/>
        <v>19578.055926122004</v>
      </c>
      <c r="AO190" s="66">
        <f t="shared" si="79"/>
        <v>19578.055926122004</v>
      </c>
      <c r="AP190" s="66">
        <f t="shared" si="80"/>
        <v>13578.055926122004</v>
      </c>
    </row>
    <row r="191" spans="1:42" x14ac:dyDescent="0.25">
      <c r="A191" t="s">
        <v>343</v>
      </c>
      <c r="B191" t="s">
        <v>340</v>
      </c>
      <c r="C191" t="s">
        <v>107</v>
      </c>
      <c r="D191">
        <v>1</v>
      </c>
      <c r="E191">
        <v>3400</v>
      </c>
      <c r="G191" s="4">
        <f t="shared" si="54"/>
        <v>39698.399999999994</v>
      </c>
      <c r="H191">
        <v>436</v>
      </c>
      <c r="I191">
        <v>0.28220000000000001</v>
      </c>
      <c r="J191">
        <v>106</v>
      </c>
      <c r="K191" s="12">
        <v>624</v>
      </c>
      <c r="L191">
        <f t="shared" si="55"/>
        <v>518</v>
      </c>
      <c r="M191">
        <f t="shared" si="56"/>
        <v>330</v>
      </c>
      <c r="N191">
        <f t="shared" si="57"/>
        <v>0.60965250965250961</v>
      </c>
      <c r="O191" s="12">
        <v>0.28220000000000001</v>
      </c>
      <c r="P191">
        <v>114</v>
      </c>
      <c r="Q191">
        <f t="shared" si="58"/>
        <v>0.11235521235521236</v>
      </c>
      <c r="R191">
        <f t="shared" si="59"/>
        <v>0.761682084942085</v>
      </c>
      <c r="S191" s="12">
        <f t="shared" si="60"/>
        <v>31693.591554440158</v>
      </c>
      <c r="T191" s="12">
        <f t="shared" si="61"/>
        <v>22185.51408810811</v>
      </c>
      <c r="U191">
        <v>106</v>
      </c>
      <c r="V191">
        <f t="shared" si="62"/>
        <v>647.5</v>
      </c>
      <c r="W191">
        <f t="shared" si="63"/>
        <v>41.25</v>
      </c>
      <c r="X191">
        <f t="shared" si="64"/>
        <v>-409.0851655294415</v>
      </c>
      <c r="Y191">
        <f t="shared" si="65"/>
        <v>368.59284179934292</v>
      </c>
      <c r="Z191">
        <f t="shared" si="66"/>
        <v>368.59284179934292</v>
      </c>
      <c r="AA191">
        <f t="shared" si="67"/>
        <v>0.5055487904236956</v>
      </c>
      <c r="AB191">
        <f t="shared" si="68"/>
        <v>0.45050868725868731</v>
      </c>
      <c r="AC191">
        <f t="shared" si="69"/>
        <v>60609.811211569409</v>
      </c>
      <c r="AD191" s="12">
        <f t="shared" si="70"/>
        <v>42426.867848098584</v>
      </c>
      <c r="AE191">
        <v>39698.399999999994</v>
      </c>
      <c r="AF191" s="65">
        <f t="shared" si="71"/>
        <v>2728.4678480985895</v>
      </c>
      <c r="AH191" s="65">
        <f t="shared" si="72"/>
        <v>5481.1890283140292</v>
      </c>
      <c r="AI191" s="65">
        <f t="shared" si="73"/>
        <v>-39081.189028314031</v>
      </c>
      <c r="AJ191" s="65">
        <f t="shared" si="74"/>
        <v>-15081.189028314029</v>
      </c>
      <c r="AK191" s="65">
        <f t="shared" si="75"/>
        <v>-15081.189028314029</v>
      </c>
      <c r="AL191" s="65">
        <f t="shared" si="76"/>
        <v>-21081.189028314031</v>
      </c>
      <c r="AM191" s="66">
        <f t="shared" si="77"/>
        <v>-36352.721180215442</v>
      </c>
      <c r="AN191" s="66">
        <f t="shared" si="78"/>
        <v>-12352.72118021544</v>
      </c>
      <c r="AO191" s="66">
        <f t="shared" si="79"/>
        <v>-12352.72118021544</v>
      </c>
      <c r="AP191" s="66">
        <f t="shared" si="80"/>
        <v>-18352.721180215442</v>
      </c>
    </row>
    <row r="192" spans="1:42" x14ac:dyDescent="0.25">
      <c r="A192" t="s">
        <v>344</v>
      </c>
      <c r="B192" t="s">
        <v>345</v>
      </c>
      <c r="C192" t="s">
        <v>107</v>
      </c>
      <c r="D192">
        <v>2</v>
      </c>
      <c r="E192">
        <v>4200</v>
      </c>
      <c r="G192" s="4">
        <f t="shared" si="54"/>
        <v>49039.199999999997</v>
      </c>
      <c r="H192">
        <v>426</v>
      </c>
      <c r="I192">
        <v>0.54249999999999998</v>
      </c>
      <c r="J192">
        <v>210</v>
      </c>
      <c r="K192" s="12">
        <v>654</v>
      </c>
      <c r="L192">
        <f t="shared" si="55"/>
        <v>444</v>
      </c>
      <c r="M192">
        <f t="shared" si="56"/>
        <v>216</v>
      </c>
      <c r="N192">
        <f t="shared" si="57"/>
        <v>0.48918918918918919</v>
      </c>
      <c r="O192" s="12">
        <v>0.54249999999999998</v>
      </c>
      <c r="P192">
        <v>114</v>
      </c>
      <c r="Q192">
        <f t="shared" si="58"/>
        <v>-7.2972972972973005E-2</v>
      </c>
      <c r="R192">
        <f t="shared" si="59"/>
        <v>0.90835081081081082</v>
      </c>
      <c r="S192" s="12">
        <f t="shared" si="60"/>
        <v>37796.47723783784</v>
      </c>
      <c r="T192" s="12">
        <f t="shared" si="61"/>
        <v>26457.534066486485</v>
      </c>
      <c r="U192">
        <v>210</v>
      </c>
      <c r="V192">
        <f t="shared" si="62"/>
        <v>555</v>
      </c>
      <c r="W192">
        <f t="shared" si="63"/>
        <v>154.5</v>
      </c>
      <c r="X192">
        <f t="shared" si="64"/>
        <v>-350.64442759666412</v>
      </c>
      <c r="Y192">
        <f t="shared" si="65"/>
        <v>375.50815011372254</v>
      </c>
      <c r="Z192">
        <f t="shared" si="66"/>
        <v>375.50815011372254</v>
      </c>
      <c r="AA192">
        <f t="shared" si="67"/>
        <v>0.39821288308778835</v>
      </c>
      <c r="AB192">
        <f t="shared" si="68"/>
        <v>0.53545432432432438</v>
      </c>
      <c r="AC192">
        <f t="shared" si="69"/>
        <v>73389.623921058403</v>
      </c>
      <c r="AD192" s="12">
        <f t="shared" si="70"/>
        <v>51372.736744740876</v>
      </c>
      <c r="AE192">
        <v>49039.199999999997</v>
      </c>
      <c r="AF192" s="65">
        <f t="shared" si="71"/>
        <v>2333.5367447408789</v>
      </c>
      <c r="AH192" s="65">
        <f t="shared" si="72"/>
        <v>6514.6942792792797</v>
      </c>
      <c r="AI192" s="65">
        <f t="shared" si="73"/>
        <v>-40114.694279279283</v>
      </c>
      <c r="AJ192" s="65">
        <f t="shared" si="74"/>
        <v>-16114.69427927928</v>
      </c>
      <c r="AK192" s="65">
        <f t="shared" si="75"/>
        <v>-16114.69427927928</v>
      </c>
      <c r="AL192" s="65">
        <f t="shared" si="76"/>
        <v>-22114.69427927928</v>
      </c>
      <c r="AM192" s="66">
        <f t="shared" si="77"/>
        <v>-37781.157534538404</v>
      </c>
      <c r="AN192" s="66">
        <f t="shared" si="78"/>
        <v>-13781.157534538401</v>
      </c>
      <c r="AO192" s="66">
        <f t="shared" si="79"/>
        <v>-13781.157534538401</v>
      </c>
      <c r="AP192" s="66">
        <f t="shared" si="80"/>
        <v>-19781.157534538401</v>
      </c>
    </row>
    <row r="193" spans="1:42" x14ac:dyDescent="0.25">
      <c r="A193" t="s">
        <v>346</v>
      </c>
      <c r="B193" t="s">
        <v>347</v>
      </c>
      <c r="C193" t="s">
        <v>107</v>
      </c>
      <c r="D193">
        <v>2</v>
      </c>
      <c r="E193">
        <v>1100</v>
      </c>
      <c r="G193" s="4">
        <f t="shared" si="54"/>
        <v>12843.599999999999</v>
      </c>
      <c r="H193">
        <v>142</v>
      </c>
      <c r="I193">
        <v>8.2199999999999995E-2</v>
      </c>
      <c r="J193">
        <v>111</v>
      </c>
      <c r="K193" s="12">
        <v>148</v>
      </c>
      <c r="L193">
        <f t="shared" si="55"/>
        <v>37</v>
      </c>
      <c r="M193">
        <f t="shared" si="56"/>
        <v>31</v>
      </c>
      <c r="N193">
        <f t="shared" si="57"/>
        <v>0.77027027027027029</v>
      </c>
      <c r="O193" s="12">
        <v>8.2199999999999995E-2</v>
      </c>
      <c r="P193">
        <v>114</v>
      </c>
      <c r="Q193">
        <f t="shared" si="58"/>
        <v>0.16486486486486487</v>
      </c>
      <c r="R193">
        <f t="shared" si="59"/>
        <v>0.72012594594594592</v>
      </c>
      <c r="S193" s="12">
        <f t="shared" si="60"/>
        <v>29964.440610810809</v>
      </c>
      <c r="T193" s="12">
        <f t="shared" si="61"/>
        <v>20975.108427567564</v>
      </c>
      <c r="U193">
        <v>111</v>
      </c>
      <c r="V193">
        <f t="shared" si="62"/>
        <v>46.25</v>
      </c>
      <c r="W193">
        <f t="shared" si="63"/>
        <v>106.375</v>
      </c>
      <c r="X193">
        <f t="shared" si="64"/>
        <v>-29.22036896638868</v>
      </c>
      <c r="Y193">
        <f t="shared" si="65"/>
        <v>78.042345842810207</v>
      </c>
      <c r="Z193">
        <f t="shared" si="66"/>
        <v>111</v>
      </c>
      <c r="AA193">
        <f t="shared" si="67"/>
        <v>0.1</v>
      </c>
      <c r="AB193">
        <f t="shared" si="68"/>
        <v>0.77146000000000003</v>
      </c>
      <c r="AC193">
        <f t="shared" si="69"/>
        <v>31255.701900000004</v>
      </c>
      <c r="AD193" s="12">
        <f t="shared" si="70"/>
        <v>21878.991330000001</v>
      </c>
      <c r="AE193">
        <v>12843.599999999999</v>
      </c>
      <c r="AF193" s="65">
        <f t="shared" si="71"/>
        <v>9035.3913300000022</v>
      </c>
      <c r="AH193" s="65">
        <f t="shared" si="72"/>
        <v>9386.0966666666664</v>
      </c>
      <c r="AI193" s="65">
        <f t="shared" si="73"/>
        <v>-42986.096666666665</v>
      </c>
      <c r="AJ193" s="65">
        <f t="shared" si="74"/>
        <v>-18986.096666666665</v>
      </c>
      <c r="AK193" s="65">
        <f t="shared" si="75"/>
        <v>-18986.096666666665</v>
      </c>
      <c r="AL193" s="65">
        <f t="shared" si="76"/>
        <v>-24986.096666666665</v>
      </c>
      <c r="AM193" s="66">
        <f t="shared" si="77"/>
        <v>-33950.705336666666</v>
      </c>
      <c r="AN193" s="66">
        <f t="shared" si="78"/>
        <v>-9950.7053366666623</v>
      </c>
      <c r="AO193" s="66">
        <f t="shared" si="79"/>
        <v>-9950.7053366666623</v>
      </c>
      <c r="AP193" s="66">
        <f t="shared" si="80"/>
        <v>-15950.705336666662</v>
      </c>
    </row>
    <row r="194" spans="1:42" x14ac:dyDescent="0.25">
      <c r="A194" t="s">
        <v>348</v>
      </c>
      <c r="B194" t="s">
        <v>345</v>
      </c>
      <c r="C194" t="s">
        <v>116</v>
      </c>
      <c r="D194">
        <v>1</v>
      </c>
      <c r="E194">
        <v>3000</v>
      </c>
      <c r="G194" s="4">
        <f t="shared" si="54"/>
        <v>35028</v>
      </c>
      <c r="H194">
        <v>621</v>
      </c>
      <c r="I194">
        <v>0.34789999999999999</v>
      </c>
      <c r="J194">
        <v>133</v>
      </c>
      <c r="K194" s="12">
        <v>1040</v>
      </c>
      <c r="L194">
        <f t="shared" si="55"/>
        <v>907</v>
      </c>
      <c r="M194">
        <f t="shared" si="56"/>
        <v>488</v>
      </c>
      <c r="N194">
        <f t="shared" si="57"/>
        <v>0.53042998897464166</v>
      </c>
      <c r="O194" s="12">
        <v>0.34789999999999999</v>
      </c>
      <c r="P194">
        <v>114</v>
      </c>
      <c r="Q194">
        <f t="shared" si="58"/>
        <v>8.3241455347298793E-2</v>
      </c>
      <c r="R194">
        <f t="shared" si="59"/>
        <v>0.78472271223814771</v>
      </c>
      <c r="S194" s="12">
        <f t="shared" si="60"/>
        <v>32652.312056229322</v>
      </c>
      <c r="T194" s="12">
        <f t="shared" si="61"/>
        <v>22856.618439360525</v>
      </c>
      <c r="U194">
        <v>133</v>
      </c>
      <c r="V194">
        <f t="shared" si="62"/>
        <v>1133.75</v>
      </c>
      <c r="W194">
        <f t="shared" si="63"/>
        <v>19.625</v>
      </c>
      <c r="X194">
        <f t="shared" si="64"/>
        <v>-716.29390952741971</v>
      </c>
      <c r="Y194">
        <f t="shared" si="65"/>
        <v>619.09209944402323</v>
      </c>
      <c r="Z194">
        <f t="shared" si="66"/>
        <v>619.09209944402323</v>
      </c>
      <c r="AA194">
        <f t="shared" si="67"/>
        <v>0.52874716599252325</v>
      </c>
      <c r="AB194">
        <f t="shared" si="68"/>
        <v>0.43214949283351711</v>
      </c>
      <c r="AC194">
        <f t="shared" si="69"/>
        <v>97652.222929069772</v>
      </c>
      <c r="AD194" s="12">
        <f t="shared" si="70"/>
        <v>68356.556050348838</v>
      </c>
      <c r="AE194">
        <v>35028</v>
      </c>
      <c r="AF194" s="65">
        <f t="shared" si="71"/>
        <v>33328.556050348838</v>
      </c>
      <c r="AH194" s="65">
        <f t="shared" si="72"/>
        <v>5257.8188294744587</v>
      </c>
      <c r="AI194" s="65">
        <f t="shared" si="73"/>
        <v>-38857.818829474461</v>
      </c>
      <c r="AJ194" s="65">
        <f t="shared" si="74"/>
        <v>-14857.818829474458</v>
      </c>
      <c r="AK194" s="65">
        <f t="shared" si="75"/>
        <v>-14857.818829474458</v>
      </c>
      <c r="AL194" s="65">
        <f t="shared" si="76"/>
        <v>-20857.818829474458</v>
      </c>
      <c r="AM194" s="66">
        <f t="shared" si="77"/>
        <v>-5529.2627791256236</v>
      </c>
      <c r="AN194" s="66">
        <f t="shared" si="78"/>
        <v>18470.73722087438</v>
      </c>
      <c r="AO194" s="66">
        <f t="shared" si="79"/>
        <v>18470.73722087438</v>
      </c>
      <c r="AP194" s="66">
        <f t="shared" si="80"/>
        <v>12470.73722087438</v>
      </c>
    </row>
    <row r="195" spans="1:42" x14ac:dyDescent="0.25">
      <c r="A195" t="s">
        <v>349</v>
      </c>
      <c r="B195" t="s">
        <v>345</v>
      </c>
      <c r="C195" t="s">
        <v>116</v>
      </c>
      <c r="D195">
        <v>2</v>
      </c>
      <c r="E195">
        <v>3900</v>
      </c>
      <c r="G195" s="4">
        <f t="shared" si="54"/>
        <v>45536.399999999994</v>
      </c>
      <c r="H195">
        <v>535</v>
      </c>
      <c r="I195">
        <v>0.47670000000000001</v>
      </c>
      <c r="J195">
        <v>231</v>
      </c>
      <c r="K195" s="12">
        <v>888</v>
      </c>
      <c r="L195">
        <f t="shared" si="55"/>
        <v>657</v>
      </c>
      <c r="M195">
        <f t="shared" si="56"/>
        <v>304</v>
      </c>
      <c r="N195">
        <f t="shared" si="57"/>
        <v>0.4701674277016743</v>
      </c>
      <c r="O195" s="12">
        <v>0.47670000000000001</v>
      </c>
      <c r="P195">
        <v>114</v>
      </c>
      <c r="Q195">
        <f t="shared" si="58"/>
        <v>-4.2465753424657554E-2</v>
      </c>
      <c r="R195">
        <f t="shared" si="59"/>
        <v>0.88420739726027398</v>
      </c>
      <c r="S195" s="12">
        <f t="shared" si="60"/>
        <v>36791.8698</v>
      </c>
      <c r="T195" s="12">
        <f t="shared" si="61"/>
        <v>25754.308859999997</v>
      </c>
      <c r="U195">
        <v>231</v>
      </c>
      <c r="V195">
        <f t="shared" si="62"/>
        <v>821.25</v>
      </c>
      <c r="W195">
        <f t="shared" si="63"/>
        <v>148.875</v>
      </c>
      <c r="X195">
        <f t="shared" si="64"/>
        <v>-518.85898407884758</v>
      </c>
      <c r="Y195">
        <f t="shared" si="65"/>
        <v>515.77895185746775</v>
      </c>
      <c r="Z195">
        <f t="shared" si="66"/>
        <v>515.77895185746775</v>
      </c>
      <c r="AA195">
        <f t="shared" si="67"/>
        <v>0.44676280287058479</v>
      </c>
      <c r="AB195">
        <f t="shared" si="68"/>
        <v>0.4970319178082192</v>
      </c>
      <c r="AC195">
        <f t="shared" si="69"/>
        <v>93570.889586493082</v>
      </c>
      <c r="AD195" s="12">
        <f t="shared" si="70"/>
        <v>65499.622710545154</v>
      </c>
      <c r="AE195">
        <v>45536.399999999994</v>
      </c>
      <c r="AF195" s="65">
        <f t="shared" si="71"/>
        <v>19963.22271054516</v>
      </c>
      <c r="AH195" s="65">
        <f t="shared" si="72"/>
        <v>6047.2216666666673</v>
      </c>
      <c r="AI195" s="65">
        <f t="shared" si="73"/>
        <v>-39647.221666666665</v>
      </c>
      <c r="AJ195" s="65">
        <f t="shared" si="74"/>
        <v>-15647.221666666668</v>
      </c>
      <c r="AK195" s="65">
        <f t="shared" si="75"/>
        <v>-15647.221666666668</v>
      </c>
      <c r="AL195" s="65">
        <f t="shared" si="76"/>
        <v>-21647.221666666668</v>
      </c>
      <c r="AM195" s="66">
        <f t="shared" si="77"/>
        <v>-19683.998956121504</v>
      </c>
      <c r="AN195" s="66">
        <f t="shared" si="78"/>
        <v>4316.0010438784921</v>
      </c>
      <c r="AO195" s="66">
        <f t="shared" si="79"/>
        <v>4316.0010438784921</v>
      </c>
      <c r="AP195" s="66">
        <f t="shared" si="80"/>
        <v>-1683.9989561215079</v>
      </c>
    </row>
    <row r="196" spans="1:42" x14ac:dyDescent="0.25">
      <c r="A196" t="s">
        <v>350</v>
      </c>
      <c r="B196" t="s">
        <v>345</v>
      </c>
      <c r="C196" t="s">
        <v>107</v>
      </c>
      <c r="D196">
        <v>1</v>
      </c>
      <c r="E196">
        <v>3600</v>
      </c>
      <c r="G196" s="4">
        <f t="shared" ref="G196:G247" si="81">E196*$F$4*12</f>
        <v>42033.599999999999</v>
      </c>
      <c r="H196">
        <v>196</v>
      </c>
      <c r="I196">
        <v>0.77810000000000001</v>
      </c>
      <c r="J196">
        <v>137</v>
      </c>
      <c r="K196" s="12">
        <v>808</v>
      </c>
      <c r="L196">
        <f t="shared" ref="L196:L247" si="82">K196-J196</f>
        <v>671</v>
      </c>
      <c r="M196">
        <f t="shared" ref="M196:M247" si="83">H196-J196</f>
        <v>59</v>
      </c>
      <c r="N196">
        <f t="shared" ref="N196:N247" si="84">0.1+$K$2*M196/L196</f>
        <v>0.17034277198211625</v>
      </c>
      <c r="O196" s="12">
        <v>0.77810000000000001</v>
      </c>
      <c r="P196">
        <v>114</v>
      </c>
      <c r="Q196">
        <f t="shared" ref="Q196:Q259" si="85">0.8*(P196-J196)/(K196-J196)+0.1</f>
        <v>7.2578241430700449E-2</v>
      </c>
      <c r="R196">
        <f t="shared" ref="R196:R247" si="86">$Q$2*Q196+$R$2</f>
        <v>0.79316157973174373</v>
      </c>
      <c r="S196" s="12">
        <f t="shared" ref="S196:S259" si="87">R196*365*P196</f>
        <v>33003.453332637859</v>
      </c>
      <c r="T196" s="12">
        <f t="shared" ref="T196:T247" si="88">S196*(1-$T$1)</f>
        <v>23102.4173328465</v>
      </c>
      <c r="U196">
        <v>137</v>
      </c>
      <c r="V196">
        <f t="shared" ref="V196:V247" si="89">1.25*L196</f>
        <v>838.75</v>
      </c>
      <c r="W196">
        <f t="shared" ref="W196:W247" si="90">J196-L196/8</f>
        <v>53.125</v>
      </c>
      <c r="X196">
        <f t="shared" ref="X196:X247" si="91">V196/(2*$Q$2)</f>
        <v>-529.91533990396761</v>
      </c>
      <c r="Y196">
        <f t="shared" ref="Y196:Y247" si="92">(($Q$2*W196/V196)-$R$2)*X196</f>
        <v>477.30848812231488</v>
      </c>
      <c r="Z196">
        <f t="shared" ref="Z196:Z247" si="93">IF(Y196&gt;U196,Y196,U196)</f>
        <v>477.30848812231488</v>
      </c>
      <c r="AA196">
        <f t="shared" ref="AA196:AA247" si="94">(Z196-W196)/V196</f>
        <v>0.50573292175536799</v>
      </c>
      <c r="AB196">
        <f t="shared" ref="AB196:AB247" si="95">$Q$2*AA196+$R$2</f>
        <v>0.45036296572280182</v>
      </c>
      <c r="AC196">
        <f t="shared" ref="AC196:AC247" si="96">AB196*Z196*365</f>
        <v>78461.154190532849</v>
      </c>
      <c r="AD196" s="12">
        <f t="shared" ref="AD196:AD247" si="97">AC196*(1-$T$1)</f>
        <v>54922.807933372991</v>
      </c>
      <c r="AE196">
        <v>42033.599999999999</v>
      </c>
      <c r="AF196" s="65">
        <f t="shared" si="71"/>
        <v>12889.207933372993</v>
      </c>
      <c r="AH196" s="65">
        <f t="shared" si="72"/>
        <v>5479.4160829607554</v>
      </c>
      <c r="AI196" s="65">
        <f t="shared" si="73"/>
        <v>-39079.416082960757</v>
      </c>
      <c r="AJ196" s="65">
        <f t="shared" si="74"/>
        <v>-15079.416082960755</v>
      </c>
      <c r="AK196" s="65">
        <f t="shared" si="75"/>
        <v>-15079.416082960755</v>
      </c>
      <c r="AL196" s="65">
        <f t="shared" si="76"/>
        <v>-21079.416082960757</v>
      </c>
      <c r="AM196" s="66">
        <f t="shared" si="77"/>
        <v>-26190.208149587765</v>
      </c>
      <c r="AN196" s="66">
        <f t="shared" si="78"/>
        <v>-2190.2081495877628</v>
      </c>
      <c r="AO196" s="66">
        <f t="shared" si="79"/>
        <v>-2190.2081495877628</v>
      </c>
      <c r="AP196" s="66">
        <f t="shared" si="80"/>
        <v>-8190.2081495877646</v>
      </c>
    </row>
    <row r="197" spans="1:42" x14ac:dyDescent="0.25">
      <c r="A197" t="s">
        <v>351</v>
      </c>
      <c r="B197" t="s">
        <v>352</v>
      </c>
      <c r="C197" t="s">
        <v>107</v>
      </c>
      <c r="D197">
        <v>2</v>
      </c>
      <c r="E197">
        <v>3500</v>
      </c>
      <c r="G197" s="4">
        <f t="shared" si="81"/>
        <v>40866</v>
      </c>
      <c r="H197">
        <v>294</v>
      </c>
      <c r="I197">
        <v>0.39729999999999999</v>
      </c>
      <c r="J197">
        <v>155</v>
      </c>
      <c r="K197" s="12">
        <v>483</v>
      </c>
      <c r="L197">
        <f t="shared" si="82"/>
        <v>328</v>
      </c>
      <c r="M197">
        <f t="shared" si="83"/>
        <v>139</v>
      </c>
      <c r="N197">
        <f t="shared" si="84"/>
        <v>0.4390243902439025</v>
      </c>
      <c r="O197" s="12">
        <v>0.39729999999999999</v>
      </c>
      <c r="P197">
        <v>114</v>
      </c>
      <c r="Q197">
        <f t="shared" si="85"/>
        <v>0</v>
      </c>
      <c r="R197">
        <f t="shared" si="86"/>
        <v>0.85060000000000002</v>
      </c>
      <c r="S197" s="12">
        <f t="shared" si="87"/>
        <v>35393.466</v>
      </c>
      <c r="T197" s="12">
        <f t="shared" si="88"/>
        <v>24775.426199999998</v>
      </c>
      <c r="U197">
        <v>155</v>
      </c>
      <c r="V197">
        <f t="shared" si="89"/>
        <v>410</v>
      </c>
      <c r="W197">
        <f t="shared" si="90"/>
        <v>114</v>
      </c>
      <c r="X197">
        <f t="shared" si="91"/>
        <v>-259.03462218852667</v>
      </c>
      <c r="Y197">
        <f t="shared" si="92"/>
        <v>277.33484963356079</v>
      </c>
      <c r="Z197">
        <f t="shared" si="93"/>
        <v>277.33484963356079</v>
      </c>
      <c r="AA197">
        <f t="shared" si="94"/>
        <v>0.39837768203307511</v>
      </c>
      <c r="AB197">
        <f t="shared" si="95"/>
        <v>0.53532390243902439</v>
      </c>
      <c r="AC197">
        <f t="shared" si="96"/>
        <v>54189.350505684895</v>
      </c>
      <c r="AD197" s="12">
        <f t="shared" si="97"/>
        <v>37932.545353979425</v>
      </c>
      <c r="AE197">
        <v>40866</v>
      </c>
      <c r="AF197" s="65">
        <f t="shared" ref="AF197:AF247" si="98">AD197-AE197</f>
        <v>-2933.4546460205747</v>
      </c>
      <c r="AH197" s="65">
        <f t="shared" ref="AH197:AH247" si="99">AB197*(365/$AG$23)*$AG$21</f>
        <v>6513.1074796747971</v>
      </c>
      <c r="AI197" s="65">
        <f t="shared" ref="AI197:AI247" si="100">-$AG$7-$AG$13-AH197</f>
        <v>-40113.1074796748</v>
      </c>
      <c r="AJ197" s="65">
        <f t="shared" ref="AJ197:AJ247" si="101">-$AG$13-AH197-$AG$18</f>
        <v>-16113.107479674796</v>
      </c>
      <c r="AK197" s="65">
        <f t="shared" ref="AK197:AK247" si="102">-($AG$7/$AG$9)-$AG$13-AH197</f>
        <v>-16113.107479674796</v>
      </c>
      <c r="AL197" s="65">
        <f t="shared" ref="AL197:AL247" si="103">-($AG$7/$AG$9)-$AG$13-AH197-$AG$18</f>
        <v>-22113.107479674796</v>
      </c>
      <c r="AM197" s="66">
        <f t="shared" ref="AM197:AM247" si="104">AF197+AI197</f>
        <v>-43046.562125695375</v>
      </c>
      <c r="AN197" s="66">
        <f t="shared" ref="AN197:AN247" si="105">AF197+AJ197</f>
        <v>-19046.562125695371</v>
      </c>
      <c r="AO197" s="66">
        <f t="shared" ref="AO197:AO247" si="106">AF197+AK197</f>
        <v>-19046.562125695371</v>
      </c>
      <c r="AP197" s="66">
        <f t="shared" ref="AP197:AP247" si="107">AF197+AL197</f>
        <v>-25046.562125695371</v>
      </c>
    </row>
    <row r="198" spans="1:42" x14ac:dyDescent="0.25">
      <c r="A198" t="s">
        <v>353</v>
      </c>
      <c r="B198" t="s">
        <v>352</v>
      </c>
      <c r="C198" t="s">
        <v>116</v>
      </c>
      <c r="D198">
        <v>1</v>
      </c>
      <c r="E198">
        <v>2500</v>
      </c>
      <c r="G198" s="4">
        <f t="shared" si="81"/>
        <v>29190</v>
      </c>
      <c r="H198">
        <v>471</v>
      </c>
      <c r="I198">
        <v>0.6</v>
      </c>
      <c r="J198">
        <v>111</v>
      </c>
      <c r="K198" s="12">
        <v>868</v>
      </c>
      <c r="L198">
        <f t="shared" si="82"/>
        <v>757</v>
      </c>
      <c r="M198">
        <f t="shared" si="83"/>
        <v>360</v>
      </c>
      <c r="N198">
        <f t="shared" si="84"/>
        <v>0.480449141347424</v>
      </c>
      <c r="O198" s="12">
        <v>0.6</v>
      </c>
      <c r="P198">
        <v>114</v>
      </c>
      <c r="Q198">
        <f t="shared" si="85"/>
        <v>0.10317040951122854</v>
      </c>
      <c r="R198">
        <f t="shared" si="86"/>
        <v>0.76895093791281377</v>
      </c>
      <c r="S198" s="12">
        <f t="shared" si="87"/>
        <v>31996.048526552182</v>
      </c>
      <c r="T198" s="12">
        <f t="shared" si="88"/>
        <v>22397.233968586526</v>
      </c>
      <c r="U198">
        <v>111</v>
      </c>
      <c r="V198">
        <f t="shared" si="89"/>
        <v>946.25</v>
      </c>
      <c r="W198">
        <f t="shared" si="90"/>
        <v>16.375</v>
      </c>
      <c r="X198">
        <f t="shared" si="91"/>
        <v>-597.83295425827646</v>
      </c>
      <c r="Y198">
        <f t="shared" si="92"/>
        <v>516.70421089209003</v>
      </c>
      <c r="Z198">
        <f t="shared" si="93"/>
        <v>516.70421089209003</v>
      </c>
      <c r="AA198">
        <f t="shared" si="94"/>
        <v>0.52874949631924972</v>
      </c>
      <c r="AB198">
        <f t="shared" si="95"/>
        <v>0.4321476486129458</v>
      </c>
      <c r="AC198">
        <f t="shared" si="96"/>
        <v>81501.766064379888</v>
      </c>
      <c r="AD198" s="12">
        <f t="shared" si="97"/>
        <v>57051.23624506592</v>
      </c>
      <c r="AE198">
        <v>29190</v>
      </c>
      <c r="AF198" s="65">
        <f t="shared" si="98"/>
        <v>27861.23624506592</v>
      </c>
      <c r="AH198" s="65">
        <f t="shared" si="99"/>
        <v>5257.7963914575075</v>
      </c>
      <c r="AI198" s="65">
        <f t="shared" si="100"/>
        <v>-38857.796391457508</v>
      </c>
      <c r="AJ198" s="65">
        <f t="shared" si="101"/>
        <v>-14857.796391457508</v>
      </c>
      <c r="AK198" s="65">
        <f t="shared" si="102"/>
        <v>-14857.796391457508</v>
      </c>
      <c r="AL198" s="65">
        <f t="shared" si="103"/>
        <v>-20857.796391457508</v>
      </c>
      <c r="AM198" s="66">
        <f t="shared" si="104"/>
        <v>-10996.560146391588</v>
      </c>
      <c r="AN198" s="66">
        <f t="shared" si="105"/>
        <v>13003.439853608412</v>
      </c>
      <c r="AO198" s="66">
        <f t="shared" si="106"/>
        <v>13003.439853608412</v>
      </c>
      <c r="AP198" s="66">
        <f t="shared" si="107"/>
        <v>7003.4398536084118</v>
      </c>
    </row>
    <row r="199" spans="1:42" x14ac:dyDescent="0.25">
      <c r="A199" t="s">
        <v>354</v>
      </c>
      <c r="B199" t="s">
        <v>352</v>
      </c>
      <c r="C199" t="s">
        <v>116</v>
      </c>
      <c r="D199">
        <v>2</v>
      </c>
      <c r="E199">
        <v>3000</v>
      </c>
      <c r="G199" s="4">
        <f t="shared" si="81"/>
        <v>35028</v>
      </c>
      <c r="H199">
        <v>620</v>
      </c>
      <c r="I199">
        <v>0.29320000000000002</v>
      </c>
      <c r="J199">
        <v>195</v>
      </c>
      <c r="K199" s="12">
        <v>752</v>
      </c>
      <c r="L199">
        <f t="shared" si="82"/>
        <v>557</v>
      </c>
      <c r="M199">
        <f t="shared" si="83"/>
        <v>425</v>
      </c>
      <c r="N199">
        <f t="shared" si="84"/>
        <v>0.71041292639138243</v>
      </c>
      <c r="O199" s="12">
        <v>0.29320000000000002</v>
      </c>
      <c r="P199">
        <v>114</v>
      </c>
      <c r="Q199">
        <f t="shared" si="85"/>
        <v>-1.6337522441651695E-2</v>
      </c>
      <c r="R199">
        <f t="shared" si="86"/>
        <v>0.86352951526032318</v>
      </c>
      <c r="S199" s="12">
        <f t="shared" si="87"/>
        <v>35931.463129982047</v>
      </c>
      <c r="T199" s="12">
        <f t="shared" si="88"/>
        <v>25152.024190987431</v>
      </c>
      <c r="U199">
        <v>195</v>
      </c>
      <c r="V199">
        <f t="shared" si="89"/>
        <v>696.25</v>
      </c>
      <c r="W199">
        <f t="shared" si="90"/>
        <v>125.375</v>
      </c>
      <c r="X199">
        <f t="shared" si="91"/>
        <v>-439.88501389941877</v>
      </c>
      <c r="Y199">
        <f t="shared" si="92"/>
        <v>436.85369282284563</v>
      </c>
      <c r="Z199">
        <f t="shared" si="93"/>
        <v>436.85369282284563</v>
      </c>
      <c r="AA199">
        <f t="shared" si="94"/>
        <v>0.44736616563424864</v>
      </c>
      <c r="AB199">
        <f t="shared" si="95"/>
        <v>0.49655441651705567</v>
      </c>
      <c r="AC199">
        <f t="shared" si="96"/>
        <v>79176.395148183758</v>
      </c>
      <c r="AD199" s="12">
        <f t="shared" si="97"/>
        <v>55423.476603728624</v>
      </c>
      <c r="AE199">
        <v>35028</v>
      </c>
      <c r="AF199" s="65">
        <f t="shared" si="98"/>
        <v>20395.476603728624</v>
      </c>
      <c r="AH199" s="65">
        <f t="shared" si="99"/>
        <v>6041.4120676241782</v>
      </c>
      <c r="AI199" s="65">
        <f t="shared" si="100"/>
        <v>-39641.41206762418</v>
      </c>
      <c r="AJ199" s="65">
        <f t="shared" si="101"/>
        <v>-15641.412067624178</v>
      </c>
      <c r="AK199" s="65">
        <f t="shared" si="102"/>
        <v>-15641.412067624178</v>
      </c>
      <c r="AL199" s="65">
        <f t="shared" si="103"/>
        <v>-21641.41206762418</v>
      </c>
      <c r="AM199" s="66">
        <f t="shared" si="104"/>
        <v>-19245.935463895556</v>
      </c>
      <c r="AN199" s="66">
        <f t="shared" si="105"/>
        <v>4754.0645361044462</v>
      </c>
      <c r="AO199" s="66">
        <f t="shared" si="106"/>
        <v>4754.0645361044462</v>
      </c>
      <c r="AP199" s="66">
        <f t="shared" si="107"/>
        <v>-1245.9354638955556</v>
      </c>
    </row>
    <row r="200" spans="1:42" x14ac:dyDescent="0.25">
      <c r="A200" t="s">
        <v>355</v>
      </c>
      <c r="B200" t="s">
        <v>352</v>
      </c>
      <c r="C200" t="s">
        <v>107</v>
      </c>
      <c r="D200">
        <v>1</v>
      </c>
      <c r="E200">
        <v>3000</v>
      </c>
      <c r="G200" s="4">
        <f t="shared" si="81"/>
        <v>35028</v>
      </c>
      <c r="H200">
        <v>235</v>
      </c>
      <c r="I200">
        <v>0.6411</v>
      </c>
      <c r="J200">
        <v>80</v>
      </c>
      <c r="K200" s="12">
        <v>469</v>
      </c>
      <c r="L200">
        <f t="shared" si="82"/>
        <v>389</v>
      </c>
      <c r="M200">
        <f t="shared" si="83"/>
        <v>155</v>
      </c>
      <c r="N200">
        <f t="shared" si="84"/>
        <v>0.41876606683804629</v>
      </c>
      <c r="O200" s="12">
        <v>0.6411</v>
      </c>
      <c r="P200">
        <v>114</v>
      </c>
      <c r="Q200">
        <f t="shared" si="85"/>
        <v>0.16992287917737792</v>
      </c>
      <c r="R200">
        <f t="shared" si="86"/>
        <v>0.71612303341902317</v>
      </c>
      <c r="S200" s="12">
        <f t="shared" si="87"/>
        <v>29797.879420565554</v>
      </c>
      <c r="T200" s="12">
        <f t="shared" si="88"/>
        <v>20858.515594395885</v>
      </c>
      <c r="U200">
        <v>80</v>
      </c>
      <c r="V200">
        <f t="shared" si="89"/>
        <v>486.25</v>
      </c>
      <c r="W200">
        <f t="shared" si="90"/>
        <v>31.375</v>
      </c>
      <c r="X200">
        <f t="shared" si="91"/>
        <v>-307.20874399797827</v>
      </c>
      <c r="Y200">
        <f t="shared" si="92"/>
        <v>276.99925764468031</v>
      </c>
      <c r="Z200">
        <f t="shared" si="93"/>
        <v>276.99925764468031</v>
      </c>
      <c r="AA200">
        <f t="shared" si="94"/>
        <v>0.50513986148006229</v>
      </c>
      <c r="AB200">
        <f t="shared" si="95"/>
        <v>0.45083231362467874</v>
      </c>
      <c r="AC200">
        <f t="shared" si="96"/>
        <v>45581.278911638437</v>
      </c>
      <c r="AD200" s="12">
        <f t="shared" si="97"/>
        <v>31906.895238146903</v>
      </c>
      <c r="AE200">
        <v>35028</v>
      </c>
      <c r="AF200" s="65">
        <f t="shared" si="98"/>
        <v>-3121.1047618530974</v>
      </c>
      <c r="AH200" s="65">
        <f t="shared" si="99"/>
        <v>5485.1264824335913</v>
      </c>
      <c r="AI200" s="65">
        <f t="shared" si="100"/>
        <v>-39085.126482433589</v>
      </c>
      <c r="AJ200" s="65">
        <f t="shared" si="101"/>
        <v>-15085.126482433592</v>
      </c>
      <c r="AK200" s="65">
        <f t="shared" si="102"/>
        <v>-15085.126482433592</v>
      </c>
      <c r="AL200" s="65">
        <f t="shared" si="103"/>
        <v>-21085.126482433592</v>
      </c>
      <c r="AM200" s="66">
        <f t="shared" si="104"/>
        <v>-42206.231244286682</v>
      </c>
      <c r="AN200" s="66">
        <f t="shared" si="105"/>
        <v>-18206.23124428669</v>
      </c>
      <c r="AO200" s="66">
        <f t="shared" si="106"/>
        <v>-18206.23124428669</v>
      </c>
      <c r="AP200" s="66">
        <f t="shared" si="107"/>
        <v>-24206.23124428669</v>
      </c>
    </row>
    <row r="201" spans="1:42" x14ac:dyDescent="0.25">
      <c r="A201" t="s">
        <v>356</v>
      </c>
      <c r="B201" t="s">
        <v>357</v>
      </c>
      <c r="C201" t="s">
        <v>107</v>
      </c>
      <c r="D201">
        <v>2</v>
      </c>
      <c r="E201">
        <v>3900</v>
      </c>
      <c r="G201" s="4">
        <f t="shared" si="81"/>
        <v>45536.399999999994</v>
      </c>
      <c r="H201">
        <v>284</v>
      </c>
      <c r="I201">
        <v>0.50409999999999999</v>
      </c>
      <c r="J201">
        <v>116</v>
      </c>
      <c r="K201" s="12">
        <v>361</v>
      </c>
      <c r="L201">
        <f t="shared" si="82"/>
        <v>245</v>
      </c>
      <c r="M201">
        <f t="shared" si="83"/>
        <v>168</v>
      </c>
      <c r="N201">
        <f t="shared" si="84"/>
        <v>0.64857142857142858</v>
      </c>
      <c r="O201" s="12">
        <v>0.50409999999999999</v>
      </c>
      <c r="P201">
        <v>114</v>
      </c>
      <c r="Q201">
        <f t="shared" si="85"/>
        <v>9.3469387755102051E-2</v>
      </c>
      <c r="R201">
        <f t="shared" si="86"/>
        <v>0.7766283265306122</v>
      </c>
      <c r="S201" s="12">
        <f t="shared" si="87"/>
        <v>32315.504666938774</v>
      </c>
      <c r="T201" s="12">
        <f t="shared" si="88"/>
        <v>22620.853266857139</v>
      </c>
      <c r="U201">
        <v>116</v>
      </c>
      <c r="V201">
        <f t="shared" si="89"/>
        <v>306.25</v>
      </c>
      <c r="W201">
        <f t="shared" si="90"/>
        <v>85.375</v>
      </c>
      <c r="X201">
        <f t="shared" si="91"/>
        <v>-193.4862269396007</v>
      </c>
      <c r="Y201">
        <f t="shared" si="92"/>
        <v>207.26688463482438</v>
      </c>
      <c r="Z201">
        <f t="shared" si="93"/>
        <v>207.26688463482438</v>
      </c>
      <c r="AA201">
        <f t="shared" si="94"/>
        <v>0.39801431717493674</v>
      </c>
      <c r="AB201">
        <f t="shared" si="95"/>
        <v>0.53561146938775517</v>
      </c>
      <c r="AC201">
        <f t="shared" si="96"/>
        <v>40520.300031658429</v>
      </c>
      <c r="AD201" s="12">
        <f t="shared" si="97"/>
        <v>28364.2100221609</v>
      </c>
      <c r="AE201">
        <v>45536.399999999994</v>
      </c>
      <c r="AF201" s="65">
        <f t="shared" si="98"/>
        <v>-17172.189977839094</v>
      </c>
      <c r="AH201" s="65">
        <f t="shared" si="99"/>
        <v>6516.6062108843544</v>
      </c>
      <c r="AI201" s="65">
        <f t="shared" si="100"/>
        <v>-40116.606210884354</v>
      </c>
      <c r="AJ201" s="65">
        <f t="shared" si="101"/>
        <v>-16116.606210884354</v>
      </c>
      <c r="AK201" s="65">
        <f t="shared" si="102"/>
        <v>-16116.606210884354</v>
      </c>
      <c r="AL201" s="65">
        <f t="shared" si="103"/>
        <v>-22116.606210884354</v>
      </c>
      <c r="AM201" s="66">
        <f t="shared" si="104"/>
        <v>-57288.796188723449</v>
      </c>
      <c r="AN201" s="66">
        <f t="shared" si="105"/>
        <v>-33288.796188723449</v>
      </c>
      <c r="AO201" s="66">
        <f t="shared" si="106"/>
        <v>-33288.796188723449</v>
      </c>
      <c r="AP201" s="66">
        <f t="shared" si="107"/>
        <v>-39288.796188723449</v>
      </c>
    </row>
    <row r="202" spans="1:42" x14ac:dyDescent="0.25">
      <c r="A202" t="s">
        <v>358</v>
      </c>
      <c r="B202" t="s">
        <v>357</v>
      </c>
      <c r="C202" t="s">
        <v>116</v>
      </c>
      <c r="D202">
        <v>1</v>
      </c>
      <c r="E202">
        <v>2800</v>
      </c>
      <c r="G202" s="4">
        <f t="shared" si="81"/>
        <v>32692.800000000003</v>
      </c>
      <c r="H202">
        <v>355</v>
      </c>
      <c r="I202">
        <v>0.4027</v>
      </c>
      <c r="J202">
        <v>102</v>
      </c>
      <c r="K202" s="12">
        <v>799</v>
      </c>
      <c r="L202">
        <f t="shared" si="82"/>
        <v>697</v>
      </c>
      <c r="M202">
        <f t="shared" si="83"/>
        <v>253</v>
      </c>
      <c r="N202">
        <f t="shared" si="84"/>
        <v>0.39038737446197991</v>
      </c>
      <c r="O202" s="12">
        <v>0.4027</v>
      </c>
      <c r="P202">
        <v>114</v>
      </c>
      <c r="Q202">
        <f t="shared" si="85"/>
        <v>0.11377331420373028</v>
      </c>
      <c r="R202">
        <f t="shared" si="86"/>
        <v>0.76055979913916794</v>
      </c>
      <c r="S202" s="12">
        <f t="shared" si="87"/>
        <v>31646.89324218078</v>
      </c>
      <c r="T202" s="12">
        <f t="shared" si="88"/>
        <v>22152.825269526544</v>
      </c>
      <c r="U202">
        <v>102</v>
      </c>
      <c r="V202">
        <f t="shared" si="89"/>
        <v>871.25</v>
      </c>
      <c r="W202">
        <f t="shared" si="90"/>
        <v>14.875</v>
      </c>
      <c r="X202">
        <f t="shared" si="91"/>
        <v>-550.44857215061916</v>
      </c>
      <c r="Y202">
        <f t="shared" si="92"/>
        <v>475.64905547131667</v>
      </c>
      <c r="Z202">
        <f t="shared" si="93"/>
        <v>475.64905547131667</v>
      </c>
      <c r="AA202">
        <f t="shared" si="94"/>
        <v>0.52886548691112389</v>
      </c>
      <c r="AB202">
        <f t="shared" si="95"/>
        <v>0.4320558536585366</v>
      </c>
      <c r="AC202">
        <f t="shared" si="96"/>
        <v>75010.039926790763</v>
      </c>
      <c r="AD202" s="12">
        <f t="shared" si="97"/>
        <v>52507.02794875353</v>
      </c>
      <c r="AE202">
        <v>32692.800000000003</v>
      </c>
      <c r="AF202" s="65">
        <f t="shared" si="98"/>
        <v>19814.227948753527</v>
      </c>
      <c r="AH202" s="65">
        <f t="shared" si="99"/>
        <v>5256.6795528455286</v>
      </c>
      <c r="AI202" s="65">
        <f t="shared" si="100"/>
        <v>-38856.679552845526</v>
      </c>
      <c r="AJ202" s="65">
        <f t="shared" si="101"/>
        <v>-14856.67955284553</v>
      </c>
      <c r="AK202" s="65">
        <f t="shared" si="102"/>
        <v>-14856.67955284553</v>
      </c>
      <c r="AL202" s="65">
        <f t="shared" si="103"/>
        <v>-20856.67955284553</v>
      </c>
      <c r="AM202" s="66">
        <f t="shared" si="104"/>
        <v>-19042.451604091999</v>
      </c>
      <c r="AN202" s="66">
        <f t="shared" si="105"/>
        <v>4957.5483959079975</v>
      </c>
      <c r="AO202" s="66">
        <f t="shared" si="106"/>
        <v>4957.5483959079975</v>
      </c>
      <c r="AP202" s="66">
        <f t="shared" si="107"/>
        <v>-1042.4516040920025</v>
      </c>
    </row>
    <row r="203" spans="1:42" x14ac:dyDescent="0.25">
      <c r="A203" t="s">
        <v>359</v>
      </c>
      <c r="B203" t="s">
        <v>357</v>
      </c>
      <c r="C203" t="s">
        <v>116</v>
      </c>
      <c r="D203">
        <v>2</v>
      </c>
      <c r="E203">
        <v>3500</v>
      </c>
      <c r="G203" s="4">
        <f t="shared" si="81"/>
        <v>40866</v>
      </c>
      <c r="H203">
        <v>436</v>
      </c>
      <c r="I203">
        <v>0.50680000000000003</v>
      </c>
      <c r="J203">
        <v>188</v>
      </c>
      <c r="K203" s="12">
        <v>724</v>
      </c>
      <c r="L203">
        <f t="shared" si="82"/>
        <v>536</v>
      </c>
      <c r="M203">
        <f t="shared" si="83"/>
        <v>248</v>
      </c>
      <c r="N203">
        <f t="shared" si="84"/>
        <v>0.47014925373134331</v>
      </c>
      <c r="O203" s="12">
        <v>0.50680000000000003</v>
      </c>
      <c r="P203">
        <v>114</v>
      </c>
      <c r="Q203">
        <f t="shared" si="85"/>
        <v>-1.0447761194029848E-2</v>
      </c>
      <c r="R203">
        <f t="shared" si="86"/>
        <v>0.85886835820895524</v>
      </c>
      <c r="S203" s="12">
        <f t="shared" si="87"/>
        <v>35737.512385074631</v>
      </c>
      <c r="T203" s="12">
        <f t="shared" si="88"/>
        <v>25016.25866955224</v>
      </c>
      <c r="U203">
        <v>188</v>
      </c>
      <c r="V203">
        <f t="shared" si="89"/>
        <v>670</v>
      </c>
      <c r="W203">
        <f t="shared" si="90"/>
        <v>121</v>
      </c>
      <c r="X203">
        <f t="shared" si="91"/>
        <v>-423.30048016173868</v>
      </c>
      <c r="Y203">
        <f t="shared" si="92"/>
        <v>420.55938842557492</v>
      </c>
      <c r="Z203">
        <f t="shared" si="93"/>
        <v>420.55938842557492</v>
      </c>
      <c r="AA203">
        <f t="shared" si="94"/>
        <v>0.44710356481429092</v>
      </c>
      <c r="AB203">
        <f t="shared" si="95"/>
        <v>0.4967622388059702</v>
      </c>
      <c r="AC203">
        <f t="shared" si="96"/>
        <v>76255.078520982745</v>
      </c>
      <c r="AD203" s="12">
        <f t="shared" si="97"/>
        <v>53378.554964687915</v>
      </c>
      <c r="AE203">
        <v>40866</v>
      </c>
      <c r="AF203" s="65">
        <f t="shared" si="98"/>
        <v>12512.554964687915</v>
      </c>
      <c r="AH203" s="65">
        <f t="shared" si="99"/>
        <v>6043.9405721393041</v>
      </c>
      <c r="AI203" s="65">
        <f t="shared" si="100"/>
        <v>-39643.940572139305</v>
      </c>
      <c r="AJ203" s="65">
        <f t="shared" si="101"/>
        <v>-15643.940572139305</v>
      </c>
      <c r="AK203" s="65">
        <f t="shared" si="102"/>
        <v>-15643.940572139305</v>
      </c>
      <c r="AL203" s="65">
        <f t="shared" si="103"/>
        <v>-21643.940572139305</v>
      </c>
      <c r="AM203" s="66">
        <f t="shared" si="104"/>
        <v>-27131.38560745139</v>
      </c>
      <c r="AN203" s="66">
        <f t="shared" si="105"/>
        <v>-3131.3856074513897</v>
      </c>
      <c r="AO203" s="66">
        <f t="shared" si="106"/>
        <v>-3131.3856074513897</v>
      </c>
      <c r="AP203" s="66">
        <f t="shared" si="107"/>
        <v>-9131.3856074513897</v>
      </c>
    </row>
    <row r="204" spans="1:42" x14ac:dyDescent="0.25">
      <c r="A204" t="s">
        <v>360</v>
      </c>
      <c r="B204" t="s">
        <v>347</v>
      </c>
      <c r="C204" t="s">
        <v>116</v>
      </c>
      <c r="D204">
        <v>1</v>
      </c>
      <c r="E204">
        <v>900</v>
      </c>
      <c r="G204" s="4">
        <f t="shared" si="81"/>
        <v>10508.4</v>
      </c>
      <c r="H204">
        <v>141</v>
      </c>
      <c r="I204">
        <v>0.54790000000000005</v>
      </c>
      <c r="J204">
        <v>116</v>
      </c>
      <c r="K204" s="12">
        <v>296</v>
      </c>
      <c r="L204">
        <f t="shared" si="82"/>
        <v>180</v>
      </c>
      <c r="M204">
        <f t="shared" si="83"/>
        <v>25</v>
      </c>
      <c r="N204">
        <f t="shared" si="84"/>
        <v>0.21111111111111111</v>
      </c>
      <c r="O204" s="12">
        <v>0.54790000000000005</v>
      </c>
      <c r="P204">
        <v>114</v>
      </c>
      <c r="Q204">
        <f t="shared" si="85"/>
        <v>9.1111111111111115E-2</v>
      </c>
      <c r="R204">
        <f t="shared" si="86"/>
        <v>0.77849466666666667</v>
      </c>
      <c r="S204" s="12">
        <f t="shared" si="87"/>
        <v>32393.163079999998</v>
      </c>
      <c r="T204" s="12">
        <f t="shared" si="88"/>
        <v>22675.214155999998</v>
      </c>
      <c r="U204">
        <v>116</v>
      </c>
      <c r="V204">
        <f t="shared" si="89"/>
        <v>225</v>
      </c>
      <c r="W204">
        <f t="shared" si="90"/>
        <v>93.5</v>
      </c>
      <c r="X204">
        <f t="shared" si="91"/>
        <v>-142.15314632297196</v>
      </c>
      <c r="Y204">
        <f t="shared" si="92"/>
        <v>167.66546626231997</v>
      </c>
      <c r="Z204">
        <f t="shared" si="93"/>
        <v>167.66546626231997</v>
      </c>
      <c r="AA204">
        <f t="shared" si="94"/>
        <v>0.32962429449919983</v>
      </c>
      <c r="AB204">
        <f t="shared" si="95"/>
        <v>0.58973533333333328</v>
      </c>
      <c r="AC204">
        <f t="shared" si="96"/>
        <v>36090.561116664772</v>
      </c>
      <c r="AD204" s="12">
        <f t="shared" si="97"/>
        <v>25263.392781665338</v>
      </c>
      <c r="AE204">
        <v>10508.4</v>
      </c>
      <c r="AF204" s="65">
        <f t="shared" si="98"/>
        <v>14754.992781665338</v>
      </c>
      <c r="AH204" s="65">
        <f t="shared" si="99"/>
        <v>7175.1132222222222</v>
      </c>
      <c r="AI204" s="65">
        <f t="shared" si="100"/>
        <v>-40775.113222222222</v>
      </c>
      <c r="AJ204" s="65">
        <f t="shared" si="101"/>
        <v>-16775.113222222222</v>
      </c>
      <c r="AK204" s="65">
        <f t="shared" si="102"/>
        <v>-16775.113222222222</v>
      </c>
      <c r="AL204" s="65">
        <f t="shared" si="103"/>
        <v>-22775.113222222222</v>
      </c>
      <c r="AM204" s="66">
        <f t="shared" si="104"/>
        <v>-26020.120440556886</v>
      </c>
      <c r="AN204" s="66">
        <f t="shared" si="105"/>
        <v>-2020.1204405568842</v>
      </c>
      <c r="AO204" s="66">
        <f t="shared" si="106"/>
        <v>-2020.1204405568842</v>
      </c>
      <c r="AP204" s="66">
        <f t="shared" si="107"/>
        <v>-8020.1204405568842</v>
      </c>
    </row>
    <row r="205" spans="1:42" x14ac:dyDescent="0.25">
      <c r="A205" t="s">
        <v>361</v>
      </c>
      <c r="B205" t="s">
        <v>357</v>
      </c>
      <c r="C205" t="s">
        <v>107</v>
      </c>
      <c r="D205">
        <v>1</v>
      </c>
      <c r="E205">
        <v>2600</v>
      </c>
      <c r="G205" s="4">
        <f t="shared" si="81"/>
        <v>30357.599999999999</v>
      </c>
      <c r="H205">
        <v>250</v>
      </c>
      <c r="I205">
        <v>0.36990000000000001</v>
      </c>
      <c r="J205">
        <v>69</v>
      </c>
      <c r="K205" s="12">
        <v>406</v>
      </c>
      <c r="L205">
        <f t="shared" si="82"/>
        <v>337</v>
      </c>
      <c r="M205">
        <f t="shared" si="83"/>
        <v>181</v>
      </c>
      <c r="N205">
        <f t="shared" si="84"/>
        <v>0.52967359050445106</v>
      </c>
      <c r="O205" s="12">
        <v>0.36990000000000001</v>
      </c>
      <c r="P205">
        <v>114</v>
      </c>
      <c r="Q205">
        <f t="shared" si="85"/>
        <v>0.20682492581602374</v>
      </c>
      <c r="R205">
        <f t="shared" si="86"/>
        <v>0.68691875370919886</v>
      </c>
      <c r="S205" s="12">
        <f t="shared" si="87"/>
        <v>28582.689341839767</v>
      </c>
      <c r="T205" s="12">
        <f t="shared" si="88"/>
        <v>20007.882539287835</v>
      </c>
      <c r="U205">
        <v>69</v>
      </c>
      <c r="V205">
        <f t="shared" si="89"/>
        <v>421.25</v>
      </c>
      <c r="W205">
        <f t="shared" si="90"/>
        <v>26.875</v>
      </c>
      <c r="X205">
        <f t="shared" si="91"/>
        <v>-266.14227950467529</v>
      </c>
      <c r="Y205">
        <f t="shared" si="92"/>
        <v>239.81812294667682</v>
      </c>
      <c r="Z205">
        <f t="shared" si="93"/>
        <v>239.81812294667682</v>
      </c>
      <c r="AA205">
        <f t="shared" si="94"/>
        <v>0.50550296248469273</v>
      </c>
      <c r="AB205">
        <f t="shared" si="95"/>
        <v>0.45054495548961421</v>
      </c>
      <c r="AC205">
        <f t="shared" si="96"/>
        <v>39437.828617943873</v>
      </c>
      <c r="AD205" s="12">
        <f t="shared" si="97"/>
        <v>27606.48003256071</v>
      </c>
      <c r="AE205">
        <v>30357.599999999999</v>
      </c>
      <c r="AF205" s="65">
        <f t="shared" si="98"/>
        <v>-2751.1199674392883</v>
      </c>
      <c r="AH205" s="65">
        <f t="shared" si="99"/>
        <v>5481.6302917903067</v>
      </c>
      <c r="AI205" s="65">
        <f t="shared" si="100"/>
        <v>-39081.630291790309</v>
      </c>
      <c r="AJ205" s="65">
        <f t="shared" si="101"/>
        <v>-15081.630291790307</v>
      </c>
      <c r="AK205" s="65">
        <f t="shared" si="102"/>
        <v>-15081.630291790307</v>
      </c>
      <c r="AL205" s="65">
        <f t="shared" si="103"/>
        <v>-21081.630291790309</v>
      </c>
      <c r="AM205" s="66">
        <f t="shared" si="104"/>
        <v>-41832.750259229593</v>
      </c>
      <c r="AN205" s="66">
        <f t="shared" si="105"/>
        <v>-17832.750259229593</v>
      </c>
      <c r="AO205" s="66">
        <f t="shared" si="106"/>
        <v>-17832.750259229593</v>
      </c>
      <c r="AP205" s="66">
        <f t="shared" si="107"/>
        <v>-23832.750259229597</v>
      </c>
    </row>
    <row r="206" spans="1:42" x14ac:dyDescent="0.25">
      <c r="A206" t="s">
        <v>362</v>
      </c>
      <c r="B206" t="s">
        <v>363</v>
      </c>
      <c r="C206" t="s">
        <v>107</v>
      </c>
      <c r="D206">
        <v>2</v>
      </c>
      <c r="E206">
        <v>2695</v>
      </c>
      <c r="G206" s="4">
        <f t="shared" si="81"/>
        <v>31466.82</v>
      </c>
      <c r="H206">
        <v>443</v>
      </c>
      <c r="I206">
        <v>0.2356</v>
      </c>
      <c r="J206">
        <v>265</v>
      </c>
      <c r="K206" s="12">
        <v>534</v>
      </c>
      <c r="L206">
        <f t="shared" si="82"/>
        <v>269</v>
      </c>
      <c r="M206">
        <f t="shared" si="83"/>
        <v>178</v>
      </c>
      <c r="N206">
        <f t="shared" si="84"/>
        <v>0.6293680297397769</v>
      </c>
      <c r="O206" s="12">
        <v>0.2356</v>
      </c>
      <c r="P206">
        <v>114</v>
      </c>
      <c r="Q206">
        <f t="shared" si="85"/>
        <v>-0.34907063197026023</v>
      </c>
      <c r="R206">
        <f t="shared" si="86"/>
        <v>1.126854498141264</v>
      </c>
      <c r="S206" s="12">
        <f t="shared" si="87"/>
        <v>46888.415667657995</v>
      </c>
      <c r="T206" s="12">
        <f t="shared" si="88"/>
        <v>32821.890967360596</v>
      </c>
      <c r="U206">
        <v>265</v>
      </c>
      <c r="V206">
        <f t="shared" si="89"/>
        <v>336.25</v>
      </c>
      <c r="W206">
        <f t="shared" si="90"/>
        <v>231.375</v>
      </c>
      <c r="X206">
        <f t="shared" si="91"/>
        <v>-212.43997978266364</v>
      </c>
      <c r="Y206">
        <f t="shared" si="92"/>
        <v>296.38894680313371</v>
      </c>
      <c r="Z206">
        <f t="shared" si="93"/>
        <v>296.38894680313371</v>
      </c>
      <c r="AA206">
        <f t="shared" si="94"/>
        <v>0.19335002766731213</v>
      </c>
      <c r="AB206">
        <f t="shared" si="95"/>
        <v>0.69758278810408925</v>
      </c>
      <c r="AC206">
        <f t="shared" si="96"/>
        <v>75465.877174070076</v>
      </c>
      <c r="AD206" s="12">
        <f t="shared" si="97"/>
        <v>52826.114021849047</v>
      </c>
      <c r="AE206">
        <v>31466.82</v>
      </c>
      <c r="AF206" s="65">
        <f t="shared" si="98"/>
        <v>21359.294021849048</v>
      </c>
      <c r="AH206" s="65">
        <f t="shared" si="99"/>
        <v>8487.2572552664187</v>
      </c>
      <c r="AI206" s="65">
        <f t="shared" si="100"/>
        <v>-42087.257255266421</v>
      </c>
      <c r="AJ206" s="65">
        <f t="shared" si="101"/>
        <v>-18087.257255266421</v>
      </c>
      <c r="AK206" s="65">
        <f t="shared" si="102"/>
        <v>-18087.257255266421</v>
      </c>
      <c r="AL206" s="65">
        <f t="shared" si="103"/>
        <v>-24087.257255266421</v>
      </c>
      <c r="AM206" s="66">
        <f t="shared" si="104"/>
        <v>-20727.963233417373</v>
      </c>
      <c r="AN206" s="66">
        <f t="shared" si="105"/>
        <v>3272.036766582627</v>
      </c>
      <c r="AO206" s="66">
        <f t="shared" si="106"/>
        <v>3272.036766582627</v>
      </c>
      <c r="AP206" s="66">
        <f t="shared" si="107"/>
        <v>-2727.963233417373</v>
      </c>
    </row>
    <row r="207" spans="1:42" x14ac:dyDescent="0.25">
      <c r="A207" t="s">
        <v>364</v>
      </c>
      <c r="B207" t="s">
        <v>363</v>
      </c>
      <c r="C207" t="s">
        <v>116</v>
      </c>
      <c r="D207">
        <v>1</v>
      </c>
      <c r="E207">
        <v>3000</v>
      </c>
      <c r="G207" s="4">
        <f t="shared" si="81"/>
        <v>35028</v>
      </c>
      <c r="H207">
        <v>343</v>
      </c>
      <c r="I207">
        <v>0.58079999999999998</v>
      </c>
      <c r="J207">
        <v>158</v>
      </c>
      <c r="K207" s="12">
        <v>706</v>
      </c>
      <c r="L207">
        <f t="shared" si="82"/>
        <v>548</v>
      </c>
      <c r="M207">
        <f t="shared" si="83"/>
        <v>185</v>
      </c>
      <c r="N207">
        <f t="shared" si="84"/>
        <v>0.37007299270072991</v>
      </c>
      <c r="O207" s="12">
        <v>0.58079999999999998</v>
      </c>
      <c r="P207">
        <v>114</v>
      </c>
      <c r="Q207">
        <f t="shared" si="85"/>
        <v>3.5766423357664237E-2</v>
      </c>
      <c r="R207">
        <f t="shared" si="86"/>
        <v>0.82229445255474454</v>
      </c>
      <c r="S207" s="12">
        <f t="shared" si="87"/>
        <v>34215.672170802922</v>
      </c>
      <c r="T207" s="12">
        <f t="shared" si="88"/>
        <v>23950.970519562045</v>
      </c>
      <c r="U207">
        <v>158</v>
      </c>
      <c r="V207">
        <f t="shared" si="89"/>
        <v>685</v>
      </c>
      <c r="W207">
        <f t="shared" si="90"/>
        <v>89.5</v>
      </c>
      <c r="X207">
        <f t="shared" si="91"/>
        <v>-432.77735658327015</v>
      </c>
      <c r="Y207">
        <f t="shared" si="92"/>
        <v>412.87041950972957</v>
      </c>
      <c r="Z207">
        <f t="shared" si="93"/>
        <v>412.87041950972957</v>
      </c>
      <c r="AA207">
        <f t="shared" si="94"/>
        <v>0.47207360512369279</v>
      </c>
      <c r="AB207">
        <f t="shared" si="95"/>
        <v>0.47700094890510958</v>
      </c>
      <c r="AC207">
        <f t="shared" si="96"/>
        <v>71882.947386561966</v>
      </c>
      <c r="AD207" s="12">
        <f t="shared" si="97"/>
        <v>50318.06317059337</v>
      </c>
      <c r="AE207">
        <v>35028</v>
      </c>
      <c r="AF207" s="65">
        <f t="shared" si="98"/>
        <v>15290.06317059337</v>
      </c>
      <c r="AH207" s="65">
        <f t="shared" si="99"/>
        <v>5803.5115450121666</v>
      </c>
      <c r="AI207" s="65">
        <f t="shared" si="100"/>
        <v>-39403.511545012167</v>
      </c>
      <c r="AJ207" s="65">
        <f t="shared" si="101"/>
        <v>-15403.511545012167</v>
      </c>
      <c r="AK207" s="65">
        <f t="shared" si="102"/>
        <v>-15403.511545012167</v>
      </c>
      <c r="AL207" s="65">
        <f t="shared" si="103"/>
        <v>-21403.511545012167</v>
      </c>
      <c r="AM207" s="66">
        <f t="shared" si="104"/>
        <v>-24113.448374418796</v>
      </c>
      <c r="AN207" s="66">
        <f t="shared" si="105"/>
        <v>-113.44837441879645</v>
      </c>
      <c r="AO207" s="66">
        <f t="shared" si="106"/>
        <v>-113.44837441879645</v>
      </c>
      <c r="AP207" s="66">
        <f t="shared" si="107"/>
        <v>-6113.4483744187964</v>
      </c>
    </row>
    <row r="208" spans="1:42" x14ac:dyDescent="0.25">
      <c r="A208" t="s">
        <v>365</v>
      </c>
      <c r="B208" t="s">
        <v>363</v>
      </c>
      <c r="C208" t="s">
        <v>116</v>
      </c>
      <c r="D208">
        <v>2</v>
      </c>
      <c r="E208">
        <v>4000</v>
      </c>
      <c r="G208" s="4">
        <f t="shared" si="81"/>
        <v>46704</v>
      </c>
      <c r="H208">
        <v>739</v>
      </c>
      <c r="I208">
        <v>1.9199999999999998E-2</v>
      </c>
      <c r="J208">
        <v>306</v>
      </c>
      <c r="K208" s="12">
        <v>781</v>
      </c>
      <c r="L208">
        <f t="shared" si="82"/>
        <v>475</v>
      </c>
      <c r="M208">
        <f t="shared" si="83"/>
        <v>433</v>
      </c>
      <c r="N208">
        <f t="shared" si="84"/>
        <v>0.82926315789473692</v>
      </c>
      <c r="O208" s="12">
        <v>1.9199999999999998E-2</v>
      </c>
      <c r="P208">
        <v>114</v>
      </c>
      <c r="Q208">
        <f t="shared" si="85"/>
        <v>-0.22336842105263163</v>
      </c>
      <c r="R208">
        <f t="shared" si="86"/>
        <v>1.0273737684210527</v>
      </c>
      <c r="S208" s="12">
        <f t="shared" si="87"/>
        <v>42749.022504</v>
      </c>
      <c r="T208" s="12">
        <f t="shared" si="88"/>
        <v>29924.315752799997</v>
      </c>
      <c r="U208">
        <v>306</v>
      </c>
      <c r="V208">
        <f t="shared" si="89"/>
        <v>593.75</v>
      </c>
      <c r="W208">
        <f t="shared" si="90"/>
        <v>246.625</v>
      </c>
      <c r="X208">
        <f t="shared" si="91"/>
        <v>-375.12635835228707</v>
      </c>
      <c r="Y208">
        <f t="shared" si="92"/>
        <v>442.3949804144554</v>
      </c>
      <c r="Z208">
        <f t="shared" si="93"/>
        <v>442.3949804144554</v>
      </c>
      <c r="AA208">
        <f t="shared" si="94"/>
        <v>0.32971786175066176</v>
      </c>
      <c r="AB208">
        <f t="shared" si="95"/>
        <v>0.58966128421052633</v>
      </c>
      <c r="AC208">
        <f t="shared" si="96"/>
        <v>95215.065182009625</v>
      </c>
      <c r="AD208" s="12">
        <f t="shared" si="97"/>
        <v>66650.54562740674</v>
      </c>
      <c r="AE208">
        <v>46704</v>
      </c>
      <c r="AF208" s="65">
        <f t="shared" si="98"/>
        <v>19946.54562740674</v>
      </c>
      <c r="AH208" s="65">
        <f t="shared" si="99"/>
        <v>7174.2122912280702</v>
      </c>
      <c r="AI208" s="65">
        <f t="shared" si="100"/>
        <v>-40774.212291228068</v>
      </c>
      <c r="AJ208" s="65">
        <f t="shared" si="101"/>
        <v>-16774.212291228068</v>
      </c>
      <c r="AK208" s="65">
        <f t="shared" si="102"/>
        <v>-16774.212291228068</v>
      </c>
      <c r="AL208" s="65">
        <f t="shared" si="103"/>
        <v>-22774.212291228068</v>
      </c>
      <c r="AM208" s="66">
        <f t="shared" si="104"/>
        <v>-20827.666663821328</v>
      </c>
      <c r="AN208" s="66">
        <f t="shared" si="105"/>
        <v>3172.3333361786717</v>
      </c>
      <c r="AO208" s="66">
        <f t="shared" si="106"/>
        <v>3172.3333361786717</v>
      </c>
      <c r="AP208" s="66">
        <f t="shared" si="107"/>
        <v>-2827.6666638213283</v>
      </c>
    </row>
    <row r="209" spans="1:42" x14ac:dyDescent="0.25">
      <c r="A209" t="s">
        <v>366</v>
      </c>
      <c r="B209" t="s">
        <v>363</v>
      </c>
      <c r="C209" t="s">
        <v>107</v>
      </c>
      <c r="D209">
        <v>1</v>
      </c>
      <c r="E209">
        <v>2295</v>
      </c>
      <c r="G209" s="4">
        <f t="shared" si="81"/>
        <v>26796.42</v>
      </c>
      <c r="H209">
        <v>270</v>
      </c>
      <c r="I209">
        <v>0.46850000000000003</v>
      </c>
      <c r="J209">
        <v>100</v>
      </c>
      <c r="K209" s="12">
        <v>469</v>
      </c>
      <c r="L209">
        <f t="shared" si="82"/>
        <v>369</v>
      </c>
      <c r="M209">
        <f t="shared" si="83"/>
        <v>170</v>
      </c>
      <c r="N209">
        <f t="shared" si="84"/>
        <v>0.46856368563685635</v>
      </c>
      <c r="O209" s="12">
        <v>0.46850000000000003</v>
      </c>
      <c r="P209">
        <v>114</v>
      </c>
      <c r="Q209">
        <f t="shared" si="85"/>
        <v>0.13035230352303523</v>
      </c>
      <c r="R209">
        <f t="shared" si="86"/>
        <v>0.74743918699186995</v>
      </c>
      <c r="S209" s="12">
        <f t="shared" si="87"/>
        <v>31100.94457073171</v>
      </c>
      <c r="T209" s="12">
        <f t="shared" si="88"/>
        <v>21770.661199512197</v>
      </c>
      <c r="U209">
        <v>100</v>
      </c>
      <c r="V209">
        <f t="shared" si="89"/>
        <v>461.25</v>
      </c>
      <c r="W209">
        <f t="shared" si="90"/>
        <v>53.875</v>
      </c>
      <c r="X209">
        <f t="shared" si="91"/>
        <v>-291.41394996209249</v>
      </c>
      <c r="Y209">
        <f t="shared" si="92"/>
        <v>274.81420583775588</v>
      </c>
      <c r="Z209">
        <f t="shared" si="93"/>
        <v>274.81420583775588</v>
      </c>
      <c r="AA209">
        <f t="shared" si="94"/>
        <v>0.47900098826613741</v>
      </c>
      <c r="AB209">
        <f t="shared" si="95"/>
        <v>0.47151861788617888</v>
      </c>
      <c r="AC209">
        <f t="shared" si="96"/>
        <v>47296.705296918881</v>
      </c>
      <c r="AD209" s="12">
        <f t="shared" si="97"/>
        <v>33107.693707843217</v>
      </c>
      <c r="AE209">
        <v>26796.42</v>
      </c>
      <c r="AF209" s="65">
        <f t="shared" si="98"/>
        <v>6311.2737078432183</v>
      </c>
      <c r="AH209" s="65">
        <f t="shared" si="99"/>
        <v>5736.8098509485098</v>
      </c>
      <c r="AI209" s="65">
        <f t="shared" si="100"/>
        <v>-39336.809850948513</v>
      </c>
      <c r="AJ209" s="65">
        <f t="shared" si="101"/>
        <v>-15336.80985094851</v>
      </c>
      <c r="AK209" s="65">
        <f t="shared" si="102"/>
        <v>-15336.80985094851</v>
      </c>
      <c r="AL209" s="65">
        <f t="shared" si="103"/>
        <v>-21336.80985094851</v>
      </c>
      <c r="AM209" s="66">
        <f t="shared" si="104"/>
        <v>-33025.536143105295</v>
      </c>
      <c r="AN209" s="66">
        <f t="shared" si="105"/>
        <v>-9025.5361431052916</v>
      </c>
      <c r="AO209" s="66">
        <f t="shared" si="106"/>
        <v>-9025.5361431052916</v>
      </c>
      <c r="AP209" s="66">
        <f t="shared" si="107"/>
        <v>-15025.536143105292</v>
      </c>
    </row>
    <row r="210" spans="1:42" x14ac:dyDescent="0.25">
      <c r="A210" t="s">
        <v>367</v>
      </c>
      <c r="B210" t="s">
        <v>368</v>
      </c>
      <c r="C210" t="s">
        <v>107</v>
      </c>
      <c r="D210">
        <v>2</v>
      </c>
      <c r="E210">
        <v>3000</v>
      </c>
      <c r="G210" s="4">
        <f t="shared" si="81"/>
        <v>35028</v>
      </c>
      <c r="H210">
        <v>424</v>
      </c>
      <c r="I210">
        <v>0.34250000000000003</v>
      </c>
      <c r="J210">
        <v>270</v>
      </c>
      <c r="K210" s="12">
        <v>543</v>
      </c>
      <c r="L210">
        <f t="shared" si="82"/>
        <v>273</v>
      </c>
      <c r="M210">
        <f t="shared" si="83"/>
        <v>154</v>
      </c>
      <c r="N210">
        <f t="shared" si="84"/>
        <v>0.55128205128205132</v>
      </c>
      <c r="O210" s="12">
        <v>0.34250000000000003</v>
      </c>
      <c r="P210">
        <v>114</v>
      </c>
      <c r="Q210">
        <f t="shared" si="85"/>
        <v>-0.35714285714285721</v>
      </c>
      <c r="R210">
        <f t="shared" si="86"/>
        <v>1.1332428571428572</v>
      </c>
      <c r="S210" s="12">
        <f t="shared" si="87"/>
        <v>47154.235285714291</v>
      </c>
      <c r="T210" s="12">
        <f t="shared" si="88"/>
        <v>33007.964700000004</v>
      </c>
      <c r="U210">
        <v>270</v>
      </c>
      <c r="V210">
        <f t="shared" si="89"/>
        <v>341.25</v>
      </c>
      <c r="W210">
        <f t="shared" si="90"/>
        <v>235.875</v>
      </c>
      <c r="X210">
        <f t="shared" si="91"/>
        <v>-215.5989385898408</v>
      </c>
      <c r="Y210">
        <f t="shared" si="92"/>
        <v>301.32595716451863</v>
      </c>
      <c r="Z210">
        <f t="shared" si="93"/>
        <v>301.32595716451863</v>
      </c>
      <c r="AA210">
        <f t="shared" si="94"/>
        <v>0.19179767667258205</v>
      </c>
      <c r="AB210">
        <f t="shared" si="95"/>
        <v>0.69881131868131863</v>
      </c>
      <c r="AC210">
        <f t="shared" si="96"/>
        <v>76858.046159852442</v>
      </c>
      <c r="AD210" s="12">
        <f t="shared" si="97"/>
        <v>53800.632311896705</v>
      </c>
      <c r="AE210">
        <v>35028</v>
      </c>
      <c r="AF210" s="65">
        <f t="shared" si="98"/>
        <v>18772.632311896705</v>
      </c>
      <c r="AH210" s="65">
        <f t="shared" si="99"/>
        <v>8502.2043772893776</v>
      </c>
      <c r="AI210" s="65">
        <f t="shared" si="100"/>
        <v>-42102.204377289381</v>
      </c>
      <c r="AJ210" s="65">
        <f t="shared" si="101"/>
        <v>-18102.204377289378</v>
      </c>
      <c r="AK210" s="65">
        <f t="shared" si="102"/>
        <v>-18102.204377289378</v>
      </c>
      <c r="AL210" s="65">
        <f t="shared" si="103"/>
        <v>-24102.204377289378</v>
      </c>
      <c r="AM210" s="66">
        <f t="shared" si="104"/>
        <v>-23329.572065392676</v>
      </c>
      <c r="AN210" s="66">
        <f t="shared" si="105"/>
        <v>670.42793460732719</v>
      </c>
      <c r="AO210" s="66">
        <f t="shared" si="106"/>
        <v>670.42793460732719</v>
      </c>
      <c r="AP210" s="66">
        <f t="shared" si="107"/>
        <v>-5329.5720653926728</v>
      </c>
    </row>
    <row r="211" spans="1:42" x14ac:dyDescent="0.25">
      <c r="A211" t="s">
        <v>369</v>
      </c>
      <c r="B211" t="s">
        <v>368</v>
      </c>
      <c r="C211" t="s">
        <v>116</v>
      </c>
      <c r="D211">
        <v>1</v>
      </c>
      <c r="E211">
        <v>3300</v>
      </c>
      <c r="G211" s="4">
        <f t="shared" si="81"/>
        <v>38530.800000000003</v>
      </c>
      <c r="H211">
        <v>980</v>
      </c>
      <c r="I211">
        <v>0.2712</v>
      </c>
      <c r="J211">
        <v>283</v>
      </c>
      <c r="K211" s="12">
        <v>1261</v>
      </c>
      <c r="L211">
        <f t="shared" si="82"/>
        <v>978</v>
      </c>
      <c r="M211">
        <f t="shared" si="83"/>
        <v>697</v>
      </c>
      <c r="N211">
        <f t="shared" si="84"/>
        <v>0.67014314928425356</v>
      </c>
      <c r="O211" s="12">
        <v>0.2712</v>
      </c>
      <c r="P211">
        <v>114</v>
      </c>
      <c r="Q211">
        <f t="shared" si="85"/>
        <v>-3.8241308793456052E-2</v>
      </c>
      <c r="R211">
        <f t="shared" si="86"/>
        <v>0.88086417177914111</v>
      </c>
      <c r="S211" s="12">
        <f t="shared" si="87"/>
        <v>36652.758187730062</v>
      </c>
      <c r="T211" s="12">
        <f t="shared" si="88"/>
        <v>25656.930731411041</v>
      </c>
      <c r="U211">
        <v>283</v>
      </c>
      <c r="V211">
        <f t="shared" si="89"/>
        <v>1222.5</v>
      </c>
      <c r="W211">
        <f t="shared" si="90"/>
        <v>160.75</v>
      </c>
      <c r="X211">
        <f t="shared" si="91"/>
        <v>-772.3654283548143</v>
      </c>
      <c r="Y211">
        <f t="shared" si="92"/>
        <v>737.34903335860508</v>
      </c>
      <c r="Z211">
        <f t="shared" si="93"/>
        <v>737.34903335860508</v>
      </c>
      <c r="AA211">
        <f t="shared" si="94"/>
        <v>0.47165565100908391</v>
      </c>
      <c r="AB211">
        <f t="shared" si="95"/>
        <v>0.47733171779141104</v>
      </c>
      <c r="AC211">
        <f t="shared" si="96"/>
        <v>128465.42945728828</v>
      </c>
      <c r="AD211" s="12">
        <f t="shared" si="97"/>
        <v>89925.800620101785</v>
      </c>
      <c r="AE211">
        <v>38530.800000000003</v>
      </c>
      <c r="AF211" s="65">
        <f t="shared" si="98"/>
        <v>51395.000620101782</v>
      </c>
      <c r="AH211" s="65">
        <f t="shared" si="99"/>
        <v>5807.5358997955018</v>
      </c>
      <c r="AI211" s="65">
        <f t="shared" si="100"/>
        <v>-39407.535899795505</v>
      </c>
      <c r="AJ211" s="65">
        <f t="shared" si="101"/>
        <v>-15407.535899795501</v>
      </c>
      <c r="AK211" s="65">
        <f t="shared" si="102"/>
        <v>-15407.535899795501</v>
      </c>
      <c r="AL211" s="65">
        <f t="shared" si="103"/>
        <v>-21407.535899795501</v>
      </c>
      <c r="AM211" s="66">
        <f t="shared" si="104"/>
        <v>11987.464720306278</v>
      </c>
      <c r="AN211" s="66">
        <f t="shared" si="105"/>
        <v>35987.464720306278</v>
      </c>
      <c r="AO211" s="66">
        <f t="shared" si="106"/>
        <v>35987.464720306278</v>
      </c>
      <c r="AP211" s="66">
        <f t="shared" si="107"/>
        <v>29987.464720306281</v>
      </c>
    </row>
    <row r="212" spans="1:42" x14ac:dyDescent="0.25">
      <c r="A212" t="s">
        <v>370</v>
      </c>
      <c r="B212" t="s">
        <v>368</v>
      </c>
      <c r="C212" t="s">
        <v>116</v>
      </c>
      <c r="D212">
        <v>2</v>
      </c>
      <c r="E212">
        <v>4500</v>
      </c>
      <c r="G212" s="4">
        <f t="shared" si="81"/>
        <v>52542</v>
      </c>
      <c r="H212">
        <v>994</v>
      </c>
      <c r="I212">
        <v>0.43009999999999998</v>
      </c>
      <c r="J212">
        <v>530</v>
      </c>
      <c r="K212" s="12">
        <v>1354</v>
      </c>
      <c r="L212">
        <f t="shared" si="82"/>
        <v>824</v>
      </c>
      <c r="M212">
        <f t="shared" si="83"/>
        <v>464</v>
      </c>
      <c r="N212">
        <f t="shared" si="84"/>
        <v>0.55048543689320395</v>
      </c>
      <c r="O212" s="12">
        <v>0.43009999999999998</v>
      </c>
      <c r="P212">
        <v>114</v>
      </c>
      <c r="Q212">
        <f t="shared" si="85"/>
        <v>-0.30388349514563107</v>
      </c>
      <c r="R212">
        <f t="shared" si="86"/>
        <v>1.0910933980582525</v>
      </c>
      <c r="S212" s="12">
        <f t="shared" si="87"/>
        <v>45400.396293203885</v>
      </c>
      <c r="T212" s="12">
        <f t="shared" si="88"/>
        <v>31780.277405242716</v>
      </c>
      <c r="U212">
        <v>530</v>
      </c>
      <c r="V212">
        <f t="shared" si="89"/>
        <v>1030</v>
      </c>
      <c r="W212">
        <f t="shared" si="90"/>
        <v>427</v>
      </c>
      <c r="X212">
        <f t="shared" si="91"/>
        <v>-650.74551427849383</v>
      </c>
      <c r="Y212">
        <f t="shared" si="92"/>
        <v>767.0241344452869</v>
      </c>
      <c r="Z212">
        <f t="shared" si="93"/>
        <v>767.0241344452869</v>
      </c>
      <c r="AA212">
        <f t="shared" si="94"/>
        <v>0.3301205188789193</v>
      </c>
      <c r="AB212">
        <f t="shared" si="95"/>
        <v>0.58934262135922322</v>
      </c>
      <c r="AC212">
        <f t="shared" si="96"/>
        <v>164994.60512451775</v>
      </c>
      <c r="AD212" s="12">
        <f t="shared" si="97"/>
        <v>115496.22358716241</v>
      </c>
      <c r="AE212">
        <v>52542</v>
      </c>
      <c r="AF212" s="65">
        <f t="shared" si="98"/>
        <v>62954.223587162414</v>
      </c>
      <c r="AH212" s="65">
        <f t="shared" si="99"/>
        <v>7170.3352265372159</v>
      </c>
      <c r="AI212" s="65">
        <f t="shared" si="100"/>
        <v>-40770.335226537216</v>
      </c>
      <c r="AJ212" s="65">
        <f t="shared" si="101"/>
        <v>-16770.335226537216</v>
      </c>
      <c r="AK212" s="65">
        <f t="shared" si="102"/>
        <v>-16770.335226537216</v>
      </c>
      <c r="AL212" s="65">
        <f t="shared" si="103"/>
        <v>-22770.335226537216</v>
      </c>
      <c r="AM212" s="66">
        <f t="shared" si="104"/>
        <v>22183.888360625198</v>
      </c>
      <c r="AN212" s="66">
        <f t="shared" si="105"/>
        <v>46183.888360625198</v>
      </c>
      <c r="AO212" s="66">
        <f t="shared" si="106"/>
        <v>46183.888360625198</v>
      </c>
      <c r="AP212" s="66">
        <f t="shared" si="107"/>
        <v>40183.888360625198</v>
      </c>
    </row>
    <row r="213" spans="1:42" x14ac:dyDescent="0.25">
      <c r="A213" t="s">
        <v>371</v>
      </c>
      <c r="B213" t="s">
        <v>368</v>
      </c>
      <c r="C213" t="s">
        <v>107</v>
      </c>
      <c r="D213">
        <v>1</v>
      </c>
      <c r="E213">
        <v>2700</v>
      </c>
      <c r="G213" s="4">
        <f t="shared" si="81"/>
        <v>31525.199999999997</v>
      </c>
      <c r="H213">
        <v>284</v>
      </c>
      <c r="I213">
        <v>0.60550000000000004</v>
      </c>
      <c r="J213">
        <v>103</v>
      </c>
      <c r="K213" s="12">
        <v>483</v>
      </c>
      <c r="L213">
        <f t="shared" si="82"/>
        <v>380</v>
      </c>
      <c r="M213">
        <f t="shared" si="83"/>
        <v>181</v>
      </c>
      <c r="N213">
        <f t="shared" si="84"/>
        <v>0.4810526315789474</v>
      </c>
      <c r="O213" s="12">
        <v>0.60550000000000004</v>
      </c>
      <c r="P213">
        <v>114</v>
      </c>
      <c r="Q213">
        <f t="shared" si="85"/>
        <v>0.12315789473684211</v>
      </c>
      <c r="R213">
        <f t="shared" si="86"/>
        <v>0.75313284210526321</v>
      </c>
      <c r="S213" s="12">
        <f t="shared" si="87"/>
        <v>31337.85756</v>
      </c>
      <c r="T213" s="12">
        <f t="shared" si="88"/>
        <v>21936.500292000001</v>
      </c>
      <c r="U213">
        <v>103</v>
      </c>
      <c r="V213">
        <f t="shared" si="89"/>
        <v>475</v>
      </c>
      <c r="W213">
        <f t="shared" si="90"/>
        <v>55.5</v>
      </c>
      <c r="X213">
        <f t="shared" si="91"/>
        <v>-300.10108668182966</v>
      </c>
      <c r="Y213">
        <f t="shared" si="92"/>
        <v>283.01598433156431</v>
      </c>
      <c r="Z213">
        <f t="shared" si="93"/>
        <v>283.01598433156431</v>
      </c>
      <c r="AA213">
        <f t="shared" si="94"/>
        <v>0.47898101964539858</v>
      </c>
      <c r="AB213">
        <f t="shared" si="95"/>
        <v>0.4715344210526316</v>
      </c>
      <c r="AC213">
        <f t="shared" si="96"/>
        <v>48709.899086955062</v>
      </c>
      <c r="AD213" s="12">
        <f t="shared" si="97"/>
        <v>34096.92936086854</v>
      </c>
      <c r="AE213">
        <v>31525.199999999997</v>
      </c>
      <c r="AF213" s="65">
        <f t="shared" si="98"/>
        <v>2571.7293608685432</v>
      </c>
      <c r="AH213" s="65">
        <f t="shared" si="99"/>
        <v>5737.0021228070182</v>
      </c>
      <c r="AI213" s="65">
        <f t="shared" si="100"/>
        <v>-39337.002122807018</v>
      </c>
      <c r="AJ213" s="65">
        <f t="shared" si="101"/>
        <v>-15337.002122807018</v>
      </c>
      <c r="AK213" s="65">
        <f t="shared" si="102"/>
        <v>-15337.002122807018</v>
      </c>
      <c r="AL213" s="65">
        <f t="shared" si="103"/>
        <v>-21337.002122807018</v>
      </c>
      <c r="AM213" s="66">
        <f t="shared" si="104"/>
        <v>-36765.272761938475</v>
      </c>
      <c r="AN213" s="66">
        <f t="shared" si="105"/>
        <v>-12765.272761938475</v>
      </c>
      <c r="AO213" s="66">
        <f t="shared" si="106"/>
        <v>-12765.272761938475</v>
      </c>
      <c r="AP213" s="66">
        <f t="shared" si="107"/>
        <v>-18765.272761938475</v>
      </c>
    </row>
    <row r="214" spans="1:42" x14ac:dyDescent="0.25">
      <c r="A214" t="s">
        <v>372</v>
      </c>
      <c r="B214" t="s">
        <v>373</v>
      </c>
      <c r="C214" t="s">
        <v>107</v>
      </c>
      <c r="D214">
        <v>1</v>
      </c>
      <c r="E214">
        <v>2700</v>
      </c>
      <c r="G214" s="4">
        <f t="shared" si="81"/>
        <v>31525.199999999997</v>
      </c>
      <c r="H214">
        <v>236</v>
      </c>
      <c r="I214">
        <v>0.56710000000000005</v>
      </c>
      <c r="J214">
        <v>110</v>
      </c>
      <c r="K214" s="12">
        <v>515</v>
      </c>
      <c r="L214">
        <f t="shared" si="82"/>
        <v>405</v>
      </c>
      <c r="M214">
        <f t="shared" si="83"/>
        <v>126</v>
      </c>
      <c r="N214">
        <f t="shared" si="84"/>
        <v>0.34888888888888892</v>
      </c>
      <c r="O214" s="12">
        <v>0.56710000000000005</v>
      </c>
      <c r="P214">
        <v>114</v>
      </c>
      <c r="Q214">
        <f t="shared" si="85"/>
        <v>0.10790123456790124</v>
      </c>
      <c r="R214">
        <f t="shared" si="86"/>
        <v>0.76520696296296298</v>
      </c>
      <c r="S214" s="12">
        <f t="shared" si="87"/>
        <v>31840.261728888891</v>
      </c>
      <c r="T214" s="12">
        <f t="shared" si="88"/>
        <v>22288.183210222222</v>
      </c>
      <c r="U214">
        <v>110</v>
      </c>
      <c r="V214">
        <f t="shared" si="89"/>
        <v>506.25</v>
      </c>
      <c r="W214">
        <f t="shared" si="90"/>
        <v>59.375</v>
      </c>
      <c r="X214">
        <f t="shared" si="91"/>
        <v>-319.8445792266869</v>
      </c>
      <c r="Y214">
        <f t="shared" si="92"/>
        <v>301.74729909021988</v>
      </c>
      <c r="Z214">
        <f t="shared" si="93"/>
        <v>301.74729909021988</v>
      </c>
      <c r="AA214">
        <f t="shared" si="94"/>
        <v>0.47876009696833555</v>
      </c>
      <c r="AB214">
        <f t="shared" si="95"/>
        <v>0.47170925925925927</v>
      </c>
      <c r="AC214">
        <f t="shared" si="96"/>
        <v>51953.003152125377</v>
      </c>
      <c r="AD214" s="12">
        <f t="shared" si="97"/>
        <v>36367.102206487762</v>
      </c>
      <c r="AE214">
        <v>31525.199999999997</v>
      </c>
      <c r="AF214" s="65">
        <f t="shared" si="98"/>
        <v>4841.9022064877645</v>
      </c>
      <c r="AH214" s="65">
        <f t="shared" si="99"/>
        <v>5739.129320987654</v>
      </c>
      <c r="AI214" s="65">
        <f t="shared" si="100"/>
        <v>-39339.129320987653</v>
      </c>
      <c r="AJ214" s="65">
        <f t="shared" si="101"/>
        <v>-15339.129320987653</v>
      </c>
      <c r="AK214" s="65">
        <f t="shared" si="102"/>
        <v>-15339.129320987653</v>
      </c>
      <c r="AL214" s="65">
        <f t="shared" si="103"/>
        <v>-21339.129320987653</v>
      </c>
      <c r="AM214" s="66">
        <f t="shared" si="104"/>
        <v>-34497.227114499889</v>
      </c>
      <c r="AN214" s="66">
        <f t="shared" si="105"/>
        <v>-10497.227114499889</v>
      </c>
      <c r="AO214" s="66">
        <f t="shared" si="106"/>
        <v>-10497.227114499889</v>
      </c>
      <c r="AP214" s="66">
        <f t="shared" si="107"/>
        <v>-16497.227114499889</v>
      </c>
    </row>
    <row r="215" spans="1:42" x14ac:dyDescent="0.25">
      <c r="A215" t="s">
        <v>374</v>
      </c>
      <c r="B215" t="s">
        <v>347</v>
      </c>
      <c r="C215" t="s">
        <v>116</v>
      </c>
      <c r="D215">
        <v>2</v>
      </c>
      <c r="E215">
        <v>1100</v>
      </c>
      <c r="G215" s="4">
        <f t="shared" si="81"/>
        <v>12843.599999999999</v>
      </c>
      <c r="H215">
        <v>188</v>
      </c>
      <c r="I215">
        <v>0.61919999999999997</v>
      </c>
      <c r="J215">
        <v>136</v>
      </c>
      <c r="K215" s="12">
        <v>335</v>
      </c>
      <c r="L215">
        <f t="shared" si="82"/>
        <v>199</v>
      </c>
      <c r="M215">
        <f t="shared" si="83"/>
        <v>52</v>
      </c>
      <c r="N215">
        <f t="shared" si="84"/>
        <v>0.30904522613065327</v>
      </c>
      <c r="O215" s="12">
        <v>0.61919999999999997</v>
      </c>
      <c r="P215">
        <v>114</v>
      </c>
      <c r="Q215">
        <f t="shared" si="85"/>
        <v>1.1557788944723618E-2</v>
      </c>
      <c r="R215">
        <f t="shared" si="86"/>
        <v>0.84145316582914575</v>
      </c>
      <c r="S215" s="12">
        <f t="shared" si="87"/>
        <v>35012.86623015075</v>
      </c>
      <c r="T215" s="12">
        <f t="shared" si="88"/>
        <v>24509.006361105523</v>
      </c>
      <c r="U215">
        <v>136</v>
      </c>
      <c r="V215">
        <f t="shared" si="89"/>
        <v>248.75</v>
      </c>
      <c r="W215">
        <f t="shared" si="90"/>
        <v>111.125</v>
      </c>
      <c r="X215">
        <f t="shared" si="91"/>
        <v>-157.15820065706345</v>
      </c>
      <c r="Y215">
        <f t="shared" si="92"/>
        <v>189.24126547889819</v>
      </c>
      <c r="Z215">
        <f t="shared" si="93"/>
        <v>189.24126547889819</v>
      </c>
      <c r="AA215">
        <f t="shared" si="94"/>
        <v>0.31403523810612338</v>
      </c>
      <c r="AB215">
        <f t="shared" si="95"/>
        <v>0.60207251256281402</v>
      </c>
      <c r="AC215">
        <f t="shared" si="96"/>
        <v>41586.991928418065</v>
      </c>
      <c r="AD215" s="12">
        <f t="shared" si="97"/>
        <v>29110.894349892642</v>
      </c>
      <c r="AE215">
        <v>12843.599999999999</v>
      </c>
      <c r="AF215" s="65">
        <f t="shared" si="98"/>
        <v>16267.294349892643</v>
      </c>
      <c r="AH215" s="65">
        <f t="shared" si="99"/>
        <v>7325.2155695142374</v>
      </c>
      <c r="AI215" s="65">
        <f t="shared" si="100"/>
        <v>-40925.215569514236</v>
      </c>
      <c r="AJ215" s="65">
        <f t="shared" si="101"/>
        <v>-16925.215569514236</v>
      </c>
      <c r="AK215" s="65">
        <f t="shared" si="102"/>
        <v>-16925.215569514236</v>
      </c>
      <c r="AL215" s="65">
        <f t="shared" si="103"/>
        <v>-22925.215569514236</v>
      </c>
      <c r="AM215" s="66">
        <f t="shared" si="104"/>
        <v>-24657.921219621592</v>
      </c>
      <c r="AN215" s="66">
        <f t="shared" si="105"/>
        <v>-657.92121962159217</v>
      </c>
      <c r="AO215" s="66">
        <f t="shared" si="106"/>
        <v>-657.92121962159217</v>
      </c>
      <c r="AP215" s="66">
        <f t="shared" si="107"/>
        <v>-6657.9212196215922</v>
      </c>
    </row>
    <row r="216" spans="1:42" x14ac:dyDescent="0.25">
      <c r="A216" t="s">
        <v>375</v>
      </c>
      <c r="B216" t="s">
        <v>373</v>
      </c>
      <c r="C216" t="s">
        <v>107</v>
      </c>
      <c r="D216">
        <v>2</v>
      </c>
      <c r="E216">
        <v>3000</v>
      </c>
      <c r="G216" s="4">
        <f t="shared" si="81"/>
        <v>35028</v>
      </c>
      <c r="H216">
        <v>329</v>
      </c>
      <c r="I216">
        <v>0.70409999999999995</v>
      </c>
      <c r="J216">
        <v>270</v>
      </c>
      <c r="K216" s="12">
        <v>544</v>
      </c>
      <c r="L216">
        <f t="shared" si="82"/>
        <v>274</v>
      </c>
      <c r="M216">
        <f t="shared" si="83"/>
        <v>59</v>
      </c>
      <c r="N216">
        <f t="shared" si="84"/>
        <v>0.27226277372262775</v>
      </c>
      <c r="O216" s="12">
        <v>0.70409999999999995</v>
      </c>
      <c r="P216">
        <v>114</v>
      </c>
      <c r="Q216">
        <f t="shared" si="85"/>
        <v>-0.35547445255474452</v>
      </c>
      <c r="R216">
        <f t="shared" si="86"/>
        <v>1.131922481751825</v>
      </c>
      <c r="S216" s="12">
        <f t="shared" si="87"/>
        <v>47099.294465693441</v>
      </c>
      <c r="T216" s="12">
        <f t="shared" si="88"/>
        <v>32969.506125985405</v>
      </c>
      <c r="U216">
        <v>270</v>
      </c>
      <c r="V216">
        <f t="shared" si="89"/>
        <v>342.5</v>
      </c>
      <c r="W216">
        <f t="shared" si="90"/>
        <v>235.75</v>
      </c>
      <c r="X216">
        <f t="shared" si="91"/>
        <v>-216.38867829163507</v>
      </c>
      <c r="Y216">
        <f t="shared" si="92"/>
        <v>301.93520975486479</v>
      </c>
      <c r="Z216">
        <f t="shared" si="93"/>
        <v>301.93520975486479</v>
      </c>
      <c r="AA216">
        <f t="shared" si="94"/>
        <v>0.19324148833537164</v>
      </c>
      <c r="AB216">
        <f t="shared" si="95"/>
        <v>0.69766868613138688</v>
      </c>
      <c r="AC216">
        <f t="shared" si="96"/>
        <v>76887.520496565645</v>
      </c>
      <c r="AD216" s="12">
        <f t="shared" si="97"/>
        <v>53821.264347595948</v>
      </c>
      <c r="AE216">
        <v>35028</v>
      </c>
      <c r="AF216" s="65">
        <f t="shared" si="98"/>
        <v>18793.264347595948</v>
      </c>
      <c r="AH216" s="65">
        <f t="shared" si="99"/>
        <v>8488.3023479318745</v>
      </c>
      <c r="AI216" s="65">
        <f t="shared" si="100"/>
        <v>-42088.302347931873</v>
      </c>
      <c r="AJ216" s="65">
        <f t="shared" si="101"/>
        <v>-18088.302347931873</v>
      </c>
      <c r="AK216" s="65">
        <f t="shared" si="102"/>
        <v>-18088.302347931873</v>
      </c>
      <c r="AL216" s="65">
        <f t="shared" si="103"/>
        <v>-24088.302347931873</v>
      </c>
      <c r="AM216" s="66">
        <f t="shared" si="104"/>
        <v>-23295.038000335924</v>
      </c>
      <c r="AN216" s="66">
        <f t="shared" si="105"/>
        <v>704.96199966407585</v>
      </c>
      <c r="AO216" s="66">
        <f t="shared" si="106"/>
        <v>704.96199966407585</v>
      </c>
      <c r="AP216" s="66">
        <f t="shared" si="107"/>
        <v>-5295.0380003359242</v>
      </c>
    </row>
    <row r="217" spans="1:42" x14ac:dyDescent="0.25">
      <c r="A217" t="s">
        <v>376</v>
      </c>
      <c r="B217" t="s">
        <v>373</v>
      </c>
      <c r="C217" t="s">
        <v>116</v>
      </c>
      <c r="D217">
        <v>1</v>
      </c>
      <c r="E217">
        <v>4500</v>
      </c>
      <c r="G217" s="4">
        <f t="shared" si="81"/>
        <v>52542</v>
      </c>
      <c r="H217">
        <v>549</v>
      </c>
      <c r="I217">
        <v>0.44379999999999997</v>
      </c>
      <c r="J217">
        <v>231</v>
      </c>
      <c r="K217" s="12">
        <v>1027</v>
      </c>
      <c r="L217">
        <f t="shared" si="82"/>
        <v>796</v>
      </c>
      <c r="M217">
        <f t="shared" si="83"/>
        <v>318</v>
      </c>
      <c r="N217">
        <f t="shared" si="84"/>
        <v>0.41959798994974873</v>
      </c>
      <c r="O217" s="12">
        <v>0.44379999999999997</v>
      </c>
      <c r="P217">
        <v>114</v>
      </c>
      <c r="Q217">
        <f t="shared" si="85"/>
        <v>-1.7587939698492469E-2</v>
      </c>
      <c r="R217">
        <f t="shared" si="86"/>
        <v>0.86451909547738692</v>
      </c>
      <c r="S217" s="12">
        <f t="shared" si="87"/>
        <v>35972.639562814074</v>
      </c>
      <c r="T217" s="12">
        <f t="shared" si="88"/>
        <v>25180.847693969852</v>
      </c>
      <c r="U217">
        <v>231</v>
      </c>
      <c r="V217">
        <f t="shared" si="89"/>
        <v>995</v>
      </c>
      <c r="W217">
        <f t="shared" si="90"/>
        <v>131.5</v>
      </c>
      <c r="X217">
        <f t="shared" si="91"/>
        <v>-628.63280262825378</v>
      </c>
      <c r="Y217">
        <f t="shared" si="92"/>
        <v>600.46506191559274</v>
      </c>
      <c r="Z217">
        <f t="shared" si="93"/>
        <v>600.46506191559274</v>
      </c>
      <c r="AA217">
        <f t="shared" si="94"/>
        <v>0.47132167026692739</v>
      </c>
      <c r="AB217">
        <f t="shared" si="95"/>
        <v>0.47759603015075369</v>
      </c>
      <c r="AC217">
        <f t="shared" si="96"/>
        <v>104674.60138251647</v>
      </c>
      <c r="AD217" s="12">
        <f t="shared" si="97"/>
        <v>73272.220967761517</v>
      </c>
      <c r="AE217">
        <v>52542</v>
      </c>
      <c r="AF217" s="65">
        <f t="shared" si="98"/>
        <v>20730.220967761517</v>
      </c>
      <c r="AH217" s="65">
        <f t="shared" si="99"/>
        <v>5810.7517001675033</v>
      </c>
      <c r="AI217" s="65">
        <f t="shared" si="100"/>
        <v>-39410.751700167501</v>
      </c>
      <c r="AJ217" s="65">
        <f t="shared" si="101"/>
        <v>-15410.751700167504</v>
      </c>
      <c r="AK217" s="65">
        <f t="shared" si="102"/>
        <v>-15410.751700167504</v>
      </c>
      <c r="AL217" s="65">
        <f t="shared" si="103"/>
        <v>-21410.751700167504</v>
      </c>
      <c r="AM217" s="66">
        <f t="shared" si="104"/>
        <v>-18680.530732405983</v>
      </c>
      <c r="AN217" s="66">
        <f t="shared" si="105"/>
        <v>5319.4692675940132</v>
      </c>
      <c r="AO217" s="66">
        <f t="shared" si="106"/>
        <v>5319.4692675940132</v>
      </c>
      <c r="AP217" s="66">
        <f t="shared" si="107"/>
        <v>-680.53073240598678</v>
      </c>
    </row>
    <row r="218" spans="1:42" x14ac:dyDescent="0.25">
      <c r="A218" t="s">
        <v>377</v>
      </c>
      <c r="B218" t="s">
        <v>373</v>
      </c>
      <c r="C218" t="s">
        <v>116</v>
      </c>
      <c r="D218">
        <v>2</v>
      </c>
      <c r="E218">
        <v>4900</v>
      </c>
      <c r="G218" s="4">
        <f t="shared" si="81"/>
        <v>57212.399999999994</v>
      </c>
      <c r="H218">
        <v>652</v>
      </c>
      <c r="I218">
        <v>0.4466</v>
      </c>
      <c r="J218">
        <v>379</v>
      </c>
      <c r="K218" s="12">
        <v>969</v>
      </c>
      <c r="L218">
        <f t="shared" si="82"/>
        <v>590</v>
      </c>
      <c r="M218">
        <f t="shared" si="83"/>
        <v>273</v>
      </c>
      <c r="N218">
        <f t="shared" si="84"/>
        <v>0.47016949152542376</v>
      </c>
      <c r="O218" s="12">
        <v>0.4466</v>
      </c>
      <c r="P218">
        <v>114</v>
      </c>
      <c r="Q218">
        <f t="shared" si="85"/>
        <v>-0.2593220338983051</v>
      </c>
      <c r="R218">
        <f t="shared" si="86"/>
        <v>1.0558274576271187</v>
      </c>
      <c r="S218" s="12">
        <f t="shared" si="87"/>
        <v>43932.980511864414</v>
      </c>
      <c r="T218" s="12">
        <f t="shared" si="88"/>
        <v>30753.086358305089</v>
      </c>
      <c r="U218">
        <v>379</v>
      </c>
      <c r="V218">
        <f t="shared" si="89"/>
        <v>737.5</v>
      </c>
      <c r="W218">
        <f t="shared" si="90"/>
        <v>305.25</v>
      </c>
      <c r="X218">
        <f t="shared" si="91"/>
        <v>-465.94642405863027</v>
      </c>
      <c r="Y218">
        <f t="shared" si="92"/>
        <v>548.95902830427099</v>
      </c>
      <c r="Z218">
        <f t="shared" si="93"/>
        <v>548.95902830427099</v>
      </c>
      <c r="AA218">
        <f t="shared" si="94"/>
        <v>0.33045291973460472</v>
      </c>
      <c r="AB218">
        <f t="shared" si="95"/>
        <v>0.58907955932203393</v>
      </c>
      <c r="AC218">
        <f t="shared" si="96"/>
        <v>118033.89800495614</v>
      </c>
      <c r="AD218" s="12">
        <f t="shared" si="97"/>
        <v>82623.728603469295</v>
      </c>
      <c r="AE218">
        <v>57212.399999999994</v>
      </c>
      <c r="AF218" s="65">
        <f t="shared" si="98"/>
        <v>25411.328603469301</v>
      </c>
      <c r="AH218" s="65">
        <f t="shared" si="99"/>
        <v>7167.1346384180797</v>
      </c>
      <c r="AI218" s="65">
        <f t="shared" si="100"/>
        <v>-40767.13463841808</v>
      </c>
      <c r="AJ218" s="65">
        <f t="shared" si="101"/>
        <v>-16767.13463841808</v>
      </c>
      <c r="AK218" s="65">
        <f t="shared" si="102"/>
        <v>-16767.13463841808</v>
      </c>
      <c r="AL218" s="65">
        <f t="shared" si="103"/>
        <v>-22767.13463841808</v>
      </c>
      <c r="AM218" s="66">
        <f t="shared" si="104"/>
        <v>-15355.806034948779</v>
      </c>
      <c r="AN218" s="66">
        <f t="shared" si="105"/>
        <v>8644.1939650512213</v>
      </c>
      <c r="AO218" s="66">
        <f t="shared" si="106"/>
        <v>8644.1939650512213</v>
      </c>
      <c r="AP218" s="66">
        <f t="shared" si="107"/>
        <v>2644.1939650512213</v>
      </c>
    </row>
    <row r="219" spans="1:42" x14ac:dyDescent="0.25">
      <c r="A219" t="s">
        <v>378</v>
      </c>
      <c r="B219" t="s">
        <v>379</v>
      </c>
      <c r="C219" t="s">
        <v>107</v>
      </c>
      <c r="D219">
        <v>2</v>
      </c>
      <c r="E219">
        <v>3300</v>
      </c>
      <c r="G219" s="4">
        <f t="shared" si="81"/>
        <v>38530.800000000003</v>
      </c>
      <c r="H219">
        <v>378</v>
      </c>
      <c r="I219">
        <v>0.4219</v>
      </c>
      <c r="J219">
        <v>264</v>
      </c>
      <c r="K219" s="12">
        <v>532</v>
      </c>
      <c r="L219">
        <f t="shared" si="82"/>
        <v>268</v>
      </c>
      <c r="M219">
        <f t="shared" si="83"/>
        <v>114</v>
      </c>
      <c r="N219">
        <f t="shared" si="84"/>
        <v>0.44029850746268662</v>
      </c>
      <c r="O219" s="12">
        <v>0.4219</v>
      </c>
      <c r="P219">
        <v>114</v>
      </c>
      <c r="Q219">
        <f t="shared" si="85"/>
        <v>-0.34776119402985073</v>
      </c>
      <c r="R219">
        <f t="shared" si="86"/>
        <v>1.125818208955224</v>
      </c>
      <c r="S219" s="12">
        <f t="shared" si="87"/>
        <v>46845.295674626868</v>
      </c>
      <c r="T219" s="12">
        <f t="shared" si="88"/>
        <v>32791.706972238804</v>
      </c>
      <c r="U219">
        <v>264</v>
      </c>
      <c r="V219">
        <f t="shared" si="89"/>
        <v>335</v>
      </c>
      <c r="W219">
        <f t="shared" si="90"/>
        <v>230.5</v>
      </c>
      <c r="X219">
        <f t="shared" si="91"/>
        <v>-211.65024008086934</v>
      </c>
      <c r="Y219">
        <f t="shared" si="92"/>
        <v>295.27969421278743</v>
      </c>
      <c r="Z219">
        <f t="shared" si="93"/>
        <v>295.27969421278743</v>
      </c>
      <c r="AA219">
        <f t="shared" si="94"/>
        <v>0.19337222153070877</v>
      </c>
      <c r="AB219">
        <f t="shared" si="95"/>
        <v>0.69756522388059716</v>
      </c>
      <c r="AC219">
        <f t="shared" si="96"/>
        <v>75181.548790342131</v>
      </c>
      <c r="AD219" s="12">
        <f t="shared" si="97"/>
        <v>52627.084153239492</v>
      </c>
      <c r="AE219">
        <v>38530.800000000003</v>
      </c>
      <c r="AF219" s="65">
        <f t="shared" si="98"/>
        <v>14096.284153239489</v>
      </c>
      <c r="AH219" s="65">
        <f t="shared" si="99"/>
        <v>8487.0435572139322</v>
      </c>
      <c r="AI219" s="65">
        <f t="shared" si="100"/>
        <v>-42087.043557213932</v>
      </c>
      <c r="AJ219" s="65">
        <f t="shared" si="101"/>
        <v>-18087.043557213932</v>
      </c>
      <c r="AK219" s="65">
        <f t="shared" si="102"/>
        <v>-18087.043557213932</v>
      </c>
      <c r="AL219" s="65">
        <f t="shared" si="103"/>
        <v>-24087.043557213932</v>
      </c>
      <c r="AM219" s="66">
        <f t="shared" si="104"/>
        <v>-27990.759403974444</v>
      </c>
      <c r="AN219" s="66">
        <f t="shared" si="105"/>
        <v>-3990.7594039744436</v>
      </c>
      <c r="AO219" s="66">
        <f t="shared" si="106"/>
        <v>-3990.7594039744436</v>
      </c>
      <c r="AP219" s="66">
        <f t="shared" si="107"/>
        <v>-9990.7594039744436</v>
      </c>
    </row>
    <row r="220" spans="1:42" x14ac:dyDescent="0.25">
      <c r="A220" t="s">
        <v>380</v>
      </c>
      <c r="B220" t="s">
        <v>379</v>
      </c>
      <c r="C220" t="s">
        <v>116</v>
      </c>
      <c r="D220">
        <v>1</v>
      </c>
      <c r="E220">
        <v>4500</v>
      </c>
      <c r="G220" s="4">
        <f t="shared" si="81"/>
        <v>52542</v>
      </c>
      <c r="H220">
        <v>255</v>
      </c>
      <c r="I220">
        <v>0.59179999999999999</v>
      </c>
      <c r="J220">
        <v>151</v>
      </c>
      <c r="K220" s="12">
        <v>673</v>
      </c>
      <c r="L220">
        <f t="shared" si="82"/>
        <v>522</v>
      </c>
      <c r="M220">
        <f t="shared" si="83"/>
        <v>104</v>
      </c>
      <c r="N220">
        <f t="shared" si="84"/>
        <v>0.25938697318007664</v>
      </c>
      <c r="O220" s="12">
        <v>0.59179999999999999</v>
      </c>
      <c r="P220">
        <v>114</v>
      </c>
      <c r="Q220">
        <f t="shared" si="85"/>
        <v>4.3295019157088124E-2</v>
      </c>
      <c r="R220">
        <f t="shared" si="86"/>
        <v>0.81633632183908045</v>
      </c>
      <c r="S220" s="12">
        <f t="shared" si="87"/>
        <v>33967.754351724136</v>
      </c>
      <c r="T220" s="12">
        <f t="shared" si="88"/>
        <v>23777.428046206893</v>
      </c>
      <c r="U220">
        <v>151</v>
      </c>
      <c r="V220">
        <f t="shared" si="89"/>
        <v>652.5</v>
      </c>
      <c r="W220">
        <f t="shared" si="90"/>
        <v>85.75</v>
      </c>
      <c r="X220">
        <f t="shared" si="91"/>
        <v>-412.24412433661865</v>
      </c>
      <c r="Y220">
        <f t="shared" si="92"/>
        <v>393.52985216072784</v>
      </c>
      <c r="Z220">
        <f t="shared" si="93"/>
        <v>393.52985216072784</v>
      </c>
      <c r="AA220">
        <f t="shared" si="94"/>
        <v>0.47169326001644113</v>
      </c>
      <c r="AB220">
        <f t="shared" si="95"/>
        <v>0.47730195402298853</v>
      </c>
      <c r="AC220">
        <f t="shared" si="96"/>
        <v>68558.887101983011</v>
      </c>
      <c r="AD220" s="12">
        <f t="shared" si="97"/>
        <v>47991.220971388102</v>
      </c>
      <c r="AE220">
        <v>52542</v>
      </c>
      <c r="AF220" s="65">
        <f t="shared" si="98"/>
        <v>-4550.779028611898</v>
      </c>
      <c r="AH220" s="65">
        <f t="shared" si="99"/>
        <v>5807.1737739463606</v>
      </c>
      <c r="AI220" s="65">
        <f t="shared" si="100"/>
        <v>-39407.173773946357</v>
      </c>
      <c r="AJ220" s="65">
        <f t="shared" si="101"/>
        <v>-15407.173773946361</v>
      </c>
      <c r="AK220" s="65">
        <f t="shared" si="102"/>
        <v>-15407.173773946361</v>
      </c>
      <c r="AL220" s="65">
        <f t="shared" si="103"/>
        <v>-21407.173773946361</v>
      </c>
      <c r="AM220" s="66">
        <f t="shared" si="104"/>
        <v>-43957.952802558255</v>
      </c>
      <c r="AN220" s="66">
        <f t="shared" si="105"/>
        <v>-19957.952802558259</v>
      </c>
      <c r="AO220" s="66">
        <f t="shared" si="106"/>
        <v>-19957.952802558259</v>
      </c>
      <c r="AP220" s="66">
        <f t="shared" si="107"/>
        <v>-25957.952802558259</v>
      </c>
    </row>
    <row r="221" spans="1:42" x14ac:dyDescent="0.25">
      <c r="A221" t="s">
        <v>381</v>
      </c>
      <c r="B221" t="s">
        <v>379</v>
      </c>
      <c r="C221" t="s">
        <v>116</v>
      </c>
      <c r="D221">
        <v>2</v>
      </c>
      <c r="E221">
        <v>4200</v>
      </c>
      <c r="G221" s="4">
        <f t="shared" si="81"/>
        <v>49039.199999999997</v>
      </c>
      <c r="H221">
        <v>441</v>
      </c>
      <c r="I221">
        <v>0.5726</v>
      </c>
      <c r="J221">
        <v>278</v>
      </c>
      <c r="K221" s="12">
        <v>711</v>
      </c>
      <c r="L221">
        <f t="shared" si="82"/>
        <v>433</v>
      </c>
      <c r="M221">
        <f t="shared" si="83"/>
        <v>163</v>
      </c>
      <c r="N221">
        <f t="shared" si="84"/>
        <v>0.40115473441108551</v>
      </c>
      <c r="O221" s="12">
        <v>0.5726</v>
      </c>
      <c r="P221">
        <v>114</v>
      </c>
      <c r="Q221">
        <f t="shared" si="85"/>
        <v>-0.20300230946882222</v>
      </c>
      <c r="R221">
        <f t="shared" si="86"/>
        <v>1.011256027713626</v>
      </c>
      <c r="S221" s="12">
        <f t="shared" si="87"/>
        <v>42078.36331316398</v>
      </c>
      <c r="T221" s="12">
        <f t="shared" si="88"/>
        <v>29454.854319214784</v>
      </c>
      <c r="U221">
        <v>278</v>
      </c>
      <c r="V221">
        <f t="shared" si="89"/>
        <v>541.25</v>
      </c>
      <c r="W221">
        <f t="shared" si="90"/>
        <v>223.875</v>
      </c>
      <c r="X221">
        <f t="shared" si="91"/>
        <v>-341.95729087692695</v>
      </c>
      <c r="Y221">
        <f t="shared" si="92"/>
        <v>402.80637161991405</v>
      </c>
      <c r="Z221">
        <f t="shared" si="93"/>
        <v>402.80637161991405</v>
      </c>
      <c r="AA221">
        <f t="shared" si="94"/>
        <v>0.33058913925157329</v>
      </c>
      <c r="AB221">
        <f t="shared" si="95"/>
        <v>0.58897175519630496</v>
      </c>
      <c r="AC221">
        <f t="shared" si="96"/>
        <v>86593.175129491079</v>
      </c>
      <c r="AD221" s="12">
        <f t="shared" si="97"/>
        <v>60615.222590643752</v>
      </c>
      <c r="AE221">
        <v>49039.199999999997</v>
      </c>
      <c r="AF221" s="65">
        <f t="shared" si="98"/>
        <v>11576.022590643755</v>
      </c>
      <c r="AH221" s="65">
        <f t="shared" si="99"/>
        <v>7165.8230215550429</v>
      </c>
      <c r="AI221" s="65">
        <f t="shared" si="100"/>
        <v>-40765.823021555043</v>
      </c>
      <c r="AJ221" s="65">
        <f t="shared" si="101"/>
        <v>-16765.823021555043</v>
      </c>
      <c r="AK221" s="65">
        <f t="shared" si="102"/>
        <v>-16765.823021555043</v>
      </c>
      <c r="AL221" s="65">
        <f t="shared" si="103"/>
        <v>-22765.823021555043</v>
      </c>
      <c r="AM221" s="66">
        <f t="shared" si="104"/>
        <v>-29189.800430911288</v>
      </c>
      <c r="AN221" s="66">
        <f t="shared" si="105"/>
        <v>-5189.8004309112875</v>
      </c>
      <c r="AO221" s="66">
        <f t="shared" si="106"/>
        <v>-5189.8004309112875</v>
      </c>
      <c r="AP221" s="66">
        <f t="shared" si="107"/>
        <v>-11189.800430911288</v>
      </c>
    </row>
    <row r="222" spans="1:42" x14ac:dyDescent="0.25">
      <c r="A222" t="s">
        <v>382</v>
      </c>
      <c r="B222" t="s">
        <v>379</v>
      </c>
      <c r="C222" t="s">
        <v>107</v>
      </c>
      <c r="D222">
        <v>1</v>
      </c>
      <c r="E222">
        <v>2500</v>
      </c>
      <c r="G222" s="4">
        <f t="shared" si="81"/>
        <v>29190</v>
      </c>
      <c r="H222">
        <v>356</v>
      </c>
      <c r="I222">
        <v>0.42470000000000002</v>
      </c>
      <c r="J222">
        <v>98</v>
      </c>
      <c r="K222" s="12">
        <v>460</v>
      </c>
      <c r="L222">
        <f t="shared" si="82"/>
        <v>362</v>
      </c>
      <c r="M222">
        <f t="shared" si="83"/>
        <v>258</v>
      </c>
      <c r="N222">
        <f t="shared" si="84"/>
        <v>0.67016574585635358</v>
      </c>
      <c r="O222" s="12">
        <v>0.42470000000000002</v>
      </c>
      <c r="P222">
        <v>114</v>
      </c>
      <c r="Q222">
        <f t="shared" si="85"/>
        <v>0.13535911602209946</v>
      </c>
      <c r="R222">
        <f t="shared" si="86"/>
        <v>0.74347679558011048</v>
      </c>
      <c r="S222" s="12">
        <f t="shared" si="87"/>
        <v>30936.069464088399</v>
      </c>
      <c r="T222" s="12">
        <f t="shared" si="88"/>
        <v>21655.248624861877</v>
      </c>
      <c r="U222">
        <v>98</v>
      </c>
      <c r="V222">
        <f t="shared" si="89"/>
        <v>452.5</v>
      </c>
      <c r="W222">
        <f t="shared" si="90"/>
        <v>52.75</v>
      </c>
      <c r="X222">
        <f t="shared" si="91"/>
        <v>-285.88577204953248</v>
      </c>
      <c r="Y222">
        <f t="shared" si="92"/>
        <v>269.54943770533231</v>
      </c>
      <c r="Z222">
        <f t="shared" si="93"/>
        <v>269.54943770533231</v>
      </c>
      <c r="AA222">
        <f t="shared" si="94"/>
        <v>0.47911477945929792</v>
      </c>
      <c r="AB222">
        <f t="shared" si="95"/>
        <v>0.47142856353591167</v>
      </c>
      <c r="AC222">
        <f t="shared" si="96"/>
        <v>46381.756040058193</v>
      </c>
      <c r="AD222" s="12">
        <f t="shared" si="97"/>
        <v>32467.229228040735</v>
      </c>
      <c r="AE222">
        <v>29190</v>
      </c>
      <c r="AF222" s="65">
        <f t="shared" si="98"/>
        <v>3277.2292280407346</v>
      </c>
      <c r="AH222" s="65">
        <f t="shared" si="99"/>
        <v>5735.7141896869261</v>
      </c>
      <c r="AI222" s="65">
        <f t="shared" si="100"/>
        <v>-39335.714189686929</v>
      </c>
      <c r="AJ222" s="65">
        <f t="shared" si="101"/>
        <v>-15335.714189686925</v>
      </c>
      <c r="AK222" s="65">
        <f t="shared" si="102"/>
        <v>-15335.714189686925</v>
      </c>
      <c r="AL222" s="65">
        <f t="shared" si="103"/>
        <v>-21335.714189686925</v>
      </c>
      <c r="AM222" s="66">
        <f t="shared" si="104"/>
        <v>-36058.484961646194</v>
      </c>
      <c r="AN222" s="66">
        <f t="shared" si="105"/>
        <v>-12058.484961646191</v>
      </c>
      <c r="AO222" s="66">
        <f t="shared" si="106"/>
        <v>-12058.484961646191</v>
      </c>
      <c r="AP222" s="66">
        <f t="shared" si="107"/>
        <v>-18058.484961646191</v>
      </c>
    </row>
    <row r="223" spans="1:42" x14ac:dyDescent="0.25">
      <c r="A223" t="s">
        <v>383</v>
      </c>
      <c r="B223" t="s">
        <v>384</v>
      </c>
      <c r="C223" t="s">
        <v>107</v>
      </c>
      <c r="D223">
        <v>1</v>
      </c>
      <c r="E223">
        <v>2500</v>
      </c>
      <c r="G223" s="4">
        <f t="shared" si="81"/>
        <v>29190</v>
      </c>
      <c r="H223">
        <v>437</v>
      </c>
      <c r="I223">
        <v>7.9500000000000001E-2</v>
      </c>
      <c r="J223">
        <v>108</v>
      </c>
      <c r="K223" s="12">
        <v>507</v>
      </c>
      <c r="L223">
        <f t="shared" si="82"/>
        <v>399</v>
      </c>
      <c r="M223">
        <f t="shared" si="83"/>
        <v>329</v>
      </c>
      <c r="N223">
        <f t="shared" si="84"/>
        <v>0.75964912280701746</v>
      </c>
      <c r="O223" s="12">
        <v>7.9500000000000001E-2</v>
      </c>
      <c r="P223">
        <v>114</v>
      </c>
      <c r="Q223">
        <f t="shared" si="85"/>
        <v>0.11203007518796994</v>
      </c>
      <c r="R223">
        <f t="shared" si="86"/>
        <v>0.76193939849624059</v>
      </c>
      <c r="S223" s="12">
        <f t="shared" si="87"/>
        <v>31704.298371428569</v>
      </c>
      <c r="T223" s="12">
        <f t="shared" si="88"/>
        <v>22193.008859999998</v>
      </c>
      <c r="U223">
        <v>108</v>
      </c>
      <c r="V223">
        <f t="shared" si="89"/>
        <v>498.75</v>
      </c>
      <c r="W223">
        <f t="shared" si="90"/>
        <v>58.125</v>
      </c>
      <c r="X223">
        <f t="shared" si="91"/>
        <v>-315.10614101592114</v>
      </c>
      <c r="Y223">
        <f t="shared" si="92"/>
        <v>297.09178354814253</v>
      </c>
      <c r="Z223">
        <f t="shared" si="93"/>
        <v>297.09178354814253</v>
      </c>
      <c r="AA223">
        <f t="shared" si="94"/>
        <v>0.4791313955852482</v>
      </c>
      <c r="AB223">
        <f t="shared" si="95"/>
        <v>0.47141541353383459</v>
      </c>
      <c r="AC223">
        <f t="shared" si="96"/>
        <v>51119.580789581014</v>
      </c>
      <c r="AD223" s="12">
        <f t="shared" si="97"/>
        <v>35783.70655270671</v>
      </c>
      <c r="AE223">
        <v>29190</v>
      </c>
      <c r="AF223" s="65">
        <f t="shared" si="98"/>
        <v>6593.7065527067098</v>
      </c>
      <c r="AH223" s="65">
        <f t="shared" si="99"/>
        <v>5735.5541979949876</v>
      </c>
      <c r="AI223" s="65">
        <f t="shared" si="100"/>
        <v>-39335.554197994985</v>
      </c>
      <c r="AJ223" s="65">
        <f t="shared" si="101"/>
        <v>-15335.554197994988</v>
      </c>
      <c r="AK223" s="65">
        <f t="shared" si="102"/>
        <v>-15335.554197994988</v>
      </c>
      <c r="AL223" s="65">
        <f t="shared" si="103"/>
        <v>-21335.554197994988</v>
      </c>
      <c r="AM223" s="66">
        <f t="shared" si="104"/>
        <v>-32741.847645288275</v>
      </c>
      <c r="AN223" s="66">
        <f t="shared" si="105"/>
        <v>-8741.8476452882787</v>
      </c>
      <c r="AO223" s="66">
        <f t="shared" si="106"/>
        <v>-8741.8476452882787</v>
      </c>
      <c r="AP223" s="66">
        <f t="shared" si="107"/>
        <v>-14741.847645288279</v>
      </c>
    </row>
    <row r="224" spans="1:42" x14ac:dyDescent="0.25">
      <c r="A224" t="s">
        <v>385</v>
      </c>
      <c r="B224" t="s">
        <v>384</v>
      </c>
      <c r="C224" t="s">
        <v>107</v>
      </c>
      <c r="D224">
        <v>2</v>
      </c>
      <c r="E224">
        <v>3300</v>
      </c>
      <c r="G224" s="4">
        <f t="shared" si="81"/>
        <v>38530.800000000003</v>
      </c>
      <c r="H224">
        <v>461</v>
      </c>
      <c r="I224">
        <v>0.31780000000000003</v>
      </c>
      <c r="J224">
        <v>270</v>
      </c>
      <c r="K224" s="12">
        <v>543</v>
      </c>
      <c r="L224">
        <f t="shared" si="82"/>
        <v>273</v>
      </c>
      <c r="M224">
        <f t="shared" si="83"/>
        <v>191</v>
      </c>
      <c r="N224">
        <f t="shared" si="84"/>
        <v>0.65970695970695969</v>
      </c>
      <c r="O224" s="12">
        <v>0.31780000000000003</v>
      </c>
      <c r="P224">
        <v>114</v>
      </c>
      <c r="Q224">
        <f t="shared" si="85"/>
        <v>-0.35714285714285721</v>
      </c>
      <c r="R224">
        <f t="shared" si="86"/>
        <v>1.1332428571428572</v>
      </c>
      <c r="S224" s="12">
        <f t="shared" si="87"/>
        <v>47154.235285714291</v>
      </c>
      <c r="T224" s="12">
        <f t="shared" si="88"/>
        <v>33007.964700000004</v>
      </c>
      <c r="U224">
        <v>270</v>
      </c>
      <c r="V224">
        <f t="shared" si="89"/>
        <v>341.25</v>
      </c>
      <c r="W224">
        <f t="shared" si="90"/>
        <v>235.875</v>
      </c>
      <c r="X224">
        <f t="shared" si="91"/>
        <v>-215.5989385898408</v>
      </c>
      <c r="Y224">
        <f t="shared" si="92"/>
        <v>301.32595716451863</v>
      </c>
      <c r="Z224">
        <f t="shared" si="93"/>
        <v>301.32595716451863</v>
      </c>
      <c r="AA224">
        <f t="shared" si="94"/>
        <v>0.19179767667258205</v>
      </c>
      <c r="AB224">
        <f t="shared" si="95"/>
        <v>0.69881131868131863</v>
      </c>
      <c r="AC224">
        <f t="shared" si="96"/>
        <v>76858.046159852442</v>
      </c>
      <c r="AD224" s="12">
        <f t="shared" si="97"/>
        <v>53800.632311896705</v>
      </c>
      <c r="AE224">
        <v>38530.800000000003</v>
      </c>
      <c r="AF224" s="65">
        <f t="shared" si="98"/>
        <v>15269.832311896702</v>
      </c>
      <c r="AH224" s="65">
        <f t="shared" si="99"/>
        <v>8502.2043772893776</v>
      </c>
      <c r="AI224" s="65">
        <f t="shared" si="100"/>
        <v>-42102.204377289381</v>
      </c>
      <c r="AJ224" s="65">
        <f t="shared" si="101"/>
        <v>-18102.204377289378</v>
      </c>
      <c r="AK224" s="65">
        <f t="shared" si="102"/>
        <v>-18102.204377289378</v>
      </c>
      <c r="AL224" s="65">
        <f t="shared" si="103"/>
        <v>-24102.204377289378</v>
      </c>
      <c r="AM224" s="66">
        <f t="shared" si="104"/>
        <v>-26832.372065392679</v>
      </c>
      <c r="AN224" s="66">
        <f t="shared" si="105"/>
        <v>-2832.3720653926757</v>
      </c>
      <c r="AO224" s="66">
        <f t="shared" si="106"/>
        <v>-2832.3720653926757</v>
      </c>
      <c r="AP224" s="66">
        <f t="shared" si="107"/>
        <v>-8832.3720653926757</v>
      </c>
    </row>
    <row r="225" spans="1:42" x14ac:dyDescent="0.25">
      <c r="A225" t="s">
        <v>386</v>
      </c>
      <c r="B225" t="s">
        <v>384</v>
      </c>
      <c r="C225" t="s">
        <v>116</v>
      </c>
      <c r="D225">
        <v>1</v>
      </c>
      <c r="E225">
        <v>4500</v>
      </c>
      <c r="G225" s="4">
        <f t="shared" si="81"/>
        <v>52542</v>
      </c>
      <c r="H225">
        <v>669</v>
      </c>
      <c r="I225">
        <v>0.31230000000000002</v>
      </c>
      <c r="J225">
        <v>186</v>
      </c>
      <c r="K225" s="12">
        <v>829</v>
      </c>
      <c r="L225">
        <f t="shared" si="82"/>
        <v>643</v>
      </c>
      <c r="M225">
        <f t="shared" si="83"/>
        <v>483</v>
      </c>
      <c r="N225">
        <f t="shared" si="84"/>
        <v>0.7009331259720063</v>
      </c>
      <c r="O225" s="12">
        <v>0.31230000000000002</v>
      </c>
      <c r="P225">
        <v>114</v>
      </c>
      <c r="Q225">
        <f t="shared" si="85"/>
        <v>1.0419906687402808E-2</v>
      </c>
      <c r="R225">
        <f t="shared" si="86"/>
        <v>0.84235368584758941</v>
      </c>
      <c r="S225" s="12">
        <f t="shared" si="87"/>
        <v>35050.336868118196</v>
      </c>
      <c r="T225" s="12">
        <f t="shared" si="88"/>
        <v>24535.235807682737</v>
      </c>
      <c r="U225">
        <v>186</v>
      </c>
      <c r="V225">
        <f t="shared" si="89"/>
        <v>803.75</v>
      </c>
      <c r="W225">
        <f t="shared" si="90"/>
        <v>105.625</v>
      </c>
      <c r="X225">
        <f t="shared" si="91"/>
        <v>-507.80262825372756</v>
      </c>
      <c r="Y225">
        <f t="shared" si="92"/>
        <v>484.74941559262066</v>
      </c>
      <c r="Z225">
        <f t="shared" si="93"/>
        <v>484.74941559262066</v>
      </c>
      <c r="AA225">
        <f t="shared" si="94"/>
        <v>0.47169445174820612</v>
      </c>
      <c r="AB225">
        <f t="shared" si="95"/>
        <v>0.4773010108864697</v>
      </c>
      <c r="AC225">
        <f t="shared" si="96"/>
        <v>84450.555922478889</v>
      </c>
      <c r="AD225" s="12">
        <f t="shared" si="97"/>
        <v>59115.389145735215</v>
      </c>
      <c r="AE225">
        <v>52542</v>
      </c>
      <c r="AF225" s="65">
        <f t="shared" si="98"/>
        <v>6573.3891457352147</v>
      </c>
      <c r="AH225" s="65">
        <f t="shared" si="99"/>
        <v>5807.1622991187151</v>
      </c>
      <c r="AI225" s="65">
        <f t="shared" si="100"/>
        <v>-39407.162299118718</v>
      </c>
      <c r="AJ225" s="65">
        <f t="shared" si="101"/>
        <v>-15407.162299118714</v>
      </c>
      <c r="AK225" s="65">
        <f t="shared" si="102"/>
        <v>-15407.162299118714</v>
      </c>
      <c r="AL225" s="65">
        <f t="shared" si="103"/>
        <v>-21407.162299118714</v>
      </c>
      <c r="AM225" s="66">
        <f t="shared" si="104"/>
        <v>-32833.773153383503</v>
      </c>
      <c r="AN225" s="66">
        <f t="shared" si="105"/>
        <v>-8833.7731533834994</v>
      </c>
      <c r="AO225" s="66">
        <f t="shared" si="106"/>
        <v>-8833.7731533834994</v>
      </c>
      <c r="AP225" s="66">
        <f t="shared" si="107"/>
        <v>-14833.773153383499</v>
      </c>
    </row>
    <row r="226" spans="1:42" x14ac:dyDescent="0.25">
      <c r="A226" t="s">
        <v>387</v>
      </c>
      <c r="B226" t="s">
        <v>347</v>
      </c>
      <c r="C226" t="s">
        <v>107</v>
      </c>
      <c r="D226">
        <v>1</v>
      </c>
      <c r="E226">
        <v>500</v>
      </c>
      <c r="G226" s="4">
        <f t="shared" si="81"/>
        <v>5838</v>
      </c>
      <c r="H226">
        <v>121</v>
      </c>
      <c r="I226">
        <v>0.39729999999999999</v>
      </c>
      <c r="J226">
        <v>50</v>
      </c>
      <c r="K226" s="12">
        <v>174</v>
      </c>
      <c r="L226">
        <f t="shared" si="82"/>
        <v>124</v>
      </c>
      <c r="M226">
        <f t="shared" si="83"/>
        <v>71</v>
      </c>
      <c r="N226">
        <f t="shared" si="84"/>
        <v>0.5580645161290323</v>
      </c>
      <c r="O226" s="12">
        <v>0.39729999999999999</v>
      </c>
      <c r="P226">
        <v>114</v>
      </c>
      <c r="Q226">
        <f t="shared" si="85"/>
        <v>0.51290322580645165</v>
      </c>
      <c r="R226">
        <f t="shared" si="86"/>
        <v>0.44468838709677422</v>
      </c>
      <c r="S226" s="12">
        <f t="shared" si="87"/>
        <v>18503.483787096775</v>
      </c>
      <c r="T226" s="12">
        <f t="shared" si="88"/>
        <v>12952.438650967742</v>
      </c>
      <c r="U226">
        <v>50</v>
      </c>
      <c r="V226">
        <f t="shared" si="89"/>
        <v>155</v>
      </c>
      <c r="W226">
        <f t="shared" si="90"/>
        <v>34.5</v>
      </c>
      <c r="X226">
        <f t="shared" si="91"/>
        <v>-97.92772302249179</v>
      </c>
      <c r="Y226">
        <f t="shared" si="92"/>
        <v>100.54732120293151</v>
      </c>
      <c r="Z226">
        <f t="shared" si="93"/>
        <v>100.54732120293151</v>
      </c>
      <c r="AA226">
        <f t="shared" si="94"/>
        <v>0.42611174969633236</v>
      </c>
      <c r="AB226">
        <f t="shared" si="95"/>
        <v>0.51337516129032257</v>
      </c>
      <c r="AC226">
        <f t="shared" si="96"/>
        <v>18840.751492550666</v>
      </c>
      <c r="AD226" s="12">
        <f t="shared" si="97"/>
        <v>13188.526044785465</v>
      </c>
      <c r="AE226">
        <v>5838</v>
      </c>
      <c r="AF226" s="65">
        <f t="shared" si="98"/>
        <v>7350.5260447854653</v>
      </c>
      <c r="AH226" s="65">
        <f t="shared" si="99"/>
        <v>6246.0644623655917</v>
      </c>
      <c r="AI226" s="65">
        <f t="shared" si="100"/>
        <v>-39846.06446236559</v>
      </c>
      <c r="AJ226" s="65">
        <f t="shared" si="101"/>
        <v>-15846.064462365592</v>
      </c>
      <c r="AK226" s="65">
        <f t="shared" si="102"/>
        <v>-15846.064462365592</v>
      </c>
      <c r="AL226" s="65">
        <f t="shared" si="103"/>
        <v>-21846.06446236559</v>
      </c>
      <c r="AM226" s="66">
        <f t="shared" si="104"/>
        <v>-32495.538417580123</v>
      </c>
      <c r="AN226" s="66">
        <f t="shared" si="105"/>
        <v>-8495.5384175801264</v>
      </c>
      <c r="AO226" s="66">
        <f t="shared" si="106"/>
        <v>-8495.5384175801264</v>
      </c>
      <c r="AP226" s="66">
        <f t="shared" si="107"/>
        <v>-14495.538417580125</v>
      </c>
    </row>
    <row r="227" spans="1:42" x14ac:dyDescent="0.25">
      <c r="A227" t="s">
        <v>388</v>
      </c>
      <c r="B227" t="s">
        <v>384</v>
      </c>
      <c r="C227" t="s">
        <v>116</v>
      </c>
      <c r="D227">
        <v>2</v>
      </c>
      <c r="E227">
        <v>4200</v>
      </c>
      <c r="G227" s="4">
        <f t="shared" si="81"/>
        <v>49039.199999999997</v>
      </c>
      <c r="H227">
        <v>437</v>
      </c>
      <c r="I227">
        <v>0.61099999999999999</v>
      </c>
      <c r="J227">
        <v>319</v>
      </c>
      <c r="K227" s="12">
        <v>815</v>
      </c>
      <c r="L227">
        <f t="shared" si="82"/>
        <v>496</v>
      </c>
      <c r="M227">
        <f t="shared" si="83"/>
        <v>118</v>
      </c>
      <c r="N227">
        <f t="shared" si="84"/>
        <v>0.29032258064516131</v>
      </c>
      <c r="O227" s="12">
        <v>0.61099999999999999</v>
      </c>
      <c r="P227">
        <v>114</v>
      </c>
      <c r="Q227">
        <f t="shared" si="85"/>
        <v>-0.23064516129032256</v>
      </c>
      <c r="R227">
        <f t="shared" si="86"/>
        <v>1.0331325806451612</v>
      </c>
      <c r="S227" s="12">
        <f t="shared" si="87"/>
        <v>42988.646680645157</v>
      </c>
      <c r="T227" s="12">
        <f t="shared" si="88"/>
        <v>30092.052676451607</v>
      </c>
      <c r="U227">
        <v>319</v>
      </c>
      <c r="V227">
        <f t="shared" si="89"/>
        <v>620</v>
      </c>
      <c r="W227">
        <f t="shared" si="90"/>
        <v>257</v>
      </c>
      <c r="X227">
        <f t="shared" si="91"/>
        <v>-391.71089208996716</v>
      </c>
      <c r="Y227">
        <f t="shared" si="92"/>
        <v>461.68928481172605</v>
      </c>
      <c r="Z227">
        <f t="shared" si="93"/>
        <v>461.68928481172605</v>
      </c>
      <c r="AA227">
        <f t="shared" si="94"/>
        <v>0.33014400776084846</v>
      </c>
      <c r="AB227">
        <f t="shared" si="95"/>
        <v>0.58932403225806462</v>
      </c>
      <c r="AC227">
        <f t="shared" si="96"/>
        <v>99310.875706089777</v>
      </c>
      <c r="AD227" s="12">
        <f t="shared" si="97"/>
        <v>69517.612994262832</v>
      </c>
      <c r="AE227">
        <v>49039.199999999997</v>
      </c>
      <c r="AF227" s="65">
        <f t="shared" si="98"/>
        <v>20478.412994262835</v>
      </c>
      <c r="AH227" s="65">
        <f t="shared" si="99"/>
        <v>7170.109059139787</v>
      </c>
      <c r="AI227" s="65">
        <f t="shared" si="100"/>
        <v>-40770.109059139788</v>
      </c>
      <c r="AJ227" s="65">
        <f t="shared" si="101"/>
        <v>-16770.109059139788</v>
      </c>
      <c r="AK227" s="65">
        <f t="shared" si="102"/>
        <v>-16770.109059139788</v>
      </c>
      <c r="AL227" s="65">
        <f t="shared" si="103"/>
        <v>-22770.109059139788</v>
      </c>
      <c r="AM227" s="66">
        <f t="shared" si="104"/>
        <v>-20291.696064876953</v>
      </c>
      <c r="AN227" s="66">
        <f t="shared" si="105"/>
        <v>3708.3039351230473</v>
      </c>
      <c r="AO227" s="66">
        <f t="shared" si="106"/>
        <v>3708.3039351230473</v>
      </c>
      <c r="AP227" s="66">
        <f t="shared" si="107"/>
        <v>-2291.6960648769527</v>
      </c>
    </row>
    <row r="228" spans="1:42" x14ac:dyDescent="0.25">
      <c r="A228" t="s">
        <v>389</v>
      </c>
      <c r="B228" t="s">
        <v>390</v>
      </c>
      <c r="C228" t="s">
        <v>107</v>
      </c>
      <c r="D228">
        <v>2</v>
      </c>
      <c r="E228">
        <v>3600</v>
      </c>
      <c r="G228" s="4">
        <f t="shared" si="81"/>
        <v>42033.599999999999</v>
      </c>
      <c r="H228">
        <v>663</v>
      </c>
      <c r="I228">
        <v>0.2329</v>
      </c>
      <c r="J228">
        <v>332</v>
      </c>
      <c r="K228" s="12">
        <v>805</v>
      </c>
      <c r="L228">
        <f t="shared" si="82"/>
        <v>473</v>
      </c>
      <c r="M228">
        <f t="shared" si="83"/>
        <v>331</v>
      </c>
      <c r="N228">
        <f t="shared" si="84"/>
        <v>0.65983086680761105</v>
      </c>
      <c r="O228" s="12">
        <v>0.2329</v>
      </c>
      <c r="P228">
        <v>114</v>
      </c>
      <c r="Q228">
        <f t="shared" si="85"/>
        <v>-0.26871035940803378</v>
      </c>
      <c r="R228">
        <f t="shared" si="86"/>
        <v>1.0632573784355179</v>
      </c>
      <c r="S228" s="12">
        <f t="shared" si="87"/>
        <v>44242.1395167019</v>
      </c>
      <c r="T228" s="12">
        <f t="shared" si="88"/>
        <v>30969.497661691326</v>
      </c>
      <c r="U228">
        <v>332</v>
      </c>
      <c r="V228">
        <f t="shared" si="89"/>
        <v>591.25</v>
      </c>
      <c r="W228">
        <f t="shared" si="90"/>
        <v>272.875</v>
      </c>
      <c r="X228">
        <f t="shared" si="91"/>
        <v>-373.54687894869852</v>
      </c>
      <c r="Y228">
        <f t="shared" si="92"/>
        <v>454.17647523376291</v>
      </c>
      <c r="Z228">
        <f t="shared" si="93"/>
        <v>454.17647523376291</v>
      </c>
      <c r="AA228">
        <f t="shared" si="94"/>
        <v>0.30664097291122694</v>
      </c>
      <c r="AB228">
        <f t="shared" si="95"/>
        <v>0.60792433403805501</v>
      </c>
      <c r="AC228">
        <f t="shared" si="96"/>
        <v>100778.29990341632</v>
      </c>
      <c r="AD228" s="12">
        <f t="shared" si="97"/>
        <v>70544.809932391421</v>
      </c>
      <c r="AE228">
        <v>42033.599999999999</v>
      </c>
      <c r="AF228" s="65">
        <f t="shared" si="98"/>
        <v>28511.209932391423</v>
      </c>
      <c r="AH228" s="65">
        <f t="shared" si="99"/>
        <v>7396.4127307963363</v>
      </c>
      <c r="AI228" s="65">
        <f t="shared" si="100"/>
        <v>-40996.412730796335</v>
      </c>
      <c r="AJ228" s="65">
        <f t="shared" si="101"/>
        <v>-16996.412730796335</v>
      </c>
      <c r="AK228" s="65">
        <f t="shared" si="102"/>
        <v>-16996.412730796335</v>
      </c>
      <c r="AL228" s="65">
        <f t="shared" si="103"/>
        <v>-22996.412730796335</v>
      </c>
      <c r="AM228" s="66">
        <f t="shared" si="104"/>
        <v>-12485.202798404913</v>
      </c>
      <c r="AN228" s="66">
        <f t="shared" si="105"/>
        <v>11514.797201595087</v>
      </c>
      <c r="AO228" s="66">
        <f t="shared" si="106"/>
        <v>11514.797201595087</v>
      </c>
      <c r="AP228" s="66">
        <f t="shared" si="107"/>
        <v>5514.7972015950872</v>
      </c>
    </row>
    <row r="229" spans="1:42" x14ac:dyDescent="0.25">
      <c r="A229" t="s">
        <v>391</v>
      </c>
      <c r="B229" t="s">
        <v>390</v>
      </c>
      <c r="C229" t="s">
        <v>116</v>
      </c>
      <c r="D229">
        <v>1</v>
      </c>
      <c r="E229">
        <v>4000</v>
      </c>
      <c r="G229" s="4">
        <f t="shared" si="81"/>
        <v>46704</v>
      </c>
      <c r="H229">
        <v>337</v>
      </c>
      <c r="I229">
        <v>0.50680000000000003</v>
      </c>
      <c r="J229">
        <v>179</v>
      </c>
      <c r="K229" s="12">
        <v>629</v>
      </c>
      <c r="L229">
        <f t="shared" si="82"/>
        <v>450</v>
      </c>
      <c r="M229">
        <f t="shared" si="83"/>
        <v>158</v>
      </c>
      <c r="N229">
        <f t="shared" si="84"/>
        <v>0.38088888888888894</v>
      </c>
      <c r="O229" s="12">
        <v>0.50680000000000003</v>
      </c>
      <c r="P229">
        <v>114</v>
      </c>
      <c r="Q229">
        <f t="shared" si="85"/>
        <v>-1.5555555555555545E-2</v>
      </c>
      <c r="R229">
        <f t="shared" si="86"/>
        <v>0.86291066666666671</v>
      </c>
      <c r="S229" s="12">
        <f t="shared" si="87"/>
        <v>35905.71284</v>
      </c>
      <c r="T229" s="12">
        <f t="shared" si="88"/>
        <v>25133.998987999999</v>
      </c>
      <c r="U229">
        <v>179</v>
      </c>
      <c r="V229">
        <f t="shared" si="89"/>
        <v>562.5</v>
      </c>
      <c r="W229">
        <f t="shared" si="90"/>
        <v>122.75</v>
      </c>
      <c r="X229">
        <f t="shared" si="91"/>
        <v>-355.38286580742988</v>
      </c>
      <c r="Y229">
        <f t="shared" si="92"/>
        <v>363.66366565579983</v>
      </c>
      <c r="Z229">
        <f t="shared" si="93"/>
        <v>363.66366565579983</v>
      </c>
      <c r="AA229">
        <f t="shared" si="94"/>
        <v>0.42829096116586635</v>
      </c>
      <c r="AB229">
        <f t="shared" si="95"/>
        <v>0.51165053333333343</v>
      </c>
      <c r="AC229">
        <f t="shared" si="96"/>
        <v>67915.078597661937</v>
      </c>
      <c r="AD229" s="12">
        <f t="shared" si="97"/>
        <v>47540.555018363353</v>
      </c>
      <c r="AE229">
        <v>46704</v>
      </c>
      <c r="AF229" s="65">
        <f t="shared" si="98"/>
        <v>836.55501836335316</v>
      </c>
      <c r="AH229" s="65">
        <f t="shared" si="99"/>
        <v>6225.0814888888908</v>
      </c>
      <c r="AI229" s="65">
        <f t="shared" si="100"/>
        <v>-39825.081488888893</v>
      </c>
      <c r="AJ229" s="65">
        <f t="shared" si="101"/>
        <v>-15825.081488888891</v>
      </c>
      <c r="AK229" s="65">
        <f t="shared" si="102"/>
        <v>-15825.081488888891</v>
      </c>
      <c r="AL229" s="65">
        <f t="shared" si="103"/>
        <v>-21825.081488888893</v>
      </c>
      <c r="AM229" s="66">
        <f t="shared" si="104"/>
        <v>-38988.526470525539</v>
      </c>
      <c r="AN229" s="66">
        <f t="shared" si="105"/>
        <v>-14988.526470525538</v>
      </c>
      <c r="AO229" s="66">
        <f t="shared" si="106"/>
        <v>-14988.526470525538</v>
      </c>
      <c r="AP229" s="66">
        <f t="shared" si="107"/>
        <v>-20988.526470525539</v>
      </c>
    </row>
    <row r="230" spans="1:42" x14ac:dyDescent="0.25">
      <c r="A230" t="s">
        <v>392</v>
      </c>
      <c r="B230" t="s">
        <v>390</v>
      </c>
      <c r="C230" t="s">
        <v>116</v>
      </c>
      <c r="D230">
        <v>2</v>
      </c>
      <c r="E230">
        <v>5500</v>
      </c>
      <c r="G230" s="4">
        <f t="shared" si="81"/>
        <v>64218</v>
      </c>
      <c r="H230">
        <v>447</v>
      </c>
      <c r="I230">
        <v>0.61639999999999995</v>
      </c>
      <c r="J230">
        <v>227</v>
      </c>
      <c r="K230" s="12">
        <v>813</v>
      </c>
      <c r="L230">
        <f t="shared" si="82"/>
        <v>586</v>
      </c>
      <c r="M230">
        <f t="shared" si="83"/>
        <v>220</v>
      </c>
      <c r="N230">
        <f t="shared" si="84"/>
        <v>0.40034129692832765</v>
      </c>
      <c r="O230" s="12">
        <v>0.61639999999999995</v>
      </c>
      <c r="P230">
        <v>114</v>
      </c>
      <c r="Q230">
        <f t="shared" si="85"/>
        <v>-5.426621160409556E-2</v>
      </c>
      <c r="R230">
        <f t="shared" si="86"/>
        <v>0.89354627986348123</v>
      </c>
      <c r="S230" s="12">
        <f t="shared" si="87"/>
        <v>37180.460705119454</v>
      </c>
      <c r="T230" s="12">
        <f t="shared" si="88"/>
        <v>26026.322493583615</v>
      </c>
      <c r="U230">
        <v>227</v>
      </c>
      <c r="V230">
        <f t="shared" si="89"/>
        <v>732.5</v>
      </c>
      <c r="W230">
        <f t="shared" si="90"/>
        <v>153.75</v>
      </c>
      <c r="X230">
        <f t="shared" si="91"/>
        <v>-462.78746525145311</v>
      </c>
      <c r="Y230">
        <f t="shared" si="92"/>
        <v>470.52201794288595</v>
      </c>
      <c r="Z230">
        <f t="shared" si="93"/>
        <v>470.52201794288595</v>
      </c>
      <c r="AA230">
        <f t="shared" si="94"/>
        <v>0.43245326681622653</v>
      </c>
      <c r="AB230">
        <f t="shared" si="95"/>
        <v>0.50835648464163841</v>
      </c>
      <c r="AC230">
        <f t="shared" si="96"/>
        <v>87305.415430596418</v>
      </c>
      <c r="AD230" s="12">
        <f t="shared" si="97"/>
        <v>61113.79080141749</v>
      </c>
      <c r="AE230">
        <v>64218</v>
      </c>
      <c r="AF230" s="65">
        <f t="shared" si="98"/>
        <v>-3104.20919858251</v>
      </c>
      <c r="AH230" s="65">
        <f t="shared" si="99"/>
        <v>6185.0038964732676</v>
      </c>
      <c r="AI230" s="65">
        <f t="shared" si="100"/>
        <v>-39785.003896473267</v>
      </c>
      <c r="AJ230" s="65">
        <f t="shared" si="101"/>
        <v>-15785.003896473267</v>
      </c>
      <c r="AK230" s="65">
        <f t="shared" si="102"/>
        <v>-15785.003896473267</v>
      </c>
      <c r="AL230" s="65">
        <f t="shared" si="103"/>
        <v>-21785.003896473267</v>
      </c>
      <c r="AM230" s="66">
        <f t="shared" si="104"/>
        <v>-42889.213095055777</v>
      </c>
      <c r="AN230" s="66">
        <f t="shared" si="105"/>
        <v>-18889.213095055777</v>
      </c>
      <c r="AO230" s="66">
        <f t="shared" si="106"/>
        <v>-18889.213095055777</v>
      </c>
      <c r="AP230" s="66">
        <f t="shared" si="107"/>
        <v>-24889.213095055777</v>
      </c>
    </row>
    <row r="231" spans="1:42" x14ac:dyDescent="0.25">
      <c r="A231" t="s">
        <v>393</v>
      </c>
      <c r="B231" t="s">
        <v>390</v>
      </c>
      <c r="C231" t="s">
        <v>107</v>
      </c>
      <c r="D231">
        <v>1</v>
      </c>
      <c r="E231">
        <v>3000</v>
      </c>
      <c r="G231" s="4">
        <f t="shared" si="81"/>
        <v>35028</v>
      </c>
      <c r="H231">
        <v>610</v>
      </c>
      <c r="I231">
        <v>0.1014</v>
      </c>
      <c r="J231">
        <v>115</v>
      </c>
      <c r="K231" s="12">
        <v>650</v>
      </c>
      <c r="L231">
        <f t="shared" si="82"/>
        <v>535</v>
      </c>
      <c r="M231">
        <f t="shared" si="83"/>
        <v>495</v>
      </c>
      <c r="N231">
        <f t="shared" si="84"/>
        <v>0.84018691588785044</v>
      </c>
      <c r="O231" s="12">
        <v>0.1014</v>
      </c>
      <c r="P231">
        <v>114</v>
      </c>
      <c r="Q231">
        <f t="shared" si="85"/>
        <v>9.8504672897196263E-2</v>
      </c>
      <c r="R231">
        <f t="shared" si="86"/>
        <v>0.77264340186915892</v>
      </c>
      <c r="S231" s="12">
        <f t="shared" si="87"/>
        <v>32149.691951775701</v>
      </c>
      <c r="T231" s="12">
        <f t="shared" si="88"/>
        <v>22504.784366242991</v>
      </c>
      <c r="U231">
        <v>115</v>
      </c>
      <c r="V231">
        <f t="shared" si="89"/>
        <v>668.75</v>
      </c>
      <c r="W231">
        <f t="shared" si="90"/>
        <v>48.125</v>
      </c>
      <c r="X231">
        <f t="shared" si="91"/>
        <v>-422.51074045994443</v>
      </c>
      <c r="Y231">
        <f t="shared" si="92"/>
        <v>383.45013583522876</v>
      </c>
      <c r="Z231">
        <f t="shared" si="93"/>
        <v>383.45013583522876</v>
      </c>
      <c r="AA231">
        <f t="shared" si="94"/>
        <v>0.50142076386576262</v>
      </c>
      <c r="AB231">
        <f t="shared" si="95"/>
        <v>0.45377560747663548</v>
      </c>
      <c r="AC231">
        <f t="shared" si="96"/>
        <v>63510.116188854707</v>
      </c>
      <c r="AD231" s="12">
        <f t="shared" si="97"/>
        <v>44457.081332198293</v>
      </c>
      <c r="AE231">
        <v>35028</v>
      </c>
      <c r="AF231" s="65">
        <f t="shared" si="98"/>
        <v>9429.0813321982932</v>
      </c>
      <c r="AH231" s="65">
        <f t="shared" si="99"/>
        <v>5520.936557632398</v>
      </c>
      <c r="AI231" s="65">
        <f t="shared" si="100"/>
        <v>-39120.936557632398</v>
      </c>
      <c r="AJ231" s="65">
        <f t="shared" si="101"/>
        <v>-15120.936557632398</v>
      </c>
      <c r="AK231" s="65">
        <f t="shared" si="102"/>
        <v>-15120.936557632398</v>
      </c>
      <c r="AL231" s="65">
        <f t="shared" si="103"/>
        <v>-21120.936557632398</v>
      </c>
      <c r="AM231" s="66">
        <f t="shared" si="104"/>
        <v>-29691.855225434105</v>
      </c>
      <c r="AN231" s="66">
        <f t="shared" si="105"/>
        <v>-5691.8552254341048</v>
      </c>
      <c r="AO231" s="66">
        <f t="shared" si="106"/>
        <v>-5691.8552254341048</v>
      </c>
      <c r="AP231" s="66">
        <f t="shared" si="107"/>
        <v>-11691.855225434105</v>
      </c>
    </row>
    <row r="232" spans="1:42" x14ac:dyDescent="0.25">
      <c r="A232" t="s">
        <v>394</v>
      </c>
      <c r="B232" t="s">
        <v>395</v>
      </c>
      <c r="C232" t="s">
        <v>107</v>
      </c>
      <c r="D232">
        <v>2</v>
      </c>
      <c r="E232">
        <v>4000</v>
      </c>
      <c r="G232" s="4">
        <f t="shared" si="81"/>
        <v>46704</v>
      </c>
      <c r="H232">
        <v>302</v>
      </c>
      <c r="I232">
        <v>0.31509999999999999</v>
      </c>
      <c r="J232">
        <v>220</v>
      </c>
      <c r="K232" s="12">
        <v>534</v>
      </c>
      <c r="L232">
        <f t="shared" si="82"/>
        <v>314</v>
      </c>
      <c r="M232">
        <f t="shared" si="83"/>
        <v>82</v>
      </c>
      <c r="N232">
        <f t="shared" si="84"/>
        <v>0.30891719745222934</v>
      </c>
      <c r="O232" s="12">
        <v>0.31509999999999999</v>
      </c>
      <c r="P232">
        <v>114</v>
      </c>
      <c r="Q232">
        <f t="shared" si="85"/>
        <v>-0.17006369426751597</v>
      </c>
      <c r="R232">
        <f t="shared" si="86"/>
        <v>0.98518840764331217</v>
      </c>
      <c r="S232" s="12">
        <f t="shared" si="87"/>
        <v>40993.689642038218</v>
      </c>
      <c r="T232" s="12">
        <f t="shared" si="88"/>
        <v>28695.582749426751</v>
      </c>
      <c r="U232">
        <v>220</v>
      </c>
      <c r="V232">
        <f t="shared" si="89"/>
        <v>392.5</v>
      </c>
      <c r="W232">
        <f t="shared" si="90"/>
        <v>180.75</v>
      </c>
      <c r="X232">
        <f t="shared" si="91"/>
        <v>-247.97826636340662</v>
      </c>
      <c r="Y232">
        <f t="shared" si="92"/>
        <v>301.30531336871366</v>
      </c>
      <c r="Z232">
        <f t="shared" si="93"/>
        <v>301.30531336871366</v>
      </c>
      <c r="AA232">
        <f t="shared" si="94"/>
        <v>0.30714729520691375</v>
      </c>
      <c r="AB232">
        <f t="shared" si="95"/>
        <v>0.60752363057324854</v>
      </c>
      <c r="AC232">
        <f t="shared" si="96"/>
        <v>66813.285729401527</v>
      </c>
      <c r="AD232" s="12">
        <f t="shared" si="97"/>
        <v>46769.300010581064</v>
      </c>
      <c r="AE232">
        <v>46704</v>
      </c>
      <c r="AF232" s="65">
        <f t="shared" si="98"/>
        <v>65.300010581064271</v>
      </c>
      <c r="AH232" s="65">
        <f t="shared" si="99"/>
        <v>7391.5375053078578</v>
      </c>
      <c r="AI232" s="65">
        <f t="shared" si="100"/>
        <v>-40991.537505307861</v>
      </c>
      <c r="AJ232" s="65">
        <f t="shared" si="101"/>
        <v>-16991.537505307857</v>
      </c>
      <c r="AK232" s="65">
        <f t="shared" si="102"/>
        <v>-16991.537505307857</v>
      </c>
      <c r="AL232" s="65">
        <f t="shared" si="103"/>
        <v>-22991.537505307857</v>
      </c>
      <c r="AM232" s="66">
        <f t="shared" si="104"/>
        <v>-40926.237494726796</v>
      </c>
      <c r="AN232" s="66">
        <f t="shared" si="105"/>
        <v>-16926.237494726793</v>
      </c>
      <c r="AO232" s="66">
        <f t="shared" si="106"/>
        <v>-16926.237494726793</v>
      </c>
      <c r="AP232" s="66">
        <f t="shared" si="107"/>
        <v>-22926.237494726793</v>
      </c>
    </row>
    <row r="233" spans="1:42" x14ac:dyDescent="0.25">
      <c r="A233" t="s">
        <v>396</v>
      </c>
      <c r="B233" t="s">
        <v>395</v>
      </c>
      <c r="C233" t="s">
        <v>116</v>
      </c>
      <c r="D233">
        <v>1</v>
      </c>
      <c r="E233">
        <v>4000</v>
      </c>
      <c r="G233" s="4">
        <f t="shared" si="81"/>
        <v>46704</v>
      </c>
      <c r="H233">
        <v>213</v>
      </c>
      <c r="I233">
        <v>0.65210000000000001</v>
      </c>
      <c r="J233">
        <v>128</v>
      </c>
      <c r="K233" s="12">
        <v>450</v>
      </c>
      <c r="L233">
        <f t="shared" si="82"/>
        <v>322</v>
      </c>
      <c r="M233">
        <f t="shared" si="83"/>
        <v>85</v>
      </c>
      <c r="N233">
        <f t="shared" si="84"/>
        <v>0.31118012422360253</v>
      </c>
      <c r="O233" s="12">
        <v>0.65210000000000001</v>
      </c>
      <c r="P233">
        <v>114</v>
      </c>
      <c r="Q233">
        <f t="shared" si="85"/>
        <v>6.5217391304347838E-2</v>
      </c>
      <c r="R233">
        <f t="shared" si="86"/>
        <v>0.79898695652173912</v>
      </c>
      <c r="S233" s="12">
        <f t="shared" si="87"/>
        <v>33245.847260869567</v>
      </c>
      <c r="T233" s="12">
        <f t="shared" si="88"/>
        <v>23272.093082608695</v>
      </c>
      <c r="U233">
        <v>128</v>
      </c>
      <c r="V233">
        <f t="shared" si="89"/>
        <v>402.5</v>
      </c>
      <c r="W233">
        <f t="shared" si="90"/>
        <v>87.75</v>
      </c>
      <c r="X233">
        <f t="shared" si="91"/>
        <v>-254.29618397776093</v>
      </c>
      <c r="Y233">
        <f t="shared" si="92"/>
        <v>260.17933409148344</v>
      </c>
      <c r="Z233">
        <f t="shared" si="93"/>
        <v>260.17933409148344</v>
      </c>
      <c r="AA233">
        <f t="shared" si="94"/>
        <v>0.42839586109685329</v>
      </c>
      <c r="AB233">
        <f t="shared" si="95"/>
        <v>0.51156751552795032</v>
      </c>
      <c r="AC233">
        <f t="shared" si="96"/>
        <v>48581.242869507303</v>
      </c>
      <c r="AD233" s="12">
        <f t="shared" si="97"/>
        <v>34006.870008655111</v>
      </c>
      <c r="AE233">
        <v>46704</v>
      </c>
      <c r="AF233" s="65">
        <f t="shared" si="98"/>
        <v>-12697.129991344889</v>
      </c>
      <c r="AH233" s="65">
        <f t="shared" si="99"/>
        <v>6224.0714389233954</v>
      </c>
      <c r="AI233" s="65">
        <f t="shared" si="100"/>
        <v>-39824.071438923398</v>
      </c>
      <c r="AJ233" s="65">
        <f t="shared" si="101"/>
        <v>-15824.071438923394</v>
      </c>
      <c r="AK233" s="65">
        <f t="shared" si="102"/>
        <v>-15824.071438923394</v>
      </c>
      <c r="AL233" s="65">
        <f t="shared" si="103"/>
        <v>-21824.071438923394</v>
      </c>
      <c r="AM233" s="66">
        <f t="shared" si="104"/>
        <v>-52521.201430268287</v>
      </c>
      <c r="AN233" s="66">
        <f t="shared" si="105"/>
        <v>-28521.201430268284</v>
      </c>
      <c r="AO233" s="66">
        <f t="shared" si="106"/>
        <v>-28521.201430268284</v>
      </c>
      <c r="AP233" s="66">
        <f t="shared" si="107"/>
        <v>-34521.20143026828</v>
      </c>
    </row>
    <row r="234" spans="1:42" x14ac:dyDescent="0.25">
      <c r="A234" t="s">
        <v>397</v>
      </c>
      <c r="B234" t="s">
        <v>395</v>
      </c>
      <c r="C234" t="s">
        <v>116</v>
      </c>
      <c r="D234">
        <v>2</v>
      </c>
      <c r="E234">
        <v>5000</v>
      </c>
      <c r="G234" s="4">
        <f t="shared" si="81"/>
        <v>58380</v>
      </c>
      <c r="H234">
        <v>364</v>
      </c>
      <c r="I234">
        <v>0.51229999999999998</v>
      </c>
      <c r="J234">
        <v>152</v>
      </c>
      <c r="K234" s="12">
        <v>546</v>
      </c>
      <c r="L234">
        <f t="shared" si="82"/>
        <v>394</v>
      </c>
      <c r="M234">
        <f t="shared" si="83"/>
        <v>212</v>
      </c>
      <c r="N234">
        <f t="shared" si="84"/>
        <v>0.53045685279187826</v>
      </c>
      <c r="O234" s="12">
        <v>0.51229999999999998</v>
      </c>
      <c r="P234">
        <v>114</v>
      </c>
      <c r="Q234">
        <f t="shared" si="85"/>
        <v>2.2842639593908629E-2</v>
      </c>
      <c r="R234">
        <f t="shared" si="86"/>
        <v>0.83252233502538076</v>
      </c>
      <c r="S234" s="12">
        <f t="shared" si="87"/>
        <v>34641.254360406092</v>
      </c>
      <c r="T234" s="12">
        <f t="shared" si="88"/>
        <v>24248.878052284264</v>
      </c>
      <c r="U234">
        <v>152</v>
      </c>
      <c r="V234">
        <f t="shared" si="89"/>
        <v>492.5</v>
      </c>
      <c r="W234">
        <f t="shared" si="90"/>
        <v>102.75</v>
      </c>
      <c r="X234">
        <f t="shared" si="91"/>
        <v>-311.15744250694974</v>
      </c>
      <c r="Y234">
        <f t="shared" si="92"/>
        <v>316.04552059641145</v>
      </c>
      <c r="Z234">
        <f t="shared" si="93"/>
        <v>316.04552059641145</v>
      </c>
      <c r="AA234">
        <f t="shared" si="94"/>
        <v>0.43308735146479482</v>
      </c>
      <c r="AB234">
        <f t="shared" si="95"/>
        <v>0.50785467005076135</v>
      </c>
      <c r="AC234">
        <f t="shared" si="96"/>
        <v>58584.395657981746</v>
      </c>
      <c r="AD234" s="12">
        <f t="shared" si="97"/>
        <v>41009.076960587219</v>
      </c>
      <c r="AE234">
        <v>58380</v>
      </c>
      <c r="AF234" s="65">
        <f t="shared" si="98"/>
        <v>-17370.923039412781</v>
      </c>
      <c r="AH234" s="65">
        <f t="shared" si="99"/>
        <v>6178.8984856175966</v>
      </c>
      <c r="AI234" s="65">
        <f t="shared" si="100"/>
        <v>-39778.898485617596</v>
      </c>
      <c r="AJ234" s="65">
        <f t="shared" si="101"/>
        <v>-15778.898485617596</v>
      </c>
      <c r="AK234" s="65">
        <f t="shared" si="102"/>
        <v>-15778.898485617596</v>
      </c>
      <c r="AL234" s="65">
        <f t="shared" si="103"/>
        <v>-21778.898485617596</v>
      </c>
      <c r="AM234" s="66">
        <f t="shared" si="104"/>
        <v>-57149.821525030377</v>
      </c>
      <c r="AN234" s="66">
        <f t="shared" si="105"/>
        <v>-33149.821525030377</v>
      </c>
      <c r="AO234" s="66">
        <f t="shared" si="106"/>
        <v>-33149.821525030377</v>
      </c>
      <c r="AP234" s="66">
        <f t="shared" si="107"/>
        <v>-39149.821525030377</v>
      </c>
    </row>
    <row r="235" spans="1:42" x14ac:dyDescent="0.25">
      <c r="A235" t="s">
        <v>398</v>
      </c>
      <c r="B235" t="s">
        <v>395</v>
      </c>
      <c r="C235" t="s">
        <v>107</v>
      </c>
      <c r="D235">
        <v>1</v>
      </c>
      <c r="E235">
        <v>3200</v>
      </c>
      <c r="G235" s="4">
        <f t="shared" si="81"/>
        <v>37363.199999999997</v>
      </c>
      <c r="H235">
        <v>251</v>
      </c>
      <c r="I235">
        <v>0.62739999999999996</v>
      </c>
      <c r="J235">
        <v>94</v>
      </c>
      <c r="K235" s="12">
        <v>528</v>
      </c>
      <c r="L235">
        <f t="shared" si="82"/>
        <v>434</v>
      </c>
      <c r="M235">
        <f t="shared" si="83"/>
        <v>157</v>
      </c>
      <c r="N235">
        <f t="shared" si="84"/>
        <v>0.38940092165898621</v>
      </c>
      <c r="O235" s="12">
        <v>0.62739999999999996</v>
      </c>
      <c r="P235">
        <v>114</v>
      </c>
      <c r="Q235">
        <f t="shared" si="85"/>
        <v>0.13686635944700462</v>
      </c>
      <c r="R235">
        <f t="shared" si="86"/>
        <v>0.74228396313364053</v>
      </c>
      <c r="S235" s="12">
        <f t="shared" si="87"/>
        <v>30886.435705990785</v>
      </c>
      <c r="T235" s="12">
        <f t="shared" si="88"/>
        <v>21620.504994193547</v>
      </c>
      <c r="U235">
        <v>94</v>
      </c>
      <c r="V235">
        <f t="shared" si="89"/>
        <v>542.5</v>
      </c>
      <c r="W235">
        <f t="shared" si="90"/>
        <v>39.75</v>
      </c>
      <c r="X235">
        <f t="shared" si="91"/>
        <v>-342.74703057872125</v>
      </c>
      <c r="Y235">
        <f t="shared" si="92"/>
        <v>311.41562421026032</v>
      </c>
      <c r="Z235">
        <f t="shared" si="93"/>
        <v>311.41562421026032</v>
      </c>
      <c r="AA235">
        <f t="shared" si="94"/>
        <v>0.50076612757651673</v>
      </c>
      <c r="AB235">
        <f t="shared" si="95"/>
        <v>0.45429368663594466</v>
      </c>
      <c r="AC235">
        <f t="shared" si="96"/>
        <v>51638.065479457277</v>
      </c>
      <c r="AD235" s="12">
        <f t="shared" si="97"/>
        <v>36146.645835620089</v>
      </c>
      <c r="AE235">
        <v>37363.199999999997</v>
      </c>
      <c r="AF235" s="65">
        <f t="shared" si="98"/>
        <v>-1216.5541643799079</v>
      </c>
      <c r="AH235" s="65">
        <f t="shared" si="99"/>
        <v>5527.2398540706599</v>
      </c>
      <c r="AI235" s="65">
        <f t="shared" si="100"/>
        <v>-39127.239854070664</v>
      </c>
      <c r="AJ235" s="65">
        <f t="shared" si="101"/>
        <v>-15127.23985407066</v>
      </c>
      <c r="AK235" s="65">
        <f t="shared" si="102"/>
        <v>-15127.23985407066</v>
      </c>
      <c r="AL235" s="65">
        <f t="shared" si="103"/>
        <v>-21127.23985407066</v>
      </c>
      <c r="AM235" s="66">
        <f t="shared" si="104"/>
        <v>-40343.794018450571</v>
      </c>
      <c r="AN235" s="66">
        <f t="shared" si="105"/>
        <v>-16343.794018450568</v>
      </c>
      <c r="AO235" s="66">
        <f t="shared" si="106"/>
        <v>-16343.794018450568</v>
      </c>
      <c r="AP235" s="66">
        <f t="shared" si="107"/>
        <v>-22343.794018450568</v>
      </c>
    </row>
    <row r="236" spans="1:42" x14ac:dyDescent="0.25">
      <c r="A236" t="s">
        <v>399</v>
      </c>
      <c r="B236" t="s">
        <v>400</v>
      </c>
      <c r="C236" t="s">
        <v>107</v>
      </c>
      <c r="D236">
        <v>2</v>
      </c>
      <c r="E236">
        <v>3500</v>
      </c>
      <c r="G236" s="4">
        <f t="shared" si="81"/>
        <v>40866</v>
      </c>
      <c r="H236">
        <v>343</v>
      </c>
      <c r="I236">
        <v>0.39729999999999999</v>
      </c>
      <c r="J236">
        <v>194</v>
      </c>
      <c r="K236" s="12">
        <v>471</v>
      </c>
      <c r="L236">
        <f t="shared" si="82"/>
        <v>277</v>
      </c>
      <c r="M236">
        <f t="shared" si="83"/>
        <v>149</v>
      </c>
      <c r="N236">
        <f t="shared" si="84"/>
        <v>0.53032490974729241</v>
      </c>
      <c r="O236" s="12">
        <v>0.39729999999999999</v>
      </c>
      <c r="P236">
        <v>114</v>
      </c>
      <c r="Q236">
        <f t="shared" si="85"/>
        <v>-0.13104693140794224</v>
      </c>
      <c r="R236">
        <f t="shared" si="86"/>
        <v>0.9543105415162455</v>
      </c>
      <c r="S236" s="12">
        <f t="shared" si="87"/>
        <v>39708.861632490974</v>
      </c>
      <c r="T236" s="12">
        <f t="shared" si="88"/>
        <v>27796.203142743681</v>
      </c>
      <c r="U236">
        <v>194</v>
      </c>
      <c r="V236">
        <f t="shared" si="89"/>
        <v>346.25</v>
      </c>
      <c r="W236">
        <f t="shared" si="90"/>
        <v>159.375</v>
      </c>
      <c r="X236">
        <f t="shared" si="91"/>
        <v>-218.75789739701796</v>
      </c>
      <c r="Y236">
        <f t="shared" si="92"/>
        <v>265.76296752590349</v>
      </c>
      <c r="Z236">
        <f t="shared" si="93"/>
        <v>265.76296752590349</v>
      </c>
      <c r="AA236">
        <f t="shared" si="94"/>
        <v>0.3072576679448476</v>
      </c>
      <c r="AB236">
        <f t="shared" si="95"/>
        <v>0.60743628158844765</v>
      </c>
      <c r="AC236">
        <f t="shared" si="96"/>
        <v>58923.435103913864</v>
      </c>
      <c r="AD236" s="12">
        <f t="shared" si="97"/>
        <v>41246.404572739702</v>
      </c>
      <c r="AE236">
        <v>40866</v>
      </c>
      <c r="AF236" s="65">
        <f t="shared" si="98"/>
        <v>380.40457273970242</v>
      </c>
      <c r="AH236" s="65">
        <f t="shared" si="99"/>
        <v>7390.4747593261136</v>
      </c>
      <c r="AI236" s="65">
        <f t="shared" si="100"/>
        <v>-40990.474759326113</v>
      </c>
      <c r="AJ236" s="65">
        <f t="shared" si="101"/>
        <v>-16990.474759326113</v>
      </c>
      <c r="AK236" s="65">
        <f t="shared" si="102"/>
        <v>-16990.474759326113</v>
      </c>
      <c r="AL236" s="65">
        <f t="shared" si="103"/>
        <v>-22990.474759326113</v>
      </c>
      <c r="AM236" s="66">
        <f t="shared" si="104"/>
        <v>-40610.07018658641</v>
      </c>
      <c r="AN236" s="66">
        <f t="shared" si="105"/>
        <v>-16610.07018658641</v>
      </c>
      <c r="AO236" s="66">
        <f t="shared" si="106"/>
        <v>-16610.07018658641</v>
      </c>
      <c r="AP236" s="66">
        <f t="shared" si="107"/>
        <v>-22610.07018658641</v>
      </c>
    </row>
    <row r="237" spans="1:42" x14ac:dyDescent="0.25">
      <c r="A237" t="s">
        <v>401</v>
      </c>
      <c r="B237" t="s">
        <v>109</v>
      </c>
      <c r="C237" t="s">
        <v>107</v>
      </c>
      <c r="D237">
        <v>1</v>
      </c>
      <c r="E237">
        <v>965</v>
      </c>
      <c r="G237" s="4">
        <f t="shared" si="81"/>
        <v>11267.34</v>
      </c>
      <c r="H237">
        <v>125</v>
      </c>
      <c r="I237">
        <v>0.37530000000000002</v>
      </c>
      <c r="J237">
        <v>50</v>
      </c>
      <c r="K237" s="12">
        <v>174</v>
      </c>
      <c r="L237">
        <f t="shared" si="82"/>
        <v>124</v>
      </c>
      <c r="M237">
        <f t="shared" si="83"/>
        <v>75</v>
      </c>
      <c r="N237">
        <f t="shared" si="84"/>
        <v>0.58387096774193548</v>
      </c>
      <c r="O237" s="12">
        <v>0.37530000000000002</v>
      </c>
      <c r="P237">
        <v>114</v>
      </c>
      <c r="Q237">
        <f t="shared" si="85"/>
        <v>0.51290322580645165</v>
      </c>
      <c r="R237">
        <f t="shared" si="86"/>
        <v>0.44468838709677422</v>
      </c>
      <c r="S237" s="12">
        <f t="shared" si="87"/>
        <v>18503.483787096775</v>
      </c>
      <c r="T237" s="12">
        <f t="shared" si="88"/>
        <v>12952.438650967742</v>
      </c>
      <c r="U237">
        <v>50</v>
      </c>
      <c r="V237">
        <f t="shared" si="89"/>
        <v>155</v>
      </c>
      <c r="W237">
        <f t="shared" si="90"/>
        <v>34.5</v>
      </c>
      <c r="X237">
        <f t="shared" si="91"/>
        <v>-97.92772302249179</v>
      </c>
      <c r="Y237">
        <f t="shared" si="92"/>
        <v>100.54732120293151</v>
      </c>
      <c r="Z237">
        <f t="shared" si="93"/>
        <v>100.54732120293151</v>
      </c>
      <c r="AA237">
        <f t="shared" si="94"/>
        <v>0.42611174969633236</v>
      </c>
      <c r="AB237">
        <f t="shared" si="95"/>
        <v>0.51337516129032257</v>
      </c>
      <c r="AC237">
        <f t="shared" si="96"/>
        <v>18840.751492550666</v>
      </c>
      <c r="AD237" s="12">
        <f t="shared" si="97"/>
        <v>13188.526044785465</v>
      </c>
      <c r="AE237">
        <v>11267.34</v>
      </c>
      <c r="AF237" s="65">
        <f t="shared" si="98"/>
        <v>1921.1860447854651</v>
      </c>
      <c r="AH237" s="65">
        <f t="shared" si="99"/>
        <v>6246.0644623655917</v>
      </c>
      <c r="AI237" s="65">
        <f t="shared" si="100"/>
        <v>-39846.06446236559</v>
      </c>
      <c r="AJ237" s="65">
        <f t="shared" si="101"/>
        <v>-15846.064462365592</v>
      </c>
      <c r="AK237" s="65">
        <f t="shared" si="102"/>
        <v>-15846.064462365592</v>
      </c>
      <c r="AL237" s="65">
        <f t="shared" si="103"/>
        <v>-21846.06446236559</v>
      </c>
      <c r="AM237" s="66">
        <f t="shared" si="104"/>
        <v>-37924.878417580127</v>
      </c>
      <c r="AN237" s="66">
        <f t="shared" si="105"/>
        <v>-13924.878417580127</v>
      </c>
      <c r="AO237" s="66">
        <f t="shared" si="106"/>
        <v>-13924.878417580127</v>
      </c>
      <c r="AP237" s="66">
        <f t="shared" si="107"/>
        <v>-19924.878417580127</v>
      </c>
    </row>
    <row r="238" spans="1:42" x14ac:dyDescent="0.25">
      <c r="A238" t="s">
        <v>402</v>
      </c>
      <c r="B238" t="s">
        <v>400</v>
      </c>
      <c r="C238" t="s">
        <v>116</v>
      </c>
      <c r="D238">
        <v>1</v>
      </c>
      <c r="E238">
        <v>3200</v>
      </c>
      <c r="G238" s="4">
        <f t="shared" si="81"/>
        <v>37363.199999999997</v>
      </c>
      <c r="H238">
        <v>251</v>
      </c>
      <c r="I238">
        <v>0.3342</v>
      </c>
      <c r="J238">
        <v>138</v>
      </c>
      <c r="K238" s="12">
        <v>485</v>
      </c>
      <c r="L238">
        <f t="shared" si="82"/>
        <v>347</v>
      </c>
      <c r="M238">
        <f t="shared" si="83"/>
        <v>113</v>
      </c>
      <c r="N238">
        <f t="shared" si="84"/>
        <v>0.36051873198847262</v>
      </c>
      <c r="O238" s="12">
        <v>0.3342</v>
      </c>
      <c r="P238">
        <v>114</v>
      </c>
      <c r="Q238">
        <f t="shared" si="85"/>
        <v>4.4668587896253602E-2</v>
      </c>
      <c r="R238">
        <f t="shared" si="86"/>
        <v>0.81524927953890491</v>
      </c>
      <c r="S238" s="12">
        <f t="shared" si="87"/>
        <v>33922.522521613828</v>
      </c>
      <c r="T238" s="12">
        <f t="shared" si="88"/>
        <v>23745.765765129679</v>
      </c>
      <c r="U238">
        <v>138</v>
      </c>
      <c r="V238">
        <f t="shared" si="89"/>
        <v>433.75</v>
      </c>
      <c r="W238">
        <f t="shared" si="90"/>
        <v>94.625</v>
      </c>
      <c r="X238">
        <f t="shared" si="91"/>
        <v>-274.03967652261815</v>
      </c>
      <c r="Y238">
        <f t="shared" si="92"/>
        <v>280.41064885013901</v>
      </c>
      <c r="Z238">
        <f t="shared" si="93"/>
        <v>280.41064885013901</v>
      </c>
      <c r="AA238">
        <f t="shared" si="94"/>
        <v>0.42832426247870664</v>
      </c>
      <c r="AB238">
        <f t="shared" si="95"/>
        <v>0.51162417867435162</v>
      </c>
      <c r="AC238">
        <f t="shared" si="96"/>
        <v>52364.67678696545</v>
      </c>
      <c r="AD238" s="12">
        <f t="shared" si="97"/>
        <v>36655.273750875815</v>
      </c>
      <c r="AE238">
        <v>37363.199999999997</v>
      </c>
      <c r="AF238" s="65">
        <f t="shared" si="98"/>
        <v>-707.9262491241825</v>
      </c>
      <c r="AH238" s="65">
        <f t="shared" si="99"/>
        <v>6224.7608405379451</v>
      </c>
      <c r="AI238" s="65">
        <f t="shared" si="100"/>
        <v>-39824.760840537943</v>
      </c>
      <c r="AJ238" s="65">
        <f t="shared" si="101"/>
        <v>-15824.760840537945</v>
      </c>
      <c r="AK238" s="65">
        <f t="shared" si="102"/>
        <v>-15824.760840537945</v>
      </c>
      <c r="AL238" s="65">
        <f t="shared" si="103"/>
        <v>-21824.760840537943</v>
      </c>
      <c r="AM238" s="66">
        <f t="shared" si="104"/>
        <v>-40532.687089662126</v>
      </c>
      <c r="AN238" s="66">
        <f t="shared" si="105"/>
        <v>-16532.687089662126</v>
      </c>
      <c r="AO238" s="66">
        <f t="shared" si="106"/>
        <v>-16532.687089662126</v>
      </c>
      <c r="AP238" s="66">
        <f t="shared" si="107"/>
        <v>-22532.687089662126</v>
      </c>
    </row>
    <row r="239" spans="1:42" x14ac:dyDescent="0.25">
      <c r="A239" t="s">
        <v>403</v>
      </c>
      <c r="B239" t="s">
        <v>400</v>
      </c>
      <c r="C239" t="s">
        <v>116</v>
      </c>
      <c r="D239">
        <v>2</v>
      </c>
      <c r="E239">
        <v>3500</v>
      </c>
      <c r="G239" s="4">
        <f t="shared" si="81"/>
        <v>40866</v>
      </c>
      <c r="H239">
        <v>404</v>
      </c>
      <c r="I239">
        <v>0.36159999999999998</v>
      </c>
      <c r="J239">
        <v>152</v>
      </c>
      <c r="K239" s="12">
        <v>547</v>
      </c>
      <c r="L239">
        <f t="shared" si="82"/>
        <v>395</v>
      </c>
      <c r="M239">
        <f t="shared" si="83"/>
        <v>252</v>
      </c>
      <c r="N239">
        <f t="shared" si="84"/>
        <v>0.61037974683544305</v>
      </c>
      <c r="O239" s="12">
        <v>0.36159999999999998</v>
      </c>
      <c r="P239">
        <v>114</v>
      </c>
      <c r="Q239">
        <f t="shared" si="85"/>
        <v>2.3037974683544307E-2</v>
      </c>
      <c r="R239">
        <f t="shared" si="86"/>
        <v>0.83236774683544301</v>
      </c>
      <c r="S239" s="12">
        <f t="shared" si="87"/>
        <v>34634.821945822783</v>
      </c>
      <c r="T239" s="12">
        <f t="shared" si="88"/>
        <v>24244.375362075945</v>
      </c>
      <c r="U239">
        <v>152</v>
      </c>
      <c r="V239">
        <f t="shared" si="89"/>
        <v>493.75</v>
      </c>
      <c r="W239">
        <f t="shared" si="90"/>
        <v>102.625</v>
      </c>
      <c r="X239">
        <f t="shared" si="91"/>
        <v>-311.94718220874398</v>
      </c>
      <c r="Y239">
        <f t="shared" si="92"/>
        <v>316.65477318675761</v>
      </c>
      <c r="Z239">
        <f t="shared" si="93"/>
        <v>316.65477318675761</v>
      </c>
      <c r="AA239">
        <f t="shared" si="94"/>
        <v>0.43347802164406607</v>
      </c>
      <c r="AB239">
        <f t="shared" si="95"/>
        <v>0.50754549367088608</v>
      </c>
      <c r="AC239">
        <f t="shared" si="96"/>
        <v>58661.596660815107</v>
      </c>
      <c r="AD239" s="12">
        <f t="shared" si="97"/>
        <v>41063.11766257057</v>
      </c>
      <c r="AE239">
        <v>40866</v>
      </c>
      <c r="AF239" s="65">
        <f t="shared" si="98"/>
        <v>197.11766257057025</v>
      </c>
      <c r="AH239" s="65">
        <f t="shared" si="99"/>
        <v>6175.1368396624475</v>
      </c>
      <c r="AI239" s="65">
        <f t="shared" si="100"/>
        <v>-39775.136839662446</v>
      </c>
      <c r="AJ239" s="65">
        <f t="shared" si="101"/>
        <v>-15775.136839662448</v>
      </c>
      <c r="AK239" s="65">
        <f t="shared" si="102"/>
        <v>-15775.136839662448</v>
      </c>
      <c r="AL239" s="65">
        <f t="shared" si="103"/>
        <v>-21775.136839662446</v>
      </c>
      <c r="AM239" s="66">
        <f t="shared" si="104"/>
        <v>-39578.019177091875</v>
      </c>
      <c r="AN239" s="66">
        <f t="shared" si="105"/>
        <v>-15578.019177091877</v>
      </c>
      <c r="AO239" s="66">
        <f t="shared" si="106"/>
        <v>-15578.019177091877</v>
      </c>
      <c r="AP239" s="66">
        <f t="shared" si="107"/>
        <v>-21578.019177091875</v>
      </c>
    </row>
    <row r="240" spans="1:42" x14ac:dyDescent="0.25">
      <c r="A240" t="s">
        <v>404</v>
      </c>
      <c r="B240" t="s">
        <v>400</v>
      </c>
      <c r="C240" t="s">
        <v>107</v>
      </c>
      <c r="D240">
        <v>1</v>
      </c>
      <c r="E240">
        <v>3000</v>
      </c>
      <c r="G240" s="4">
        <f t="shared" si="81"/>
        <v>35028</v>
      </c>
      <c r="H240">
        <v>161</v>
      </c>
      <c r="I240">
        <v>0.26579999999999998</v>
      </c>
      <c r="J240">
        <v>77</v>
      </c>
      <c r="K240" s="12">
        <v>432</v>
      </c>
      <c r="L240">
        <f t="shared" si="82"/>
        <v>355</v>
      </c>
      <c r="M240">
        <f t="shared" si="83"/>
        <v>84</v>
      </c>
      <c r="N240">
        <f t="shared" si="84"/>
        <v>0.28929577464788736</v>
      </c>
      <c r="O240" s="12">
        <v>0.26579999999999998</v>
      </c>
      <c r="P240">
        <v>114</v>
      </c>
      <c r="Q240">
        <f t="shared" si="85"/>
        <v>0.18338028169014087</v>
      </c>
      <c r="R240">
        <f t="shared" si="86"/>
        <v>0.70547284507042252</v>
      </c>
      <c r="S240" s="12">
        <f t="shared" si="87"/>
        <v>29354.725083380279</v>
      </c>
      <c r="T240" s="12">
        <f t="shared" si="88"/>
        <v>20548.307558366196</v>
      </c>
      <c r="U240">
        <v>77</v>
      </c>
      <c r="V240">
        <f t="shared" si="89"/>
        <v>443.75</v>
      </c>
      <c r="W240">
        <f t="shared" si="90"/>
        <v>32.625</v>
      </c>
      <c r="X240">
        <f t="shared" si="91"/>
        <v>-280.35759413697247</v>
      </c>
      <c r="Y240">
        <f t="shared" si="92"/>
        <v>254.7846695729088</v>
      </c>
      <c r="Z240">
        <f t="shared" si="93"/>
        <v>254.7846695729088</v>
      </c>
      <c r="AA240">
        <f t="shared" si="94"/>
        <v>0.5006415088966959</v>
      </c>
      <c r="AB240">
        <f t="shared" si="95"/>
        <v>0.45439230985915491</v>
      </c>
      <c r="AC240">
        <f t="shared" si="96"/>
        <v>42256.851001236479</v>
      </c>
      <c r="AD240" s="12">
        <f t="shared" si="97"/>
        <v>29579.795700865532</v>
      </c>
      <c r="AE240">
        <v>35028</v>
      </c>
      <c r="AF240" s="65">
        <f t="shared" si="98"/>
        <v>-5448.2042991344679</v>
      </c>
      <c r="AH240" s="65">
        <f t="shared" si="99"/>
        <v>5528.4397699530518</v>
      </c>
      <c r="AI240" s="65">
        <f t="shared" si="100"/>
        <v>-39128.439769953053</v>
      </c>
      <c r="AJ240" s="65">
        <f t="shared" si="101"/>
        <v>-15128.439769953053</v>
      </c>
      <c r="AK240" s="65">
        <f t="shared" si="102"/>
        <v>-15128.439769953053</v>
      </c>
      <c r="AL240" s="65">
        <f t="shared" si="103"/>
        <v>-21128.439769953053</v>
      </c>
      <c r="AM240" s="66">
        <f t="shared" si="104"/>
        <v>-44576.644069087517</v>
      </c>
      <c r="AN240" s="66">
        <f t="shared" si="105"/>
        <v>-20576.644069087521</v>
      </c>
      <c r="AO240" s="66">
        <f t="shared" si="106"/>
        <v>-20576.644069087521</v>
      </c>
      <c r="AP240" s="66">
        <f t="shared" si="107"/>
        <v>-26576.644069087521</v>
      </c>
    </row>
    <row r="241" spans="1:42" x14ac:dyDescent="0.25">
      <c r="A241" t="s">
        <v>405</v>
      </c>
      <c r="B241" t="s">
        <v>406</v>
      </c>
      <c r="C241" t="s">
        <v>107</v>
      </c>
      <c r="D241">
        <v>1</v>
      </c>
      <c r="E241">
        <v>2600</v>
      </c>
      <c r="G241" s="4">
        <f t="shared" si="81"/>
        <v>30357.599999999999</v>
      </c>
      <c r="H241">
        <v>408</v>
      </c>
      <c r="I241">
        <v>0.38629999999999998</v>
      </c>
      <c r="J241">
        <v>100</v>
      </c>
      <c r="K241" s="12">
        <v>565</v>
      </c>
      <c r="L241">
        <f t="shared" si="82"/>
        <v>465</v>
      </c>
      <c r="M241">
        <f t="shared" si="83"/>
        <v>308</v>
      </c>
      <c r="N241">
        <f t="shared" si="84"/>
        <v>0.62989247311827956</v>
      </c>
      <c r="O241" s="12">
        <v>0.38629999999999998</v>
      </c>
      <c r="P241">
        <v>114</v>
      </c>
      <c r="Q241">
        <f t="shared" si="85"/>
        <v>0.12408602150537636</v>
      </c>
      <c r="R241">
        <f t="shared" si="86"/>
        <v>0.75239832258064521</v>
      </c>
      <c r="S241" s="12">
        <f t="shared" si="87"/>
        <v>31307.294202580651</v>
      </c>
      <c r="T241" s="12">
        <f t="shared" si="88"/>
        <v>21915.105941806454</v>
      </c>
      <c r="U241">
        <v>100</v>
      </c>
      <c r="V241">
        <f t="shared" si="89"/>
        <v>581.25</v>
      </c>
      <c r="W241">
        <f t="shared" si="90"/>
        <v>41.875</v>
      </c>
      <c r="X241">
        <f t="shared" si="91"/>
        <v>-367.22896133434421</v>
      </c>
      <c r="Y241">
        <f t="shared" si="92"/>
        <v>333.30245451099319</v>
      </c>
      <c r="Z241">
        <f t="shared" si="93"/>
        <v>333.30245451099319</v>
      </c>
      <c r="AA241">
        <f t="shared" si="94"/>
        <v>0.50138056690063348</v>
      </c>
      <c r="AB241">
        <f t="shared" si="95"/>
        <v>0.4538074193548387</v>
      </c>
      <c r="AC241">
        <f t="shared" si="96"/>
        <v>55208.121262387576</v>
      </c>
      <c r="AD241" s="12">
        <f t="shared" si="97"/>
        <v>38645.684883671303</v>
      </c>
      <c r="AE241">
        <v>30357.599999999999</v>
      </c>
      <c r="AF241" s="65">
        <f t="shared" si="98"/>
        <v>8288.0848836713049</v>
      </c>
      <c r="AH241" s="65">
        <f t="shared" si="99"/>
        <v>5521.3236021505381</v>
      </c>
      <c r="AI241" s="65">
        <f t="shared" si="100"/>
        <v>-39121.323602150536</v>
      </c>
      <c r="AJ241" s="65">
        <f t="shared" si="101"/>
        <v>-15121.323602150538</v>
      </c>
      <c r="AK241" s="65">
        <f t="shared" si="102"/>
        <v>-15121.323602150538</v>
      </c>
      <c r="AL241" s="65">
        <f t="shared" si="103"/>
        <v>-21121.323602150536</v>
      </c>
      <c r="AM241" s="66">
        <f t="shared" si="104"/>
        <v>-30833.238718479231</v>
      </c>
      <c r="AN241" s="66">
        <f t="shared" si="105"/>
        <v>-6833.2387184792333</v>
      </c>
      <c r="AO241" s="66">
        <f t="shared" si="106"/>
        <v>-6833.2387184792333</v>
      </c>
      <c r="AP241" s="66">
        <f t="shared" si="107"/>
        <v>-12833.238718479231</v>
      </c>
    </row>
    <row r="242" spans="1:42" x14ac:dyDescent="0.25">
      <c r="A242" t="s">
        <v>407</v>
      </c>
      <c r="B242" t="s">
        <v>406</v>
      </c>
      <c r="C242" t="s">
        <v>107</v>
      </c>
      <c r="D242">
        <v>2</v>
      </c>
      <c r="E242">
        <v>4000</v>
      </c>
      <c r="G242" s="4">
        <f t="shared" si="81"/>
        <v>46704</v>
      </c>
      <c r="H242">
        <v>284</v>
      </c>
      <c r="I242">
        <v>0.31509999999999999</v>
      </c>
      <c r="J242">
        <v>204</v>
      </c>
      <c r="K242" s="12">
        <v>494</v>
      </c>
      <c r="L242">
        <f t="shared" si="82"/>
        <v>290</v>
      </c>
      <c r="M242">
        <f t="shared" si="83"/>
        <v>80</v>
      </c>
      <c r="N242">
        <f t="shared" si="84"/>
        <v>0.32068965517241377</v>
      </c>
      <c r="O242" s="12">
        <v>0.31509999999999999</v>
      </c>
      <c r="P242">
        <v>114</v>
      </c>
      <c r="Q242">
        <f t="shared" si="85"/>
        <v>-0.14827586206896551</v>
      </c>
      <c r="R242">
        <f t="shared" si="86"/>
        <v>0.96794551724137934</v>
      </c>
      <c r="S242" s="12">
        <f t="shared" si="87"/>
        <v>40276.212972413792</v>
      </c>
      <c r="T242" s="12">
        <f t="shared" si="88"/>
        <v>28193.349080689652</v>
      </c>
      <c r="U242">
        <v>204</v>
      </c>
      <c r="V242">
        <f t="shared" si="89"/>
        <v>362.5</v>
      </c>
      <c r="W242">
        <f t="shared" si="90"/>
        <v>167.75</v>
      </c>
      <c r="X242">
        <f t="shared" si="91"/>
        <v>-229.0245135203437</v>
      </c>
      <c r="Y242">
        <f t="shared" si="92"/>
        <v>278.68325120040436</v>
      </c>
      <c r="Z242">
        <f t="shared" si="93"/>
        <v>278.68325120040436</v>
      </c>
      <c r="AA242">
        <f t="shared" si="94"/>
        <v>0.30602276193214994</v>
      </c>
      <c r="AB242">
        <f t="shared" si="95"/>
        <v>0.60841358620689656</v>
      </c>
      <c r="AC242">
        <f t="shared" si="96"/>
        <v>61887.456841701925</v>
      </c>
      <c r="AD242" s="12">
        <f t="shared" si="97"/>
        <v>43321.219789191346</v>
      </c>
      <c r="AE242">
        <v>46704</v>
      </c>
      <c r="AF242" s="65">
        <f t="shared" si="98"/>
        <v>-3382.7802108086544</v>
      </c>
      <c r="AH242" s="65">
        <f t="shared" si="99"/>
        <v>7402.3652988505746</v>
      </c>
      <c r="AI242" s="65">
        <f t="shared" si="100"/>
        <v>-41002.365298850578</v>
      </c>
      <c r="AJ242" s="65">
        <f t="shared" si="101"/>
        <v>-17002.365298850575</v>
      </c>
      <c r="AK242" s="65">
        <f t="shared" si="102"/>
        <v>-17002.365298850575</v>
      </c>
      <c r="AL242" s="65">
        <f t="shared" si="103"/>
        <v>-23002.365298850575</v>
      </c>
      <c r="AM242" s="66">
        <f t="shared" si="104"/>
        <v>-44385.145509659233</v>
      </c>
      <c r="AN242" s="66">
        <f t="shared" si="105"/>
        <v>-20385.145509659229</v>
      </c>
      <c r="AO242" s="66">
        <f t="shared" si="106"/>
        <v>-20385.145509659229</v>
      </c>
      <c r="AP242" s="66">
        <f t="shared" si="107"/>
        <v>-26385.145509659229</v>
      </c>
    </row>
    <row r="243" spans="1:42" x14ac:dyDescent="0.25">
      <c r="A243" t="s">
        <v>408</v>
      </c>
      <c r="B243" t="s">
        <v>406</v>
      </c>
      <c r="C243" t="s">
        <v>116</v>
      </c>
      <c r="D243">
        <v>1</v>
      </c>
      <c r="E243">
        <v>4000</v>
      </c>
      <c r="G243" s="4">
        <f t="shared" si="81"/>
        <v>46704</v>
      </c>
      <c r="H243">
        <v>443</v>
      </c>
      <c r="I243">
        <v>0.55620000000000003</v>
      </c>
      <c r="J243">
        <v>257</v>
      </c>
      <c r="K243" s="12">
        <v>903</v>
      </c>
      <c r="L243">
        <f t="shared" si="82"/>
        <v>646</v>
      </c>
      <c r="M243">
        <f t="shared" si="83"/>
        <v>186</v>
      </c>
      <c r="N243">
        <f t="shared" si="84"/>
        <v>0.33034055727554179</v>
      </c>
      <c r="O243" s="12">
        <v>0.55620000000000003</v>
      </c>
      <c r="P243">
        <v>114</v>
      </c>
      <c r="Q243">
        <f t="shared" si="85"/>
        <v>-7.7089783281733743E-2</v>
      </c>
      <c r="R243">
        <f t="shared" si="86"/>
        <v>0.91160885448916407</v>
      </c>
      <c r="S243" s="12">
        <f t="shared" si="87"/>
        <v>37932.044435294119</v>
      </c>
      <c r="T243" s="12">
        <f t="shared" si="88"/>
        <v>26552.431104705884</v>
      </c>
      <c r="U243">
        <v>257</v>
      </c>
      <c r="V243">
        <f t="shared" si="89"/>
        <v>807.5</v>
      </c>
      <c r="W243">
        <f t="shared" si="90"/>
        <v>176.25</v>
      </c>
      <c r="X243">
        <f t="shared" si="91"/>
        <v>-510.17184735911042</v>
      </c>
      <c r="Y243">
        <f t="shared" si="92"/>
        <v>522.07717336365931</v>
      </c>
      <c r="Z243">
        <f t="shared" si="93"/>
        <v>522.07717336365931</v>
      </c>
      <c r="AA243">
        <f t="shared" si="94"/>
        <v>0.42826894534199295</v>
      </c>
      <c r="AB243">
        <f t="shared" si="95"/>
        <v>0.51166795665634679</v>
      </c>
      <c r="AC243">
        <f t="shared" si="96"/>
        <v>97502.508586845273</v>
      </c>
      <c r="AD243" s="12">
        <f t="shared" si="97"/>
        <v>68251.756010791694</v>
      </c>
      <c r="AE243">
        <v>46704</v>
      </c>
      <c r="AF243" s="65">
        <f t="shared" si="98"/>
        <v>21547.756010791694</v>
      </c>
      <c r="AH243" s="65">
        <f t="shared" si="99"/>
        <v>6225.2934726522199</v>
      </c>
      <c r="AI243" s="65">
        <f t="shared" si="100"/>
        <v>-39825.293472652222</v>
      </c>
      <c r="AJ243" s="65">
        <f t="shared" si="101"/>
        <v>-15825.29347265222</v>
      </c>
      <c r="AK243" s="65">
        <f t="shared" si="102"/>
        <v>-15825.29347265222</v>
      </c>
      <c r="AL243" s="65">
        <f t="shared" si="103"/>
        <v>-21825.293472652222</v>
      </c>
      <c r="AM243" s="66">
        <f t="shared" si="104"/>
        <v>-18277.537461860527</v>
      </c>
      <c r="AN243" s="66">
        <f t="shared" si="105"/>
        <v>5722.4625381394744</v>
      </c>
      <c r="AO243" s="66">
        <f t="shared" si="106"/>
        <v>5722.4625381394744</v>
      </c>
      <c r="AP243" s="66">
        <f t="shared" si="107"/>
        <v>-277.5374618605274</v>
      </c>
    </row>
    <row r="244" spans="1:42" x14ac:dyDescent="0.25">
      <c r="A244" t="s">
        <v>409</v>
      </c>
      <c r="B244" t="s">
        <v>406</v>
      </c>
      <c r="C244" t="s">
        <v>116</v>
      </c>
      <c r="D244">
        <v>2</v>
      </c>
      <c r="E244">
        <v>5100</v>
      </c>
      <c r="G244" s="4">
        <f t="shared" si="81"/>
        <v>59547.600000000006</v>
      </c>
      <c r="H244">
        <v>718</v>
      </c>
      <c r="I244">
        <v>0.44929999999999998</v>
      </c>
      <c r="J244">
        <v>256</v>
      </c>
      <c r="K244" s="12">
        <v>916</v>
      </c>
      <c r="L244">
        <f t="shared" si="82"/>
        <v>660</v>
      </c>
      <c r="M244">
        <f t="shared" si="83"/>
        <v>462</v>
      </c>
      <c r="N244">
        <f t="shared" si="84"/>
        <v>0.66</v>
      </c>
      <c r="O244" s="12">
        <v>0.44929999999999998</v>
      </c>
      <c r="P244">
        <v>114</v>
      </c>
      <c r="Q244">
        <f t="shared" si="85"/>
        <v>-7.2121212121212142E-2</v>
      </c>
      <c r="R244">
        <f t="shared" si="86"/>
        <v>0.9076767272727273</v>
      </c>
      <c r="S244" s="12">
        <f t="shared" si="87"/>
        <v>37768.428621818181</v>
      </c>
      <c r="T244" s="12">
        <f t="shared" si="88"/>
        <v>26437.900035272723</v>
      </c>
      <c r="U244">
        <v>256</v>
      </c>
      <c r="V244">
        <f t="shared" si="89"/>
        <v>825</v>
      </c>
      <c r="W244">
        <f t="shared" si="90"/>
        <v>173.5</v>
      </c>
      <c r="X244">
        <f t="shared" si="91"/>
        <v>-521.22820318423044</v>
      </c>
      <c r="Y244">
        <f t="shared" si="92"/>
        <v>530.10670962850634</v>
      </c>
      <c r="Z244">
        <f t="shared" si="93"/>
        <v>530.10670962850634</v>
      </c>
      <c r="AA244">
        <f t="shared" si="94"/>
        <v>0.43225055712546223</v>
      </c>
      <c r="AB244">
        <f t="shared" si="95"/>
        <v>0.50851690909090919</v>
      </c>
      <c r="AC244">
        <f t="shared" si="96"/>
        <v>98392.402296053653</v>
      </c>
      <c r="AD244" s="12">
        <f t="shared" si="97"/>
        <v>68874.681607237551</v>
      </c>
      <c r="AE244">
        <v>59547.600000000006</v>
      </c>
      <c r="AF244" s="65">
        <f t="shared" si="98"/>
        <v>9327.0816072375455</v>
      </c>
      <c r="AH244" s="65">
        <f t="shared" si="99"/>
        <v>6186.9557272727288</v>
      </c>
      <c r="AI244" s="65">
        <f t="shared" si="100"/>
        <v>-39786.955727272725</v>
      </c>
      <c r="AJ244" s="65">
        <f t="shared" si="101"/>
        <v>-15786.955727272729</v>
      </c>
      <c r="AK244" s="65">
        <f t="shared" si="102"/>
        <v>-15786.955727272729</v>
      </c>
      <c r="AL244" s="65">
        <f t="shared" si="103"/>
        <v>-21786.955727272729</v>
      </c>
      <c r="AM244" s="66">
        <f t="shared" si="104"/>
        <v>-30459.87412003518</v>
      </c>
      <c r="AN244" s="66">
        <f t="shared" si="105"/>
        <v>-6459.8741200351833</v>
      </c>
      <c r="AO244" s="66">
        <f t="shared" si="106"/>
        <v>-6459.8741200351833</v>
      </c>
      <c r="AP244" s="66">
        <f t="shared" si="107"/>
        <v>-12459.874120035183</v>
      </c>
    </row>
    <row r="245" spans="1:42" x14ac:dyDescent="0.25">
      <c r="A245" t="s">
        <v>410</v>
      </c>
      <c r="B245" t="s">
        <v>111</v>
      </c>
      <c r="C245" t="s">
        <v>107</v>
      </c>
      <c r="D245">
        <v>2</v>
      </c>
      <c r="E245">
        <v>5600</v>
      </c>
      <c r="G245" s="4">
        <f t="shared" si="81"/>
        <v>65385.600000000006</v>
      </c>
      <c r="H245">
        <v>478</v>
      </c>
      <c r="I245">
        <v>0.31780000000000003</v>
      </c>
      <c r="J245">
        <v>265</v>
      </c>
      <c r="K245" s="12">
        <v>644</v>
      </c>
      <c r="L245">
        <f t="shared" si="82"/>
        <v>379</v>
      </c>
      <c r="M245">
        <f t="shared" si="83"/>
        <v>213</v>
      </c>
      <c r="N245">
        <f t="shared" si="84"/>
        <v>0.54960422163588396</v>
      </c>
      <c r="O245" s="12">
        <v>0.31780000000000003</v>
      </c>
      <c r="P245">
        <v>114</v>
      </c>
      <c r="Q245">
        <f t="shared" si="85"/>
        <v>-0.21873350923482851</v>
      </c>
      <c r="R245">
        <f t="shared" si="86"/>
        <v>1.0237056992084432</v>
      </c>
      <c r="S245" s="12">
        <f t="shared" si="87"/>
        <v>42596.394144063321</v>
      </c>
      <c r="T245" s="12">
        <f t="shared" si="88"/>
        <v>29817.475900844322</v>
      </c>
      <c r="U245">
        <v>265</v>
      </c>
      <c r="V245">
        <f t="shared" si="89"/>
        <v>473.75</v>
      </c>
      <c r="W245">
        <f t="shared" si="90"/>
        <v>217.625</v>
      </c>
      <c r="X245">
        <f t="shared" si="91"/>
        <v>-299.31134698003541</v>
      </c>
      <c r="Y245">
        <f t="shared" si="92"/>
        <v>363.40673174121815</v>
      </c>
      <c r="Z245">
        <f t="shared" si="93"/>
        <v>363.40673174121815</v>
      </c>
      <c r="AA245">
        <f t="shared" si="94"/>
        <v>0.30771869496827048</v>
      </c>
      <c r="AB245">
        <f t="shared" si="95"/>
        <v>0.60707142480211074</v>
      </c>
      <c r="AC245">
        <f t="shared" si="96"/>
        <v>80524.052483599211</v>
      </c>
      <c r="AD245" s="12">
        <f t="shared" si="97"/>
        <v>56366.836738519443</v>
      </c>
      <c r="AE245">
        <v>65385.600000000006</v>
      </c>
      <c r="AF245" s="65">
        <f t="shared" si="98"/>
        <v>-9018.7632614805625</v>
      </c>
      <c r="AH245" s="65">
        <f t="shared" si="99"/>
        <v>7386.0356684256813</v>
      </c>
      <c r="AI245" s="65">
        <f t="shared" si="100"/>
        <v>-40986.035668425684</v>
      </c>
      <c r="AJ245" s="65">
        <f t="shared" si="101"/>
        <v>-16986.03566842568</v>
      </c>
      <c r="AK245" s="65">
        <f t="shared" si="102"/>
        <v>-16986.03566842568</v>
      </c>
      <c r="AL245" s="65">
        <f t="shared" si="103"/>
        <v>-22986.03566842568</v>
      </c>
      <c r="AM245" s="66">
        <f t="shared" si="104"/>
        <v>-50004.798929906246</v>
      </c>
      <c r="AN245" s="66">
        <f t="shared" si="105"/>
        <v>-26004.798929906243</v>
      </c>
      <c r="AO245" s="66">
        <f t="shared" si="106"/>
        <v>-26004.798929906243</v>
      </c>
      <c r="AP245" s="66">
        <f t="shared" si="107"/>
        <v>-32004.798929906243</v>
      </c>
    </row>
    <row r="246" spans="1:42" x14ac:dyDescent="0.25">
      <c r="A246" t="s">
        <v>411</v>
      </c>
      <c r="B246" t="s">
        <v>111</v>
      </c>
      <c r="C246" t="s">
        <v>116</v>
      </c>
      <c r="D246">
        <v>1</v>
      </c>
      <c r="E246">
        <v>5000</v>
      </c>
      <c r="G246" s="4">
        <f t="shared" si="81"/>
        <v>58380</v>
      </c>
      <c r="H246">
        <v>533</v>
      </c>
      <c r="I246">
        <v>0.51229999999999998</v>
      </c>
      <c r="J246">
        <v>236</v>
      </c>
      <c r="K246" s="12">
        <v>829</v>
      </c>
      <c r="L246">
        <f t="shared" si="82"/>
        <v>593</v>
      </c>
      <c r="M246">
        <f t="shared" si="83"/>
        <v>297</v>
      </c>
      <c r="N246">
        <f t="shared" si="84"/>
        <v>0.50067453625632385</v>
      </c>
      <c r="O246" s="12">
        <v>0.51229999999999998</v>
      </c>
      <c r="P246">
        <v>114</v>
      </c>
      <c r="Q246">
        <f t="shared" si="85"/>
        <v>-6.4586846543001702E-2</v>
      </c>
      <c r="R246">
        <f t="shared" si="86"/>
        <v>0.90171403035413156</v>
      </c>
      <c r="S246" s="12">
        <f t="shared" si="87"/>
        <v>37520.320803035414</v>
      </c>
      <c r="T246" s="12">
        <f t="shared" si="88"/>
        <v>26264.224562124789</v>
      </c>
      <c r="U246">
        <v>236</v>
      </c>
      <c r="V246">
        <f t="shared" si="89"/>
        <v>741.25</v>
      </c>
      <c r="W246">
        <f t="shared" si="90"/>
        <v>161.875</v>
      </c>
      <c r="X246">
        <f t="shared" si="91"/>
        <v>-468.31564316401312</v>
      </c>
      <c r="Y246">
        <f t="shared" si="92"/>
        <v>479.28678607530964</v>
      </c>
      <c r="Z246">
        <f t="shared" si="93"/>
        <v>479.28678607530964</v>
      </c>
      <c r="AA246">
        <f t="shared" si="94"/>
        <v>0.42821151578456612</v>
      </c>
      <c r="AB246">
        <f t="shared" si="95"/>
        <v>0.51171340640809437</v>
      </c>
      <c r="AC246">
        <f t="shared" si="96"/>
        <v>89518.977991379274</v>
      </c>
      <c r="AD246" s="12">
        <f t="shared" si="97"/>
        <v>62663.284593965487</v>
      </c>
      <c r="AE246">
        <v>58380</v>
      </c>
      <c r="AF246" s="65">
        <f t="shared" si="98"/>
        <v>4283.2845939654871</v>
      </c>
      <c r="AH246" s="65">
        <f t="shared" si="99"/>
        <v>6225.8464446318148</v>
      </c>
      <c r="AI246" s="65">
        <f t="shared" si="100"/>
        <v>-39825.846444631818</v>
      </c>
      <c r="AJ246" s="65">
        <f t="shared" si="101"/>
        <v>-15825.846444631814</v>
      </c>
      <c r="AK246" s="65">
        <f t="shared" si="102"/>
        <v>-15825.846444631814</v>
      </c>
      <c r="AL246" s="65">
        <f t="shared" si="103"/>
        <v>-21825.846444631814</v>
      </c>
      <c r="AM246" s="66">
        <f t="shared" si="104"/>
        <v>-35542.56185066633</v>
      </c>
      <c r="AN246" s="66">
        <f t="shared" si="105"/>
        <v>-11542.561850666327</v>
      </c>
      <c r="AO246" s="66">
        <f t="shared" si="106"/>
        <v>-11542.561850666327</v>
      </c>
      <c r="AP246" s="66">
        <f t="shared" si="107"/>
        <v>-17542.561850666327</v>
      </c>
    </row>
    <row r="247" spans="1:42" x14ac:dyDescent="0.25">
      <c r="A247" t="s">
        <v>412</v>
      </c>
      <c r="B247" t="s">
        <v>111</v>
      </c>
      <c r="C247" t="s">
        <v>116</v>
      </c>
      <c r="D247">
        <v>2</v>
      </c>
      <c r="E247">
        <v>6000</v>
      </c>
      <c r="G247" s="4">
        <f t="shared" si="81"/>
        <v>70056</v>
      </c>
      <c r="H247">
        <v>566</v>
      </c>
      <c r="I247">
        <v>0.36990000000000001</v>
      </c>
      <c r="J247">
        <v>244</v>
      </c>
      <c r="K247" s="12">
        <v>872</v>
      </c>
      <c r="L247">
        <f t="shared" si="82"/>
        <v>628</v>
      </c>
      <c r="M247">
        <f t="shared" si="83"/>
        <v>322</v>
      </c>
      <c r="N247">
        <f t="shared" si="84"/>
        <v>0.51019108280254777</v>
      </c>
      <c r="O247" s="12">
        <v>0.36990000000000001</v>
      </c>
      <c r="P247">
        <v>114</v>
      </c>
      <c r="Q247">
        <f t="shared" si="85"/>
        <v>-6.5605095541401259E-2</v>
      </c>
      <c r="R247">
        <f t="shared" si="86"/>
        <v>0.90251987261146494</v>
      </c>
      <c r="S247" s="12">
        <f t="shared" si="87"/>
        <v>37553.851899363057</v>
      </c>
      <c r="T247" s="12">
        <f t="shared" si="88"/>
        <v>26287.696329554139</v>
      </c>
      <c r="U247">
        <v>244</v>
      </c>
      <c r="V247">
        <f t="shared" si="89"/>
        <v>785</v>
      </c>
      <c r="W247">
        <f t="shared" si="90"/>
        <v>165.5</v>
      </c>
      <c r="X247">
        <f t="shared" si="91"/>
        <v>-495.95653272681324</v>
      </c>
      <c r="Y247">
        <f t="shared" si="92"/>
        <v>504.61062673742731</v>
      </c>
      <c r="Z247">
        <f t="shared" si="93"/>
        <v>504.61062673742731</v>
      </c>
      <c r="AA247">
        <f t="shared" si="94"/>
        <v>0.43198805953812397</v>
      </c>
      <c r="AB247">
        <f t="shared" si="95"/>
        <v>0.50872464968152875</v>
      </c>
      <c r="AC247">
        <f t="shared" si="96"/>
        <v>93698.37047408965</v>
      </c>
      <c r="AD247" s="12">
        <f t="shared" si="97"/>
        <v>65588.859331862754</v>
      </c>
      <c r="AE247">
        <v>70056</v>
      </c>
      <c r="AF247" s="65">
        <f t="shared" si="98"/>
        <v>-4467.1406681372464</v>
      </c>
      <c r="AH247" s="65">
        <f t="shared" si="99"/>
        <v>6189.4832377919338</v>
      </c>
      <c r="AI247" s="65">
        <f t="shared" si="100"/>
        <v>-39789.483237791937</v>
      </c>
      <c r="AJ247" s="65">
        <f t="shared" si="101"/>
        <v>-15789.483237791934</v>
      </c>
      <c r="AK247" s="65">
        <f t="shared" si="102"/>
        <v>-15789.483237791934</v>
      </c>
      <c r="AL247" s="65">
        <f t="shared" si="103"/>
        <v>-21789.483237791934</v>
      </c>
      <c r="AM247" s="66">
        <f t="shared" si="104"/>
        <v>-44256.623905929184</v>
      </c>
      <c r="AN247" s="66">
        <f t="shared" si="105"/>
        <v>-20256.62390592918</v>
      </c>
      <c r="AO247" s="66">
        <f t="shared" si="106"/>
        <v>-20256.62390592918</v>
      </c>
      <c r="AP247" s="66">
        <f t="shared" si="107"/>
        <v>-26256.62390592918</v>
      </c>
    </row>
  </sheetData>
  <phoneticPr fontId="10"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5"/>
  <sheetViews>
    <sheetView topLeftCell="C1" workbookViewId="0">
      <selection activeCell="H43" sqref="A43:XFD43"/>
    </sheetView>
  </sheetViews>
  <sheetFormatPr defaultColWidth="11.19921875" defaultRowHeight="15.6" x14ac:dyDescent="0.25"/>
  <cols>
    <col min="1" max="1" width="58.296875" customWidth="1"/>
    <col min="2" max="2" width="77.5" style="12" customWidth="1"/>
    <col min="3" max="4" width="77.5" style="23" customWidth="1"/>
    <col min="5" max="5" width="89.796875" customWidth="1"/>
    <col min="6" max="6" width="88" customWidth="1"/>
    <col min="7" max="7" width="93" customWidth="1"/>
    <col min="8" max="8" width="164.296875" customWidth="1"/>
  </cols>
  <sheetData>
    <row r="1" spans="1:9" x14ac:dyDescent="0.25">
      <c r="A1" s="61" t="s">
        <v>96</v>
      </c>
      <c r="B1" s="62" t="s">
        <v>97</v>
      </c>
      <c r="C1" s="63" t="s">
        <v>98</v>
      </c>
      <c r="D1" s="63" t="s">
        <v>99</v>
      </c>
      <c r="E1" s="63" t="s">
        <v>100</v>
      </c>
      <c r="F1" s="62" t="s">
        <v>101</v>
      </c>
      <c r="G1" s="64" t="s">
        <v>102</v>
      </c>
      <c r="H1" s="64" t="s">
        <v>103</v>
      </c>
    </row>
    <row r="2" spans="1:9" x14ac:dyDescent="0.25">
      <c r="A2" t="s">
        <v>188</v>
      </c>
      <c r="B2" s="66">
        <v>124603.29265008227</v>
      </c>
      <c r="C2" s="66">
        <v>106603.29265008227</v>
      </c>
      <c r="D2" s="66">
        <v>130603.29265008227</v>
      </c>
      <c r="E2" s="68">
        <v>1</v>
      </c>
      <c r="F2" t="s">
        <v>188</v>
      </c>
      <c r="G2" s="67">
        <v>21</v>
      </c>
      <c r="H2" s="65">
        <f>D2+C2</f>
        <v>237206.58530016453</v>
      </c>
      <c r="I2" s="69">
        <v>41</v>
      </c>
    </row>
    <row r="3" spans="1:9" x14ac:dyDescent="0.25">
      <c r="A3" t="s">
        <v>187</v>
      </c>
      <c r="B3" s="66">
        <v>104018.1909639876</v>
      </c>
      <c r="C3" s="66">
        <v>86018.19096398761</v>
      </c>
      <c r="D3" s="66">
        <v>110018.1909639876</v>
      </c>
      <c r="E3" s="68">
        <v>2</v>
      </c>
      <c r="F3" t="s">
        <v>187</v>
      </c>
      <c r="H3" s="65">
        <f t="shared" ref="H3:H66" si="0">D3+C3</f>
        <v>196036.38192797522</v>
      </c>
    </row>
    <row r="4" spans="1:9" x14ac:dyDescent="0.25">
      <c r="A4" t="s">
        <v>199</v>
      </c>
      <c r="B4" s="66">
        <v>78371.303786419681</v>
      </c>
      <c r="C4" s="66">
        <v>60371.303786419689</v>
      </c>
      <c r="D4" s="66">
        <v>84371.303786419696</v>
      </c>
      <c r="E4" s="68">
        <v>3</v>
      </c>
      <c r="F4" t="s">
        <v>199</v>
      </c>
      <c r="H4" s="65">
        <f t="shared" si="0"/>
        <v>144742.60757283939</v>
      </c>
    </row>
    <row r="5" spans="1:9" x14ac:dyDescent="0.25">
      <c r="A5" t="s">
        <v>198</v>
      </c>
      <c r="B5" s="66">
        <v>64397.571211677954</v>
      </c>
      <c r="C5" s="66">
        <v>46397.571211677954</v>
      </c>
      <c r="D5" s="66">
        <v>70397.571211677947</v>
      </c>
      <c r="E5" s="68">
        <v>4</v>
      </c>
      <c r="F5" t="s">
        <v>198</v>
      </c>
      <c r="H5" s="65">
        <f t="shared" si="0"/>
        <v>116795.14242335589</v>
      </c>
    </row>
    <row r="6" spans="1:9" x14ac:dyDescent="0.25">
      <c r="A6" t="s">
        <v>121</v>
      </c>
      <c r="B6" s="66">
        <v>54983.041879525357</v>
      </c>
      <c r="C6" s="66">
        <v>36983.041879525357</v>
      </c>
      <c r="D6" s="66">
        <v>60983.041879525357</v>
      </c>
      <c r="E6" s="68">
        <v>5</v>
      </c>
      <c r="F6" t="s">
        <v>121</v>
      </c>
      <c r="H6" s="65">
        <f t="shared" si="0"/>
        <v>97966.083759050714</v>
      </c>
    </row>
    <row r="7" spans="1:9" x14ac:dyDescent="0.25">
      <c r="A7" t="s">
        <v>139</v>
      </c>
      <c r="B7" s="66">
        <v>46570.565051474463</v>
      </c>
      <c r="C7" s="66">
        <v>28570.565051474463</v>
      </c>
      <c r="D7" s="66">
        <v>52570.565051474463</v>
      </c>
      <c r="E7" s="68">
        <v>6</v>
      </c>
      <c r="F7" t="s">
        <v>139</v>
      </c>
      <c r="H7" s="65">
        <f t="shared" si="0"/>
        <v>81141.130102948926</v>
      </c>
    </row>
    <row r="8" spans="1:9" x14ac:dyDescent="0.25">
      <c r="A8" t="s">
        <v>122</v>
      </c>
      <c r="B8" s="66">
        <v>44515.737655961755</v>
      </c>
      <c r="C8" s="66">
        <v>26515.737655961755</v>
      </c>
      <c r="D8" s="66">
        <v>50515.737655961755</v>
      </c>
      <c r="E8" s="68">
        <v>7</v>
      </c>
      <c r="F8" t="s">
        <v>122</v>
      </c>
      <c r="H8" s="65">
        <f t="shared" si="0"/>
        <v>77031.47531192351</v>
      </c>
    </row>
    <row r="9" spans="1:9" x14ac:dyDescent="0.25">
      <c r="A9" t="s">
        <v>370</v>
      </c>
      <c r="B9" s="66">
        <v>40183.888360625198</v>
      </c>
      <c r="C9" s="66">
        <v>22183.888360625198</v>
      </c>
      <c r="D9" s="66">
        <v>46183.888360625198</v>
      </c>
      <c r="E9" s="68">
        <v>8</v>
      </c>
      <c r="F9" t="s">
        <v>370</v>
      </c>
      <c r="H9" s="65">
        <f t="shared" si="0"/>
        <v>68367.776721250397</v>
      </c>
    </row>
    <row r="10" spans="1:9" x14ac:dyDescent="0.25">
      <c r="A10" t="s">
        <v>236</v>
      </c>
      <c r="B10" s="66">
        <v>39015.07680409227</v>
      </c>
      <c r="C10" s="66">
        <v>21015.07680409227</v>
      </c>
      <c r="D10" s="66">
        <v>45015.07680409227</v>
      </c>
      <c r="E10" s="68">
        <v>9</v>
      </c>
      <c r="F10" t="s">
        <v>236</v>
      </c>
      <c r="H10" s="65">
        <f t="shared" si="0"/>
        <v>66030.153608184541</v>
      </c>
    </row>
    <row r="11" spans="1:9" x14ac:dyDescent="0.25">
      <c r="A11" t="s">
        <v>183</v>
      </c>
      <c r="B11" s="66">
        <v>30529.725813936031</v>
      </c>
      <c r="C11" s="66">
        <v>12529.725813936027</v>
      </c>
      <c r="D11" s="66">
        <v>36529.725813936035</v>
      </c>
      <c r="E11" s="68">
        <v>10</v>
      </c>
      <c r="F11" t="s">
        <v>183</v>
      </c>
      <c r="H11" s="65">
        <f t="shared" si="0"/>
        <v>49059.451627872062</v>
      </c>
    </row>
    <row r="12" spans="1:9" x14ac:dyDescent="0.25">
      <c r="A12" t="s">
        <v>369</v>
      </c>
      <c r="B12" s="66">
        <v>29987.464720306281</v>
      </c>
      <c r="C12" s="66">
        <v>11987.464720306278</v>
      </c>
      <c r="D12" s="66">
        <v>35987.464720306278</v>
      </c>
      <c r="E12" s="68">
        <v>11</v>
      </c>
      <c r="F12" t="s">
        <v>369</v>
      </c>
      <c r="H12" s="65">
        <f t="shared" si="0"/>
        <v>47974.929440612555</v>
      </c>
    </row>
    <row r="13" spans="1:9" x14ac:dyDescent="0.25">
      <c r="A13" t="s">
        <v>126</v>
      </c>
      <c r="B13" s="66">
        <v>27088.724812864766</v>
      </c>
      <c r="C13" s="66">
        <v>9088.7248128647625</v>
      </c>
      <c r="D13" s="66">
        <v>33088.724812864762</v>
      </c>
      <c r="E13" s="68">
        <v>12</v>
      </c>
      <c r="F13" t="s">
        <v>126</v>
      </c>
      <c r="H13" s="65">
        <f t="shared" si="0"/>
        <v>42177.449625729525</v>
      </c>
    </row>
    <row r="14" spans="1:9" x14ac:dyDescent="0.25">
      <c r="A14" t="s">
        <v>194</v>
      </c>
      <c r="B14" s="66">
        <v>26942.122613333333</v>
      </c>
      <c r="C14" s="66">
        <v>8942.122613333333</v>
      </c>
      <c r="D14" s="66">
        <v>32942.122613333333</v>
      </c>
      <c r="E14" s="68">
        <v>13</v>
      </c>
      <c r="F14" t="s">
        <v>194</v>
      </c>
      <c r="H14" s="65">
        <f t="shared" si="0"/>
        <v>41884.245226666666</v>
      </c>
    </row>
    <row r="15" spans="1:9" x14ac:dyDescent="0.25">
      <c r="A15" t="s">
        <v>341</v>
      </c>
      <c r="B15" s="66">
        <v>26926.837148417962</v>
      </c>
      <c r="C15" s="66">
        <v>8926.8371484179661</v>
      </c>
      <c r="D15" s="66">
        <v>32926.837148417966</v>
      </c>
      <c r="E15" s="68">
        <v>14</v>
      </c>
      <c r="F15" t="s">
        <v>341</v>
      </c>
      <c r="H15" s="65">
        <f t="shared" si="0"/>
        <v>41853.674296835932</v>
      </c>
    </row>
    <row r="16" spans="1:9" x14ac:dyDescent="0.25">
      <c r="A16" t="s">
        <v>238</v>
      </c>
      <c r="B16" s="66">
        <v>26517.527210544074</v>
      </c>
      <c r="C16" s="66">
        <v>8517.5272105440745</v>
      </c>
      <c r="D16" s="66">
        <v>32517.527210544074</v>
      </c>
      <c r="E16" s="68">
        <v>15</v>
      </c>
      <c r="F16" t="s">
        <v>238</v>
      </c>
      <c r="H16" s="65">
        <f t="shared" si="0"/>
        <v>41035.054421088149</v>
      </c>
    </row>
    <row r="17" spans="1:8" x14ac:dyDescent="0.25">
      <c r="A17" t="s">
        <v>131</v>
      </c>
      <c r="B17" s="66">
        <v>24727.042776646664</v>
      </c>
      <c r="C17" s="66">
        <v>6727.0427766466601</v>
      </c>
      <c r="D17" s="66">
        <v>30727.042776646664</v>
      </c>
      <c r="E17" s="68">
        <v>16</v>
      </c>
      <c r="F17" t="s">
        <v>131</v>
      </c>
      <c r="H17" s="65">
        <f t="shared" si="0"/>
        <v>37454.08555329332</v>
      </c>
    </row>
    <row r="18" spans="1:8" x14ac:dyDescent="0.25">
      <c r="A18" t="s">
        <v>128</v>
      </c>
      <c r="B18" s="66">
        <v>24577.542379507173</v>
      </c>
      <c r="C18" s="66">
        <v>6577.5423795071765</v>
      </c>
      <c r="D18" s="66">
        <v>30577.542379507173</v>
      </c>
      <c r="E18" s="68">
        <v>17</v>
      </c>
      <c r="F18" t="s">
        <v>128</v>
      </c>
      <c r="H18" s="65">
        <f t="shared" si="0"/>
        <v>37155.084759014353</v>
      </c>
    </row>
    <row r="19" spans="1:8" x14ac:dyDescent="0.25">
      <c r="A19" t="s">
        <v>137</v>
      </c>
      <c r="B19" s="66">
        <v>24555.998424796937</v>
      </c>
      <c r="C19" s="66">
        <v>6555.9984247969405</v>
      </c>
      <c r="D19" s="66">
        <v>30555.998424796937</v>
      </c>
      <c r="E19" s="68">
        <v>18</v>
      </c>
      <c r="F19" t="s">
        <v>137</v>
      </c>
      <c r="H19" s="65">
        <f t="shared" si="0"/>
        <v>37111.996849593881</v>
      </c>
    </row>
    <row r="20" spans="1:8" x14ac:dyDescent="0.25">
      <c r="A20" t="s">
        <v>127</v>
      </c>
      <c r="B20" s="66">
        <v>20262.852990792206</v>
      </c>
      <c r="C20" s="66">
        <v>2262.8529907922057</v>
      </c>
      <c r="D20" s="66">
        <v>26262.852990792206</v>
      </c>
      <c r="E20" s="68">
        <v>19</v>
      </c>
      <c r="F20" t="s">
        <v>127</v>
      </c>
      <c r="H20" s="65">
        <f t="shared" si="0"/>
        <v>28525.705981584411</v>
      </c>
    </row>
    <row r="21" spans="1:8" x14ac:dyDescent="0.25">
      <c r="A21" t="s">
        <v>232</v>
      </c>
      <c r="B21" s="66">
        <v>19870.238664586039</v>
      </c>
      <c r="C21" s="66">
        <v>1870.2386645860388</v>
      </c>
      <c r="D21" s="66">
        <v>25870.238664586039</v>
      </c>
      <c r="E21" s="68">
        <v>20</v>
      </c>
      <c r="F21" t="s">
        <v>232</v>
      </c>
      <c r="H21" s="65">
        <f t="shared" si="0"/>
        <v>27740.477329172078</v>
      </c>
    </row>
    <row r="22" spans="1:8" x14ac:dyDescent="0.25">
      <c r="A22" t="s">
        <v>172</v>
      </c>
      <c r="B22" s="66">
        <v>18860.693383333339</v>
      </c>
      <c r="C22" s="66">
        <v>860.69338333333872</v>
      </c>
      <c r="D22" s="66">
        <v>24860.693383333339</v>
      </c>
      <c r="E22" s="68">
        <v>21</v>
      </c>
      <c r="F22" t="s">
        <v>172</v>
      </c>
      <c r="H22" s="65">
        <f t="shared" si="0"/>
        <v>25721.386766666677</v>
      </c>
    </row>
    <row r="23" spans="1:8" x14ac:dyDescent="0.25">
      <c r="A23" t="s">
        <v>133</v>
      </c>
      <c r="B23" s="66">
        <v>17377.636094103887</v>
      </c>
      <c r="C23" s="66">
        <v>-622.36390589611256</v>
      </c>
      <c r="D23" s="66">
        <v>23377.636094103887</v>
      </c>
      <c r="E23" s="68">
        <v>22</v>
      </c>
      <c r="F23" t="s">
        <v>133</v>
      </c>
      <c r="H23" s="65">
        <f t="shared" si="0"/>
        <v>22755.272188207775</v>
      </c>
    </row>
    <row r="24" spans="1:8" x14ac:dyDescent="0.25">
      <c r="A24" t="s">
        <v>189</v>
      </c>
      <c r="B24" s="66">
        <v>17193.540063333334</v>
      </c>
      <c r="C24" s="66">
        <v>-806.45993666666618</v>
      </c>
      <c r="D24" s="66">
        <v>23193.540063333334</v>
      </c>
      <c r="E24" s="68">
        <v>23</v>
      </c>
      <c r="F24" t="s">
        <v>189</v>
      </c>
      <c r="H24" s="65">
        <f t="shared" si="0"/>
        <v>22387.080126666668</v>
      </c>
    </row>
    <row r="25" spans="1:8" x14ac:dyDescent="0.25">
      <c r="A25" t="s">
        <v>132</v>
      </c>
      <c r="B25" s="66">
        <v>17162.696789375885</v>
      </c>
      <c r="C25" s="66">
        <v>-837.30321062411531</v>
      </c>
      <c r="D25" s="66">
        <v>23162.696789375885</v>
      </c>
      <c r="E25" s="68">
        <v>24</v>
      </c>
      <c r="F25" t="s">
        <v>132</v>
      </c>
      <c r="H25" s="65">
        <f t="shared" si="0"/>
        <v>22325.393578751769</v>
      </c>
    </row>
    <row r="26" spans="1:8" x14ac:dyDescent="0.25">
      <c r="A26" t="s">
        <v>246</v>
      </c>
      <c r="B26" s="66">
        <v>16797.84231333332</v>
      </c>
      <c r="C26" s="66">
        <v>-1202.1576866666801</v>
      </c>
      <c r="D26" s="66">
        <v>22797.84231333332</v>
      </c>
      <c r="E26" s="68">
        <v>25</v>
      </c>
      <c r="F26" t="s">
        <v>246</v>
      </c>
      <c r="H26" s="65">
        <f t="shared" si="0"/>
        <v>21595.68462666664</v>
      </c>
    </row>
    <row r="27" spans="1:8" x14ac:dyDescent="0.25">
      <c r="A27" t="s">
        <v>192</v>
      </c>
      <c r="B27" s="66">
        <v>15237.50794333333</v>
      </c>
      <c r="C27" s="66">
        <v>-2762.4920566666697</v>
      </c>
      <c r="D27" s="66">
        <v>21237.50794333333</v>
      </c>
      <c r="E27" s="68">
        <v>26</v>
      </c>
      <c r="F27" t="s">
        <v>192</v>
      </c>
      <c r="H27" s="65">
        <f t="shared" si="0"/>
        <v>18475.015886666661</v>
      </c>
    </row>
    <row r="28" spans="1:8" x14ac:dyDescent="0.25">
      <c r="A28" t="s">
        <v>342</v>
      </c>
      <c r="B28" s="66">
        <v>13578.055926122004</v>
      </c>
      <c r="C28" s="66">
        <v>-4421.9440738779958</v>
      </c>
      <c r="D28" s="66">
        <v>19578.055926122004</v>
      </c>
      <c r="E28" s="68">
        <v>27</v>
      </c>
      <c r="F28" t="s">
        <v>342</v>
      </c>
      <c r="H28" s="65">
        <f t="shared" si="0"/>
        <v>15156.111852244008</v>
      </c>
    </row>
    <row r="29" spans="1:8" x14ac:dyDescent="0.25">
      <c r="A29" t="s">
        <v>136</v>
      </c>
      <c r="B29" s="66">
        <v>13288.368007374342</v>
      </c>
      <c r="C29" s="66">
        <v>-4711.6319926256547</v>
      </c>
      <c r="D29" s="66">
        <v>19288.368007374342</v>
      </c>
      <c r="E29" s="68">
        <v>28</v>
      </c>
      <c r="F29" t="s">
        <v>136</v>
      </c>
      <c r="H29" s="65">
        <f t="shared" si="0"/>
        <v>14576.736014748687</v>
      </c>
    </row>
    <row r="30" spans="1:8" x14ac:dyDescent="0.25">
      <c r="A30" t="s">
        <v>247</v>
      </c>
      <c r="B30" s="66">
        <v>12914.323911168369</v>
      </c>
      <c r="C30" s="66">
        <v>-5085.6760888316348</v>
      </c>
      <c r="D30" s="66">
        <v>18914.323911168369</v>
      </c>
      <c r="E30" s="68">
        <v>29</v>
      </c>
      <c r="F30" t="s">
        <v>247</v>
      </c>
      <c r="H30" s="65">
        <f t="shared" si="0"/>
        <v>13828.647822336734</v>
      </c>
    </row>
    <row r="31" spans="1:8" x14ac:dyDescent="0.25">
      <c r="A31" t="s">
        <v>348</v>
      </c>
      <c r="B31" s="66">
        <v>12470.73722087438</v>
      </c>
      <c r="C31" s="66">
        <v>-5529.2627791256236</v>
      </c>
      <c r="D31" s="66">
        <v>18470.73722087438</v>
      </c>
      <c r="E31" s="68">
        <v>30</v>
      </c>
      <c r="F31" t="s">
        <v>348</v>
      </c>
      <c r="H31" s="65">
        <f t="shared" si="0"/>
        <v>12941.474441748756</v>
      </c>
    </row>
    <row r="32" spans="1:8" x14ac:dyDescent="0.25">
      <c r="A32" t="s">
        <v>171</v>
      </c>
      <c r="B32" s="66">
        <v>11912.966339696766</v>
      </c>
      <c r="C32" s="66">
        <v>-6087.0336603032338</v>
      </c>
      <c r="D32" s="66">
        <v>17912.966339696766</v>
      </c>
      <c r="E32" s="68">
        <v>31</v>
      </c>
      <c r="F32" t="s">
        <v>171</v>
      </c>
      <c r="H32" s="65">
        <f t="shared" si="0"/>
        <v>11825.932679393532</v>
      </c>
    </row>
    <row r="33" spans="1:8" x14ac:dyDescent="0.25">
      <c r="A33" t="s">
        <v>243</v>
      </c>
      <c r="B33" s="66">
        <v>11537.742230253913</v>
      </c>
      <c r="C33" s="66">
        <v>-6462.2577697460874</v>
      </c>
      <c r="D33" s="66">
        <v>17537.742230253913</v>
      </c>
      <c r="E33" s="68">
        <v>32</v>
      </c>
      <c r="F33" t="s">
        <v>243</v>
      </c>
      <c r="H33" s="65">
        <f t="shared" si="0"/>
        <v>11075.484460507825</v>
      </c>
    </row>
    <row r="34" spans="1:8" x14ac:dyDescent="0.25">
      <c r="A34" t="s">
        <v>115</v>
      </c>
      <c r="B34" s="66">
        <v>9557.1991296057422</v>
      </c>
      <c r="C34" s="66">
        <v>-8442.8008703942614</v>
      </c>
      <c r="D34" s="66">
        <v>15557.199129605742</v>
      </c>
      <c r="E34" s="68">
        <v>33</v>
      </c>
      <c r="F34" t="s">
        <v>115</v>
      </c>
      <c r="H34" s="65">
        <f t="shared" si="0"/>
        <v>7114.3982592114808</v>
      </c>
    </row>
    <row r="35" spans="1:8" x14ac:dyDescent="0.25">
      <c r="A35" t="s">
        <v>143</v>
      </c>
      <c r="B35" s="66">
        <v>9218.9297833333258</v>
      </c>
      <c r="C35" s="66">
        <v>-8781.0702166666742</v>
      </c>
      <c r="D35" s="66">
        <v>15218.929783333326</v>
      </c>
      <c r="E35" s="68">
        <v>34</v>
      </c>
      <c r="F35" t="s">
        <v>143</v>
      </c>
      <c r="H35" s="65">
        <f t="shared" si="0"/>
        <v>6437.8595666666515</v>
      </c>
    </row>
    <row r="36" spans="1:8" x14ac:dyDescent="0.25">
      <c r="A36" t="s">
        <v>315</v>
      </c>
      <c r="B36" s="66">
        <v>8233.2376240838457</v>
      </c>
      <c r="C36" s="66">
        <v>-9766.7623759161506</v>
      </c>
      <c r="D36" s="66">
        <v>14233.237624083846</v>
      </c>
      <c r="E36" s="68">
        <v>35</v>
      </c>
      <c r="F36" t="s">
        <v>315</v>
      </c>
      <c r="H36" s="65">
        <f t="shared" si="0"/>
        <v>4466.4752481676951</v>
      </c>
    </row>
    <row r="37" spans="1:8" x14ac:dyDescent="0.25">
      <c r="A37" t="s">
        <v>220</v>
      </c>
      <c r="B37" s="66">
        <v>7896.5286941812774</v>
      </c>
      <c r="C37" s="66">
        <v>-10103.471305818723</v>
      </c>
      <c r="D37" s="66">
        <v>13896.528694181277</v>
      </c>
      <c r="E37" s="68">
        <v>36</v>
      </c>
      <c r="F37" t="s">
        <v>220</v>
      </c>
      <c r="H37" s="65">
        <f t="shared" si="0"/>
        <v>3793.0573883625548</v>
      </c>
    </row>
    <row r="38" spans="1:8" x14ac:dyDescent="0.25">
      <c r="A38" t="s">
        <v>204</v>
      </c>
      <c r="B38" s="66">
        <v>7837.6918833333402</v>
      </c>
      <c r="C38" s="66">
        <v>-10162.30811666666</v>
      </c>
      <c r="D38" s="66">
        <v>13837.69188333334</v>
      </c>
      <c r="E38" s="68">
        <v>37</v>
      </c>
      <c r="F38" t="s">
        <v>204</v>
      </c>
      <c r="H38" s="65">
        <f t="shared" si="0"/>
        <v>3675.3837666666805</v>
      </c>
    </row>
    <row r="39" spans="1:8" x14ac:dyDescent="0.25">
      <c r="A39" t="s">
        <v>241</v>
      </c>
      <c r="B39" s="66">
        <v>7445.5944458681988</v>
      </c>
      <c r="C39" s="66">
        <v>-10554.405554131801</v>
      </c>
      <c r="D39" s="66">
        <v>13445.594445868199</v>
      </c>
      <c r="E39" s="68">
        <v>38</v>
      </c>
      <c r="F39" t="s">
        <v>241</v>
      </c>
      <c r="H39" s="65">
        <f t="shared" si="0"/>
        <v>2891.1888917363976</v>
      </c>
    </row>
    <row r="40" spans="1:8" x14ac:dyDescent="0.25">
      <c r="A40" t="s">
        <v>353</v>
      </c>
      <c r="B40" s="66">
        <v>7003.4398536084118</v>
      </c>
      <c r="C40" s="66">
        <v>-10996.560146391588</v>
      </c>
      <c r="D40" s="66">
        <v>13003.439853608412</v>
      </c>
      <c r="E40" s="68">
        <v>39</v>
      </c>
      <c r="F40" t="s">
        <v>353</v>
      </c>
      <c r="H40" s="65">
        <f t="shared" si="0"/>
        <v>2006.8797072168236</v>
      </c>
    </row>
    <row r="41" spans="1:8" x14ac:dyDescent="0.25">
      <c r="A41" t="s">
        <v>123</v>
      </c>
      <c r="B41" s="66">
        <v>6948.8891918012741</v>
      </c>
      <c r="C41" s="66">
        <v>-11051.110808198726</v>
      </c>
      <c r="D41" s="66">
        <v>12948.889191801274</v>
      </c>
      <c r="E41" s="68">
        <v>40</v>
      </c>
      <c r="F41" t="s">
        <v>123</v>
      </c>
      <c r="H41" s="65">
        <f t="shared" si="0"/>
        <v>1897.7783836025483</v>
      </c>
    </row>
    <row r="42" spans="1:8" x14ac:dyDescent="0.25">
      <c r="A42" t="s">
        <v>154</v>
      </c>
      <c r="B42" s="66">
        <v>6094.1271173269561</v>
      </c>
      <c r="C42" s="66">
        <v>-11905.872882673048</v>
      </c>
      <c r="D42" s="66">
        <v>12094.127117326956</v>
      </c>
      <c r="E42" s="68">
        <v>41</v>
      </c>
      <c r="F42" t="s">
        <v>154</v>
      </c>
      <c r="H42" s="65">
        <f t="shared" si="0"/>
        <v>188.2542346539085</v>
      </c>
    </row>
    <row r="43" spans="1:8" x14ac:dyDescent="0.25">
      <c r="A43" t="s">
        <v>231</v>
      </c>
      <c r="B43" s="66">
        <v>5772.8363286441781</v>
      </c>
      <c r="C43" s="66">
        <v>-12227.163671355822</v>
      </c>
      <c r="D43" s="66">
        <v>11772.83632864418</v>
      </c>
      <c r="E43" s="68">
        <v>42</v>
      </c>
      <c r="H43" s="65">
        <f t="shared" si="0"/>
        <v>-454.3273427116419</v>
      </c>
    </row>
    <row r="44" spans="1:8" x14ac:dyDescent="0.25">
      <c r="A44" t="s">
        <v>215</v>
      </c>
      <c r="B44" s="66">
        <v>5765.1813035496307</v>
      </c>
      <c r="C44" s="66">
        <v>-12234.818696450369</v>
      </c>
      <c r="D44" s="66">
        <v>11765.181303549631</v>
      </c>
      <c r="E44" s="68">
        <v>43</v>
      </c>
      <c r="H44" s="65">
        <f t="shared" si="0"/>
        <v>-469.63739290073863</v>
      </c>
    </row>
    <row r="45" spans="1:8" x14ac:dyDescent="0.25">
      <c r="A45" t="s">
        <v>222</v>
      </c>
      <c r="B45" s="66">
        <v>5701.0816033333322</v>
      </c>
      <c r="C45" s="66">
        <v>-12298.918396666668</v>
      </c>
      <c r="D45" s="66">
        <v>11701.081603333332</v>
      </c>
      <c r="E45" s="68">
        <v>44</v>
      </c>
      <c r="H45" s="65">
        <f t="shared" si="0"/>
        <v>-597.83679333333566</v>
      </c>
    </row>
    <row r="46" spans="1:8" x14ac:dyDescent="0.25">
      <c r="A46" t="s">
        <v>389</v>
      </c>
      <c r="B46" s="66">
        <v>5514.7972015950872</v>
      </c>
      <c r="C46" s="66">
        <v>-12485.202798404913</v>
      </c>
      <c r="D46" s="66">
        <v>11514.797201595087</v>
      </c>
      <c r="E46" s="68">
        <v>45</v>
      </c>
      <c r="H46" s="65">
        <f t="shared" si="0"/>
        <v>-970.40559680982551</v>
      </c>
    </row>
    <row r="47" spans="1:8" x14ac:dyDescent="0.25">
      <c r="A47" t="s">
        <v>235</v>
      </c>
      <c r="B47" s="66">
        <v>5130.9402838559872</v>
      </c>
      <c r="C47" s="66">
        <v>-12869.059716144016</v>
      </c>
      <c r="D47" s="66">
        <v>11130.940283855987</v>
      </c>
      <c r="E47" s="68">
        <v>46</v>
      </c>
      <c r="H47" s="65">
        <f t="shared" si="0"/>
        <v>-1738.1194322880292</v>
      </c>
    </row>
    <row r="48" spans="1:8" x14ac:dyDescent="0.25">
      <c r="A48" t="s">
        <v>114</v>
      </c>
      <c r="B48" s="66">
        <v>4751.2590489324357</v>
      </c>
      <c r="C48" s="66">
        <v>-13248.740951067564</v>
      </c>
      <c r="D48" s="66">
        <v>10751.259048932436</v>
      </c>
      <c r="E48" s="68">
        <v>47</v>
      </c>
      <c r="H48" s="65">
        <f t="shared" si="0"/>
        <v>-2497.4819021351286</v>
      </c>
    </row>
    <row r="49" spans="1:8" x14ac:dyDescent="0.25">
      <c r="A49" t="s">
        <v>217</v>
      </c>
      <c r="B49" s="66">
        <v>4685.4450933333319</v>
      </c>
      <c r="C49" s="66">
        <v>-13314.554906666668</v>
      </c>
      <c r="D49" s="66">
        <v>10685.445093333332</v>
      </c>
      <c r="E49" s="68">
        <v>48</v>
      </c>
      <c r="H49" s="65">
        <f t="shared" si="0"/>
        <v>-2629.1098133333362</v>
      </c>
    </row>
    <row r="50" spans="1:8" x14ac:dyDescent="0.25">
      <c r="A50" t="s">
        <v>320</v>
      </c>
      <c r="B50" s="66">
        <v>4607.5001897077091</v>
      </c>
      <c r="C50" s="66">
        <v>-13392.499810292291</v>
      </c>
      <c r="D50" s="66">
        <v>10607.500189707709</v>
      </c>
      <c r="E50" s="68">
        <v>49</v>
      </c>
      <c r="H50" s="65">
        <f t="shared" si="0"/>
        <v>-2784.9996205845819</v>
      </c>
    </row>
    <row r="51" spans="1:8" x14ac:dyDescent="0.25">
      <c r="A51" t="s">
        <v>233</v>
      </c>
      <c r="B51" s="66">
        <v>4573.120610264712</v>
      </c>
      <c r="C51" s="66">
        <v>-13426.879389735288</v>
      </c>
      <c r="D51" s="66">
        <v>10573.120610264712</v>
      </c>
      <c r="E51" s="68">
        <v>50</v>
      </c>
      <c r="H51" s="65">
        <f t="shared" si="0"/>
        <v>-2853.758779470576</v>
      </c>
    </row>
    <row r="52" spans="1:8" x14ac:dyDescent="0.25">
      <c r="A52" t="s">
        <v>242</v>
      </c>
      <c r="B52" s="66">
        <v>3931.1794790985477</v>
      </c>
      <c r="C52" s="66">
        <v>-14068.820520901456</v>
      </c>
      <c r="D52" s="66">
        <v>9931.1794790985477</v>
      </c>
      <c r="E52" s="68">
        <v>51</v>
      </c>
      <c r="H52" s="65">
        <f t="shared" si="0"/>
        <v>-4137.6410418029081</v>
      </c>
    </row>
    <row r="53" spans="1:8" x14ac:dyDescent="0.25">
      <c r="A53" t="s">
        <v>112</v>
      </c>
      <c r="B53" s="66">
        <v>3897.0709605603734</v>
      </c>
      <c r="C53" s="66">
        <v>-14102.92903943963</v>
      </c>
      <c r="D53" s="66">
        <v>9897.0709605603734</v>
      </c>
      <c r="E53" s="68">
        <v>52</v>
      </c>
      <c r="H53" s="65">
        <f t="shared" si="0"/>
        <v>-4205.8580788792569</v>
      </c>
    </row>
    <row r="54" spans="1:8" x14ac:dyDescent="0.25">
      <c r="A54" t="s">
        <v>134</v>
      </c>
      <c r="B54" s="66">
        <v>3888.2386067572552</v>
      </c>
      <c r="C54" s="66">
        <v>-14111.761393242741</v>
      </c>
      <c r="D54" s="66">
        <v>9888.2386067572552</v>
      </c>
      <c r="E54" s="68">
        <v>53</v>
      </c>
      <c r="H54" s="65">
        <f t="shared" si="0"/>
        <v>-4223.522786485486</v>
      </c>
    </row>
    <row r="55" spans="1:8" x14ac:dyDescent="0.25">
      <c r="A55" t="s">
        <v>325</v>
      </c>
      <c r="B55" s="66">
        <v>3612.7944155716432</v>
      </c>
      <c r="C55" s="66">
        <v>-14387.205584428353</v>
      </c>
      <c r="D55" s="66">
        <v>9612.7944155716432</v>
      </c>
      <c r="E55" s="68">
        <v>54</v>
      </c>
      <c r="H55" s="65">
        <f t="shared" si="0"/>
        <v>-4774.41116885671</v>
      </c>
    </row>
    <row r="56" spans="1:8" x14ac:dyDescent="0.25">
      <c r="A56" t="s">
        <v>225</v>
      </c>
      <c r="B56" s="66">
        <v>3523.6132956309339</v>
      </c>
      <c r="C56" s="66">
        <v>-14476.386704369062</v>
      </c>
      <c r="D56" s="66">
        <v>9523.6132956309339</v>
      </c>
      <c r="E56" s="68">
        <v>55</v>
      </c>
      <c r="H56" s="65">
        <f t="shared" si="0"/>
        <v>-4952.7734087381286</v>
      </c>
    </row>
    <row r="57" spans="1:8" x14ac:dyDescent="0.25">
      <c r="A57" t="s">
        <v>314</v>
      </c>
      <c r="B57" s="66">
        <v>3475.5429794378324</v>
      </c>
      <c r="C57" s="66">
        <v>-14524.457020562171</v>
      </c>
      <c r="D57" s="66">
        <v>9475.5429794378324</v>
      </c>
      <c r="E57" s="68">
        <v>56</v>
      </c>
      <c r="H57" s="65">
        <f t="shared" si="0"/>
        <v>-5048.9140411243388</v>
      </c>
    </row>
    <row r="58" spans="1:8" x14ac:dyDescent="0.25">
      <c r="A58" t="s">
        <v>144</v>
      </c>
      <c r="B58" s="66">
        <v>3337.0433815455035</v>
      </c>
      <c r="C58" s="66">
        <v>-14662.956618454496</v>
      </c>
      <c r="D58" s="66">
        <v>9337.0433815455035</v>
      </c>
      <c r="E58" s="68">
        <v>57</v>
      </c>
      <c r="H58" s="65">
        <f t="shared" si="0"/>
        <v>-5325.913236908993</v>
      </c>
    </row>
    <row r="59" spans="1:8" x14ac:dyDescent="0.25">
      <c r="A59" t="s">
        <v>203</v>
      </c>
      <c r="B59" s="66">
        <v>3213.9181133333332</v>
      </c>
      <c r="C59" s="66">
        <v>-14786.081886666667</v>
      </c>
      <c r="D59" s="66">
        <v>9213.9181133333332</v>
      </c>
      <c r="E59" s="68">
        <v>58</v>
      </c>
      <c r="H59" s="65">
        <f t="shared" si="0"/>
        <v>-5572.1637733333337</v>
      </c>
    </row>
    <row r="60" spans="1:8" x14ac:dyDescent="0.25">
      <c r="A60" t="s">
        <v>230</v>
      </c>
      <c r="B60" s="66">
        <v>3110.0018921485134</v>
      </c>
      <c r="C60" s="66">
        <v>-14889.99810785149</v>
      </c>
      <c r="D60" s="66">
        <v>9110.0018921485134</v>
      </c>
      <c r="E60" s="68">
        <v>59</v>
      </c>
      <c r="H60" s="65">
        <f t="shared" si="0"/>
        <v>-5779.9962157029768</v>
      </c>
    </row>
    <row r="61" spans="1:8" x14ac:dyDescent="0.25">
      <c r="A61" t="s">
        <v>216</v>
      </c>
      <c r="B61" s="66">
        <v>2685.731238942717</v>
      </c>
      <c r="C61" s="66">
        <v>-15314.268761057283</v>
      </c>
      <c r="D61" s="66">
        <v>8685.731238942717</v>
      </c>
      <c r="E61" s="68">
        <v>60</v>
      </c>
      <c r="H61" s="65">
        <f t="shared" si="0"/>
        <v>-6628.5375221145659</v>
      </c>
    </row>
    <row r="62" spans="1:8" x14ac:dyDescent="0.25">
      <c r="A62" t="s">
        <v>377</v>
      </c>
      <c r="B62" s="66">
        <v>2644.1939650512213</v>
      </c>
      <c r="C62" s="66">
        <v>-15355.806034948779</v>
      </c>
      <c r="D62" s="66">
        <v>8644.1939650512213</v>
      </c>
      <c r="E62" s="68">
        <v>61</v>
      </c>
      <c r="H62" s="65">
        <f t="shared" si="0"/>
        <v>-6711.6120698975574</v>
      </c>
    </row>
    <row r="63" spans="1:8" x14ac:dyDescent="0.25">
      <c r="A63" t="s">
        <v>253</v>
      </c>
      <c r="B63" s="66">
        <v>2554.728082198315</v>
      </c>
      <c r="C63" s="66">
        <v>-15445.271917801685</v>
      </c>
      <c r="D63" s="66">
        <v>8554.728082198315</v>
      </c>
      <c r="E63" s="68">
        <v>62</v>
      </c>
      <c r="H63" s="65">
        <f t="shared" si="0"/>
        <v>-6890.5438356033701</v>
      </c>
    </row>
    <row r="64" spans="1:8" x14ac:dyDescent="0.25">
      <c r="A64" t="s">
        <v>182</v>
      </c>
      <c r="B64" s="66">
        <v>2425.4859933333355</v>
      </c>
      <c r="C64" s="66">
        <v>-15574.514006666664</v>
      </c>
      <c r="D64" s="66">
        <v>8425.4859933333355</v>
      </c>
      <c r="E64" s="68">
        <v>63</v>
      </c>
      <c r="H64" s="65">
        <f t="shared" si="0"/>
        <v>-7149.028013333329</v>
      </c>
    </row>
    <row r="65" spans="1:8" x14ac:dyDescent="0.25">
      <c r="A65" t="s">
        <v>227</v>
      </c>
      <c r="B65" s="66">
        <v>2189.8379932335738</v>
      </c>
      <c r="C65" s="66">
        <v>-15810.162006766426</v>
      </c>
      <c r="D65" s="66">
        <v>8189.8379932335738</v>
      </c>
      <c r="E65" s="68">
        <v>64</v>
      </c>
      <c r="H65" s="65">
        <f t="shared" si="0"/>
        <v>-7620.3240135328524</v>
      </c>
    </row>
    <row r="66" spans="1:8" x14ac:dyDescent="0.25">
      <c r="A66" t="s">
        <v>291</v>
      </c>
      <c r="B66" s="66">
        <v>1742.7206073304915</v>
      </c>
      <c r="C66" s="66">
        <v>-16257.279392669509</v>
      </c>
      <c r="D66" s="66">
        <v>7742.7206073304915</v>
      </c>
      <c r="E66" s="68">
        <v>65</v>
      </c>
      <c r="H66" s="65">
        <f t="shared" si="0"/>
        <v>-8514.558785339017</v>
      </c>
    </row>
    <row r="67" spans="1:8" x14ac:dyDescent="0.25">
      <c r="A67" t="s">
        <v>226</v>
      </c>
      <c r="B67" s="66">
        <v>1732.0781052323618</v>
      </c>
      <c r="C67" s="66">
        <v>-16267.921894767635</v>
      </c>
      <c r="D67" s="66">
        <v>7732.0781052323618</v>
      </c>
      <c r="E67" s="68">
        <v>66</v>
      </c>
      <c r="H67" s="65">
        <f t="shared" ref="H67:H130" si="1">D67+C67</f>
        <v>-8535.8437895352727</v>
      </c>
    </row>
    <row r="68" spans="1:8" x14ac:dyDescent="0.25">
      <c r="A68" t="s">
        <v>324</v>
      </c>
      <c r="B68" s="66">
        <v>1688.6786527139375</v>
      </c>
      <c r="C68" s="66">
        <v>-16311.321347286059</v>
      </c>
      <c r="D68" s="66">
        <v>7688.6786527139375</v>
      </c>
      <c r="E68" s="68">
        <v>67</v>
      </c>
      <c r="H68" s="65">
        <f t="shared" si="1"/>
        <v>-8622.6426945721214</v>
      </c>
    </row>
    <row r="69" spans="1:8" x14ac:dyDescent="0.25">
      <c r="A69" t="s">
        <v>219</v>
      </c>
      <c r="B69" s="66">
        <v>1414.0599564760487</v>
      </c>
      <c r="C69" s="66">
        <v>-16585.940043523951</v>
      </c>
      <c r="D69" s="66">
        <v>7414.0599564760487</v>
      </c>
      <c r="E69" s="68">
        <v>68</v>
      </c>
      <c r="H69" s="65">
        <f t="shared" si="1"/>
        <v>-9171.8800870479026</v>
      </c>
    </row>
    <row r="70" spans="1:8" x14ac:dyDescent="0.25">
      <c r="A70" t="s">
        <v>210</v>
      </c>
      <c r="B70" s="66">
        <v>1264.0661785938173</v>
      </c>
      <c r="C70" s="66">
        <v>-16735.933821406183</v>
      </c>
      <c r="D70" s="66">
        <v>7264.0661785938173</v>
      </c>
      <c r="E70" s="68">
        <v>69</v>
      </c>
      <c r="H70" s="65">
        <f t="shared" si="1"/>
        <v>-9471.8676428123654</v>
      </c>
    </row>
    <row r="71" spans="1:8" x14ac:dyDescent="0.25">
      <c r="A71" t="s">
        <v>186</v>
      </c>
      <c r="B71" s="66">
        <v>829.59321500289298</v>
      </c>
      <c r="C71" s="66">
        <v>-17170.406784997107</v>
      </c>
      <c r="D71" s="66">
        <v>6829.5932150028912</v>
      </c>
      <c r="E71" s="68">
        <v>70</v>
      </c>
      <c r="H71" s="65">
        <f t="shared" si="1"/>
        <v>-10340.813569994216</v>
      </c>
    </row>
    <row r="72" spans="1:8" x14ac:dyDescent="0.25">
      <c r="A72" t="s">
        <v>147</v>
      </c>
      <c r="B72" s="66">
        <v>801.20599884031253</v>
      </c>
      <c r="C72" s="66">
        <v>-17198.794001159687</v>
      </c>
      <c r="D72" s="66">
        <v>6801.2059988403107</v>
      </c>
      <c r="E72" s="68">
        <v>71</v>
      </c>
      <c r="H72" s="65">
        <f t="shared" si="1"/>
        <v>-10397.588002319377</v>
      </c>
    </row>
    <row r="73" spans="1:8" x14ac:dyDescent="0.25">
      <c r="A73" t="s">
        <v>309</v>
      </c>
      <c r="B73" s="66">
        <v>681.6100833333403</v>
      </c>
      <c r="C73" s="66">
        <v>-17318.38991666666</v>
      </c>
      <c r="D73" s="66">
        <v>6681.6100833333403</v>
      </c>
      <c r="E73" s="68">
        <v>72</v>
      </c>
      <c r="H73" s="65">
        <f t="shared" si="1"/>
        <v>-10636.779833333319</v>
      </c>
    </row>
    <row r="74" spans="1:8" x14ac:dyDescent="0.25">
      <c r="A74" t="s">
        <v>278</v>
      </c>
      <c r="B74" s="66">
        <v>202.04728547632112</v>
      </c>
      <c r="C74" s="66">
        <v>-17797.952714523679</v>
      </c>
      <c r="D74" s="66">
        <v>6202.0472854763211</v>
      </c>
      <c r="E74" s="68">
        <v>73</v>
      </c>
      <c r="H74" s="65">
        <f t="shared" si="1"/>
        <v>-11595.905429047358</v>
      </c>
    </row>
    <row r="75" spans="1:8" x14ac:dyDescent="0.25">
      <c r="A75" t="s">
        <v>118</v>
      </c>
      <c r="B75" s="66">
        <v>132.86873083576211</v>
      </c>
      <c r="C75" s="66">
        <v>-17867.131269164238</v>
      </c>
      <c r="D75" s="66">
        <v>6132.8687308357603</v>
      </c>
      <c r="E75" s="68">
        <v>74</v>
      </c>
      <c r="H75" s="65">
        <f t="shared" si="1"/>
        <v>-11734.262538328478</v>
      </c>
    </row>
    <row r="76" spans="1:8" x14ac:dyDescent="0.25">
      <c r="A76" t="s">
        <v>237</v>
      </c>
      <c r="B76" s="66">
        <v>103.88113498657913</v>
      </c>
      <c r="C76" s="66">
        <v>-17896.118865013425</v>
      </c>
      <c r="D76" s="66">
        <v>6103.8811349865791</v>
      </c>
      <c r="E76" s="68">
        <v>75</v>
      </c>
      <c r="H76" s="65">
        <f t="shared" si="1"/>
        <v>-11792.237730026845</v>
      </c>
    </row>
    <row r="77" spans="1:8" x14ac:dyDescent="0.25">
      <c r="A77" t="s">
        <v>276</v>
      </c>
      <c r="B77" s="66">
        <v>-39.486306030659762</v>
      </c>
      <c r="C77" s="66">
        <v>-18039.48630603066</v>
      </c>
      <c r="D77" s="66">
        <v>5960.5136939693402</v>
      </c>
      <c r="E77" s="68">
        <v>76</v>
      </c>
      <c r="H77" s="65">
        <f t="shared" si="1"/>
        <v>-12078.97261206132</v>
      </c>
    </row>
    <row r="78" spans="1:8" x14ac:dyDescent="0.25">
      <c r="A78" t="s">
        <v>408</v>
      </c>
      <c r="B78" s="66">
        <v>-277.5374618605274</v>
      </c>
      <c r="C78" s="66">
        <v>-18277.537461860527</v>
      </c>
      <c r="D78" s="66">
        <v>5722.4625381394744</v>
      </c>
      <c r="E78" s="68">
        <v>77</v>
      </c>
      <c r="H78" s="65">
        <f t="shared" si="1"/>
        <v>-12555.074923721053</v>
      </c>
    </row>
    <row r="79" spans="1:8" x14ac:dyDescent="0.25">
      <c r="A79" t="s">
        <v>149</v>
      </c>
      <c r="B79" s="66">
        <v>-525.76683800766841</v>
      </c>
      <c r="C79" s="66">
        <v>-18525.766838007665</v>
      </c>
      <c r="D79" s="66">
        <v>5474.2331619923316</v>
      </c>
      <c r="E79" s="68">
        <v>78</v>
      </c>
      <c r="H79" s="65">
        <f t="shared" si="1"/>
        <v>-13051.533676015333</v>
      </c>
    </row>
    <row r="80" spans="1:8" x14ac:dyDescent="0.25">
      <c r="A80" t="s">
        <v>250</v>
      </c>
      <c r="B80" s="66">
        <v>-560.44573546878382</v>
      </c>
      <c r="C80" s="66">
        <v>-18560.445735468784</v>
      </c>
      <c r="D80" s="66">
        <v>5439.5542645312162</v>
      </c>
      <c r="E80" s="68">
        <v>79</v>
      </c>
      <c r="H80" s="65">
        <f t="shared" si="1"/>
        <v>-13120.891470937568</v>
      </c>
    </row>
    <row r="81" spans="1:8" x14ac:dyDescent="0.25">
      <c r="A81" t="s">
        <v>297</v>
      </c>
      <c r="B81" s="66">
        <v>-595.83006666666188</v>
      </c>
      <c r="C81" s="66">
        <v>-18595.830066666662</v>
      </c>
      <c r="D81" s="66">
        <v>5404.1699333333381</v>
      </c>
      <c r="E81" s="68">
        <v>80</v>
      </c>
      <c r="H81" s="65">
        <f t="shared" si="1"/>
        <v>-13191.660133333324</v>
      </c>
    </row>
    <row r="82" spans="1:8" x14ac:dyDescent="0.25">
      <c r="A82" t="s">
        <v>376</v>
      </c>
      <c r="B82" s="66">
        <v>-680.53073240598678</v>
      </c>
      <c r="C82" s="66">
        <v>-18680.530732405983</v>
      </c>
      <c r="D82" s="66">
        <v>5319.4692675940132</v>
      </c>
      <c r="E82" s="68">
        <v>81</v>
      </c>
      <c r="H82" s="65">
        <f t="shared" si="1"/>
        <v>-13361.06146481197</v>
      </c>
    </row>
    <row r="83" spans="1:8" x14ac:dyDescent="0.25">
      <c r="A83" t="s">
        <v>142</v>
      </c>
      <c r="B83" s="66">
        <v>-1029.9406430212948</v>
      </c>
      <c r="C83" s="66">
        <v>-19029.940643021291</v>
      </c>
      <c r="D83" s="66">
        <v>4970.0593569787052</v>
      </c>
      <c r="E83" s="68">
        <v>82</v>
      </c>
      <c r="H83" s="65">
        <f t="shared" si="1"/>
        <v>-14059.881286042586</v>
      </c>
    </row>
    <row r="84" spans="1:8" x14ac:dyDescent="0.25">
      <c r="A84" t="s">
        <v>358</v>
      </c>
      <c r="B84" s="66">
        <v>-1042.4516040920025</v>
      </c>
      <c r="C84" s="66">
        <v>-19042.451604091999</v>
      </c>
      <c r="D84" s="66">
        <v>4957.5483959079975</v>
      </c>
      <c r="E84" s="68">
        <v>83</v>
      </c>
      <c r="H84" s="65">
        <f t="shared" si="1"/>
        <v>-14084.903208184001</v>
      </c>
    </row>
    <row r="85" spans="1:8" x14ac:dyDescent="0.25">
      <c r="A85" t="s">
        <v>354</v>
      </c>
      <c r="B85" s="66">
        <v>-1245.9354638955556</v>
      </c>
      <c r="C85" s="66">
        <v>-19245.935463895556</v>
      </c>
      <c r="D85" s="66">
        <v>4754.0645361044462</v>
      </c>
      <c r="E85" s="68">
        <v>84</v>
      </c>
      <c r="H85" s="65">
        <f t="shared" si="1"/>
        <v>-14491.870927791109</v>
      </c>
    </row>
    <row r="86" spans="1:8" x14ac:dyDescent="0.25">
      <c r="A86" t="s">
        <v>335</v>
      </c>
      <c r="B86" s="66">
        <v>-1443.8895161507753</v>
      </c>
      <c r="C86" s="66">
        <v>-19443.889516150775</v>
      </c>
      <c r="D86" s="66">
        <v>4556.1104838492229</v>
      </c>
      <c r="E86" s="68">
        <v>85</v>
      </c>
      <c r="H86" s="65">
        <f t="shared" si="1"/>
        <v>-14887.779032301552</v>
      </c>
    </row>
    <row r="87" spans="1:8" x14ac:dyDescent="0.25">
      <c r="A87" t="s">
        <v>251</v>
      </c>
      <c r="B87" s="66">
        <v>-1473.9460033052419</v>
      </c>
      <c r="C87" s="66">
        <v>-19473.946003305238</v>
      </c>
      <c r="D87" s="66">
        <v>4526.0539966947581</v>
      </c>
      <c r="E87" s="68">
        <v>86</v>
      </c>
      <c r="H87" s="65">
        <f t="shared" si="1"/>
        <v>-14947.89200661048</v>
      </c>
    </row>
    <row r="88" spans="1:8" x14ac:dyDescent="0.25">
      <c r="A88" t="s">
        <v>150</v>
      </c>
      <c r="B88" s="66">
        <v>-1651.4358502492032</v>
      </c>
      <c r="C88" s="66">
        <v>-19651.435850249203</v>
      </c>
      <c r="D88" s="66">
        <v>4348.5641497507968</v>
      </c>
      <c r="E88" s="68">
        <v>87</v>
      </c>
      <c r="H88" s="65">
        <f t="shared" si="1"/>
        <v>-15302.871700498406</v>
      </c>
    </row>
    <row r="89" spans="1:8" x14ac:dyDescent="0.25">
      <c r="A89" t="s">
        <v>349</v>
      </c>
      <c r="B89" s="66">
        <v>-1683.9989561215079</v>
      </c>
      <c r="C89" s="66">
        <v>-19683.998956121504</v>
      </c>
      <c r="D89" s="66">
        <v>4316.0010438784921</v>
      </c>
      <c r="E89" s="68">
        <v>88</v>
      </c>
      <c r="H89" s="65">
        <f t="shared" si="1"/>
        <v>-15367.997912243012</v>
      </c>
    </row>
    <row r="90" spans="1:8" x14ac:dyDescent="0.25">
      <c r="A90" t="s">
        <v>388</v>
      </c>
      <c r="B90" s="66">
        <v>-2291.6960648769527</v>
      </c>
      <c r="C90" s="66">
        <v>-20291.696064876953</v>
      </c>
      <c r="D90" s="66">
        <v>3708.3039351230473</v>
      </c>
      <c r="E90" s="68">
        <v>89</v>
      </c>
      <c r="H90" s="65">
        <f t="shared" si="1"/>
        <v>-16583.392129753905</v>
      </c>
    </row>
    <row r="91" spans="1:8" x14ac:dyDescent="0.25">
      <c r="A91" t="s">
        <v>362</v>
      </c>
      <c r="B91" s="66">
        <v>-2727.963233417373</v>
      </c>
      <c r="C91" s="66">
        <v>-20727.963233417373</v>
      </c>
      <c r="D91" s="66">
        <v>3272.036766582627</v>
      </c>
      <c r="E91" s="68">
        <v>90</v>
      </c>
      <c r="H91" s="65">
        <f t="shared" si="1"/>
        <v>-17455.926466834746</v>
      </c>
    </row>
    <row r="92" spans="1:8" x14ac:dyDescent="0.25">
      <c r="A92" t="s">
        <v>365</v>
      </c>
      <c r="B92" s="66">
        <v>-2827.6666638213283</v>
      </c>
      <c r="C92" s="66">
        <v>-20827.666663821328</v>
      </c>
      <c r="D92" s="66">
        <v>3172.3333361786717</v>
      </c>
      <c r="E92" s="68">
        <v>91</v>
      </c>
      <c r="H92" s="65">
        <f t="shared" si="1"/>
        <v>-17655.333327642657</v>
      </c>
    </row>
    <row r="93" spans="1:8" x14ac:dyDescent="0.25">
      <c r="A93" t="s">
        <v>177</v>
      </c>
      <c r="B93" s="66">
        <v>-3241.9026243907974</v>
      </c>
      <c r="C93" s="66">
        <v>-21241.902624390801</v>
      </c>
      <c r="D93" s="66">
        <v>2758.0973756092026</v>
      </c>
      <c r="E93" s="68">
        <v>92</v>
      </c>
      <c r="H93" s="65">
        <f t="shared" si="1"/>
        <v>-18483.805248781598</v>
      </c>
    </row>
    <row r="94" spans="1:8" x14ac:dyDescent="0.25">
      <c r="A94" t="s">
        <v>271</v>
      </c>
      <c r="B94" s="66">
        <v>-3437.1541298061165</v>
      </c>
      <c r="C94" s="66">
        <v>-21437.154129806117</v>
      </c>
      <c r="D94" s="66">
        <v>2562.8458701938835</v>
      </c>
      <c r="E94" s="68">
        <v>93</v>
      </c>
      <c r="H94" s="65">
        <f t="shared" si="1"/>
        <v>-18874.308259612233</v>
      </c>
    </row>
    <row r="95" spans="1:8" x14ac:dyDescent="0.25">
      <c r="A95" t="s">
        <v>145</v>
      </c>
      <c r="B95" s="66">
        <v>-3488.5309973872572</v>
      </c>
      <c r="C95" s="66">
        <v>-21488.530997387257</v>
      </c>
      <c r="D95" s="66">
        <v>2511.4690026127428</v>
      </c>
      <c r="E95" s="68">
        <v>94</v>
      </c>
      <c r="H95" s="65">
        <f t="shared" si="1"/>
        <v>-18977.061994774514</v>
      </c>
    </row>
    <row r="96" spans="1:8" x14ac:dyDescent="0.25">
      <c r="A96" t="s">
        <v>164</v>
      </c>
      <c r="B96" s="66">
        <v>-3562.1789231197108</v>
      </c>
      <c r="C96" s="66">
        <v>-21562.178923119711</v>
      </c>
      <c r="D96" s="66">
        <v>2437.8210768802892</v>
      </c>
      <c r="E96" s="68">
        <v>95</v>
      </c>
      <c r="H96" s="65">
        <f t="shared" si="1"/>
        <v>-19124.357846239422</v>
      </c>
    </row>
    <row r="97" spans="1:8" x14ac:dyDescent="0.25">
      <c r="A97" t="s">
        <v>244</v>
      </c>
      <c r="B97" s="66">
        <v>-4123.4117683344994</v>
      </c>
      <c r="C97" s="66">
        <v>-22123.411768334499</v>
      </c>
      <c r="D97" s="66">
        <v>1876.5882316655006</v>
      </c>
      <c r="E97" s="68">
        <v>96</v>
      </c>
      <c r="H97" s="65">
        <f t="shared" si="1"/>
        <v>-20246.823536668999</v>
      </c>
    </row>
    <row r="98" spans="1:8" x14ac:dyDescent="0.25">
      <c r="A98" t="s">
        <v>299</v>
      </c>
      <c r="B98" s="66">
        <v>-4127.5179466666632</v>
      </c>
      <c r="C98" s="66">
        <v>-22127.517946666663</v>
      </c>
      <c r="D98" s="66">
        <v>1872.4820533333368</v>
      </c>
      <c r="E98" s="68">
        <v>97</v>
      </c>
      <c r="H98" s="65">
        <f t="shared" si="1"/>
        <v>-20255.035893333326</v>
      </c>
    </row>
    <row r="99" spans="1:8" x14ac:dyDescent="0.25">
      <c r="A99" t="s">
        <v>277</v>
      </c>
      <c r="B99" s="66">
        <v>-4228.9509097233749</v>
      </c>
      <c r="C99" s="66">
        <v>-22228.950909723375</v>
      </c>
      <c r="D99" s="66">
        <v>1771.0490902766251</v>
      </c>
      <c r="E99" s="68">
        <v>98</v>
      </c>
      <c r="H99" s="65">
        <f t="shared" si="1"/>
        <v>-20457.90181944675</v>
      </c>
    </row>
    <row r="100" spans="1:8" x14ac:dyDescent="0.25">
      <c r="A100" t="s">
        <v>209</v>
      </c>
      <c r="B100" s="66">
        <v>-4425.5550535127695</v>
      </c>
      <c r="C100" s="66">
        <v>-22425.55505351277</v>
      </c>
      <c r="D100" s="66">
        <v>1574.4449464872305</v>
      </c>
      <c r="E100" s="68">
        <v>99</v>
      </c>
      <c r="H100" s="65">
        <f t="shared" si="1"/>
        <v>-20851.110107025539</v>
      </c>
    </row>
    <row r="101" spans="1:8" x14ac:dyDescent="0.25">
      <c r="A101" t="s">
        <v>165</v>
      </c>
      <c r="B101" s="66">
        <v>-4488.3432366666639</v>
      </c>
      <c r="C101" s="66">
        <v>-22488.343236666664</v>
      </c>
      <c r="D101" s="66">
        <v>1511.6567633333361</v>
      </c>
      <c r="E101" s="68">
        <v>100</v>
      </c>
      <c r="H101" s="65">
        <f t="shared" si="1"/>
        <v>-20976.686473333328</v>
      </c>
    </row>
    <row r="102" spans="1:8" x14ac:dyDescent="0.25">
      <c r="A102" t="s">
        <v>120</v>
      </c>
      <c r="B102" s="66">
        <v>-4488.8596316906624</v>
      </c>
      <c r="C102" s="66">
        <v>-22488.859631690662</v>
      </c>
      <c r="D102" s="66">
        <v>1511.1403683093358</v>
      </c>
      <c r="E102" s="68">
        <v>101</v>
      </c>
      <c r="H102" s="65">
        <f t="shared" si="1"/>
        <v>-20977.719263381325</v>
      </c>
    </row>
    <row r="103" spans="1:8" x14ac:dyDescent="0.25">
      <c r="A103" t="s">
        <v>259</v>
      </c>
      <c r="B103" s="66">
        <v>-4577.1611558070981</v>
      </c>
      <c r="C103" s="66">
        <v>-22577.161155807094</v>
      </c>
      <c r="D103" s="66">
        <v>1422.8388441929019</v>
      </c>
      <c r="E103" s="68">
        <v>102</v>
      </c>
      <c r="H103" s="65">
        <f t="shared" si="1"/>
        <v>-21154.322311614193</v>
      </c>
    </row>
    <row r="104" spans="1:8" x14ac:dyDescent="0.25">
      <c r="A104" t="s">
        <v>191</v>
      </c>
      <c r="B104" s="66">
        <v>-4822.3665766666672</v>
      </c>
      <c r="C104" s="66">
        <v>-22822.366576666667</v>
      </c>
      <c r="D104" s="66">
        <v>1177.6334233333328</v>
      </c>
      <c r="E104" s="68">
        <v>103</v>
      </c>
      <c r="H104" s="65">
        <f t="shared" si="1"/>
        <v>-21644.733153333334</v>
      </c>
    </row>
    <row r="105" spans="1:8" x14ac:dyDescent="0.25">
      <c r="A105" t="s">
        <v>260</v>
      </c>
      <c r="B105" s="66">
        <v>-4879.1679582270153</v>
      </c>
      <c r="C105" s="66">
        <v>-22879.167958227015</v>
      </c>
      <c r="D105" s="66">
        <v>1120.8320417729847</v>
      </c>
      <c r="E105" s="68">
        <v>104</v>
      </c>
      <c r="H105" s="65">
        <f t="shared" si="1"/>
        <v>-21758.335916454031</v>
      </c>
    </row>
    <row r="106" spans="1:8" x14ac:dyDescent="0.25">
      <c r="A106" t="s">
        <v>214</v>
      </c>
      <c r="B106" s="66">
        <v>-4925.8601982009714</v>
      </c>
      <c r="C106" s="66">
        <v>-22925.860198200971</v>
      </c>
      <c r="D106" s="66">
        <v>1074.1398017990286</v>
      </c>
      <c r="E106" s="68">
        <v>105</v>
      </c>
      <c r="H106" s="65">
        <f t="shared" si="1"/>
        <v>-21851.720396401943</v>
      </c>
    </row>
    <row r="107" spans="1:8" x14ac:dyDescent="0.25">
      <c r="A107" t="s">
        <v>221</v>
      </c>
      <c r="B107" s="66">
        <v>-5102.5609245739943</v>
      </c>
      <c r="C107" s="66">
        <v>-23102.560924573998</v>
      </c>
      <c r="D107" s="66">
        <v>897.43907542600573</v>
      </c>
      <c r="E107" s="68">
        <v>106</v>
      </c>
      <c r="H107" s="65">
        <f t="shared" si="1"/>
        <v>-22205.121849147992</v>
      </c>
    </row>
    <row r="108" spans="1:8" x14ac:dyDescent="0.25">
      <c r="A108" t="s">
        <v>294</v>
      </c>
      <c r="B108" s="66">
        <v>-5173.9085118726362</v>
      </c>
      <c r="C108" s="66">
        <v>-23173.90851187264</v>
      </c>
      <c r="D108" s="66">
        <v>826.09148812736385</v>
      </c>
      <c r="E108" s="68">
        <v>107</v>
      </c>
      <c r="H108" s="65">
        <f t="shared" si="1"/>
        <v>-22347.817023745276</v>
      </c>
    </row>
    <row r="109" spans="1:8" x14ac:dyDescent="0.25">
      <c r="A109" t="s">
        <v>117</v>
      </c>
      <c r="B109" s="66">
        <v>-5196.9340323040706</v>
      </c>
      <c r="C109" s="66">
        <v>-23196.934032304074</v>
      </c>
      <c r="D109" s="66">
        <v>803.06596769592943</v>
      </c>
      <c r="E109" s="68">
        <v>108</v>
      </c>
      <c r="H109" s="65">
        <f t="shared" si="1"/>
        <v>-22393.868064608145</v>
      </c>
    </row>
    <row r="110" spans="1:8" x14ac:dyDescent="0.25">
      <c r="A110" t="s">
        <v>375</v>
      </c>
      <c r="B110" s="66">
        <v>-5295.0380003359242</v>
      </c>
      <c r="C110" s="66">
        <v>-23295.038000335924</v>
      </c>
      <c r="D110" s="66">
        <v>704.96199966407585</v>
      </c>
      <c r="E110" s="68">
        <v>109</v>
      </c>
      <c r="H110" s="65">
        <f t="shared" si="1"/>
        <v>-22590.076000671848</v>
      </c>
    </row>
    <row r="111" spans="1:8" x14ac:dyDescent="0.25">
      <c r="A111" t="s">
        <v>367</v>
      </c>
      <c r="B111" s="66">
        <v>-5329.5720653926728</v>
      </c>
      <c r="C111" s="66">
        <v>-23329.572065392676</v>
      </c>
      <c r="D111" s="66">
        <v>670.42793460732719</v>
      </c>
      <c r="E111" s="68">
        <v>110</v>
      </c>
      <c r="H111" s="65">
        <f t="shared" si="1"/>
        <v>-22659.144130785349</v>
      </c>
    </row>
    <row r="112" spans="1:8" x14ac:dyDescent="0.25">
      <c r="A112" t="s">
        <v>286</v>
      </c>
      <c r="B112" s="66">
        <v>-5650.2356523770686</v>
      </c>
      <c r="C112" s="66">
        <v>-23650.235652377069</v>
      </c>
      <c r="D112" s="66">
        <v>349.76434762293138</v>
      </c>
      <c r="E112" s="68">
        <v>111</v>
      </c>
      <c r="H112" s="65">
        <f t="shared" si="1"/>
        <v>-23300.471304754137</v>
      </c>
    </row>
    <row r="113" spans="1:8" x14ac:dyDescent="0.25">
      <c r="A113" t="s">
        <v>184</v>
      </c>
      <c r="B113" s="66">
        <v>-5664.4706818913946</v>
      </c>
      <c r="C113" s="66">
        <v>-23664.470681891391</v>
      </c>
      <c r="D113" s="66">
        <v>335.52931810860537</v>
      </c>
      <c r="E113" s="68">
        <v>112</v>
      </c>
      <c r="H113" s="65">
        <f t="shared" si="1"/>
        <v>-23328.941363782786</v>
      </c>
    </row>
    <row r="114" spans="1:8" x14ac:dyDescent="0.25">
      <c r="A114" t="s">
        <v>129</v>
      </c>
      <c r="B114" s="66">
        <v>-5816.8156970281198</v>
      </c>
      <c r="C114" s="66">
        <v>-23816.815697028123</v>
      </c>
      <c r="D114" s="66">
        <v>183.18430297188024</v>
      </c>
      <c r="E114" s="68">
        <v>113</v>
      </c>
      <c r="H114" s="65">
        <f t="shared" si="1"/>
        <v>-23633.631394056243</v>
      </c>
    </row>
    <row r="115" spans="1:8" x14ac:dyDescent="0.25">
      <c r="A115" t="s">
        <v>319</v>
      </c>
      <c r="B115" s="66">
        <v>-5873.0442585452911</v>
      </c>
      <c r="C115" s="66">
        <v>-23873.044258545291</v>
      </c>
      <c r="D115" s="66">
        <v>126.95574145470709</v>
      </c>
      <c r="E115" s="68">
        <v>114</v>
      </c>
      <c r="H115" s="65">
        <f t="shared" si="1"/>
        <v>-23746.088517090582</v>
      </c>
    </row>
    <row r="116" spans="1:8" x14ac:dyDescent="0.25">
      <c r="A116" t="s">
        <v>140</v>
      </c>
      <c r="B116" s="66">
        <v>-5973.43670666666</v>
      </c>
      <c r="C116" s="66">
        <v>-23973.43670666666</v>
      </c>
      <c r="D116" s="66">
        <v>26.563293333339971</v>
      </c>
      <c r="E116" s="68">
        <v>115</v>
      </c>
      <c r="H116" s="65">
        <f t="shared" si="1"/>
        <v>-23946.87341333332</v>
      </c>
    </row>
    <row r="117" spans="1:8" x14ac:dyDescent="0.25">
      <c r="A117" t="s">
        <v>254</v>
      </c>
      <c r="B117" s="66">
        <v>-6110.352016666664</v>
      </c>
      <c r="C117" s="66">
        <v>-24110.352016666664</v>
      </c>
      <c r="D117" s="66">
        <v>-110.35201666666399</v>
      </c>
      <c r="E117" s="68">
        <v>116</v>
      </c>
      <c r="H117" s="65">
        <f t="shared" si="1"/>
        <v>-24220.704033333328</v>
      </c>
    </row>
    <row r="118" spans="1:8" x14ac:dyDescent="0.25">
      <c r="A118" t="s">
        <v>364</v>
      </c>
      <c r="B118" s="66">
        <v>-6113.4483744187964</v>
      </c>
      <c r="C118" s="66">
        <v>-24113.448374418796</v>
      </c>
      <c r="D118" s="66">
        <v>-113.44837441879645</v>
      </c>
      <c r="E118" s="68">
        <v>117</v>
      </c>
      <c r="H118" s="65">
        <f t="shared" si="1"/>
        <v>-24226.896748837593</v>
      </c>
    </row>
    <row r="119" spans="1:8" x14ac:dyDescent="0.25">
      <c r="A119" t="s">
        <v>293</v>
      </c>
      <c r="B119" s="66">
        <v>-6197.3852229160184</v>
      </c>
      <c r="C119" s="66">
        <v>-24197.385222916018</v>
      </c>
      <c r="D119" s="66">
        <v>-197.38522291601839</v>
      </c>
      <c r="E119" s="68">
        <v>118</v>
      </c>
      <c r="H119" s="65">
        <f t="shared" si="1"/>
        <v>-24394.770445832037</v>
      </c>
    </row>
    <row r="120" spans="1:8" x14ac:dyDescent="0.25">
      <c r="A120" t="s">
        <v>148</v>
      </c>
      <c r="B120" s="66">
        <v>-6288.3179864243721</v>
      </c>
      <c r="C120" s="66">
        <v>-24288.317986424372</v>
      </c>
      <c r="D120" s="66">
        <v>-288.31798642437388</v>
      </c>
      <c r="E120" s="68">
        <v>119</v>
      </c>
      <c r="H120" s="65">
        <f t="shared" si="1"/>
        <v>-24576.635972848744</v>
      </c>
    </row>
    <row r="121" spans="1:8" x14ac:dyDescent="0.25">
      <c r="A121" t="s">
        <v>303</v>
      </c>
      <c r="B121" s="66">
        <v>-6463.1634201619709</v>
      </c>
      <c r="C121" s="66">
        <v>-24463.163420161971</v>
      </c>
      <c r="D121" s="66">
        <v>-463.16342016197086</v>
      </c>
      <c r="E121" s="68">
        <v>120</v>
      </c>
      <c r="H121" s="65">
        <f t="shared" si="1"/>
        <v>-24926.326840323942</v>
      </c>
    </row>
    <row r="122" spans="1:8" x14ac:dyDescent="0.25">
      <c r="A122" t="s">
        <v>207</v>
      </c>
      <c r="B122" s="66">
        <v>-6601.7052242833888</v>
      </c>
      <c r="C122" s="66">
        <v>-24601.705224283389</v>
      </c>
      <c r="D122" s="66">
        <v>-601.70522428338882</v>
      </c>
      <c r="E122" s="68">
        <v>121</v>
      </c>
      <c r="H122" s="65">
        <f t="shared" si="1"/>
        <v>-25203.410448566778</v>
      </c>
    </row>
    <row r="123" spans="1:8" x14ac:dyDescent="0.25">
      <c r="A123" t="s">
        <v>374</v>
      </c>
      <c r="B123" s="66">
        <v>-6657.9212196215922</v>
      </c>
      <c r="C123" s="66">
        <v>-24657.921219621592</v>
      </c>
      <c r="D123" s="66">
        <v>-657.92121962159217</v>
      </c>
      <c r="E123" s="68">
        <v>122</v>
      </c>
      <c r="H123" s="65">
        <f t="shared" si="1"/>
        <v>-25315.842439243184</v>
      </c>
    </row>
    <row r="124" spans="1:8" x14ac:dyDescent="0.25">
      <c r="A124" t="s">
        <v>283</v>
      </c>
      <c r="B124" s="66">
        <v>-6691.1308166666568</v>
      </c>
      <c r="C124" s="66">
        <v>-24691.130816666657</v>
      </c>
      <c r="D124" s="66">
        <v>-691.13081666665676</v>
      </c>
      <c r="E124" s="68">
        <v>123</v>
      </c>
      <c r="H124" s="65">
        <f t="shared" si="1"/>
        <v>-25382.261633333314</v>
      </c>
    </row>
    <row r="125" spans="1:8" x14ac:dyDescent="0.25">
      <c r="A125" t="s">
        <v>272</v>
      </c>
      <c r="B125" s="66">
        <v>-6735.3557675011034</v>
      </c>
      <c r="C125" s="66">
        <v>-24735.355767501103</v>
      </c>
      <c r="D125" s="66">
        <v>-735.3557675011034</v>
      </c>
      <c r="E125" s="68">
        <v>124</v>
      </c>
      <c r="H125" s="65">
        <f t="shared" si="1"/>
        <v>-25470.711535002207</v>
      </c>
    </row>
    <row r="126" spans="1:8" x14ac:dyDescent="0.25">
      <c r="A126" t="s">
        <v>176</v>
      </c>
      <c r="B126" s="66">
        <v>-6991.7370259478921</v>
      </c>
      <c r="C126" s="66">
        <v>-24991.737025947892</v>
      </c>
      <c r="D126" s="66">
        <v>-991.73702594789211</v>
      </c>
      <c r="E126" s="68">
        <v>125</v>
      </c>
      <c r="H126" s="65">
        <f t="shared" si="1"/>
        <v>-25983.474051895784</v>
      </c>
    </row>
    <row r="127" spans="1:8" x14ac:dyDescent="0.25">
      <c r="A127" t="s">
        <v>155</v>
      </c>
      <c r="B127" s="66">
        <v>-7221.058765234553</v>
      </c>
      <c r="C127" s="66">
        <v>-25221.058765234553</v>
      </c>
      <c r="D127" s="66">
        <v>-1221.058765234553</v>
      </c>
      <c r="E127" s="68">
        <v>126</v>
      </c>
      <c r="H127" s="65">
        <f t="shared" si="1"/>
        <v>-26442.117530469106</v>
      </c>
    </row>
    <row r="128" spans="1:8" x14ac:dyDescent="0.25">
      <c r="A128" t="s">
        <v>322</v>
      </c>
      <c r="B128" s="66">
        <v>-7302.974098263745</v>
      </c>
      <c r="C128" s="66">
        <v>-25302.974098263745</v>
      </c>
      <c r="D128" s="66">
        <v>-1302.974098263745</v>
      </c>
      <c r="E128" s="68">
        <v>127</v>
      </c>
      <c r="H128" s="65">
        <f t="shared" si="1"/>
        <v>-26605.94819652749</v>
      </c>
    </row>
    <row r="129" spans="1:8" x14ac:dyDescent="0.25">
      <c r="A129" t="s">
        <v>266</v>
      </c>
      <c r="B129" s="66">
        <v>-7572.5842828341265</v>
      </c>
      <c r="C129" s="66">
        <v>-25572.584282834126</v>
      </c>
      <c r="D129" s="66">
        <v>-1572.5842828341265</v>
      </c>
      <c r="E129" s="68">
        <v>128</v>
      </c>
      <c r="H129" s="65">
        <f t="shared" si="1"/>
        <v>-27145.168565668253</v>
      </c>
    </row>
    <row r="130" spans="1:8" x14ac:dyDescent="0.25">
      <c r="A130" t="s">
        <v>292</v>
      </c>
      <c r="B130" s="66">
        <v>-7699.6114997709301</v>
      </c>
      <c r="C130" s="66">
        <v>-25699.61149977093</v>
      </c>
      <c r="D130" s="66">
        <v>-1699.6114997709301</v>
      </c>
      <c r="E130" s="68">
        <v>129</v>
      </c>
      <c r="H130" s="65">
        <f t="shared" si="1"/>
        <v>-27399.22299954186</v>
      </c>
    </row>
    <row r="131" spans="1:8" x14ac:dyDescent="0.25">
      <c r="A131" t="s">
        <v>330</v>
      </c>
      <c r="B131" s="66">
        <v>-7720.4267883989196</v>
      </c>
      <c r="C131" s="66">
        <v>-25720.426788398923</v>
      </c>
      <c r="D131" s="66">
        <v>-1720.4267883989196</v>
      </c>
      <c r="E131" s="68">
        <v>130</v>
      </c>
      <c r="H131" s="65">
        <f t="shared" ref="H131:H194" si="2">D131+C131</f>
        <v>-27440.853576797843</v>
      </c>
    </row>
    <row r="132" spans="1:8" x14ac:dyDescent="0.25">
      <c r="A132" t="s">
        <v>267</v>
      </c>
      <c r="B132" s="66">
        <v>-7772.6714166666607</v>
      </c>
      <c r="C132" s="66">
        <v>-25772.671416666661</v>
      </c>
      <c r="D132" s="66">
        <v>-1772.6714166666607</v>
      </c>
      <c r="E132" s="68">
        <v>131</v>
      </c>
      <c r="H132" s="65">
        <f t="shared" si="2"/>
        <v>-27545.342833333321</v>
      </c>
    </row>
    <row r="133" spans="1:8" x14ac:dyDescent="0.25">
      <c r="A133" t="s">
        <v>302</v>
      </c>
      <c r="B133" s="66">
        <v>-7852.0909393035945</v>
      </c>
      <c r="C133" s="66">
        <v>-25852.090939303594</v>
      </c>
      <c r="D133" s="66">
        <v>-1852.0909393035945</v>
      </c>
      <c r="E133" s="68">
        <v>132</v>
      </c>
      <c r="H133" s="65">
        <f t="shared" si="2"/>
        <v>-27704.181878607189</v>
      </c>
    </row>
    <row r="134" spans="1:8" x14ac:dyDescent="0.25">
      <c r="A134" t="s">
        <v>205</v>
      </c>
      <c r="B134" s="66">
        <v>-7991.6541696143613</v>
      </c>
      <c r="C134" s="66">
        <v>-25991.654169614361</v>
      </c>
      <c r="D134" s="66">
        <v>-1991.6541696143631</v>
      </c>
      <c r="E134" s="68">
        <v>133</v>
      </c>
      <c r="H134" s="65">
        <f t="shared" si="2"/>
        <v>-27983.308339228723</v>
      </c>
    </row>
    <row r="135" spans="1:8" x14ac:dyDescent="0.25">
      <c r="A135" t="s">
        <v>249</v>
      </c>
      <c r="B135" s="66">
        <v>-8011.1187635562346</v>
      </c>
      <c r="C135" s="66">
        <v>-26011.118763556231</v>
      </c>
      <c r="D135" s="66">
        <v>-2011.1187635562346</v>
      </c>
      <c r="E135" s="68">
        <v>134</v>
      </c>
      <c r="H135" s="65">
        <f t="shared" si="2"/>
        <v>-28022.237527112466</v>
      </c>
    </row>
    <row r="136" spans="1:8" x14ac:dyDescent="0.25">
      <c r="A136" t="s">
        <v>360</v>
      </c>
      <c r="B136" s="66">
        <v>-8020.1204405568842</v>
      </c>
      <c r="C136" s="66">
        <v>-26020.120440556886</v>
      </c>
      <c r="D136" s="66">
        <v>-2020.1204405568842</v>
      </c>
      <c r="E136" s="68">
        <v>135</v>
      </c>
      <c r="H136" s="65">
        <f t="shared" si="2"/>
        <v>-28040.240881113772</v>
      </c>
    </row>
    <row r="137" spans="1:8" x14ac:dyDescent="0.25">
      <c r="A137" t="s">
        <v>287</v>
      </c>
      <c r="B137" s="66">
        <v>-8063.8808140270012</v>
      </c>
      <c r="C137" s="66">
        <v>-26063.880814027001</v>
      </c>
      <c r="D137" s="66">
        <v>-2063.8808140270012</v>
      </c>
      <c r="E137" s="68">
        <v>136</v>
      </c>
      <c r="H137" s="65">
        <f t="shared" si="2"/>
        <v>-28127.761628054002</v>
      </c>
    </row>
    <row r="138" spans="1:8" x14ac:dyDescent="0.25">
      <c r="A138" t="s">
        <v>350</v>
      </c>
      <c r="B138" s="66">
        <v>-8190.2081495877646</v>
      </c>
      <c r="C138" s="66">
        <v>-26190.208149587765</v>
      </c>
      <c r="D138" s="66">
        <v>-2190.2081495877628</v>
      </c>
      <c r="E138" s="68">
        <v>137</v>
      </c>
      <c r="H138" s="65">
        <f t="shared" si="2"/>
        <v>-28380.416299175529</v>
      </c>
    </row>
    <row r="139" spans="1:8" x14ac:dyDescent="0.25">
      <c r="A139" t="s">
        <v>212</v>
      </c>
      <c r="B139" s="66">
        <v>-8651.3186902993511</v>
      </c>
      <c r="C139" s="66">
        <v>-26651.318690299355</v>
      </c>
      <c r="D139" s="66">
        <v>-2651.3186902993511</v>
      </c>
      <c r="E139" s="68">
        <v>138</v>
      </c>
      <c r="H139" s="65">
        <f t="shared" si="2"/>
        <v>-29302.637380598706</v>
      </c>
    </row>
    <row r="140" spans="1:8" x14ac:dyDescent="0.25">
      <c r="A140" t="s">
        <v>385</v>
      </c>
      <c r="B140" s="66">
        <v>-8832.3720653926757</v>
      </c>
      <c r="C140" s="66">
        <v>-26832.372065392679</v>
      </c>
      <c r="D140" s="66">
        <v>-2832.3720653926757</v>
      </c>
      <c r="E140" s="68">
        <v>139</v>
      </c>
      <c r="H140" s="65">
        <f t="shared" si="2"/>
        <v>-29664.744130785355</v>
      </c>
    </row>
    <row r="141" spans="1:8" x14ac:dyDescent="0.25">
      <c r="A141" t="s">
        <v>305</v>
      </c>
      <c r="B141" s="66">
        <v>-8880.7493127214839</v>
      </c>
      <c r="C141" s="66">
        <v>-26880.749312721484</v>
      </c>
      <c r="D141" s="66">
        <v>-2880.7493127214839</v>
      </c>
      <c r="E141" s="68">
        <v>140</v>
      </c>
      <c r="H141" s="65">
        <f t="shared" si="2"/>
        <v>-29761.498625442968</v>
      </c>
    </row>
    <row r="142" spans="1:8" x14ac:dyDescent="0.25">
      <c r="A142" t="s">
        <v>138</v>
      </c>
      <c r="B142" s="66">
        <v>-8938.7097685792542</v>
      </c>
      <c r="C142" s="66">
        <v>-26938.709768579251</v>
      </c>
      <c r="D142" s="66">
        <v>-2938.7097685792542</v>
      </c>
      <c r="E142" s="68">
        <v>141</v>
      </c>
      <c r="H142" s="65">
        <f t="shared" si="2"/>
        <v>-29877.419537158505</v>
      </c>
    </row>
    <row r="143" spans="1:8" x14ac:dyDescent="0.25">
      <c r="A143" t="s">
        <v>359</v>
      </c>
      <c r="B143" s="66">
        <v>-9131.3856074513897</v>
      </c>
      <c r="C143" s="66">
        <v>-27131.38560745139</v>
      </c>
      <c r="D143" s="66">
        <v>-3131.3856074513897</v>
      </c>
      <c r="E143" s="68">
        <v>142</v>
      </c>
      <c r="H143" s="65">
        <f t="shared" si="2"/>
        <v>-30262.771214902779</v>
      </c>
    </row>
    <row r="144" spans="1:8" x14ac:dyDescent="0.25">
      <c r="A144" t="s">
        <v>125</v>
      </c>
      <c r="B144" s="66">
        <v>-9187.7204405568846</v>
      </c>
      <c r="C144" s="66">
        <v>-27187.720440556885</v>
      </c>
      <c r="D144" s="66">
        <v>-3187.7204405568846</v>
      </c>
      <c r="E144" s="68">
        <v>143</v>
      </c>
      <c r="H144" s="65">
        <f t="shared" si="2"/>
        <v>-30375.440881113769</v>
      </c>
    </row>
    <row r="145" spans="1:8" x14ac:dyDescent="0.25">
      <c r="A145" t="s">
        <v>288</v>
      </c>
      <c r="B145" s="66">
        <v>-9382.5557676120334</v>
      </c>
      <c r="C145" s="66">
        <v>-27382.555767612033</v>
      </c>
      <c r="D145" s="66">
        <v>-3382.5557676120352</v>
      </c>
      <c r="E145" s="68">
        <v>144</v>
      </c>
      <c r="H145" s="65">
        <f t="shared" si="2"/>
        <v>-30765.111535224067</v>
      </c>
    </row>
    <row r="146" spans="1:8" x14ac:dyDescent="0.25">
      <c r="A146" t="s">
        <v>180</v>
      </c>
      <c r="B146" s="66">
        <v>-9525.8352174330375</v>
      </c>
      <c r="C146" s="66">
        <v>-27525.835217433036</v>
      </c>
      <c r="D146" s="66">
        <v>-3525.8352174330375</v>
      </c>
      <c r="E146" s="68">
        <v>145</v>
      </c>
      <c r="H146" s="65">
        <f t="shared" si="2"/>
        <v>-31051.670434866071</v>
      </c>
    </row>
    <row r="147" spans="1:8" x14ac:dyDescent="0.25">
      <c r="A147" t="s">
        <v>167</v>
      </c>
      <c r="B147" s="66">
        <v>-9894.8155333452269</v>
      </c>
      <c r="C147" s="66">
        <v>-27894.815533345227</v>
      </c>
      <c r="D147" s="66">
        <v>-3894.8155333452269</v>
      </c>
      <c r="E147" s="68">
        <v>146</v>
      </c>
      <c r="H147" s="65">
        <f t="shared" si="2"/>
        <v>-31789.631066690454</v>
      </c>
    </row>
    <row r="148" spans="1:8" x14ac:dyDescent="0.25">
      <c r="A148" t="s">
        <v>378</v>
      </c>
      <c r="B148" s="66">
        <v>-9990.7594039744436</v>
      </c>
      <c r="C148" s="66">
        <v>-27990.759403974444</v>
      </c>
      <c r="D148" s="66">
        <v>-3990.7594039744436</v>
      </c>
      <c r="E148" s="68">
        <v>147</v>
      </c>
      <c r="H148" s="65">
        <f t="shared" si="2"/>
        <v>-31981.518807948887</v>
      </c>
    </row>
    <row r="149" spans="1:8" x14ac:dyDescent="0.25">
      <c r="A149" t="s">
        <v>310</v>
      </c>
      <c r="B149" s="66">
        <v>-10154.474262976313</v>
      </c>
      <c r="C149" s="66">
        <v>-28154.47426297631</v>
      </c>
      <c r="D149" s="66">
        <v>-4154.4742629763132</v>
      </c>
      <c r="E149" s="68">
        <v>148</v>
      </c>
      <c r="H149" s="65">
        <f t="shared" si="2"/>
        <v>-32308.948525952623</v>
      </c>
    </row>
    <row r="150" spans="1:8" x14ac:dyDescent="0.25">
      <c r="A150" t="s">
        <v>326</v>
      </c>
      <c r="B150" s="66">
        <v>-10396.39018732628</v>
      </c>
      <c r="C150" s="66">
        <v>-28396.39018732628</v>
      </c>
      <c r="D150" s="66">
        <v>-4396.3901873262803</v>
      </c>
      <c r="E150" s="68">
        <v>149</v>
      </c>
      <c r="H150" s="65">
        <f t="shared" si="2"/>
        <v>-32792.780374652561</v>
      </c>
    </row>
    <row r="151" spans="1:8" x14ac:dyDescent="0.25">
      <c r="A151" t="s">
        <v>304</v>
      </c>
      <c r="B151" s="66">
        <v>-10516.281342446091</v>
      </c>
      <c r="C151" s="66">
        <v>-28516.281342446091</v>
      </c>
      <c r="D151" s="66">
        <v>-4516.2813424460892</v>
      </c>
      <c r="E151" s="68">
        <v>150</v>
      </c>
      <c r="H151" s="65">
        <f t="shared" si="2"/>
        <v>-33032.562684892182</v>
      </c>
    </row>
    <row r="152" spans="1:8" x14ac:dyDescent="0.25">
      <c r="A152" t="s">
        <v>211</v>
      </c>
      <c r="B152" s="66">
        <v>-10598.765756751767</v>
      </c>
      <c r="C152" s="66">
        <v>-28598.765756751764</v>
      </c>
      <c r="D152" s="66">
        <v>-4598.7657567517672</v>
      </c>
      <c r="E152" s="68">
        <v>151</v>
      </c>
      <c r="H152" s="65">
        <f t="shared" si="2"/>
        <v>-33197.531513503534</v>
      </c>
    </row>
    <row r="153" spans="1:8" x14ac:dyDescent="0.25">
      <c r="A153" t="s">
        <v>311</v>
      </c>
      <c r="B153" s="66">
        <v>-10691.378363387841</v>
      </c>
      <c r="C153" s="66">
        <v>-28691.378363387841</v>
      </c>
      <c r="D153" s="66">
        <v>-4691.3783633878393</v>
      </c>
      <c r="E153" s="68">
        <v>152</v>
      </c>
      <c r="H153" s="65">
        <f t="shared" si="2"/>
        <v>-33382.756726775682</v>
      </c>
    </row>
    <row r="154" spans="1:8" x14ac:dyDescent="0.25">
      <c r="A154" t="s">
        <v>197</v>
      </c>
      <c r="B154" s="66">
        <v>-10778.975366928971</v>
      </c>
      <c r="C154" s="66">
        <v>-28778.975366928971</v>
      </c>
      <c r="D154" s="66">
        <v>-4778.975366928973</v>
      </c>
      <c r="E154" s="68">
        <v>153</v>
      </c>
      <c r="H154" s="65">
        <f t="shared" si="2"/>
        <v>-33557.950733857942</v>
      </c>
    </row>
    <row r="155" spans="1:8" x14ac:dyDescent="0.25">
      <c r="A155" t="s">
        <v>200</v>
      </c>
      <c r="B155" s="66">
        <v>-10936.13613645919</v>
      </c>
      <c r="C155" s="66">
        <v>-28936.13613645919</v>
      </c>
      <c r="D155" s="66">
        <v>-4936.1361364591903</v>
      </c>
      <c r="E155" s="68">
        <v>154</v>
      </c>
      <c r="H155" s="65">
        <f t="shared" si="2"/>
        <v>-33872.272272918381</v>
      </c>
    </row>
    <row r="156" spans="1:8" x14ac:dyDescent="0.25">
      <c r="A156" t="s">
        <v>160</v>
      </c>
      <c r="B156" s="66">
        <v>-10943.879004063378</v>
      </c>
      <c r="C156" s="66">
        <v>-28943.879004063376</v>
      </c>
      <c r="D156" s="66">
        <v>-4943.8790040633776</v>
      </c>
      <c r="E156" s="68">
        <v>155</v>
      </c>
      <c r="H156" s="65">
        <f t="shared" si="2"/>
        <v>-33887.758008126752</v>
      </c>
    </row>
    <row r="157" spans="1:8" x14ac:dyDescent="0.25">
      <c r="A157" t="s">
        <v>381</v>
      </c>
      <c r="B157" s="66">
        <v>-11189.800430911288</v>
      </c>
      <c r="C157" s="66">
        <v>-29189.800430911288</v>
      </c>
      <c r="D157" s="66">
        <v>-5189.8004309112875</v>
      </c>
      <c r="E157" s="68">
        <v>156</v>
      </c>
      <c r="H157" s="65">
        <f t="shared" si="2"/>
        <v>-34379.600861822575</v>
      </c>
    </row>
    <row r="158" spans="1:8" x14ac:dyDescent="0.25">
      <c r="A158" t="s">
        <v>255</v>
      </c>
      <c r="B158" s="66">
        <v>-11357.027926666666</v>
      </c>
      <c r="C158" s="66">
        <v>-29357.027926666666</v>
      </c>
      <c r="D158" s="66">
        <v>-5357.0279266666657</v>
      </c>
      <c r="E158" s="68">
        <v>157</v>
      </c>
      <c r="H158" s="65">
        <f t="shared" si="2"/>
        <v>-34714.055853333331</v>
      </c>
    </row>
    <row r="159" spans="1:8" x14ac:dyDescent="0.25">
      <c r="A159" t="s">
        <v>273</v>
      </c>
      <c r="B159" s="66">
        <v>-11503.167924263373</v>
      </c>
      <c r="C159" s="66">
        <v>-29503.167924263373</v>
      </c>
      <c r="D159" s="66">
        <v>-5503.1679242633745</v>
      </c>
      <c r="E159" s="68">
        <v>158</v>
      </c>
      <c r="H159" s="65">
        <f t="shared" si="2"/>
        <v>-35006.335848526745</v>
      </c>
    </row>
    <row r="160" spans="1:8" x14ac:dyDescent="0.25">
      <c r="A160" t="s">
        <v>202</v>
      </c>
      <c r="B160" s="66">
        <v>-11629.523994918909</v>
      </c>
      <c r="C160" s="66">
        <v>-29629.523994918905</v>
      </c>
      <c r="D160" s="66">
        <v>-5629.523994918909</v>
      </c>
      <c r="E160" s="68">
        <v>159</v>
      </c>
      <c r="H160" s="65">
        <f t="shared" si="2"/>
        <v>-35259.047989837811</v>
      </c>
    </row>
    <row r="161" spans="1:8" x14ac:dyDescent="0.25">
      <c r="A161" t="s">
        <v>393</v>
      </c>
      <c r="B161" s="66">
        <v>-11691.855225434105</v>
      </c>
      <c r="C161" s="66">
        <v>-29691.855225434105</v>
      </c>
      <c r="D161" s="66">
        <v>-5691.8552254341048</v>
      </c>
      <c r="E161" s="68">
        <v>160</v>
      </c>
      <c r="H161" s="65">
        <f t="shared" si="2"/>
        <v>-35383.71045086821</v>
      </c>
    </row>
    <row r="162" spans="1:8" x14ac:dyDescent="0.25">
      <c r="A162" t="s">
        <v>166</v>
      </c>
      <c r="B162" s="66">
        <v>-11790.011919337154</v>
      </c>
      <c r="C162" s="66">
        <v>-29790.011919337154</v>
      </c>
      <c r="D162" s="66">
        <v>-5790.0119193371538</v>
      </c>
      <c r="E162" s="68">
        <v>161</v>
      </c>
      <c r="H162" s="65">
        <f t="shared" si="2"/>
        <v>-35580.023838674308</v>
      </c>
    </row>
    <row r="163" spans="1:8" x14ac:dyDescent="0.25">
      <c r="A163" t="s">
        <v>275</v>
      </c>
      <c r="B163" s="66">
        <v>-11868.472189338549</v>
      </c>
      <c r="C163" s="66">
        <v>-29868.47218933855</v>
      </c>
      <c r="D163" s="66">
        <v>-5868.4721893385486</v>
      </c>
      <c r="E163" s="68">
        <v>162</v>
      </c>
      <c r="H163" s="65">
        <f t="shared" si="2"/>
        <v>-35736.944378677101</v>
      </c>
    </row>
    <row r="164" spans="1:8" x14ac:dyDescent="0.25">
      <c r="A164" t="s">
        <v>295</v>
      </c>
      <c r="B164" s="66">
        <v>-11979.052616666668</v>
      </c>
      <c r="C164" s="66">
        <v>-29979.052616666668</v>
      </c>
      <c r="D164" s="66">
        <v>-5979.0526166666677</v>
      </c>
      <c r="E164" s="68">
        <v>163</v>
      </c>
      <c r="H164" s="65">
        <f t="shared" si="2"/>
        <v>-35958.105233333335</v>
      </c>
    </row>
    <row r="165" spans="1:8" x14ac:dyDescent="0.25">
      <c r="A165" t="s">
        <v>228</v>
      </c>
      <c r="B165" s="66">
        <v>-12004.426043103933</v>
      </c>
      <c r="C165" s="66">
        <v>-30004.426043103933</v>
      </c>
      <c r="D165" s="66">
        <v>-6004.4260431039329</v>
      </c>
      <c r="E165" s="68">
        <v>164</v>
      </c>
      <c r="H165" s="65">
        <f t="shared" si="2"/>
        <v>-36008.852086207866</v>
      </c>
    </row>
    <row r="166" spans="1:8" x14ac:dyDescent="0.25">
      <c r="A166" t="s">
        <v>223</v>
      </c>
      <c r="B166" s="66">
        <v>-12148.27449250155</v>
      </c>
      <c r="C166" s="66">
        <v>-30148.27449250155</v>
      </c>
      <c r="D166" s="66">
        <v>-6148.2744925015504</v>
      </c>
      <c r="E166" s="68">
        <v>165</v>
      </c>
      <c r="H166" s="65">
        <f t="shared" si="2"/>
        <v>-36296.548985003101</v>
      </c>
    </row>
    <row r="167" spans="1:8" x14ac:dyDescent="0.25">
      <c r="A167" t="s">
        <v>195</v>
      </c>
      <c r="B167" s="66">
        <v>-12293.259990612976</v>
      </c>
      <c r="C167" s="66">
        <v>-30293.259990612976</v>
      </c>
      <c r="D167" s="66">
        <v>-6293.2599906129763</v>
      </c>
      <c r="E167" s="68">
        <v>166</v>
      </c>
      <c r="H167" s="65">
        <f t="shared" si="2"/>
        <v>-36586.519981225953</v>
      </c>
    </row>
    <row r="168" spans="1:8" x14ac:dyDescent="0.25">
      <c r="A168" t="s">
        <v>409</v>
      </c>
      <c r="B168" s="66">
        <v>-12459.874120035183</v>
      </c>
      <c r="C168" s="66">
        <v>-30459.87412003518</v>
      </c>
      <c r="D168" s="66">
        <v>-6459.8741200351833</v>
      </c>
      <c r="E168" s="68">
        <v>167</v>
      </c>
      <c r="H168" s="65">
        <f t="shared" si="2"/>
        <v>-36919.748240070359</v>
      </c>
    </row>
    <row r="169" spans="1:8" x14ac:dyDescent="0.25">
      <c r="A169" t="s">
        <v>338</v>
      </c>
      <c r="B169" s="66">
        <v>-12580.900837498921</v>
      </c>
      <c r="C169" s="66">
        <v>-30580.900837498921</v>
      </c>
      <c r="D169" s="66">
        <v>-6580.9008374989207</v>
      </c>
      <c r="E169" s="68">
        <v>168</v>
      </c>
      <c r="H169" s="65">
        <f t="shared" si="2"/>
        <v>-37161.801674997841</v>
      </c>
    </row>
    <row r="170" spans="1:8" x14ac:dyDescent="0.25">
      <c r="A170" t="s">
        <v>298</v>
      </c>
      <c r="B170" s="66">
        <v>-12779.772802496449</v>
      </c>
      <c r="C170" s="66">
        <v>-30779.772802496449</v>
      </c>
      <c r="D170" s="66">
        <v>-6779.772802496449</v>
      </c>
      <c r="E170" s="68">
        <v>169</v>
      </c>
      <c r="H170" s="65">
        <f t="shared" si="2"/>
        <v>-37559.545604992898</v>
      </c>
    </row>
    <row r="171" spans="1:8" x14ac:dyDescent="0.25">
      <c r="A171" t="s">
        <v>405</v>
      </c>
      <c r="B171" s="66">
        <v>-12833.238718479231</v>
      </c>
      <c r="C171" s="66">
        <v>-30833.238718479231</v>
      </c>
      <c r="D171" s="66">
        <v>-6833.2387184792333</v>
      </c>
      <c r="E171" s="68">
        <v>170</v>
      </c>
      <c r="H171" s="65">
        <f t="shared" si="2"/>
        <v>-37666.477436958463</v>
      </c>
    </row>
    <row r="172" spans="1:8" x14ac:dyDescent="0.25">
      <c r="A172" t="s">
        <v>313</v>
      </c>
      <c r="B172" s="66">
        <v>-12913.632387086542</v>
      </c>
      <c r="C172" s="66">
        <v>-30913.632387086538</v>
      </c>
      <c r="D172" s="66">
        <v>-6913.6323870865417</v>
      </c>
      <c r="E172" s="68">
        <v>171</v>
      </c>
      <c r="H172" s="65">
        <f t="shared" si="2"/>
        <v>-37827.264774173076</v>
      </c>
    </row>
    <row r="173" spans="1:8" x14ac:dyDescent="0.25">
      <c r="A173" t="s">
        <v>181</v>
      </c>
      <c r="B173" s="66">
        <v>-12914.073877021718</v>
      </c>
      <c r="C173" s="66">
        <v>-30914.073877021718</v>
      </c>
      <c r="D173" s="66">
        <v>-6914.0738770217176</v>
      </c>
      <c r="E173" s="68">
        <v>172</v>
      </c>
      <c r="H173" s="65">
        <f t="shared" si="2"/>
        <v>-37828.147754043435</v>
      </c>
    </row>
    <row r="174" spans="1:8" x14ac:dyDescent="0.25">
      <c r="A174" t="s">
        <v>178</v>
      </c>
      <c r="B174" s="66">
        <v>-13104.910346373479</v>
      </c>
      <c r="C174" s="66">
        <v>-31104.910346373479</v>
      </c>
      <c r="D174" s="66">
        <v>-7104.9103463734791</v>
      </c>
      <c r="E174" s="68">
        <v>173</v>
      </c>
      <c r="H174" s="65">
        <f t="shared" si="2"/>
        <v>-38209.820692746958</v>
      </c>
    </row>
    <row r="175" spans="1:8" x14ac:dyDescent="0.25">
      <c r="A175" t="s">
        <v>263</v>
      </c>
      <c r="B175" s="66">
        <v>-13126.224793633752</v>
      </c>
      <c r="C175" s="66">
        <v>-31126.224793633752</v>
      </c>
      <c r="D175" s="66">
        <v>-7126.2247936337499</v>
      </c>
      <c r="E175" s="68">
        <v>174</v>
      </c>
      <c r="H175" s="65">
        <f t="shared" si="2"/>
        <v>-38252.449587267503</v>
      </c>
    </row>
    <row r="176" spans="1:8" x14ac:dyDescent="0.25">
      <c r="A176" t="s">
        <v>239</v>
      </c>
      <c r="B176" s="66">
        <v>-13399.847755689269</v>
      </c>
      <c r="C176" s="66">
        <v>-31399.847755689269</v>
      </c>
      <c r="D176" s="66">
        <v>-7399.8477556892667</v>
      </c>
      <c r="E176" s="68">
        <v>175</v>
      </c>
      <c r="H176" s="65">
        <f t="shared" si="2"/>
        <v>-38799.695511378537</v>
      </c>
    </row>
    <row r="177" spans="1:8" x14ac:dyDescent="0.25">
      <c r="A177" t="s">
        <v>300</v>
      </c>
      <c r="B177" s="66">
        <v>-13404.489911510935</v>
      </c>
      <c r="C177" s="66">
        <v>-31404.489911510937</v>
      </c>
      <c r="D177" s="66">
        <v>-7404.4899115109347</v>
      </c>
      <c r="E177" s="68">
        <v>176</v>
      </c>
      <c r="H177" s="65">
        <f t="shared" si="2"/>
        <v>-38808.979823021873</v>
      </c>
    </row>
    <row r="178" spans="1:8" x14ac:dyDescent="0.25">
      <c r="A178" t="s">
        <v>156</v>
      </c>
      <c r="B178" s="66">
        <v>-13542.750200733133</v>
      </c>
      <c r="C178" s="66">
        <v>-31542.750200733128</v>
      </c>
      <c r="D178" s="66">
        <v>-7542.7502007331332</v>
      </c>
      <c r="E178" s="68">
        <v>177</v>
      </c>
      <c r="H178" s="65">
        <f t="shared" si="2"/>
        <v>-39085.500401466263</v>
      </c>
    </row>
    <row r="179" spans="1:8" x14ac:dyDescent="0.25">
      <c r="A179" t="s">
        <v>282</v>
      </c>
      <c r="B179" s="66">
        <v>-13611.95168285671</v>
      </c>
      <c r="C179" s="66">
        <v>-31611.95168285671</v>
      </c>
      <c r="D179" s="66">
        <v>-7611.9516828567102</v>
      </c>
      <c r="E179" s="68">
        <v>178</v>
      </c>
      <c r="H179" s="65">
        <f t="shared" si="2"/>
        <v>-39223.90336571342</v>
      </c>
    </row>
    <row r="180" spans="1:8" x14ac:dyDescent="0.25">
      <c r="A180" t="s">
        <v>152</v>
      </c>
      <c r="B180" s="66">
        <v>-13849.025336666664</v>
      </c>
      <c r="C180" s="66">
        <v>-31849.025336666666</v>
      </c>
      <c r="D180" s="66">
        <v>-7849.0253366666639</v>
      </c>
      <c r="E180" s="68">
        <v>179</v>
      </c>
      <c r="H180" s="65">
        <f t="shared" si="2"/>
        <v>-39698.050673333331</v>
      </c>
    </row>
    <row r="181" spans="1:8" x14ac:dyDescent="0.25">
      <c r="A181" t="s">
        <v>270</v>
      </c>
      <c r="B181" s="66">
        <v>-13992.213753731359</v>
      </c>
      <c r="C181" s="66">
        <v>-31992.213753731361</v>
      </c>
      <c r="D181" s="66">
        <v>-7992.2137537313592</v>
      </c>
      <c r="E181" s="68">
        <v>180</v>
      </c>
      <c r="H181" s="65">
        <f t="shared" si="2"/>
        <v>-39984.427507462722</v>
      </c>
    </row>
    <row r="182" spans="1:8" x14ac:dyDescent="0.25">
      <c r="A182" t="s">
        <v>284</v>
      </c>
      <c r="B182" s="66">
        <v>-14034.096626046277</v>
      </c>
      <c r="C182" s="66">
        <v>-32034.096626046281</v>
      </c>
      <c r="D182" s="66">
        <v>-8034.0966260462774</v>
      </c>
      <c r="E182" s="68">
        <v>181</v>
      </c>
      <c r="H182" s="65">
        <f t="shared" si="2"/>
        <v>-40068.193252092562</v>
      </c>
    </row>
    <row r="183" spans="1:8" x14ac:dyDescent="0.25">
      <c r="A183" t="s">
        <v>258</v>
      </c>
      <c r="B183" s="66">
        <v>-14461.713216666665</v>
      </c>
      <c r="C183" s="66">
        <v>-32461.713216666663</v>
      </c>
      <c r="D183" s="66">
        <v>-8461.7132166666652</v>
      </c>
      <c r="E183" s="68">
        <v>182</v>
      </c>
      <c r="H183" s="65">
        <f t="shared" si="2"/>
        <v>-40923.426433333327</v>
      </c>
    </row>
    <row r="184" spans="1:8" x14ac:dyDescent="0.25">
      <c r="A184" t="s">
        <v>387</v>
      </c>
      <c r="B184" s="66">
        <v>-14495.538417580125</v>
      </c>
      <c r="C184" s="66">
        <v>-32495.538417580123</v>
      </c>
      <c r="D184" s="66">
        <v>-8495.5384175801264</v>
      </c>
      <c r="E184" s="68">
        <v>183</v>
      </c>
      <c r="H184" s="65">
        <f t="shared" si="2"/>
        <v>-40991.076835160246</v>
      </c>
    </row>
    <row r="185" spans="1:8" x14ac:dyDescent="0.25">
      <c r="A185" t="s">
        <v>321</v>
      </c>
      <c r="B185" s="66">
        <v>-14539.802066489727</v>
      </c>
      <c r="C185" s="66">
        <v>-32539.802066489727</v>
      </c>
      <c r="D185" s="66">
        <v>-8539.8020664897249</v>
      </c>
      <c r="E185" s="68">
        <v>184</v>
      </c>
      <c r="H185" s="65">
        <f t="shared" si="2"/>
        <v>-41079.604132979453</v>
      </c>
    </row>
    <row r="186" spans="1:8" x14ac:dyDescent="0.25">
      <c r="A186" t="s">
        <v>383</v>
      </c>
      <c r="B186" s="66">
        <v>-14741.847645288279</v>
      </c>
      <c r="C186" s="66">
        <v>-32741.847645288275</v>
      </c>
      <c r="D186" s="66">
        <v>-8741.8476452882787</v>
      </c>
      <c r="E186" s="68">
        <v>185</v>
      </c>
      <c r="H186" s="65">
        <f t="shared" si="2"/>
        <v>-41483.69529057655</v>
      </c>
    </row>
    <row r="187" spans="1:8" x14ac:dyDescent="0.25">
      <c r="A187" t="s">
        <v>386</v>
      </c>
      <c r="B187" s="66">
        <v>-14833.773153383499</v>
      </c>
      <c r="C187" s="66">
        <v>-32833.773153383503</v>
      </c>
      <c r="D187" s="66">
        <v>-8833.7731533834994</v>
      </c>
      <c r="E187" s="68">
        <v>186</v>
      </c>
      <c r="H187" s="65">
        <f t="shared" si="2"/>
        <v>-41667.546306767006</v>
      </c>
    </row>
    <row r="188" spans="1:8" x14ac:dyDescent="0.25">
      <c r="A188" t="s">
        <v>306</v>
      </c>
      <c r="B188" s="66">
        <v>-14871.475820417807</v>
      </c>
      <c r="C188" s="66">
        <v>-32871.475820417807</v>
      </c>
      <c r="D188" s="66">
        <v>-8871.4758204178088</v>
      </c>
      <c r="E188" s="68">
        <v>187</v>
      </c>
      <c r="H188" s="65">
        <f t="shared" si="2"/>
        <v>-41742.951640835614</v>
      </c>
    </row>
    <row r="189" spans="1:8" x14ac:dyDescent="0.25">
      <c r="A189" t="s">
        <v>159</v>
      </c>
      <c r="B189" s="66">
        <v>-14874.876106666663</v>
      </c>
      <c r="C189" s="66">
        <v>-32874.876106666663</v>
      </c>
      <c r="D189" s="66">
        <v>-8874.876106666663</v>
      </c>
      <c r="E189" s="68">
        <v>188</v>
      </c>
      <c r="H189" s="65">
        <f t="shared" si="2"/>
        <v>-41749.752213333326</v>
      </c>
    </row>
    <row r="190" spans="1:8" x14ac:dyDescent="0.25">
      <c r="A190" t="s">
        <v>105</v>
      </c>
      <c r="B190" s="66">
        <v>-14892.34124666666</v>
      </c>
      <c r="C190" s="66">
        <v>-32892.341246666663</v>
      </c>
      <c r="D190" s="66">
        <v>-8892.3412466666596</v>
      </c>
      <c r="E190" s="68">
        <v>189</v>
      </c>
      <c r="H190" s="65">
        <f t="shared" si="2"/>
        <v>-41784.682493333326</v>
      </c>
    </row>
    <row r="191" spans="1:8" x14ac:dyDescent="0.25">
      <c r="A191" t="s">
        <v>366</v>
      </c>
      <c r="B191" s="66">
        <v>-15025.536143105292</v>
      </c>
      <c r="C191" s="66">
        <v>-33025.536143105295</v>
      </c>
      <c r="D191" s="66">
        <v>-9025.5361431052916</v>
      </c>
      <c r="E191" s="68">
        <v>190</v>
      </c>
      <c r="H191" s="65">
        <f t="shared" si="2"/>
        <v>-42051.07228621059</v>
      </c>
    </row>
    <row r="192" spans="1:8" x14ac:dyDescent="0.25">
      <c r="A192" t="s">
        <v>161</v>
      </c>
      <c r="B192" s="66">
        <v>-15079.829836673383</v>
      </c>
      <c r="C192" s="66">
        <v>-33079.82983667338</v>
      </c>
      <c r="D192" s="66">
        <v>-9079.8298366733834</v>
      </c>
      <c r="E192" s="68">
        <v>191</v>
      </c>
      <c r="H192" s="65">
        <f t="shared" si="2"/>
        <v>-42159.65967334676</v>
      </c>
    </row>
    <row r="193" spans="1:8" x14ac:dyDescent="0.25">
      <c r="A193" t="s">
        <v>173</v>
      </c>
      <c r="B193" s="66">
        <v>-15206.014443937542</v>
      </c>
      <c r="C193" s="66">
        <v>-33206.014443937544</v>
      </c>
      <c r="D193" s="66">
        <v>-9206.0144439375417</v>
      </c>
      <c r="E193" s="68">
        <v>192</v>
      </c>
      <c r="H193" s="65">
        <f t="shared" si="2"/>
        <v>-42412.028887875087</v>
      </c>
    </row>
    <row r="194" spans="1:8" x14ac:dyDescent="0.25">
      <c r="A194" t="s">
        <v>157</v>
      </c>
      <c r="B194" s="66">
        <v>-15329.284886666661</v>
      </c>
      <c r="C194" s="66">
        <v>-33329.284886666661</v>
      </c>
      <c r="D194" s="66">
        <v>-9329.2848866666609</v>
      </c>
      <c r="E194" s="68">
        <v>193</v>
      </c>
      <c r="H194" s="65">
        <f t="shared" si="2"/>
        <v>-42658.569773333322</v>
      </c>
    </row>
    <row r="195" spans="1:8" x14ac:dyDescent="0.25">
      <c r="A195" t="s">
        <v>336</v>
      </c>
      <c r="B195" s="66">
        <v>-15374.243352497022</v>
      </c>
      <c r="C195" s="66">
        <v>-33374.243352497018</v>
      </c>
      <c r="D195" s="66">
        <v>-9374.243352497022</v>
      </c>
      <c r="E195" s="68">
        <v>194</v>
      </c>
      <c r="H195" s="65">
        <f t="shared" ref="H195:H245" si="3">D195+C195</f>
        <v>-42748.486704994037</v>
      </c>
    </row>
    <row r="196" spans="1:8" x14ac:dyDescent="0.25">
      <c r="A196" t="s">
        <v>308</v>
      </c>
      <c r="B196" s="66">
        <v>-15518.383009885903</v>
      </c>
      <c r="C196" s="66">
        <v>-33518.383009885903</v>
      </c>
      <c r="D196" s="66">
        <v>-9518.3830098859034</v>
      </c>
      <c r="E196" s="68">
        <v>195</v>
      </c>
      <c r="H196" s="65">
        <f t="shared" si="3"/>
        <v>-43036.766019771807</v>
      </c>
    </row>
    <row r="197" spans="1:8" x14ac:dyDescent="0.25">
      <c r="A197" t="s">
        <v>265</v>
      </c>
      <c r="B197" s="66">
        <v>-15526.392916666664</v>
      </c>
      <c r="C197" s="66">
        <v>-33526.392916666664</v>
      </c>
      <c r="D197" s="66">
        <v>-9526.392916666664</v>
      </c>
      <c r="E197" s="68">
        <v>196</v>
      </c>
      <c r="H197" s="65">
        <f t="shared" si="3"/>
        <v>-43052.785833333328</v>
      </c>
    </row>
    <row r="198" spans="1:8" x14ac:dyDescent="0.25">
      <c r="A198" t="s">
        <v>346</v>
      </c>
      <c r="B198" s="66">
        <v>-15950.705336666662</v>
      </c>
      <c r="C198" s="66">
        <v>-33950.705336666666</v>
      </c>
      <c r="D198" s="66">
        <v>-9950.7053366666623</v>
      </c>
      <c r="E198" s="68">
        <v>197</v>
      </c>
      <c r="H198" s="65">
        <f t="shared" si="3"/>
        <v>-43901.410673333332</v>
      </c>
    </row>
    <row r="199" spans="1:8" x14ac:dyDescent="0.25">
      <c r="A199" t="s">
        <v>268</v>
      </c>
      <c r="B199" s="66">
        <v>-16083.431490612258</v>
      </c>
      <c r="C199" s="66">
        <v>-34083.43149061226</v>
      </c>
      <c r="D199" s="66">
        <v>-10083.431490612258</v>
      </c>
      <c r="E199" s="68">
        <v>198</v>
      </c>
      <c r="H199" s="65">
        <f t="shared" si="3"/>
        <v>-44166.86298122452</v>
      </c>
    </row>
    <row r="200" spans="1:8" x14ac:dyDescent="0.25">
      <c r="A200" t="s">
        <v>256</v>
      </c>
      <c r="B200" s="66">
        <v>-16200.481996666666</v>
      </c>
      <c r="C200" s="66">
        <v>-34200.481996666669</v>
      </c>
      <c r="D200" s="66">
        <v>-10200.481996666666</v>
      </c>
      <c r="E200" s="68">
        <v>199</v>
      </c>
      <c r="H200" s="65">
        <f t="shared" si="3"/>
        <v>-44400.963993333338</v>
      </c>
    </row>
    <row r="201" spans="1:8" x14ac:dyDescent="0.25">
      <c r="A201" t="s">
        <v>279</v>
      </c>
      <c r="B201" s="66">
        <v>-16213.74557084851</v>
      </c>
      <c r="C201" s="66">
        <v>-34213.745570848507</v>
      </c>
      <c r="D201" s="66">
        <v>-10213.74557084851</v>
      </c>
      <c r="E201" s="68">
        <v>200</v>
      </c>
      <c r="H201" s="65">
        <f t="shared" si="3"/>
        <v>-44427.491141697014</v>
      </c>
    </row>
    <row r="202" spans="1:8" x14ac:dyDescent="0.25">
      <c r="A202" t="s">
        <v>168</v>
      </c>
      <c r="B202" s="66">
        <v>-16284.825293574035</v>
      </c>
      <c r="C202" s="66">
        <v>-34284.825293574031</v>
      </c>
      <c r="D202" s="66">
        <v>-10284.825293574035</v>
      </c>
      <c r="E202" s="68">
        <v>201</v>
      </c>
      <c r="H202" s="65">
        <f t="shared" si="3"/>
        <v>-44569.650587148062</v>
      </c>
    </row>
    <row r="203" spans="1:8" x14ac:dyDescent="0.25">
      <c r="A203" t="s">
        <v>372</v>
      </c>
      <c r="B203" s="66">
        <v>-16497.227114499889</v>
      </c>
      <c r="C203" s="66">
        <v>-34497.227114499889</v>
      </c>
      <c r="D203" s="66">
        <v>-10497.227114499889</v>
      </c>
      <c r="E203" s="68">
        <v>202</v>
      </c>
      <c r="H203" s="65">
        <f t="shared" si="3"/>
        <v>-44994.454228999777</v>
      </c>
    </row>
    <row r="204" spans="1:8" x14ac:dyDescent="0.25">
      <c r="A204" t="s">
        <v>332</v>
      </c>
      <c r="B204" s="66">
        <v>-16975.106260047287</v>
      </c>
      <c r="C204" s="66">
        <v>-34975.106260047287</v>
      </c>
      <c r="D204" s="66">
        <v>-10975.106260047289</v>
      </c>
      <c r="E204" s="68">
        <v>203</v>
      </c>
      <c r="H204" s="65">
        <f t="shared" si="3"/>
        <v>-45950.212520094574</v>
      </c>
    </row>
    <row r="205" spans="1:8" x14ac:dyDescent="0.25">
      <c r="A205" t="s">
        <v>289</v>
      </c>
      <c r="B205" s="66">
        <v>-17001.382239280443</v>
      </c>
      <c r="C205" s="66">
        <v>-35001.382239280443</v>
      </c>
      <c r="D205" s="66">
        <v>-11001.382239280445</v>
      </c>
      <c r="E205" s="68">
        <v>204</v>
      </c>
      <c r="H205" s="65">
        <f t="shared" si="3"/>
        <v>-46002.764478560886</v>
      </c>
    </row>
    <row r="206" spans="1:8" x14ac:dyDescent="0.25">
      <c r="A206" t="s">
        <v>193</v>
      </c>
      <c r="B206" s="66">
        <v>-17050.934237609974</v>
      </c>
      <c r="C206" s="66">
        <v>-35050.934237609974</v>
      </c>
      <c r="D206" s="66">
        <v>-11050.934237609972</v>
      </c>
      <c r="E206" s="68">
        <v>205</v>
      </c>
      <c r="H206" s="65">
        <f t="shared" si="3"/>
        <v>-46101.868475219948</v>
      </c>
    </row>
    <row r="207" spans="1:8" x14ac:dyDescent="0.25">
      <c r="A207" t="s">
        <v>108</v>
      </c>
      <c r="B207" s="66">
        <v>-17118.305336666665</v>
      </c>
      <c r="C207" s="66">
        <v>-35118.305336666665</v>
      </c>
      <c r="D207" s="66">
        <v>-11118.305336666663</v>
      </c>
      <c r="E207" s="68">
        <v>206</v>
      </c>
      <c r="H207" s="65">
        <f t="shared" si="3"/>
        <v>-46236.610673333329</v>
      </c>
    </row>
    <row r="208" spans="1:8" x14ac:dyDescent="0.25">
      <c r="A208" t="s">
        <v>411</v>
      </c>
      <c r="B208" s="66">
        <v>-17542.561850666327</v>
      </c>
      <c r="C208" s="66">
        <v>-35542.56185066633</v>
      </c>
      <c r="D208" s="66">
        <v>-11542.561850666327</v>
      </c>
      <c r="E208" s="68">
        <v>207</v>
      </c>
      <c r="H208" s="65">
        <f t="shared" si="3"/>
        <v>-47085.123701332661</v>
      </c>
    </row>
    <row r="209" spans="1:8" x14ac:dyDescent="0.25">
      <c r="A209" t="s">
        <v>170</v>
      </c>
      <c r="B209" s="66">
        <v>-17679.533066666663</v>
      </c>
      <c r="C209" s="66">
        <v>-35679.533066666663</v>
      </c>
      <c r="D209" s="66">
        <v>-11679.533066666663</v>
      </c>
      <c r="E209" s="68">
        <v>208</v>
      </c>
      <c r="H209" s="65">
        <f t="shared" si="3"/>
        <v>-47359.066133333326</v>
      </c>
    </row>
    <row r="210" spans="1:8" x14ac:dyDescent="0.25">
      <c r="A210" t="s">
        <v>110</v>
      </c>
      <c r="B210" s="66">
        <v>-17926.748566891398</v>
      </c>
      <c r="C210" s="66">
        <v>-35926.748566891401</v>
      </c>
      <c r="D210" s="66">
        <v>-11926.748566891398</v>
      </c>
      <c r="E210" s="68">
        <v>209</v>
      </c>
      <c r="H210" s="65">
        <f t="shared" si="3"/>
        <v>-47853.497133782803</v>
      </c>
    </row>
    <row r="211" spans="1:8" x14ac:dyDescent="0.25">
      <c r="A211" t="s">
        <v>261</v>
      </c>
      <c r="B211" s="66">
        <v>-17969.464126733954</v>
      </c>
      <c r="C211" s="66">
        <v>-35969.464126733961</v>
      </c>
      <c r="D211" s="66">
        <v>-11969.464126733954</v>
      </c>
      <c r="E211" s="68">
        <v>210</v>
      </c>
      <c r="H211" s="65">
        <f t="shared" si="3"/>
        <v>-47938.928253467915</v>
      </c>
    </row>
    <row r="212" spans="1:8" x14ac:dyDescent="0.25">
      <c r="A212" t="s">
        <v>316</v>
      </c>
      <c r="B212" s="66">
        <v>-18052.992870159913</v>
      </c>
      <c r="C212" s="66">
        <v>-36052.992870159913</v>
      </c>
      <c r="D212" s="66">
        <v>-12052.992870159913</v>
      </c>
      <c r="E212" s="68">
        <v>211</v>
      </c>
      <c r="H212" s="65">
        <f t="shared" si="3"/>
        <v>-48105.985740319826</v>
      </c>
    </row>
    <row r="213" spans="1:8" x14ac:dyDescent="0.25">
      <c r="A213" t="s">
        <v>382</v>
      </c>
      <c r="B213" s="66">
        <v>-18058.484961646191</v>
      </c>
      <c r="C213" s="66">
        <v>-36058.484961646194</v>
      </c>
      <c r="D213" s="66">
        <v>-12058.484961646191</v>
      </c>
      <c r="E213" s="68">
        <v>212</v>
      </c>
      <c r="H213" s="65">
        <f t="shared" si="3"/>
        <v>-48116.969923292389</v>
      </c>
    </row>
    <row r="214" spans="1:8" x14ac:dyDescent="0.25">
      <c r="A214" t="s">
        <v>162</v>
      </c>
      <c r="B214" s="66">
        <v>-18331.049876666668</v>
      </c>
      <c r="C214" s="66">
        <v>-36331.049876666671</v>
      </c>
      <c r="D214" s="66">
        <v>-12331.049876666668</v>
      </c>
      <c r="E214" s="68">
        <v>213</v>
      </c>
      <c r="H214" s="65">
        <f t="shared" si="3"/>
        <v>-48662.099753333343</v>
      </c>
    </row>
    <row r="215" spans="1:8" x14ac:dyDescent="0.25">
      <c r="A215" t="s">
        <v>343</v>
      </c>
      <c r="B215" s="66">
        <v>-18352.721180215442</v>
      </c>
      <c r="C215" s="66">
        <v>-36352.721180215442</v>
      </c>
      <c r="D215" s="66">
        <v>-12352.72118021544</v>
      </c>
      <c r="E215" s="68">
        <v>214</v>
      </c>
      <c r="H215" s="65">
        <f t="shared" si="3"/>
        <v>-48705.442360430883</v>
      </c>
    </row>
    <row r="216" spans="1:8" x14ac:dyDescent="0.25">
      <c r="A216" t="s">
        <v>175</v>
      </c>
      <c r="B216" s="66">
        <v>-18373.023093294527</v>
      </c>
      <c r="C216" s="66">
        <v>-36373.023093294527</v>
      </c>
      <c r="D216" s="66">
        <v>-12373.023093294525</v>
      </c>
      <c r="E216" s="68">
        <v>215</v>
      </c>
      <c r="H216" s="65">
        <f t="shared" si="3"/>
        <v>-48746.046186589054</v>
      </c>
    </row>
    <row r="217" spans="1:8" x14ac:dyDescent="0.25">
      <c r="A217" t="s">
        <v>371</v>
      </c>
      <c r="B217" s="66">
        <v>-18765.272761938475</v>
      </c>
      <c r="C217" s="66">
        <v>-36765.272761938475</v>
      </c>
      <c r="D217" s="66">
        <v>-12765.272761938475</v>
      </c>
      <c r="E217" s="68">
        <v>216</v>
      </c>
      <c r="H217" s="65">
        <f t="shared" si="3"/>
        <v>-49530.54552387695</v>
      </c>
    </row>
    <row r="218" spans="1:8" x14ac:dyDescent="0.25">
      <c r="A218" t="s">
        <v>281</v>
      </c>
      <c r="B218" s="66">
        <v>-18802.592766666665</v>
      </c>
      <c r="C218" s="66">
        <v>-36802.592766666668</v>
      </c>
      <c r="D218" s="66">
        <v>-12802.592766666665</v>
      </c>
      <c r="E218" s="68">
        <v>217</v>
      </c>
      <c r="H218" s="65">
        <f t="shared" si="3"/>
        <v>-49605.185533333337</v>
      </c>
    </row>
    <row r="219" spans="1:8" x14ac:dyDescent="0.25">
      <c r="A219" t="s">
        <v>344</v>
      </c>
      <c r="B219" s="66">
        <v>-19781.157534538401</v>
      </c>
      <c r="C219" s="66">
        <v>-37781.157534538404</v>
      </c>
      <c r="D219" s="66">
        <v>-13781.157534538401</v>
      </c>
      <c r="E219" s="68">
        <v>218</v>
      </c>
      <c r="H219" s="65">
        <f t="shared" si="3"/>
        <v>-51562.315069076809</v>
      </c>
    </row>
    <row r="220" spans="1:8" x14ac:dyDescent="0.25">
      <c r="A220" t="s">
        <v>401</v>
      </c>
      <c r="B220" s="66">
        <v>-19924.878417580127</v>
      </c>
      <c r="C220" s="66">
        <v>-37924.878417580127</v>
      </c>
      <c r="D220" s="66">
        <v>-13924.878417580127</v>
      </c>
      <c r="E220" s="68">
        <v>219</v>
      </c>
      <c r="H220" s="65">
        <f t="shared" si="3"/>
        <v>-51849.756835160253</v>
      </c>
    </row>
    <row r="221" spans="1:8" x14ac:dyDescent="0.25">
      <c r="A221" t="s">
        <v>333</v>
      </c>
      <c r="B221" s="66">
        <v>-20366.880313779562</v>
      </c>
      <c r="C221" s="66">
        <v>-38366.880313779562</v>
      </c>
      <c r="D221" s="66">
        <v>-14366.88031377956</v>
      </c>
      <c r="E221" s="68">
        <v>220</v>
      </c>
      <c r="H221" s="65">
        <f t="shared" si="3"/>
        <v>-52733.760627559124</v>
      </c>
    </row>
    <row r="222" spans="1:8" x14ac:dyDescent="0.25">
      <c r="A222" t="s">
        <v>391</v>
      </c>
      <c r="B222" s="66">
        <v>-20988.526470525539</v>
      </c>
      <c r="C222" s="66">
        <v>-38988.526470525539</v>
      </c>
      <c r="D222" s="66">
        <v>-14988.526470525538</v>
      </c>
      <c r="E222" s="68">
        <v>221</v>
      </c>
      <c r="H222" s="65">
        <f t="shared" si="3"/>
        <v>-53977.052941051079</v>
      </c>
    </row>
    <row r="223" spans="1:8" x14ac:dyDescent="0.25">
      <c r="A223" t="s">
        <v>327</v>
      </c>
      <c r="B223" s="66">
        <v>-21296.224616948562</v>
      </c>
      <c r="C223" s="66">
        <v>-39296.224616948559</v>
      </c>
      <c r="D223" s="66">
        <v>-15296.224616948562</v>
      </c>
      <c r="E223" s="68">
        <v>222</v>
      </c>
      <c r="H223" s="65">
        <f t="shared" si="3"/>
        <v>-54592.449233897118</v>
      </c>
    </row>
    <row r="224" spans="1:8" x14ac:dyDescent="0.25">
      <c r="A224" t="s">
        <v>403</v>
      </c>
      <c r="B224" s="66">
        <v>-21578.019177091875</v>
      </c>
      <c r="C224" s="66">
        <v>-39578.019177091875</v>
      </c>
      <c r="D224" s="66">
        <v>-15578.019177091877</v>
      </c>
      <c r="E224" s="68">
        <v>223</v>
      </c>
      <c r="H224" s="65">
        <f t="shared" si="3"/>
        <v>-55156.038354183751</v>
      </c>
    </row>
    <row r="225" spans="1:8" x14ac:dyDescent="0.25">
      <c r="A225" t="s">
        <v>329</v>
      </c>
      <c r="B225" s="66">
        <v>-21781.91537079429</v>
      </c>
      <c r="C225" s="66">
        <v>-39781.91537079429</v>
      </c>
      <c r="D225" s="66">
        <v>-15781.91537079429</v>
      </c>
      <c r="E225" s="68">
        <v>224</v>
      </c>
      <c r="H225" s="65">
        <f t="shared" si="3"/>
        <v>-55563.830741588579</v>
      </c>
    </row>
    <row r="226" spans="1:8" x14ac:dyDescent="0.25">
      <c r="A226" t="s">
        <v>398</v>
      </c>
      <c r="B226" s="66">
        <v>-22343.794018450568</v>
      </c>
      <c r="C226" s="66">
        <v>-40343.794018450571</v>
      </c>
      <c r="D226" s="66">
        <v>-16343.794018450568</v>
      </c>
      <c r="E226" s="68">
        <v>225</v>
      </c>
      <c r="H226" s="65">
        <f t="shared" si="3"/>
        <v>-56687.588036901143</v>
      </c>
    </row>
    <row r="227" spans="1:8" x14ac:dyDescent="0.25">
      <c r="A227" t="s">
        <v>402</v>
      </c>
      <c r="B227" s="66">
        <v>-22532.687089662126</v>
      </c>
      <c r="C227" s="66">
        <v>-40532.687089662126</v>
      </c>
      <c r="D227" s="66">
        <v>-16532.687089662126</v>
      </c>
      <c r="E227" s="68">
        <v>226</v>
      </c>
      <c r="H227" s="65">
        <f t="shared" si="3"/>
        <v>-57065.374179324252</v>
      </c>
    </row>
    <row r="228" spans="1:8" x14ac:dyDescent="0.25">
      <c r="A228" t="s">
        <v>399</v>
      </c>
      <c r="B228" s="66">
        <v>-22610.07018658641</v>
      </c>
      <c r="C228" s="66">
        <v>-40610.07018658641</v>
      </c>
      <c r="D228" s="66">
        <v>-16610.07018658641</v>
      </c>
      <c r="E228" s="68">
        <v>227</v>
      </c>
      <c r="H228" s="65">
        <f t="shared" si="3"/>
        <v>-57220.140373172821</v>
      </c>
    </row>
    <row r="229" spans="1:8" x14ac:dyDescent="0.25">
      <c r="A229" t="s">
        <v>248</v>
      </c>
      <c r="B229" s="66">
        <v>-22754.80626758013</v>
      </c>
      <c r="C229" s="66">
        <v>-40754.806267580134</v>
      </c>
      <c r="D229" s="66">
        <v>-16754.80626758013</v>
      </c>
      <c r="E229" s="68">
        <v>228</v>
      </c>
      <c r="H229" s="65">
        <f t="shared" si="3"/>
        <v>-57509.612535160268</v>
      </c>
    </row>
    <row r="230" spans="1:8" x14ac:dyDescent="0.25">
      <c r="A230" t="s">
        <v>394</v>
      </c>
      <c r="B230" s="66">
        <v>-22926.237494726793</v>
      </c>
      <c r="C230" s="66">
        <v>-40926.237494726796</v>
      </c>
      <c r="D230" s="66">
        <v>-16926.237494726793</v>
      </c>
      <c r="E230" s="68">
        <v>229</v>
      </c>
      <c r="H230" s="65">
        <f t="shared" si="3"/>
        <v>-57852.474989453593</v>
      </c>
    </row>
    <row r="231" spans="1:8" x14ac:dyDescent="0.25">
      <c r="A231" t="s">
        <v>361</v>
      </c>
      <c r="B231" s="66">
        <v>-23832.750259229597</v>
      </c>
      <c r="C231" s="66">
        <v>-41832.750259229593</v>
      </c>
      <c r="D231" s="66">
        <v>-17832.750259229593</v>
      </c>
      <c r="E231" s="68">
        <v>230</v>
      </c>
      <c r="H231" s="65">
        <f t="shared" si="3"/>
        <v>-59665.500518459186</v>
      </c>
    </row>
    <row r="232" spans="1:8" x14ac:dyDescent="0.25">
      <c r="A232" t="s">
        <v>355</v>
      </c>
      <c r="B232" s="66">
        <v>-24206.23124428669</v>
      </c>
      <c r="C232" s="66">
        <v>-42206.231244286682</v>
      </c>
      <c r="D232" s="66">
        <v>-18206.23124428669</v>
      </c>
      <c r="E232" s="68">
        <v>231</v>
      </c>
      <c r="H232" s="65">
        <f t="shared" si="3"/>
        <v>-60412.462488573372</v>
      </c>
    </row>
    <row r="233" spans="1:8" x14ac:dyDescent="0.25">
      <c r="A233" t="s">
        <v>392</v>
      </c>
      <c r="B233" s="66">
        <v>-24889.213095055777</v>
      </c>
      <c r="C233" s="66">
        <v>-42889.213095055777</v>
      </c>
      <c r="D233" s="66">
        <v>-18889.213095055777</v>
      </c>
      <c r="E233" s="68">
        <v>232</v>
      </c>
      <c r="H233" s="65">
        <f t="shared" si="3"/>
        <v>-61778.426190111553</v>
      </c>
    </row>
    <row r="234" spans="1:8" x14ac:dyDescent="0.25">
      <c r="A234" t="s">
        <v>351</v>
      </c>
      <c r="B234" s="66">
        <v>-25046.562125695371</v>
      </c>
      <c r="C234" s="66">
        <v>-43046.562125695375</v>
      </c>
      <c r="D234" s="66">
        <v>-19046.562125695371</v>
      </c>
      <c r="E234" s="68">
        <v>233</v>
      </c>
      <c r="H234" s="65">
        <f t="shared" si="3"/>
        <v>-62093.124251390749</v>
      </c>
    </row>
    <row r="235" spans="1:8" x14ac:dyDescent="0.25">
      <c r="A235" t="s">
        <v>318</v>
      </c>
      <c r="B235" s="66">
        <v>-25450.643527676151</v>
      </c>
      <c r="C235" s="66">
        <v>-43450.643527676148</v>
      </c>
      <c r="D235" s="66">
        <v>-19450.643527676151</v>
      </c>
      <c r="E235" s="68">
        <v>234</v>
      </c>
      <c r="H235" s="65">
        <f t="shared" si="3"/>
        <v>-62901.287055352295</v>
      </c>
    </row>
    <row r="236" spans="1:8" x14ac:dyDescent="0.25">
      <c r="A236" t="s">
        <v>380</v>
      </c>
      <c r="B236" s="66">
        <v>-25957.952802558259</v>
      </c>
      <c r="C236" s="66">
        <v>-43957.952802558255</v>
      </c>
      <c r="D236" s="66">
        <v>-19957.952802558259</v>
      </c>
      <c r="E236" s="68">
        <v>235</v>
      </c>
      <c r="H236" s="65">
        <f t="shared" si="3"/>
        <v>-63915.90560511651</v>
      </c>
    </row>
    <row r="237" spans="1:8" x14ac:dyDescent="0.25">
      <c r="A237" t="s">
        <v>412</v>
      </c>
      <c r="B237" s="66">
        <v>-26256.62390592918</v>
      </c>
      <c r="C237" s="66">
        <v>-44256.623905929184</v>
      </c>
      <c r="D237" s="66">
        <v>-20256.62390592918</v>
      </c>
      <c r="E237" s="68">
        <v>236</v>
      </c>
      <c r="H237" s="65">
        <f t="shared" si="3"/>
        <v>-64513.247811858368</v>
      </c>
    </row>
    <row r="238" spans="1:8" x14ac:dyDescent="0.25">
      <c r="A238" t="s">
        <v>407</v>
      </c>
      <c r="B238" s="66">
        <v>-26385.145509659229</v>
      </c>
      <c r="C238" s="66">
        <v>-44385.145509659233</v>
      </c>
      <c r="D238" s="66">
        <v>-20385.145509659229</v>
      </c>
      <c r="E238" s="68">
        <v>237</v>
      </c>
      <c r="H238" s="65">
        <f t="shared" si="3"/>
        <v>-64770.291019318465</v>
      </c>
    </row>
    <row r="239" spans="1:8" x14ac:dyDescent="0.25">
      <c r="A239" t="s">
        <v>404</v>
      </c>
      <c r="B239" s="66">
        <v>-26576.644069087521</v>
      </c>
      <c r="C239" s="66">
        <v>-44576.644069087517</v>
      </c>
      <c r="D239" s="66">
        <v>-20576.644069087521</v>
      </c>
      <c r="E239" s="68">
        <v>238</v>
      </c>
      <c r="H239" s="65">
        <f t="shared" si="3"/>
        <v>-65153.288138175034</v>
      </c>
    </row>
    <row r="240" spans="1:8" x14ac:dyDescent="0.25">
      <c r="A240" t="s">
        <v>334</v>
      </c>
      <c r="B240" s="66">
        <v>-29088.464504153329</v>
      </c>
      <c r="C240" s="66">
        <v>-47088.464504153329</v>
      </c>
      <c r="D240" s="66">
        <v>-23088.464504153329</v>
      </c>
      <c r="E240" s="68">
        <v>239</v>
      </c>
      <c r="H240" s="65">
        <f t="shared" si="3"/>
        <v>-70176.929008306659</v>
      </c>
    </row>
    <row r="241" spans="1:8" x14ac:dyDescent="0.25">
      <c r="A241" t="s">
        <v>410</v>
      </c>
      <c r="B241" s="66">
        <v>-32004.798929906243</v>
      </c>
      <c r="C241" s="66">
        <v>-50004.798929906246</v>
      </c>
      <c r="D241" s="66">
        <v>-26004.798929906243</v>
      </c>
      <c r="E241" s="68">
        <v>240</v>
      </c>
      <c r="H241" s="65">
        <f t="shared" si="3"/>
        <v>-76009.597859812493</v>
      </c>
    </row>
    <row r="242" spans="1:8" x14ac:dyDescent="0.25">
      <c r="A242" t="s">
        <v>396</v>
      </c>
      <c r="B242" s="66">
        <v>-34521.20143026828</v>
      </c>
      <c r="C242" s="66">
        <v>-52521.201430268287</v>
      </c>
      <c r="D242" s="66">
        <v>-28521.201430268284</v>
      </c>
      <c r="E242" s="68">
        <v>241</v>
      </c>
      <c r="H242" s="65">
        <f t="shared" si="3"/>
        <v>-81042.402860536575</v>
      </c>
    </row>
    <row r="243" spans="1:8" x14ac:dyDescent="0.25">
      <c r="A243" t="s">
        <v>397</v>
      </c>
      <c r="B243" s="66">
        <v>-39149.821525030377</v>
      </c>
      <c r="C243" s="66">
        <v>-57149.821525030377</v>
      </c>
      <c r="D243" s="66">
        <v>-33149.821525030377</v>
      </c>
      <c r="E243" s="68">
        <v>242</v>
      </c>
      <c r="H243" s="65">
        <f t="shared" si="3"/>
        <v>-90299.643050060753</v>
      </c>
    </row>
    <row r="244" spans="1:8" x14ac:dyDescent="0.25">
      <c r="A244" t="s">
        <v>356</v>
      </c>
      <c r="B244" s="66">
        <v>-39288.796188723449</v>
      </c>
      <c r="C244" s="66">
        <v>-57288.796188723449</v>
      </c>
      <c r="D244" s="66">
        <v>-33288.796188723449</v>
      </c>
      <c r="E244" s="68">
        <v>243</v>
      </c>
      <c r="H244" s="65">
        <f t="shared" si="3"/>
        <v>-90577.592377446897</v>
      </c>
    </row>
    <row r="245" spans="1:8" x14ac:dyDescent="0.25">
      <c r="A245" t="s">
        <v>339</v>
      </c>
      <c r="B245" s="66">
        <v>-39463.748486303921</v>
      </c>
      <c r="C245" s="66">
        <v>-57463.748486303921</v>
      </c>
      <c r="D245" s="66">
        <v>-33463.748486303921</v>
      </c>
      <c r="E245" s="68">
        <v>244</v>
      </c>
      <c r="H245" s="65">
        <f t="shared" si="3"/>
        <v>-90927.496972607842</v>
      </c>
    </row>
  </sheetData>
  <sortState xmlns:xlrd2="http://schemas.microsoft.com/office/spreadsheetml/2017/richdata2" ref="A2:H245">
    <sortCondition descending="1" ref="B1"/>
  </sortState>
  <phoneticPr fontId="10"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8FDD-FB41-4C36-9720-554E99B60744}">
  <dimension ref="A1:CR247"/>
  <sheetViews>
    <sheetView topLeftCell="AM1" workbookViewId="0">
      <selection activeCell="AN4" sqref="AN4:AN247"/>
    </sheetView>
  </sheetViews>
  <sheetFormatPr defaultColWidth="11.19921875" defaultRowHeight="15.6" x14ac:dyDescent="0.25"/>
  <cols>
    <col min="1" max="1" width="22.19921875" customWidth="1"/>
    <col min="3" max="3" width="38.5" customWidth="1"/>
    <col min="4" max="4" width="26.19921875" customWidth="1"/>
    <col min="5" max="5" width="33.796875" customWidth="1"/>
    <col min="6" max="6" width="18.19921875" customWidth="1"/>
    <col min="7" max="7" width="39.19921875" style="4" customWidth="1"/>
    <col min="8" max="8" width="21.5" customWidth="1"/>
    <col min="9" max="9" width="25.69921875" customWidth="1"/>
    <col min="10" max="10" width="28" customWidth="1"/>
    <col min="11" max="11" width="27.796875" style="12" customWidth="1"/>
    <col min="12" max="12" width="18.5" customWidth="1"/>
    <col min="13" max="13" width="27.69921875" customWidth="1"/>
    <col min="14" max="14" width="62.296875" customWidth="1"/>
    <col min="15" max="15" width="35.296875" style="12" customWidth="1"/>
    <col min="16" max="16" width="47.5" customWidth="1"/>
    <col min="17" max="17" width="35" customWidth="1"/>
    <col min="18" max="18" width="77.296875" customWidth="1"/>
    <col min="19" max="19" width="64.296875" customWidth="1"/>
    <col min="20" max="20" width="56.19921875" style="12" customWidth="1"/>
    <col min="21" max="21" width="54.19921875" style="4" customWidth="1"/>
    <col min="22" max="22" width="28.796875" customWidth="1"/>
    <col min="23" max="23" width="27.296875" customWidth="1"/>
    <col min="24" max="24" width="26.19921875" customWidth="1"/>
    <col min="25" max="25" width="61.5" customWidth="1"/>
    <col min="26" max="26" width="69.296875" customWidth="1"/>
    <col min="27" max="27" width="76" customWidth="1"/>
    <col min="28" max="28" width="62" customWidth="1"/>
    <col min="29" max="29" width="68.796875" customWidth="1"/>
    <col min="30" max="30" width="46.69921875" style="12" customWidth="1"/>
    <col min="31" max="31" width="42.296875" customWidth="1"/>
    <col min="32" max="32" width="70.796875" customWidth="1"/>
    <col min="33" max="33" width="67.19921875" style="4" customWidth="1"/>
    <col min="34" max="34" width="70" customWidth="1"/>
    <col min="35" max="35" width="47.296875" customWidth="1"/>
    <col min="36" max="36" width="51.69921875" customWidth="1"/>
    <col min="37" max="37" width="69" customWidth="1"/>
    <col min="38" max="38" width="99.296875" customWidth="1"/>
    <col min="39" max="39" width="63.296875" customWidth="1"/>
    <col min="40" max="40" width="67" customWidth="1"/>
    <col min="41" max="41" width="65.5" customWidth="1"/>
    <col min="42" max="42" width="73" customWidth="1"/>
  </cols>
  <sheetData>
    <row r="1" spans="1:96" x14ac:dyDescent="0.25">
      <c r="B1" t="s">
        <v>0</v>
      </c>
      <c r="C1" s="1" t="s">
        <v>1</v>
      </c>
      <c r="D1" s="2" t="s">
        <v>2</v>
      </c>
      <c r="E1" s="3" t="s">
        <v>3</v>
      </c>
      <c r="K1" s="5" t="s">
        <v>4</v>
      </c>
      <c r="N1" s="40" t="s">
        <v>5</v>
      </c>
      <c r="O1" s="41" t="s">
        <v>6</v>
      </c>
      <c r="P1" s="42" t="s">
        <v>7</v>
      </c>
      <c r="Q1" s="7" t="s">
        <v>8</v>
      </c>
      <c r="R1" s="7" t="s">
        <v>9</v>
      </c>
      <c r="S1" s="6" t="s">
        <v>10</v>
      </c>
      <c r="T1" s="8">
        <f>$AG$26</f>
        <v>0.4</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x14ac:dyDescent="0.25">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row>
    <row r="3" spans="1:96" s="39" customFormat="1" x14ac:dyDescent="0.2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c r="AH3" s="34" t="s">
        <v>70</v>
      </c>
      <c r="AI3" s="34" t="s">
        <v>71</v>
      </c>
      <c r="AJ3" s="34" t="s">
        <v>72</v>
      </c>
      <c r="AK3" s="34" t="s">
        <v>73</v>
      </c>
      <c r="AL3" s="34" t="s">
        <v>74</v>
      </c>
      <c r="AM3" s="38" t="s">
        <v>75</v>
      </c>
      <c r="AN3" s="38" t="s">
        <v>76</v>
      </c>
      <c r="AO3" s="38" t="s">
        <v>77</v>
      </c>
      <c r="AP3" s="38" t="s">
        <v>78</v>
      </c>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row>
    <row r="4" spans="1:96" x14ac:dyDescent="0.25">
      <c r="A4" t="s">
        <v>105</v>
      </c>
      <c r="B4" t="s">
        <v>106</v>
      </c>
      <c r="C4" t="s">
        <v>107</v>
      </c>
      <c r="D4">
        <v>2</v>
      </c>
      <c r="E4">
        <v>1060</v>
      </c>
      <c r="F4">
        <f>F$2</f>
        <v>0.97299999999999998</v>
      </c>
      <c r="G4" s="4">
        <f t="shared" ref="G4:G67" si="0">E4*$F$4*12</f>
        <v>12376.559999999998</v>
      </c>
      <c r="H4">
        <v>148</v>
      </c>
      <c r="I4">
        <v>0.16159999999999999</v>
      </c>
      <c r="J4">
        <v>114</v>
      </c>
      <c r="K4" s="12">
        <v>153</v>
      </c>
      <c r="L4">
        <f t="shared" ref="L4:L67" si="1">K4-J4</f>
        <v>39</v>
      </c>
      <c r="M4">
        <f t="shared" ref="M4:M67" si="2">H4-J4</f>
        <v>34</v>
      </c>
      <c r="N4">
        <f t="shared" ref="N4:N67" si="3">0.1+$K$2*M4/L4</f>
        <v>0.79743589743589749</v>
      </c>
      <c r="O4" s="12">
        <v>0.16159999999999999</v>
      </c>
      <c r="P4">
        <v>114</v>
      </c>
      <c r="Q4">
        <f t="shared" ref="Q4:Q67" si="4">0.8*(P4-J4)/(K4-J4)+0.1</f>
        <v>0.1</v>
      </c>
      <c r="R4">
        <f t="shared" ref="R4:R67" si="5">$Q$2*Q4+$R$2</f>
        <v>0.77146000000000003</v>
      </c>
      <c r="S4" s="12">
        <f t="shared" ref="S4:S67" si="6">R4*365*P4</f>
        <v>32100.4506</v>
      </c>
      <c r="T4" s="12">
        <f t="shared" ref="T4:T67" si="7">S4*(1-$T$1)</f>
        <v>19260.270359999999</v>
      </c>
      <c r="U4">
        <v>114</v>
      </c>
      <c r="V4">
        <f t="shared" ref="V4:V67" si="8">1.25*L4</f>
        <v>48.75</v>
      </c>
      <c r="W4">
        <f t="shared" ref="W4:W67" si="9">J4-L4/8</f>
        <v>109.125</v>
      </c>
      <c r="X4">
        <f t="shared" ref="X4:X67" si="10">V4/(2*$Q$2)</f>
        <v>-30.799848369977255</v>
      </c>
      <c r="Y4">
        <f t="shared" ref="Y4:Y67" si="11">(($Q$2*W4/V4)-$R$2)*X4</f>
        <v>80.760851023502653</v>
      </c>
      <c r="Z4">
        <f t="shared" ref="Z4:Z67" si="12">IF(Y4&gt;U4,Y4,U4)</f>
        <v>114</v>
      </c>
      <c r="AA4">
        <f t="shared" ref="AA4:AA67" si="13">(Z4-W4)/V4</f>
        <v>0.1</v>
      </c>
      <c r="AB4">
        <f t="shared" ref="AB4:AB67" si="14">$Q$2*AA4+$R$2</f>
        <v>0.77146000000000003</v>
      </c>
      <c r="AC4">
        <f t="shared" ref="AC4:AC67" si="15">AB4*Z4*365</f>
        <v>32100.450600000004</v>
      </c>
      <c r="AD4" s="12">
        <f>AC4*(1-$T$1)</f>
        <v>19260.270360000002</v>
      </c>
      <c r="AE4">
        <v>12376.559999999998</v>
      </c>
      <c r="AF4" s="65">
        <f>AD4-AE4</f>
        <v>6883.7103600000046</v>
      </c>
      <c r="AG4" s="52" t="s">
        <v>79</v>
      </c>
      <c r="AH4" s="65">
        <f>AB4*(365/$AG$23)*$AG$21</f>
        <v>9386.0966666666664</v>
      </c>
      <c r="AI4" s="65">
        <f>-$AG$7-$AG$13-AH4</f>
        <v>-42986.096666666665</v>
      </c>
      <c r="AJ4" s="65">
        <f>-$AG$13-AH4-$AG$18</f>
        <v>-18986.096666666665</v>
      </c>
      <c r="AK4" s="65">
        <f>-($AG$7/$AG$9)-$AG$13-AH4</f>
        <v>-18986.096666666665</v>
      </c>
      <c r="AL4" s="65">
        <f>-($AG$7/$AG$9)-$AG$13-AH4-$AG$18</f>
        <v>-24986.096666666665</v>
      </c>
      <c r="AM4" s="66">
        <f>AF4+AI4</f>
        <v>-36102.38630666666</v>
      </c>
      <c r="AN4" s="66">
        <f>AF4+AJ4</f>
        <v>-12102.38630666666</v>
      </c>
      <c r="AO4" s="66">
        <f>AF4+AK4</f>
        <v>-12102.38630666666</v>
      </c>
      <c r="AP4" s="66">
        <f>AF4+AL4</f>
        <v>-18102.38630666666</v>
      </c>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row>
    <row r="5" spans="1:96" x14ac:dyDescent="0.25">
      <c r="A5" t="s">
        <v>108</v>
      </c>
      <c r="B5" t="s">
        <v>109</v>
      </c>
      <c r="C5" t="s">
        <v>107</v>
      </c>
      <c r="D5">
        <v>2</v>
      </c>
      <c r="E5">
        <v>1200</v>
      </c>
      <c r="G5" s="4">
        <f t="shared" si="0"/>
        <v>14011.199999999999</v>
      </c>
      <c r="H5">
        <v>133</v>
      </c>
      <c r="I5">
        <v>0.34789999999999999</v>
      </c>
      <c r="J5">
        <v>111</v>
      </c>
      <c r="K5" s="12">
        <v>149</v>
      </c>
      <c r="L5">
        <f t="shared" si="1"/>
        <v>38</v>
      </c>
      <c r="M5">
        <f t="shared" si="2"/>
        <v>22</v>
      </c>
      <c r="N5">
        <f t="shared" si="3"/>
        <v>0.56315789473684219</v>
      </c>
      <c r="O5" s="12">
        <v>0.34789999999999999</v>
      </c>
      <c r="P5">
        <v>114</v>
      </c>
      <c r="Q5">
        <f t="shared" si="4"/>
        <v>0.16315789473684211</v>
      </c>
      <c r="R5">
        <f t="shared" si="5"/>
        <v>0.72147684210526319</v>
      </c>
      <c r="S5" s="12">
        <f t="shared" si="6"/>
        <v>30020.651400000002</v>
      </c>
      <c r="T5" s="12">
        <f t="shared" si="7"/>
        <v>18012.39084</v>
      </c>
      <c r="U5">
        <v>111</v>
      </c>
      <c r="V5">
        <f t="shared" si="8"/>
        <v>47.5</v>
      </c>
      <c r="W5">
        <f t="shared" si="9"/>
        <v>106.25</v>
      </c>
      <c r="X5">
        <f t="shared" si="10"/>
        <v>-30.010108668182966</v>
      </c>
      <c r="Y5">
        <f t="shared" si="11"/>
        <v>78.651598433156423</v>
      </c>
      <c r="Z5">
        <f t="shared" si="12"/>
        <v>111</v>
      </c>
      <c r="AA5">
        <f t="shared" si="13"/>
        <v>0.1</v>
      </c>
      <c r="AB5">
        <f t="shared" si="14"/>
        <v>0.77146000000000003</v>
      </c>
      <c r="AC5">
        <f t="shared" si="15"/>
        <v>31255.701900000004</v>
      </c>
      <c r="AD5" s="12">
        <f t="shared" ref="AD4:AD67" si="16">AC5*(1-$T$1)</f>
        <v>18753.421140000002</v>
      </c>
      <c r="AE5">
        <v>14011.199999999999</v>
      </c>
      <c r="AF5" s="65">
        <f t="shared" ref="AF5:AF68" si="17">AD5-AE5</f>
        <v>4742.2211400000033</v>
      </c>
      <c r="AG5" s="53"/>
      <c r="AH5" s="65">
        <f t="shared" ref="AH5:AH68" si="18">AB5*(365/$AG$23)*$AG$21</f>
        <v>9386.0966666666664</v>
      </c>
      <c r="AI5" s="65">
        <f t="shared" ref="AI5:AI68" si="19">-$AG$7-$AG$13-AH5</f>
        <v>-42986.096666666665</v>
      </c>
      <c r="AJ5" s="65">
        <f t="shared" ref="AJ5:AJ68" si="20">-$AG$13-AH5-$AG$18</f>
        <v>-18986.096666666665</v>
      </c>
      <c r="AK5" s="65">
        <f t="shared" ref="AK5:AK68" si="21">-($AG$7/$AG$9)-$AG$13-AH5</f>
        <v>-18986.096666666665</v>
      </c>
      <c r="AL5" s="65">
        <f t="shared" ref="AL5:AL68" si="22">-($AG$7/$AG$9)-$AG$13-AH5-$AG$18</f>
        <v>-24986.096666666665</v>
      </c>
      <c r="AM5" s="66">
        <f t="shared" ref="AM5:AM68" si="23">AF5+AI5</f>
        <v>-38243.875526666663</v>
      </c>
      <c r="AN5" s="66">
        <f t="shared" ref="AN5:AN68" si="24">AF5+AJ5</f>
        <v>-14243.875526666661</v>
      </c>
      <c r="AO5" s="66">
        <f t="shared" ref="AO5:AO68" si="25">AF5+AK5</f>
        <v>-14243.875526666661</v>
      </c>
      <c r="AP5" s="66">
        <f t="shared" ref="AP5:AP68" si="26">AF5+AL5</f>
        <v>-20243.875526666663</v>
      </c>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row>
    <row r="6" spans="1:96" x14ac:dyDescent="0.25">
      <c r="A6" t="s">
        <v>110</v>
      </c>
      <c r="B6" t="s">
        <v>111</v>
      </c>
      <c r="C6" t="s">
        <v>107</v>
      </c>
      <c r="D6">
        <v>1</v>
      </c>
      <c r="E6">
        <v>3300</v>
      </c>
      <c r="G6" s="4">
        <f t="shared" si="0"/>
        <v>38530.800000000003</v>
      </c>
      <c r="H6">
        <v>372</v>
      </c>
      <c r="I6">
        <v>0.39729999999999999</v>
      </c>
      <c r="J6">
        <v>108</v>
      </c>
      <c r="K6" s="12">
        <v>610</v>
      </c>
      <c r="L6">
        <f t="shared" si="1"/>
        <v>502</v>
      </c>
      <c r="M6">
        <f t="shared" si="2"/>
        <v>264</v>
      </c>
      <c r="N6">
        <f t="shared" si="3"/>
        <v>0.52071713147410359</v>
      </c>
      <c r="O6" s="12">
        <v>0.39729999999999999</v>
      </c>
      <c r="P6">
        <v>114</v>
      </c>
      <c r="Q6">
        <f t="shared" si="4"/>
        <v>0.10956175298804782</v>
      </c>
      <c r="R6">
        <f t="shared" si="5"/>
        <v>0.76389282868525898</v>
      </c>
      <c r="S6" s="12">
        <f t="shared" si="6"/>
        <v>31785.580601593629</v>
      </c>
      <c r="T6" s="12">
        <f t="shared" si="7"/>
        <v>19071.348360956177</v>
      </c>
      <c r="U6">
        <v>108</v>
      </c>
      <c r="V6">
        <f t="shared" si="8"/>
        <v>627.5</v>
      </c>
      <c r="W6">
        <f t="shared" si="9"/>
        <v>45.25</v>
      </c>
      <c r="X6">
        <f t="shared" si="10"/>
        <v>-396.44933030073287</v>
      </c>
      <c r="Y6">
        <f t="shared" si="11"/>
        <v>359.84480035380341</v>
      </c>
      <c r="Z6">
        <f t="shared" si="12"/>
        <v>359.84480035380341</v>
      </c>
      <c r="AA6">
        <f t="shared" si="13"/>
        <v>0.50134629538454722</v>
      </c>
      <c r="AB6">
        <f t="shared" si="14"/>
        <v>0.45383454183266936</v>
      </c>
      <c r="AC6">
        <f t="shared" si="15"/>
        <v>59608.150036294406</v>
      </c>
      <c r="AD6" s="12">
        <f t="shared" si="16"/>
        <v>35764.890021776642</v>
      </c>
      <c r="AE6">
        <v>38530.800000000003</v>
      </c>
      <c r="AF6" s="65">
        <f t="shared" si="17"/>
        <v>-2765.9099782233607</v>
      </c>
      <c r="AG6" s="17" t="s">
        <v>80</v>
      </c>
      <c r="AH6" s="65">
        <f t="shared" si="18"/>
        <v>5521.6535922974772</v>
      </c>
      <c r="AI6" s="65">
        <f t="shared" si="19"/>
        <v>-39121.65359229748</v>
      </c>
      <c r="AJ6" s="65">
        <f t="shared" si="20"/>
        <v>-15121.653592297476</v>
      </c>
      <c r="AK6" s="65">
        <f t="shared" si="21"/>
        <v>-15121.653592297476</v>
      </c>
      <c r="AL6" s="65">
        <f t="shared" si="22"/>
        <v>-21121.653592297476</v>
      </c>
      <c r="AM6" s="66">
        <f t="shared" si="23"/>
        <v>-41887.563570520841</v>
      </c>
      <c r="AN6" s="66">
        <f t="shared" si="24"/>
        <v>-17887.563570520837</v>
      </c>
      <c r="AO6" s="66">
        <f t="shared" si="25"/>
        <v>-17887.563570520837</v>
      </c>
      <c r="AP6" s="66">
        <f t="shared" si="26"/>
        <v>-23887.563570520837</v>
      </c>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row>
    <row r="7" spans="1:96" x14ac:dyDescent="0.25">
      <c r="A7" t="s">
        <v>112</v>
      </c>
      <c r="B7" t="s">
        <v>113</v>
      </c>
      <c r="C7" t="s">
        <v>107</v>
      </c>
      <c r="D7">
        <v>1</v>
      </c>
      <c r="E7">
        <v>1400</v>
      </c>
      <c r="G7" s="4">
        <f t="shared" si="0"/>
        <v>16346.400000000001</v>
      </c>
      <c r="H7">
        <v>302</v>
      </c>
      <c r="I7">
        <v>0.3644</v>
      </c>
      <c r="J7">
        <v>178</v>
      </c>
      <c r="K7" s="12">
        <v>533</v>
      </c>
      <c r="L7">
        <f t="shared" si="1"/>
        <v>355</v>
      </c>
      <c r="M7">
        <f t="shared" si="2"/>
        <v>124</v>
      </c>
      <c r="N7">
        <f t="shared" si="3"/>
        <v>0.37943661971830989</v>
      </c>
      <c r="O7" s="12">
        <v>0.3644</v>
      </c>
      <c r="P7">
        <v>114</v>
      </c>
      <c r="Q7">
        <f t="shared" si="4"/>
        <v>-4.4225352112676058E-2</v>
      </c>
      <c r="R7">
        <f t="shared" si="5"/>
        <v>0.88559994366197181</v>
      </c>
      <c r="S7" s="12">
        <f t="shared" si="6"/>
        <v>36849.813655774647</v>
      </c>
      <c r="T7" s="12">
        <f t="shared" si="7"/>
        <v>22109.888193464787</v>
      </c>
      <c r="U7">
        <v>178</v>
      </c>
      <c r="V7">
        <f t="shared" si="8"/>
        <v>443.75</v>
      </c>
      <c r="W7">
        <f t="shared" si="9"/>
        <v>133.625</v>
      </c>
      <c r="X7">
        <f t="shared" si="10"/>
        <v>-280.35759413697247</v>
      </c>
      <c r="Y7">
        <f t="shared" si="11"/>
        <v>305.2846695729088</v>
      </c>
      <c r="Z7">
        <f t="shared" si="12"/>
        <v>305.2846695729088</v>
      </c>
      <c r="AA7">
        <f t="shared" si="13"/>
        <v>0.38683869199528742</v>
      </c>
      <c r="AB7">
        <f t="shared" si="14"/>
        <v>0.54445585915492956</v>
      </c>
      <c r="AC7">
        <f t="shared" si="15"/>
        <v>60668.1198765886</v>
      </c>
      <c r="AD7" s="12">
        <f t="shared" si="16"/>
        <v>36400.871925953157</v>
      </c>
      <c r="AE7">
        <v>16346.400000000001</v>
      </c>
      <c r="AF7" s="65">
        <f t="shared" si="17"/>
        <v>20054.471925953156</v>
      </c>
      <c r="AG7" s="54">
        <v>30000</v>
      </c>
      <c r="AH7" s="65">
        <f t="shared" si="18"/>
        <v>6624.212953051644</v>
      </c>
      <c r="AI7" s="65">
        <f t="shared" si="19"/>
        <v>-40224.212953051647</v>
      </c>
      <c r="AJ7" s="65">
        <f t="shared" si="20"/>
        <v>-16224.212953051643</v>
      </c>
      <c r="AK7" s="65">
        <f t="shared" si="21"/>
        <v>-16224.212953051643</v>
      </c>
      <c r="AL7" s="65">
        <f t="shared" si="22"/>
        <v>-22224.212953051643</v>
      </c>
      <c r="AM7" s="66">
        <f t="shared" si="23"/>
        <v>-20169.741027098491</v>
      </c>
      <c r="AN7" s="66">
        <f t="shared" si="24"/>
        <v>3830.2589729015126</v>
      </c>
      <c r="AO7" s="66">
        <f t="shared" si="25"/>
        <v>3830.2589729015126</v>
      </c>
      <c r="AP7" s="66">
        <f t="shared" si="26"/>
        <v>-2169.7410270984874</v>
      </c>
    </row>
    <row r="8" spans="1:96" x14ac:dyDescent="0.25">
      <c r="A8" t="s">
        <v>114</v>
      </c>
      <c r="B8" t="s">
        <v>113</v>
      </c>
      <c r="C8" t="s">
        <v>107</v>
      </c>
      <c r="D8">
        <v>2</v>
      </c>
      <c r="E8">
        <v>2000</v>
      </c>
      <c r="G8" s="4">
        <f t="shared" si="0"/>
        <v>23352</v>
      </c>
      <c r="H8">
        <v>429</v>
      </c>
      <c r="I8">
        <v>0.41099999999999998</v>
      </c>
      <c r="J8">
        <v>221</v>
      </c>
      <c r="K8" s="12">
        <v>617</v>
      </c>
      <c r="L8">
        <f t="shared" si="1"/>
        <v>396</v>
      </c>
      <c r="M8">
        <f t="shared" si="2"/>
        <v>208</v>
      </c>
      <c r="N8">
        <f t="shared" si="3"/>
        <v>0.52020202020202022</v>
      </c>
      <c r="O8" s="12">
        <v>0.41099999999999998</v>
      </c>
      <c r="P8">
        <v>114</v>
      </c>
      <c r="Q8">
        <f t="shared" si="4"/>
        <v>-0.11616161616161619</v>
      </c>
      <c r="R8">
        <f t="shared" si="5"/>
        <v>0.94253030303030305</v>
      </c>
      <c r="S8" s="12">
        <f t="shared" si="6"/>
        <v>39218.685909090913</v>
      </c>
      <c r="T8" s="12">
        <f t="shared" si="7"/>
        <v>23531.211545454546</v>
      </c>
      <c r="U8">
        <v>221</v>
      </c>
      <c r="V8">
        <f t="shared" si="8"/>
        <v>495</v>
      </c>
      <c r="W8">
        <f t="shared" si="9"/>
        <v>171.5</v>
      </c>
      <c r="X8">
        <f t="shared" si="10"/>
        <v>-312.73692191053829</v>
      </c>
      <c r="Y8">
        <f t="shared" si="11"/>
        <v>351.76402577710388</v>
      </c>
      <c r="Z8">
        <f t="shared" si="12"/>
        <v>351.76402577710388</v>
      </c>
      <c r="AA8">
        <f t="shared" si="13"/>
        <v>0.36416974904465432</v>
      </c>
      <c r="AB8">
        <f t="shared" si="14"/>
        <v>0.56239606060606062</v>
      </c>
      <c r="AC8">
        <f t="shared" si="15"/>
        <v>72208.206361389777</v>
      </c>
      <c r="AD8" s="12">
        <f t="shared" si="16"/>
        <v>43324.923816833863</v>
      </c>
      <c r="AE8">
        <v>23352</v>
      </c>
      <c r="AF8" s="65">
        <f t="shared" si="17"/>
        <v>19972.923816833863</v>
      </c>
      <c r="AG8" s="54" t="s">
        <v>81</v>
      </c>
      <c r="AH8" s="65">
        <f t="shared" si="18"/>
        <v>6842.4854040404043</v>
      </c>
      <c r="AI8" s="65">
        <f t="shared" si="19"/>
        <v>-40442.485404040402</v>
      </c>
      <c r="AJ8" s="65">
        <f t="shared" si="20"/>
        <v>-16442.485404040402</v>
      </c>
      <c r="AK8" s="65">
        <f t="shared" si="21"/>
        <v>-16442.485404040402</v>
      </c>
      <c r="AL8" s="65">
        <f t="shared" si="22"/>
        <v>-22442.485404040402</v>
      </c>
      <c r="AM8" s="66">
        <f t="shared" si="23"/>
        <v>-20469.561587206539</v>
      </c>
      <c r="AN8" s="66">
        <f t="shared" si="24"/>
        <v>3530.4384127934609</v>
      </c>
      <c r="AO8" s="66">
        <f t="shared" si="25"/>
        <v>3530.4384127934609</v>
      </c>
      <c r="AP8" s="66">
        <f t="shared" si="26"/>
        <v>-2469.5615872065391</v>
      </c>
    </row>
    <row r="9" spans="1:96" x14ac:dyDescent="0.25">
      <c r="A9" t="s">
        <v>115</v>
      </c>
      <c r="B9" t="s">
        <v>113</v>
      </c>
      <c r="C9" t="s">
        <v>116</v>
      </c>
      <c r="D9">
        <v>1</v>
      </c>
      <c r="E9">
        <v>1600</v>
      </c>
      <c r="G9" s="4">
        <f t="shared" si="0"/>
        <v>18681.599999999999</v>
      </c>
      <c r="H9">
        <v>380</v>
      </c>
      <c r="I9">
        <v>0.41099999999999998</v>
      </c>
      <c r="J9">
        <v>202</v>
      </c>
      <c r="K9" s="12">
        <v>646</v>
      </c>
      <c r="L9">
        <f t="shared" si="1"/>
        <v>444</v>
      </c>
      <c r="M9">
        <f t="shared" si="2"/>
        <v>178</v>
      </c>
      <c r="N9">
        <f t="shared" si="3"/>
        <v>0.42072072072072075</v>
      </c>
      <c r="O9" s="12">
        <v>0.41099999999999998</v>
      </c>
      <c r="P9">
        <v>114</v>
      </c>
      <c r="Q9">
        <f t="shared" si="4"/>
        <v>-5.8558558558558571E-2</v>
      </c>
      <c r="R9">
        <f t="shared" si="5"/>
        <v>0.89694324324324326</v>
      </c>
      <c r="S9" s="12">
        <f t="shared" si="6"/>
        <v>37321.808351351356</v>
      </c>
      <c r="T9" s="12">
        <f t="shared" si="7"/>
        <v>22393.085010810813</v>
      </c>
      <c r="U9">
        <v>202</v>
      </c>
      <c r="V9">
        <f t="shared" si="8"/>
        <v>555</v>
      </c>
      <c r="W9">
        <f t="shared" si="9"/>
        <v>146.5</v>
      </c>
      <c r="X9">
        <f t="shared" si="10"/>
        <v>-350.64442759666412</v>
      </c>
      <c r="Y9">
        <f t="shared" si="11"/>
        <v>371.50815011372248</v>
      </c>
      <c r="Z9">
        <f t="shared" si="12"/>
        <v>371.50815011372248</v>
      </c>
      <c r="AA9">
        <f t="shared" si="13"/>
        <v>0.40542009029499548</v>
      </c>
      <c r="AB9">
        <f t="shared" si="14"/>
        <v>0.5297505405405406</v>
      </c>
      <c r="AC9">
        <f t="shared" si="15"/>
        <v>71834.424818355692</v>
      </c>
      <c r="AD9" s="12">
        <f t="shared" si="16"/>
        <v>43100.654891013415</v>
      </c>
      <c r="AE9">
        <v>18681.599999999999</v>
      </c>
      <c r="AF9" s="65">
        <f t="shared" si="17"/>
        <v>24419.054891013417</v>
      </c>
      <c r="AG9" s="55">
        <v>5</v>
      </c>
      <c r="AH9" s="65">
        <f t="shared" si="18"/>
        <v>6445.2982432432445</v>
      </c>
      <c r="AI9" s="65">
        <f t="shared" si="19"/>
        <v>-40045.298243243247</v>
      </c>
      <c r="AJ9" s="65">
        <f t="shared" si="20"/>
        <v>-16045.298243243244</v>
      </c>
      <c r="AK9" s="65">
        <f t="shared" si="21"/>
        <v>-16045.298243243244</v>
      </c>
      <c r="AL9" s="65">
        <f t="shared" si="22"/>
        <v>-22045.298243243244</v>
      </c>
      <c r="AM9" s="66">
        <f t="shared" si="23"/>
        <v>-15626.243352229831</v>
      </c>
      <c r="AN9" s="66">
        <f t="shared" si="24"/>
        <v>8373.756647770173</v>
      </c>
      <c r="AO9" s="66">
        <f t="shared" si="25"/>
        <v>8373.756647770173</v>
      </c>
      <c r="AP9" s="66">
        <f t="shared" si="26"/>
        <v>2373.756647770173</v>
      </c>
    </row>
    <row r="10" spans="1:96" x14ac:dyDescent="0.25">
      <c r="A10" t="s">
        <v>117</v>
      </c>
      <c r="B10" t="s">
        <v>113</v>
      </c>
      <c r="C10" t="s">
        <v>116</v>
      </c>
      <c r="D10">
        <v>2</v>
      </c>
      <c r="E10">
        <v>2800</v>
      </c>
      <c r="G10" s="4">
        <f t="shared" si="0"/>
        <v>32692.800000000003</v>
      </c>
      <c r="H10">
        <v>374</v>
      </c>
      <c r="I10">
        <v>0.52600000000000002</v>
      </c>
      <c r="J10">
        <v>197</v>
      </c>
      <c r="K10" s="12">
        <v>639</v>
      </c>
      <c r="L10">
        <f t="shared" si="1"/>
        <v>442</v>
      </c>
      <c r="M10">
        <f t="shared" si="2"/>
        <v>177</v>
      </c>
      <c r="N10">
        <f t="shared" si="3"/>
        <v>0.42036199095022619</v>
      </c>
      <c r="O10" s="12">
        <v>0.52600000000000002</v>
      </c>
      <c r="P10">
        <v>114</v>
      </c>
      <c r="Q10">
        <f t="shared" si="4"/>
        <v>-5.0226244343891419E-2</v>
      </c>
      <c r="R10">
        <f t="shared" si="5"/>
        <v>0.89034904977375573</v>
      </c>
      <c r="S10" s="12">
        <f t="shared" si="6"/>
        <v>37047.423961085973</v>
      </c>
      <c r="T10" s="12">
        <f t="shared" si="7"/>
        <v>22228.454376651582</v>
      </c>
      <c r="U10">
        <v>197</v>
      </c>
      <c r="V10">
        <f t="shared" si="8"/>
        <v>552.5</v>
      </c>
      <c r="W10">
        <f t="shared" si="9"/>
        <v>141.75</v>
      </c>
      <c r="X10">
        <f t="shared" si="10"/>
        <v>-349.06494819307557</v>
      </c>
      <c r="Y10">
        <f t="shared" si="11"/>
        <v>367.78964493303005</v>
      </c>
      <c r="Z10">
        <f t="shared" si="12"/>
        <v>367.78964493303005</v>
      </c>
      <c r="AA10">
        <f t="shared" si="13"/>
        <v>0.40912152929055212</v>
      </c>
      <c r="AB10">
        <f t="shared" si="14"/>
        <v>0.526821221719457</v>
      </c>
      <c r="AC10">
        <f t="shared" si="15"/>
        <v>70722.177378975233</v>
      </c>
      <c r="AD10" s="12">
        <f t="shared" si="16"/>
        <v>42433.306427385141</v>
      </c>
      <c r="AE10">
        <v>32692.800000000003</v>
      </c>
      <c r="AF10" s="65">
        <f t="shared" si="17"/>
        <v>9740.5064273851385</v>
      </c>
      <c r="AG10" s="53"/>
      <c r="AH10" s="65">
        <f t="shared" si="18"/>
        <v>6409.6581975867266</v>
      </c>
      <c r="AI10" s="65">
        <f t="shared" si="19"/>
        <v>-40009.65819758673</v>
      </c>
      <c r="AJ10" s="65">
        <f t="shared" si="20"/>
        <v>-16009.658197586727</v>
      </c>
      <c r="AK10" s="65">
        <f t="shared" si="21"/>
        <v>-16009.658197586727</v>
      </c>
      <c r="AL10" s="65">
        <f t="shared" si="22"/>
        <v>-22009.658197586727</v>
      </c>
      <c r="AM10" s="66">
        <f t="shared" si="23"/>
        <v>-30269.151770201592</v>
      </c>
      <c r="AN10" s="66">
        <f t="shared" si="24"/>
        <v>-6269.1517702015881</v>
      </c>
      <c r="AO10" s="66">
        <f t="shared" si="25"/>
        <v>-6269.1517702015881</v>
      </c>
      <c r="AP10" s="66">
        <f t="shared" si="26"/>
        <v>-12269.151770201588</v>
      </c>
    </row>
    <row r="11" spans="1:96" x14ac:dyDescent="0.25">
      <c r="A11" t="s">
        <v>118</v>
      </c>
      <c r="B11" t="s">
        <v>119</v>
      </c>
      <c r="C11" t="s">
        <v>107</v>
      </c>
      <c r="D11">
        <v>1</v>
      </c>
      <c r="E11">
        <v>1100</v>
      </c>
      <c r="G11" s="4">
        <f t="shared" si="0"/>
        <v>12843.599999999999</v>
      </c>
      <c r="H11">
        <v>386</v>
      </c>
      <c r="I11">
        <v>0.43290000000000001</v>
      </c>
      <c r="J11">
        <v>114</v>
      </c>
      <c r="K11" s="12">
        <v>477</v>
      </c>
      <c r="L11">
        <f t="shared" si="1"/>
        <v>363</v>
      </c>
      <c r="M11">
        <f t="shared" si="2"/>
        <v>272</v>
      </c>
      <c r="N11">
        <f t="shared" si="3"/>
        <v>0.69944903581267226</v>
      </c>
      <c r="O11" s="12">
        <v>0.43290000000000001</v>
      </c>
      <c r="P11">
        <v>114</v>
      </c>
      <c r="Q11">
        <f t="shared" si="4"/>
        <v>0.1</v>
      </c>
      <c r="R11">
        <f t="shared" si="5"/>
        <v>0.77146000000000003</v>
      </c>
      <c r="S11" s="12">
        <f t="shared" si="6"/>
        <v>32100.4506</v>
      </c>
      <c r="T11" s="12">
        <f t="shared" si="7"/>
        <v>19260.270359999999</v>
      </c>
      <c r="U11">
        <v>114</v>
      </c>
      <c r="V11">
        <f t="shared" si="8"/>
        <v>453.75</v>
      </c>
      <c r="W11">
        <f t="shared" si="9"/>
        <v>68.625</v>
      </c>
      <c r="X11">
        <f t="shared" si="10"/>
        <v>-286.67551175132678</v>
      </c>
      <c r="Y11">
        <f t="shared" si="11"/>
        <v>278.15869029567858</v>
      </c>
      <c r="Z11">
        <f t="shared" si="12"/>
        <v>278.15869029567858</v>
      </c>
      <c r="AA11">
        <f t="shared" si="13"/>
        <v>0.46178223756623377</v>
      </c>
      <c r="AB11">
        <f t="shared" si="14"/>
        <v>0.48514553719008263</v>
      </c>
      <c r="AC11">
        <f t="shared" si="15"/>
        <v>49255.818238069187</v>
      </c>
      <c r="AD11" s="12">
        <f t="shared" si="16"/>
        <v>29553.490942841512</v>
      </c>
      <c r="AE11">
        <v>12843.599999999999</v>
      </c>
      <c r="AF11" s="65">
        <f t="shared" si="17"/>
        <v>16709.890942841514</v>
      </c>
      <c r="AG11" s="17" t="s">
        <v>82</v>
      </c>
      <c r="AH11" s="65">
        <f t="shared" si="18"/>
        <v>5902.604035812672</v>
      </c>
      <c r="AI11" s="65">
        <f t="shared" si="19"/>
        <v>-39502.60403581267</v>
      </c>
      <c r="AJ11" s="65">
        <f t="shared" si="20"/>
        <v>-15502.604035812672</v>
      </c>
      <c r="AK11" s="65">
        <f t="shared" si="21"/>
        <v>-15502.604035812672</v>
      </c>
      <c r="AL11" s="65">
        <f t="shared" si="22"/>
        <v>-21502.60403581267</v>
      </c>
      <c r="AM11" s="66">
        <f t="shared" si="23"/>
        <v>-22792.713092971157</v>
      </c>
      <c r="AN11" s="66">
        <f t="shared" si="24"/>
        <v>1207.2869070288416</v>
      </c>
      <c r="AO11" s="66">
        <f t="shared" si="25"/>
        <v>1207.2869070288416</v>
      </c>
      <c r="AP11" s="66">
        <f t="shared" si="26"/>
        <v>-4792.7130929711566</v>
      </c>
    </row>
    <row r="12" spans="1:96" x14ac:dyDescent="0.25">
      <c r="A12" t="s">
        <v>120</v>
      </c>
      <c r="B12" t="s">
        <v>119</v>
      </c>
      <c r="C12" t="s">
        <v>107</v>
      </c>
      <c r="D12">
        <v>2</v>
      </c>
      <c r="E12">
        <v>1900</v>
      </c>
      <c r="G12" s="4">
        <f t="shared" si="0"/>
        <v>22184.400000000001</v>
      </c>
      <c r="H12">
        <v>212</v>
      </c>
      <c r="I12">
        <v>0.69589999999999996</v>
      </c>
      <c r="J12">
        <v>80</v>
      </c>
      <c r="K12" s="12">
        <v>583</v>
      </c>
      <c r="L12">
        <f t="shared" si="1"/>
        <v>503</v>
      </c>
      <c r="M12">
        <f t="shared" si="2"/>
        <v>132</v>
      </c>
      <c r="N12">
        <f t="shared" si="3"/>
        <v>0.30994035785288276</v>
      </c>
      <c r="O12" s="12">
        <v>0.69589999999999996</v>
      </c>
      <c r="P12">
        <v>114</v>
      </c>
      <c r="Q12">
        <f t="shared" si="4"/>
        <v>0.15407554671968193</v>
      </c>
      <c r="R12">
        <f t="shared" si="5"/>
        <v>0.72866461232604374</v>
      </c>
      <c r="S12" s="12">
        <f t="shared" si="6"/>
        <v>30319.734518886682</v>
      </c>
      <c r="T12" s="12">
        <f t="shared" si="7"/>
        <v>18191.84071133201</v>
      </c>
      <c r="U12">
        <v>80</v>
      </c>
      <c r="V12">
        <f t="shared" si="8"/>
        <v>628.75</v>
      </c>
      <c r="W12">
        <f t="shared" si="9"/>
        <v>17.125</v>
      </c>
      <c r="X12">
        <f t="shared" si="10"/>
        <v>-397.23907000252717</v>
      </c>
      <c r="Y12">
        <f t="shared" si="11"/>
        <v>346.45405294414962</v>
      </c>
      <c r="Z12">
        <f t="shared" si="12"/>
        <v>346.45405294414962</v>
      </c>
      <c r="AA12">
        <f t="shared" si="13"/>
        <v>0.52378378201852827</v>
      </c>
      <c r="AB12">
        <f t="shared" si="14"/>
        <v>0.43607751491053676</v>
      </c>
      <c r="AC12">
        <f t="shared" si="15"/>
        <v>55144.50019007743</v>
      </c>
      <c r="AD12" s="12">
        <f t="shared" si="16"/>
        <v>33086.700114046456</v>
      </c>
      <c r="AE12">
        <v>22184.400000000001</v>
      </c>
      <c r="AF12" s="65">
        <f t="shared" si="17"/>
        <v>10902.300114046455</v>
      </c>
      <c r="AG12" s="13" t="s">
        <v>83</v>
      </c>
      <c r="AH12" s="65">
        <f t="shared" si="18"/>
        <v>5305.6097647448642</v>
      </c>
      <c r="AI12" s="65">
        <f t="shared" si="19"/>
        <v>-38905.609764744862</v>
      </c>
      <c r="AJ12" s="65">
        <f t="shared" si="20"/>
        <v>-14905.609764744864</v>
      </c>
      <c r="AK12" s="65">
        <f t="shared" si="21"/>
        <v>-14905.609764744864</v>
      </c>
      <c r="AL12" s="65">
        <f t="shared" si="22"/>
        <v>-20905.609764744862</v>
      </c>
      <c r="AM12" s="66">
        <f t="shared" si="23"/>
        <v>-28003.309650698407</v>
      </c>
      <c r="AN12" s="66">
        <f t="shared" si="24"/>
        <v>-4003.3096506984093</v>
      </c>
      <c r="AO12" s="66">
        <f t="shared" si="25"/>
        <v>-4003.3096506984093</v>
      </c>
      <c r="AP12" s="66">
        <f t="shared" si="26"/>
        <v>-10003.309650698407</v>
      </c>
    </row>
    <row r="13" spans="1:96" x14ac:dyDescent="0.25">
      <c r="A13" t="s">
        <v>121</v>
      </c>
      <c r="B13" t="s">
        <v>119</v>
      </c>
      <c r="C13" t="s">
        <v>116</v>
      </c>
      <c r="D13">
        <v>1</v>
      </c>
      <c r="E13">
        <v>1800</v>
      </c>
      <c r="G13" s="4">
        <f t="shared" si="0"/>
        <v>21016.799999999999</v>
      </c>
      <c r="H13">
        <v>969</v>
      </c>
      <c r="I13">
        <v>0.1096</v>
      </c>
      <c r="J13">
        <v>239</v>
      </c>
      <c r="K13" s="12">
        <v>1431</v>
      </c>
      <c r="L13">
        <f t="shared" si="1"/>
        <v>1192</v>
      </c>
      <c r="M13">
        <f t="shared" si="2"/>
        <v>730</v>
      </c>
      <c r="N13">
        <f t="shared" si="3"/>
        <v>0.58993288590604032</v>
      </c>
      <c r="O13" s="12">
        <v>0.1096</v>
      </c>
      <c r="P13">
        <v>114</v>
      </c>
      <c r="Q13">
        <f t="shared" si="4"/>
        <v>1.6107382550335572E-2</v>
      </c>
      <c r="R13">
        <f t="shared" si="5"/>
        <v>0.83785261744966444</v>
      </c>
      <c r="S13" s="12">
        <f t="shared" si="6"/>
        <v>34863.047412080537</v>
      </c>
      <c r="T13" s="12">
        <f t="shared" si="7"/>
        <v>20917.828447248321</v>
      </c>
      <c r="U13">
        <v>239</v>
      </c>
      <c r="V13">
        <f t="shared" si="8"/>
        <v>1490</v>
      </c>
      <c r="W13">
        <f t="shared" si="9"/>
        <v>90</v>
      </c>
      <c r="X13">
        <f t="shared" si="10"/>
        <v>-941.36972453879207</v>
      </c>
      <c r="Y13">
        <f t="shared" si="11"/>
        <v>845.72908769269657</v>
      </c>
      <c r="Z13">
        <f t="shared" si="12"/>
        <v>845.72908769269657</v>
      </c>
      <c r="AA13">
        <f t="shared" si="13"/>
        <v>0.50720072999509835</v>
      </c>
      <c r="AB13">
        <f t="shared" si="14"/>
        <v>0.44920134228187919</v>
      </c>
      <c r="AC13">
        <f t="shared" si="15"/>
        <v>138664.46411041176</v>
      </c>
      <c r="AD13" s="12">
        <f t="shared" si="16"/>
        <v>83198.67846624706</v>
      </c>
      <c r="AE13">
        <v>21016.799999999999</v>
      </c>
      <c r="AF13" s="65">
        <f t="shared" si="17"/>
        <v>62181.878466247057</v>
      </c>
      <c r="AG13" s="54">
        <v>3600</v>
      </c>
      <c r="AH13" s="65">
        <f t="shared" si="18"/>
        <v>5465.2829977628635</v>
      </c>
      <c r="AI13" s="65">
        <f t="shared" si="19"/>
        <v>-39065.282997762864</v>
      </c>
      <c r="AJ13" s="65">
        <f t="shared" si="20"/>
        <v>-15065.282997762864</v>
      </c>
      <c r="AK13" s="65">
        <f t="shared" si="21"/>
        <v>-15065.282997762864</v>
      </c>
      <c r="AL13" s="65">
        <f t="shared" si="22"/>
        <v>-21065.282997762864</v>
      </c>
      <c r="AM13" s="66">
        <f t="shared" si="23"/>
        <v>23116.595468484193</v>
      </c>
      <c r="AN13" s="66">
        <f t="shared" si="24"/>
        <v>47116.595468484193</v>
      </c>
      <c r="AO13" s="66">
        <f t="shared" si="25"/>
        <v>47116.595468484193</v>
      </c>
      <c r="AP13" s="66">
        <f t="shared" si="26"/>
        <v>41116.595468484193</v>
      </c>
    </row>
    <row r="14" spans="1:96" x14ac:dyDescent="0.25">
      <c r="A14" t="s">
        <v>122</v>
      </c>
      <c r="B14" t="s">
        <v>119</v>
      </c>
      <c r="C14" t="s">
        <v>116</v>
      </c>
      <c r="D14">
        <v>2</v>
      </c>
      <c r="E14">
        <v>3200</v>
      </c>
      <c r="G14" s="4">
        <f t="shared" si="0"/>
        <v>37363.199999999997</v>
      </c>
      <c r="H14">
        <v>885</v>
      </c>
      <c r="I14">
        <v>0.22470000000000001</v>
      </c>
      <c r="J14">
        <v>236</v>
      </c>
      <c r="K14" s="12">
        <v>1533</v>
      </c>
      <c r="L14">
        <f t="shared" si="1"/>
        <v>1297</v>
      </c>
      <c r="M14">
        <f t="shared" si="2"/>
        <v>649</v>
      </c>
      <c r="N14">
        <f t="shared" si="3"/>
        <v>0.50030840400925214</v>
      </c>
      <c r="O14" s="12">
        <v>0.22470000000000001</v>
      </c>
      <c r="P14">
        <v>114</v>
      </c>
      <c r="Q14">
        <f t="shared" si="4"/>
        <v>2.4749421742482652E-2</v>
      </c>
      <c r="R14">
        <f t="shared" si="5"/>
        <v>0.8310133076329993</v>
      </c>
      <c r="S14" s="12">
        <f t="shared" si="6"/>
        <v>34578.463730609103</v>
      </c>
      <c r="T14" s="12">
        <f t="shared" si="7"/>
        <v>20747.078238365462</v>
      </c>
      <c r="U14">
        <v>236</v>
      </c>
      <c r="V14">
        <f t="shared" si="8"/>
        <v>1621.25</v>
      </c>
      <c r="W14">
        <f t="shared" si="9"/>
        <v>73.875</v>
      </c>
      <c r="X14">
        <f t="shared" si="10"/>
        <v>-1024.2923932271924</v>
      </c>
      <c r="Y14">
        <f t="shared" si="11"/>
        <v>908.20060967904988</v>
      </c>
      <c r="Z14">
        <f t="shared" si="12"/>
        <v>908.20060967904988</v>
      </c>
      <c r="AA14">
        <f t="shared" si="13"/>
        <v>0.51461872609347714</v>
      </c>
      <c r="AB14">
        <f t="shared" si="14"/>
        <v>0.44333074016962221</v>
      </c>
      <c r="AC14">
        <f t="shared" si="15"/>
        <v>146961.13570670309</v>
      </c>
      <c r="AD14" s="12">
        <f t="shared" si="16"/>
        <v>88176.681424021852</v>
      </c>
      <c r="AE14">
        <v>37363.199999999997</v>
      </c>
      <c r="AF14" s="65">
        <f t="shared" si="17"/>
        <v>50813.481424021855</v>
      </c>
      <c r="AG14" s="13" t="s">
        <v>84</v>
      </c>
      <c r="AH14" s="65">
        <f t="shared" si="18"/>
        <v>5393.8573387304041</v>
      </c>
      <c r="AI14" s="65">
        <f t="shared" si="19"/>
        <v>-38993.857338730406</v>
      </c>
      <c r="AJ14" s="65">
        <f t="shared" si="20"/>
        <v>-14993.857338730404</v>
      </c>
      <c r="AK14" s="65">
        <f t="shared" si="21"/>
        <v>-14993.857338730404</v>
      </c>
      <c r="AL14" s="65">
        <f t="shared" si="22"/>
        <v>-20993.857338730406</v>
      </c>
      <c r="AM14" s="66">
        <f t="shared" si="23"/>
        <v>11819.624085291449</v>
      </c>
      <c r="AN14" s="66">
        <f t="shared" si="24"/>
        <v>35819.624085291449</v>
      </c>
      <c r="AO14" s="66">
        <f t="shared" si="25"/>
        <v>35819.624085291449</v>
      </c>
      <c r="AP14" s="66">
        <f t="shared" si="26"/>
        <v>29819.624085291449</v>
      </c>
    </row>
    <row r="15" spans="1:96" x14ac:dyDescent="0.25">
      <c r="A15" t="s">
        <v>123</v>
      </c>
      <c r="B15" t="s">
        <v>124</v>
      </c>
      <c r="C15" t="s">
        <v>107</v>
      </c>
      <c r="D15">
        <v>1</v>
      </c>
      <c r="E15">
        <v>1000</v>
      </c>
      <c r="G15" s="4">
        <f t="shared" si="0"/>
        <v>11676</v>
      </c>
      <c r="H15">
        <v>287</v>
      </c>
      <c r="I15">
        <v>0.21920000000000001</v>
      </c>
      <c r="J15">
        <v>138</v>
      </c>
      <c r="K15" s="12">
        <v>550</v>
      </c>
      <c r="L15">
        <f t="shared" si="1"/>
        <v>412</v>
      </c>
      <c r="M15">
        <f t="shared" si="2"/>
        <v>149</v>
      </c>
      <c r="N15">
        <f t="shared" si="3"/>
        <v>0.38932038834951455</v>
      </c>
      <c r="O15" s="12">
        <v>0.21920000000000001</v>
      </c>
      <c r="P15">
        <v>114</v>
      </c>
      <c r="Q15">
        <f t="shared" si="4"/>
        <v>5.3398058252427182E-2</v>
      </c>
      <c r="R15">
        <f t="shared" si="5"/>
        <v>0.80834077669902915</v>
      </c>
      <c r="S15" s="12">
        <f t="shared" si="6"/>
        <v>33635.059718446602</v>
      </c>
      <c r="T15" s="12">
        <f t="shared" si="7"/>
        <v>20181.035831067962</v>
      </c>
      <c r="U15">
        <v>138</v>
      </c>
      <c r="V15">
        <f t="shared" si="8"/>
        <v>515</v>
      </c>
      <c r="W15">
        <f t="shared" si="9"/>
        <v>86.5</v>
      </c>
      <c r="X15">
        <f t="shared" si="10"/>
        <v>-325.37275713924691</v>
      </c>
      <c r="Y15">
        <f t="shared" si="11"/>
        <v>320.01206722264345</v>
      </c>
      <c r="Z15">
        <f t="shared" si="12"/>
        <v>320.01206722264345</v>
      </c>
      <c r="AA15">
        <f t="shared" si="13"/>
        <v>0.45342148975270574</v>
      </c>
      <c r="AB15">
        <f t="shared" si="14"/>
        <v>0.49176223300970873</v>
      </c>
      <c r="AC15">
        <f t="shared" si="15"/>
        <v>57439.994800122957</v>
      </c>
      <c r="AD15" s="12">
        <f t="shared" si="16"/>
        <v>34463.99688007377</v>
      </c>
      <c r="AE15">
        <v>11676</v>
      </c>
      <c r="AF15" s="65">
        <f t="shared" si="17"/>
        <v>22787.99688007377</v>
      </c>
      <c r="AG15" s="13" t="s">
        <v>85</v>
      </c>
      <c r="AH15" s="65">
        <f t="shared" si="18"/>
        <v>5983.1071682847896</v>
      </c>
      <c r="AI15" s="65">
        <f t="shared" si="19"/>
        <v>-39583.107168284791</v>
      </c>
      <c r="AJ15" s="65">
        <f t="shared" si="20"/>
        <v>-15583.107168284791</v>
      </c>
      <c r="AK15" s="65">
        <f t="shared" si="21"/>
        <v>-15583.107168284791</v>
      </c>
      <c r="AL15" s="65">
        <f t="shared" si="22"/>
        <v>-21583.107168284791</v>
      </c>
      <c r="AM15" s="66">
        <f t="shared" si="23"/>
        <v>-16795.110288211021</v>
      </c>
      <c r="AN15" s="66">
        <f t="shared" si="24"/>
        <v>7204.8897117889792</v>
      </c>
      <c r="AO15" s="66">
        <f t="shared" si="25"/>
        <v>7204.8897117889792</v>
      </c>
      <c r="AP15" s="66">
        <f t="shared" si="26"/>
        <v>1204.8897117889792</v>
      </c>
    </row>
    <row r="16" spans="1:96" x14ac:dyDescent="0.25">
      <c r="A16" t="s">
        <v>125</v>
      </c>
      <c r="B16" t="s">
        <v>109</v>
      </c>
      <c r="C16" t="s">
        <v>116</v>
      </c>
      <c r="D16">
        <v>1</v>
      </c>
      <c r="E16">
        <v>1000</v>
      </c>
      <c r="G16" s="4">
        <f t="shared" si="0"/>
        <v>11676</v>
      </c>
      <c r="H16">
        <v>206</v>
      </c>
      <c r="I16">
        <v>0.39179999999999998</v>
      </c>
      <c r="J16">
        <v>116</v>
      </c>
      <c r="K16" s="12">
        <v>296</v>
      </c>
      <c r="L16">
        <f t="shared" si="1"/>
        <v>180</v>
      </c>
      <c r="M16">
        <f t="shared" si="2"/>
        <v>90</v>
      </c>
      <c r="N16">
        <f t="shared" si="3"/>
        <v>0.5</v>
      </c>
      <c r="O16" s="12">
        <v>0.39179999999999998</v>
      </c>
      <c r="P16">
        <v>114</v>
      </c>
      <c r="Q16">
        <f t="shared" si="4"/>
        <v>9.1111111111111115E-2</v>
      </c>
      <c r="R16">
        <f t="shared" si="5"/>
        <v>0.77849466666666667</v>
      </c>
      <c r="S16" s="12">
        <f t="shared" si="6"/>
        <v>32393.163079999998</v>
      </c>
      <c r="T16" s="12">
        <f t="shared" si="7"/>
        <v>19435.897847999997</v>
      </c>
      <c r="U16">
        <v>116</v>
      </c>
      <c r="V16">
        <f t="shared" si="8"/>
        <v>225</v>
      </c>
      <c r="W16">
        <f t="shared" si="9"/>
        <v>93.5</v>
      </c>
      <c r="X16">
        <f t="shared" si="10"/>
        <v>-142.15314632297196</v>
      </c>
      <c r="Y16">
        <f t="shared" si="11"/>
        <v>167.66546626231997</v>
      </c>
      <c r="Z16">
        <f t="shared" si="12"/>
        <v>167.66546626231997</v>
      </c>
      <c r="AA16">
        <f t="shared" si="13"/>
        <v>0.32962429449919983</v>
      </c>
      <c r="AB16">
        <f t="shared" si="14"/>
        <v>0.58973533333333328</v>
      </c>
      <c r="AC16">
        <f t="shared" si="15"/>
        <v>36090.561116664772</v>
      </c>
      <c r="AD16" s="12">
        <f t="shared" si="16"/>
        <v>21654.336669998862</v>
      </c>
      <c r="AE16">
        <v>11676</v>
      </c>
      <c r="AF16" s="65">
        <f t="shared" si="17"/>
        <v>9978.3366699988619</v>
      </c>
      <c r="AG16" s="54">
        <v>0</v>
      </c>
      <c r="AH16" s="65">
        <f t="shared" si="18"/>
        <v>7175.1132222222222</v>
      </c>
      <c r="AI16" s="65">
        <f t="shared" si="19"/>
        <v>-40775.113222222222</v>
      </c>
      <c r="AJ16" s="65">
        <f t="shared" si="20"/>
        <v>-16775.113222222222</v>
      </c>
      <c r="AK16" s="65">
        <f t="shared" si="21"/>
        <v>-16775.113222222222</v>
      </c>
      <c r="AL16" s="65">
        <f t="shared" si="22"/>
        <v>-22775.113222222222</v>
      </c>
      <c r="AM16" s="66">
        <f t="shared" si="23"/>
        <v>-30796.77655222336</v>
      </c>
      <c r="AN16" s="66">
        <f t="shared" si="24"/>
        <v>-6796.7765522233603</v>
      </c>
      <c r="AO16" s="66">
        <f t="shared" si="25"/>
        <v>-6796.7765522233603</v>
      </c>
      <c r="AP16" s="66">
        <f t="shared" si="26"/>
        <v>-12796.77655222336</v>
      </c>
    </row>
    <row r="17" spans="1:42" x14ac:dyDescent="0.25">
      <c r="A17" t="s">
        <v>126</v>
      </c>
      <c r="B17" t="s">
        <v>124</v>
      </c>
      <c r="C17" t="s">
        <v>107</v>
      </c>
      <c r="D17">
        <v>2</v>
      </c>
      <c r="E17">
        <v>1300</v>
      </c>
      <c r="G17" s="4">
        <f t="shared" si="0"/>
        <v>15178.8</v>
      </c>
      <c r="H17">
        <v>462</v>
      </c>
      <c r="I17">
        <v>0.53700000000000003</v>
      </c>
      <c r="J17">
        <v>175</v>
      </c>
      <c r="K17" s="12">
        <v>917</v>
      </c>
      <c r="L17">
        <f t="shared" si="1"/>
        <v>742</v>
      </c>
      <c r="M17">
        <f t="shared" si="2"/>
        <v>287</v>
      </c>
      <c r="N17">
        <f t="shared" si="3"/>
        <v>0.40943396226415096</v>
      </c>
      <c r="O17" s="12">
        <v>0.53700000000000003</v>
      </c>
      <c r="P17">
        <v>114</v>
      </c>
      <c r="Q17">
        <f t="shared" si="4"/>
        <v>3.4231805929919132E-2</v>
      </c>
      <c r="R17">
        <f t="shared" si="5"/>
        <v>0.82350894878706205</v>
      </c>
      <c r="S17" s="12">
        <f t="shared" si="6"/>
        <v>34266.20735902965</v>
      </c>
      <c r="T17" s="12">
        <f t="shared" si="7"/>
        <v>20559.72441541779</v>
      </c>
      <c r="U17">
        <v>175</v>
      </c>
      <c r="V17">
        <f t="shared" si="8"/>
        <v>927.5</v>
      </c>
      <c r="W17">
        <f t="shared" si="9"/>
        <v>82.25</v>
      </c>
      <c r="X17">
        <f t="shared" si="10"/>
        <v>-585.98685873136219</v>
      </c>
      <c r="Y17">
        <f t="shared" si="11"/>
        <v>539.56542203689673</v>
      </c>
      <c r="Z17">
        <f t="shared" si="12"/>
        <v>539.56542203689673</v>
      </c>
      <c r="AA17">
        <f t="shared" si="13"/>
        <v>0.49306244963546819</v>
      </c>
      <c r="AB17">
        <f t="shared" si="14"/>
        <v>0.46039037735849048</v>
      </c>
      <c r="AC17">
        <f t="shared" si="15"/>
        <v>90669.915815323431</v>
      </c>
      <c r="AD17" s="12">
        <f t="shared" si="16"/>
        <v>54401.949489194056</v>
      </c>
      <c r="AE17">
        <v>15178.8</v>
      </c>
      <c r="AF17" s="65">
        <f t="shared" si="17"/>
        <v>39223.149489194053</v>
      </c>
      <c r="AG17" s="13" t="s">
        <v>86</v>
      </c>
      <c r="AH17" s="65">
        <f t="shared" si="18"/>
        <v>5601.4162578616342</v>
      </c>
      <c r="AI17" s="65">
        <f t="shared" si="19"/>
        <v>-39201.416257861638</v>
      </c>
      <c r="AJ17" s="65">
        <f t="shared" si="20"/>
        <v>-15201.416257861634</v>
      </c>
      <c r="AK17" s="65">
        <f t="shared" si="21"/>
        <v>-15201.416257861634</v>
      </c>
      <c r="AL17" s="65">
        <f t="shared" si="22"/>
        <v>-21201.416257861634</v>
      </c>
      <c r="AM17" s="66">
        <f t="shared" si="23"/>
        <v>21.733231332415016</v>
      </c>
      <c r="AN17" s="66">
        <f t="shared" si="24"/>
        <v>24021.733231332419</v>
      </c>
      <c r="AO17" s="66">
        <f t="shared" si="25"/>
        <v>24021.733231332419</v>
      </c>
      <c r="AP17" s="66">
        <f t="shared" si="26"/>
        <v>18021.733231332419</v>
      </c>
    </row>
    <row r="18" spans="1:42" x14ac:dyDescent="0.25">
      <c r="A18" t="s">
        <v>127</v>
      </c>
      <c r="B18" t="s">
        <v>124</v>
      </c>
      <c r="C18" t="s">
        <v>116</v>
      </c>
      <c r="D18">
        <v>1</v>
      </c>
      <c r="E18">
        <v>1200</v>
      </c>
      <c r="G18" s="4">
        <f t="shared" si="0"/>
        <v>14011.199999999999</v>
      </c>
      <c r="H18">
        <v>389</v>
      </c>
      <c r="I18">
        <v>0.51229999999999998</v>
      </c>
      <c r="J18">
        <v>130</v>
      </c>
      <c r="K18" s="12">
        <v>821</v>
      </c>
      <c r="L18">
        <f t="shared" si="1"/>
        <v>691</v>
      </c>
      <c r="M18">
        <f t="shared" si="2"/>
        <v>259</v>
      </c>
      <c r="N18">
        <f t="shared" si="3"/>
        <v>0.39985528219971056</v>
      </c>
      <c r="O18" s="12">
        <v>0.51229999999999998</v>
      </c>
      <c r="P18">
        <v>114</v>
      </c>
      <c r="Q18">
        <f t="shared" si="4"/>
        <v>8.1476121562952253E-2</v>
      </c>
      <c r="R18">
        <f t="shared" si="5"/>
        <v>0.78611979739507964</v>
      </c>
      <c r="S18" s="12">
        <f t="shared" si="6"/>
        <v>32710.444769609268</v>
      </c>
      <c r="T18" s="12">
        <f t="shared" si="7"/>
        <v>19626.266861765562</v>
      </c>
      <c r="U18">
        <v>130</v>
      </c>
      <c r="V18">
        <f t="shared" si="8"/>
        <v>863.75</v>
      </c>
      <c r="W18">
        <f t="shared" si="9"/>
        <v>43.625</v>
      </c>
      <c r="X18">
        <f t="shared" si="10"/>
        <v>-545.71013393985345</v>
      </c>
      <c r="Y18">
        <f t="shared" si="11"/>
        <v>485.99353992923938</v>
      </c>
      <c r="Z18">
        <f t="shared" si="12"/>
        <v>485.99353992923938</v>
      </c>
      <c r="AA18">
        <f t="shared" si="13"/>
        <v>0.51214881612647101</v>
      </c>
      <c r="AB18">
        <f t="shared" si="14"/>
        <v>0.44528542691751088</v>
      </c>
      <c r="AC18">
        <f t="shared" si="15"/>
        <v>78988.131930888456</v>
      </c>
      <c r="AD18" s="12">
        <f t="shared" si="16"/>
        <v>47392.879158533069</v>
      </c>
      <c r="AE18">
        <v>14011.199999999999</v>
      </c>
      <c r="AF18" s="65">
        <f t="shared" si="17"/>
        <v>33381.679158533072</v>
      </c>
      <c r="AG18" s="56">
        <v>6000</v>
      </c>
      <c r="AH18" s="65">
        <f t="shared" si="18"/>
        <v>5417.6393608297158</v>
      </c>
      <c r="AI18" s="65">
        <f t="shared" si="19"/>
        <v>-39017.639360829715</v>
      </c>
      <c r="AJ18" s="65">
        <f t="shared" si="20"/>
        <v>-15017.639360829715</v>
      </c>
      <c r="AK18" s="65">
        <f t="shared" si="21"/>
        <v>-15017.639360829715</v>
      </c>
      <c r="AL18" s="65">
        <f t="shared" si="22"/>
        <v>-21017.639360829715</v>
      </c>
      <c r="AM18" s="66">
        <f t="shared" si="23"/>
        <v>-5635.9602022966428</v>
      </c>
      <c r="AN18" s="66">
        <f t="shared" si="24"/>
        <v>18364.039797703357</v>
      </c>
      <c r="AO18" s="66">
        <f t="shared" si="25"/>
        <v>18364.039797703357</v>
      </c>
      <c r="AP18" s="66">
        <f t="shared" si="26"/>
        <v>12364.039797703357</v>
      </c>
    </row>
    <row r="19" spans="1:42" x14ac:dyDescent="0.25">
      <c r="A19" t="s">
        <v>128</v>
      </c>
      <c r="B19" t="s">
        <v>124</v>
      </c>
      <c r="C19" t="s">
        <v>116</v>
      </c>
      <c r="D19">
        <v>2</v>
      </c>
      <c r="E19">
        <v>1600</v>
      </c>
      <c r="G19" s="4">
        <f t="shared" si="0"/>
        <v>18681.599999999999</v>
      </c>
      <c r="H19">
        <v>678</v>
      </c>
      <c r="I19">
        <v>0.36159999999999998</v>
      </c>
      <c r="J19">
        <v>241</v>
      </c>
      <c r="K19" s="12">
        <v>866</v>
      </c>
      <c r="L19">
        <f t="shared" si="1"/>
        <v>625</v>
      </c>
      <c r="M19">
        <f t="shared" si="2"/>
        <v>437</v>
      </c>
      <c r="N19">
        <f t="shared" si="3"/>
        <v>0.65936000000000006</v>
      </c>
      <c r="O19" s="12">
        <v>0.36159999999999998</v>
      </c>
      <c r="P19">
        <v>114</v>
      </c>
      <c r="Q19">
        <f t="shared" si="4"/>
        <v>-6.2560000000000004E-2</v>
      </c>
      <c r="R19">
        <f t="shared" si="5"/>
        <v>0.90010998399999997</v>
      </c>
      <c r="S19" s="12">
        <f t="shared" si="6"/>
        <v>37453.57643424</v>
      </c>
      <c r="T19" s="12">
        <f t="shared" si="7"/>
        <v>22472.145860543998</v>
      </c>
      <c r="U19">
        <v>241</v>
      </c>
      <c r="V19">
        <f t="shared" si="8"/>
        <v>781.25</v>
      </c>
      <c r="W19">
        <f t="shared" si="9"/>
        <v>162.875</v>
      </c>
      <c r="X19">
        <f t="shared" si="10"/>
        <v>-493.58731362143038</v>
      </c>
      <c r="Y19">
        <f t="shared" si="11"/>
        <v>501.28286896638872</v>
      </c>
      <c r="Z19">
        <f t="shared" si="12"/>
        <v>501.28286896638872</v>
      </c>
      <c r="AA19">
        <f t="shared" si="13"/>
        <v>0.43316207227697756</v>
      </c>
      <c r="AB19">
        <f t="shared" si="14"/>
        <v>0.50779553599999994</v>
      </c>
      <c r="AC19">
        <f t="shared" si="15"/>
        <v>92910.459144057866</v>
      </c>
      <c r="AD19" s="12">
        <f t="shared" si="16"/>
        <v>55746.275486434715</v>
      </c>
      <c r="AE19">
        <v>18681.599999999999</v>
      </c>
      <c r="AF19" s="65">
        <f t="shared" si="17"/>
        <v>37064.675486434717</v>
      </c>
      <c r="AG19" s="53"/>
      <c r="AH19" s="65">
        <f t="shared" si="18"/>
        <v>6178.1790213333334</v>
      </c>
      <c r="AI19" s="65">
        <f t="shared" si="19"/>
        <v>-39778.17902133333</v>
      </c>
      <c r="AJ19" s="65">
        <f t="shared" si="20"/>
        <v>-15778.179021333333</v>
      </c>
      <c r="AK19" s="65">
        <f t="shared" si="21"/>
        <v>-15778.179021333333</v>
      </c>
      <c r="AL19" s="65">
        <f t="shared" si="22"/>
        <v>-21778.179021333333</v>
      </c>
      <c r="AM19" s="66">
        <f t="shared" si="23"/>
        <v>-2713.503534898613</v>
      </c>
      <c r="AN19" s="66">
        <f t="shared" si="24"/>
        <v>21286.496465101383</v>
      </c>
      <c r="AO19" s="66">
        <f t="shared" si="25"/>
        <v>21286.496465101383</v>
      </c>
      <c r="AP19" s="66">
        <f t="shared" si="26"/>
        <v>15286.496465101383</v>
      </c>
    </row>
    <row r="20" spans="1:42" x14ac:dyDescent="0.25">
      <c r="A20" t="s">
        <v>129</v>
      </c>
      <c r="B20" t="s">
        <v>130</v>
      </c>
      <c r="C20" t="s">
        <v>107</v>
      </c>
      <c r="D20">
        <v>1</v>
      </c>
      <c r="E20">
        <v>800</v>
      </c>
      <c r="G20" s="4">
        <f t="shared" si="0"/>
        <v>9340.7999999999993</v>
      </c>
      <c r="H20">
        <v>163</v>
      </c>
      <c r="I20">
        <v>0.84379999999999999</v>
      </c>
      <c r="J20">
        <v>134</v>
      </c>
      <c r="K20" s="12">
        <v>288</v>
      </c>
      <c r="L20">
        <f t="shared" si="1"/>
        <v>154</v>
      </c>
      <c r="M20">
        <f t="shared" si="2"/>
        <v>29</v>
      </c>
      <c r="N20">
        <f t="shared" si="3"/>
        <v>0.25064935064935068</v>
      </c>
      <c r="O20" s="12">
        <v>0.84379999999999999</v>
      </c>
      <c r="P20">
        <v>114</v>
      </c>
      <c r="Q20">
        <f t="shared" si="4"/>
        <v>-3.8961038961038974E-3</v>
      </c>
      <c r="R20">
        <f t="shared" si="5"/>
        <v>0.85368337662337668</v>
      </c>
      <c r="S20" s="12">
        <f t="shared" si="6"/>
        <v>35521.765301298707</v>
      </c>
      <c r="T20" s="12">
        <f t="shared" si="7"/>
        <v>21313.059180779223</v>
      </c>
      <c r="U20">
        <v>134</v>
      </c>
      <c r="V20">
        <f t="shared" si="8"/>
        <v>192.5</v>
      </c>
      <c r="W20">
        <f t="shared" si="9"/>
        <v>114.75</v>
      </c>
      <c r="X20">
        <f t="shared" si="10"/>
        <v>-121.61991407632044</v>
      </c>
      <c r="Y20">
        <f t="shared" si="11"/>
        <v>160.82489891331815</v>
      </c>
      <c r="Z20">
        <f t="shared" si="12"/>
        <v>160.82489891331815</v>
      </c>
      <c r="AA20">
        <f t="shared" si="13"/>
        <v>0.23935012422502935</v>
      </c>
      <c r="AB20">
        <f t="shared" si="14"/>
        <v>0.66117831168831176</v>
      </c>
      <c r="AC20">
        <f t="shared" si="15"/>
        <v>38811.886326447151</v>
      </c>
      <c r="AD20" s="12">
        <f t="shared" si="16"/>
        <v>23287.131795868288</v>
      </c>
      <c r="AE20">
        <v>9340.7999999999993</v>
      </c>
      <c r="AF20" s="65">
        <f t="shared" si="17"/>
        <v>13946.331795868289</v>
      </c>
      <c r="AG20" s="17" t="s">
        <v>87</v>
      </c>
      <c r="AH20" s="65">
        <f t="shared" si="18"/>
        <v>8044.3361255411264</v>
      </c>
      <c r="AI20" s="65">
        <f t="shared" si="19"/>
        <v>-41644.336125541129</v>
      </c>
      <c r="AJ20" s="65">
        <f t="shared" si="20"/>
        <v>-17644.336125541126</v>
      </c>
      <c r="AK20" s="65">
        <f t="shared" si="21"/>
        <v>-17644.336125541126</v>
      </c>
      <c r="AL20" s="65">
        <f t="shared" si="22"/>
        <v>-23644.336125541126</v>
      </c>
      <c r="AM20" s="66">
        <f t="shared" si="23"/>
        <v>-27698.00432967284</v>
      </c>
      <c r="AN20" s="66">
        <f t="shared" si="24"/>
        <v>-3698.0043296728363</v>
      </c>
      <c r="AO20" s="66">
        <f t="shared" si="25"/>
        <v>-3698.0043296728363</v>
      </c>
      <c r="AP20" s="66">
        <f t="shared" si="26"/>
        <v>-9698.0043296728363</v>
      </c>
    </row>
    <row r="21" spans="1:42" x14ac:dyDescent="0.25">
      <c r="A21" t="s">
        <v>131</v>
      </c>
      <c r="B21" t="s">
        <v>130</v>
      </c>
      <c r="C21" t="s">
        <v>107</v>
      </c>
      <c r="D21">
        <v>2</v>
      </c>
      <c r="E21">
        <v>1200</v>
      </c>
      <c r="G21" s="4">
        <f t="shared" si="0"/>
        <v>14011.199999999999</v>
      </c>
      <c r="H21">
        <v>374</v>
      </c>
      <c r="I21">
        <v>0.91510000000000002</v>
      </c>
      <c r="J21">
        <v>234</v>
      </c>
      <c r="K21" s="12">
        <v>794</v>
      </c>
      <c r="L21">
        <f t="shared" si="1"/>
        <v>560</v>
      </c>
      <c r="M21">
        <f t="shared" si="2"/>
        <v>140</v>
      </c>
      <c r="N21">
        <f t="shared" si="3"/>
        <v>0.30000000000000004</v>
      </c>
      <c r="O21" s="12">
        <v>0.91510000000000002</v>
      </c>
      <c r="P21">
        <v>114</v>
      </c>
      <c r="Q21">
        <f t="shared" si="4"/>
        <v>-7.1428571428571425E-2</v>
      </c>
      <c r="R21">
        <f t="shared" si="5"/>
        <v>0.90712857142857151</v>
      </c>
      <c r="S21" s="12">
        <f t="shared" si="6"/>
        <v>37745.619857142854</v>
      </c>
      <c r="T21" s="12">
        <f t="shared" si="7"/>
        <v>22647.371914285712</v>
      </c>
      <c r="U21">
        <v>234</v>
      </c>
      <c r="V21">
        <f t="shared" si="8"/>
        <v>700</v>
      </c>
      <c r="W21">
        <f t="shared" si="9"/>
        <v>164</v>
      </c>
      <c r="X21">
        <f t="shared" si="10"/>
        <v>-442.25423300480162</v>
      </c>
      <c r="Y21">
        <f t="shared" si="11"/>
        <v>458.18145059388422</v>
      </c>
      <c r="Z21">
        <f t="shared" si="12"/>
        <v>458.18145059388422</v>
      </c>
      <c r="AA21">
        <f t="shared" si="13"/>
        <v>0.42025921513412029</v>
      </c>
      <c r="AB21">
        <f t="shared" si="14"/>
        <v>0.51800685714285721</v>
      </c>
      <c r="AC21">
        <f t="shared" si="15"/>
        <v>86629.513626502041</v>
      </c>
      <c r="AD21" s="12">
        <f t="shared" si="16"/>
        <v>51977.708175901222</v>
      </c>
      <c r="AE21">
        <v>14011.199999999999</v>
      </c>
      <c r="AF21" s="65">
        <f t="shared" si="17"/>
        <v>37966.508175901225</v>
      </c>
      <c r="AG21" s="54">
        <v>100</v>
      </c>
      <c r="AH21" s="65">
        <f t="shared" si="18"/>
        <v>6302.416761904763</v>
      </c>
      <c r="AI21" s="65">
        <f t="shared" si="19"/>
        <v>-39902.416761904766</v>
      </c>
      <c r="AJ21" s="65">
        <f t="shared" si="20"/>
        <v>-15902.416761904762</v>
      </c>
      <c r="AK21" s="65">
        <f t="shared" si="21"/>
        <v>-15902.416761904762</v>
      </c>
      <c r="AL21" s="65">
        <f t="shared" si="22"/>
        <v>-21902.416761904762</v>
      </c>
      <c r="AM21" s="66">
        <f t="shared" si="23"/>
        <v>-1935.9085860035411</v>
      </c>
      <c r="AN21" s="66">
        <f t="shared" si="24"/>
        <v>22064.091413996463</v>
      </c>
      <c r="AO21" s="66">
        <f t="shared" si="25"/>
        <v>22064.091413996463</v>
      </c>
      <c r="AP21" s="66">
        <f t="shared" si="26"/>
        <v>16064.091413996463</v>
      </c>
    </row>
    <row r="22" spans="1:42" x14ac:dyDescent="0.25">
      <c r="A22" t="s">
        <v>132</v>
      </c>
      <c r="B22" t="s">
        <v>130</v>
      </c>
      <c r="C22" t="s">
        <v>116</v>
      </c>
      <c r="D22">
        <v>1</v>
      </c>
      <c r="E22">
        <v>900</v>
      </c>
      <c r="G22" s="4">
        <f t="shared" si="0"/>
        <v>10508.4</v>
      </c>
      <c r="H22">
        <v>444</v>
      </c>
      <c r="I22">
        <v>0.43009999999999998</v>
      </c>
      <c r="J22">
        <v>252</v>
      </c>
      <c r="K22" s="12">
        <v>547</v>
      </c>
      <c r="L22">
        <f t="shared" si="1"/>
        <v>295</v>
      </c>
      <c r="M22">
        <f t="shared" si="2"/>
        <v>192</v>
      </c>
      <c r="N22">
        <f t="shared" si="3"/>
        <v>0.62067796610169501</v>
      </c>
      <c r="O22" s="12">
        <v>0.43009999999999998</v>
      </c>
      <c r="P22">
        <v>114</v>
      </c>
      <c r="Q22">
        <f t="shared" si="4"/>
        <v>-0.27423728813559323</v>
      </c>
      <c r="R22">
        <f t="shared" si="5"/>
        <v>1.0676313898305085</v>
      </c>
      <c r="S22" s="12">
        <f t="shared" si="6"/>
        <v>44424.14213084746</v>
      </c>
      <c r="T22" s="12">
        <f t="shared" si="7"/>
        <v>26654.485278508477</v>
      </c>
      <c r="U22">
        <v>252</v>
      </c>
      <c r="V22">
        <f t="shared" si="8"/>
        <v>368.75</v>
      </c>
      <c r="W22">
        <f t="shared" si="9"/>
        <v>215.125</v>
      </c>
      <c r="X22">
        <f t="shared" si="10"/>
        <v>-232.97321202931514</v>
      </c>
      <c r="Y22">
        <f t="shared" si="11"/>
        <v>305.72951415213544</v>
      </c>
      <c r="Z22">
        <f t="shared" si="12"/>
        <v>305.72951415213544</v>
      </c>
      <c r="AA22">
        <f t="shared" si="13"/>
        <v>0.24570715702274018</v>
      </c>
      <c r="AB22">
        <f t="shared" si="14"/>
        <v>0.65614735593220341</v>
      </c>
      <c r="AC22">
        <f t="shared" si="15"/>
        <v>73220.318504596711</v>
      </c>
      <c r="AD22" s="12">
        <f t="shared" si="16"/>
        <v>43932.191102758028</v>
      </c>
      <c r="AE22">
        <v>10508.4</v>
      </c>
      <c r="AF22" s="65">
        <f t="shared" si="17"/>
        <v>33423.791102758027</v>
      </c>
      <c r="AG22" s="4" t="s">
        <v>88</v>
      </c>
      <c r="AH22" s="65">
        <f t="shared" si="18"/>
        <v>7983.1261638418082</v>
      </c>
      <c r="AI22" s="65">
        <f t="shared" si="19"/>
        <v>-41583.126163841807</v>
      </c>
      <c r="AJ22" s="65">
        <f t="shared" si="20"/>
        <v>-17583.126163841807</v>
      </c>
      <c r="AK22" s="65">
        <f t="shared" si="21"/>
        <v>-17583.126163841807</v>
      </c>
      <c r="AL22" s="65">
        <f t="shared" si="22"/>
        <v>-23583.126163841807</v>
      </c>
      <c r="AM22" s="66">
        <f t="shared" si="23"/>
        <v>-8159.3350610837806</v>
      </c>
      <c r="AN22" s="66">
        <f t="shared" si="24"/>
        <v>15840.664938916219</v>
      </c>
      <c r="AO22" s="66">
        <f t="shared" si="25"/>
        <v>15840.664938916219</v>
      </c>
      <c r="AP22" s="66">
        <f t="shared" si="26"/>
        <v>9840.6649389162194</v>
      </c>
    </row>
    <row r="23" spans="1:42" x14ac:dyDescent="0.25">
      <c r="A23" t="s">
        <v>133</v>
      </c>
      <c r="B23" t="s">
        <v>130</v>
      </c>
      <c r="C23" t="s">
        <v>116</v>
      </c>
      <c r="D23">
        <v>2</v>
      </c>
      <c r="E23">
        <v>1100</v>
      </c>
      <c r="G23" s="4">
        <f t="shared" si="0"/>
        <v>12843.599999999999</v>
      </c>
      <c r="H23">
        <v>426</v>
      </c>
      <c r="I23">
        <v>0.48220000000000002</v>
      </c>
      <c r="J23">
        <v>246</v>
      </c>
      <c r="K23" s="12">
        <v>616</v>
      </c>
      <c r="L23">
        <f t="shared" si="1"/>
        <v>370</v>
      </c>
      <c r="M23">
        <f t="shared" si="2"/>
        <v>180</v>
      </c>
      <c r="N23">
        <f t="shared" si="3"/>
        <v>0.48918918918918919</v>
      </c>
      <c r="O23" s="12">
        <v>0.48220000000000002</v>
      </c>
      <c r="P23">
        <v>114</v>
      </c>
      <c r="Q23">
        <f t="shared" si="4"/>
        <v>-0.18540540540540543</v>
      </c>
      <c r="R23">
        <f t="shared" si="5"/>
        <v>0.99732983783783791</v>
      </c>
      <c r="S23" s="12">
        <f t="shared" si="6"/>
        <v>41498.894552432437</v>
      </c>
      <c r="T23" s="12">
        <f t="shared" si="7"/>
        <v>24899.336731459462</v>
      </c>
      <c r="U23">
        <v>246</v>
      </c>
      <c r="V23">
        <f t="shared" si="8"/>
        <v>462.5</v>
      </c>
      <c r="W23">
        <f t="shared" si="9"/>
        <v>199.75</v>
      </c>
      <c r="X23">
        <f t="shared" si="10"/>
        <v>-292.20368966388679</v>
      </c>
      <c r="Y23">
        <f t="shared" si="11"/>
        <v>348.42345842810215</v>
      </c>
      <c r="Z23">
        <f t="shared" si="12"/>
        <v>348.42345842810215</v>
      </c>
      <c r="AA23">
        <f t="shared" si="13"/>
        <v>0.32145612633103166</v>
      </c>
      <c r="AB23">
        <f t="shared" si="14"/>
        <v>0.59619962162162166</v>
      </c>
      <c r="AC23">
        <f t="shared" si="15"/>
        <v>75821.425938809931</v>
      </c>
      <c r="AD23" s="12">
        <f t="shared" si="16"/>
        <v>45492.855563285957</v>
      </c>
      <c r="AE23">
        <v>12843.599999999999</v>
      </c>
      <c r="AF23" s="65">
        <f t="shared" si="17"/>
        <v>32649.255563285958</v>
      </c>
      <c r="AG23" s="31">
        <v>3</v>
      </c>
      <c r="AH23" s="65">
        <f t="shared" si="18"/>
        <v>7253.7620630630645</v>
      </c>
      <c r="AI23" s="65">
        <f t="shared" si="19"/>
        <v>-40853.762063063063</v>
      </c>
      <c r="AJ23" s="65">
        <f t="shared" si="20"/>
        <v>-16853.762063063063</v>
      </c>
      <c r="AK23" s="65">
        <f t="shared" si="21"/>
        <v>-16853.762063063063</v>
      </c>
      <c r="AL23" s="65">
        <f t="shared" si="22"/>
        <v>-22853.762063063063</v>
      </c>
      <c r="AM23" s="66">
        <f t="shared" si="23"/>
        <v>-8204.5064997771042</v>
      </c>
      <c r="AN23" s="66">
        <f t="shared" si="24"/>
        <v>15795.493500222896</v>
      </c>
      <c r="AO23" s="66">
        <f t="shared" si="25"/>
        <v>15795.493500222896</v>
      </c>
      <c r="AP23" s="66">
        <f t="shared" si="26"/>
        <v>9795.4935002228958</v>
      </c>
    </row>
    <row r="24" spans="1:42" x14ac:dyDescent="0.25">
      <c r="A24" t="s">
        <v>134</v>
      </c>
      <c r="B24" t="s">
        <v>135</v>
      </c>
      <c r="C24" t="s">
        <v>107</v>
      </c>
      <c r="D24">
        <v>1</v>
      </c>
      <c r="E24">
        <v>1000</v>
      </c>
      <c r="G24" s="4">
        <f t="shared" si="0"/>
        <v>11676</v>
      </c>
      <c r="H24">
        <v>332</v>
      </c>
      <c r="I24">
        <v>0.4904</v>
      </c>
      <c r="J24">
        <v>171</v>
      </c>
      <c r="K24" s="12">
        <v>457</v>
      </c>
      <c r="L24">
        <f t="shared" si="1"/>
        <v>286</v>
      </c>
      <c r="M24">
        <f t="shared" si="2"/>
        <v>161</v>
      </c>
      <c r="N24">
        <f t="shared" si="3"/>
        <v>0.55034965034965044</v>
      </c>
      <c r="O24" s="12">
        <v>0.4904</v>
      </c>
      <c r="P24">
        <v>114</v>
      </c>
      <c r="Q24">
        <f t="shared" si="4"/>
        <v>-5.9440559440559426E-2</v>
      </c>
      <c r="R24">
        <f t="shared" si="5"/>
        <v>0.89764125874125877</v>
      </c>
      <c r="S24" s="12">
        <f t="shared" si="6"/>
        <v>37350.852776223779</v>
      </c>
      <c r="T24" s="12">
        <f t="shared" si="7"/>
        <v>22410.511665734266</v>
      </c>
      <c r="U24">
        <v>171</v>
      </c>
      <c r="V24">
        <f t="shared" si="8"/>
        <v>357.5</v>
      </c>
      <c r="W24">
        <f t="shared" si="9"/>
        <v>135.25</v>
      </c>
      <c r="X24">
        <f t="shared" si="10"/>
        <v>-225.86555471316655</v>
      </c>
      <c r="Y24">
        <f t="shared" si="11"/>
        <v>259.74624083901949</v>
      </c>
      <c r="Z24">
        <f t="shared" si="12"/>
        <v>259.74624083901949</v>
      </c>
      <c r="AA24">
        <f t="shared" si="13"/>
        <v>0.34824123311613842</v>
      </c>
      <c r="AB24">
        <f t="shared" si="14"/>
        <v>0.57500188811188813</v>
      </c>
      <c r="AC24">
        <f t="shared" si="15"/>
        <v>54514.421303026516</v>
      </c>
      <c r="AD24" s="12">
        <f t="shared" si="16"/>
        <v>32708.652781815908</v>
      </c>
      <c r="AE24">
        <v>11676</v>
      </c>
      <c r="AF24" s="65">
        <f t="shared" si="17"/>
        <v>21032.652781815908</v>
      </c>
      <c r="AG24" s="3"/>
      <c r="AH24" s="65">
        <f t="shared" si="18"/>
        <v>6995.8563053613061</v>
      </c>
      <c r="AI24" s="65">
        <f t="shared" si="19"/>
        <v>-40595.856305361303</v>
      </c>
      <c r="AJ24" s="65">
        <f t="shared" si="20"/>
        <v>-16595.856305361307</v>
      </c>
      <c r="AK24" s="65">
        <f t="shared" si="21"/>
        <v>-16595.856305361307</v>
      </c>
      <c r="AL24" s="65">
        <f t="shared" si="22"/>
        <v>-22595.856305361307</v>
      </c>
      <c r="AM24" s="66">
        <f t="shared" si="23"/>
        <v>-19563.203523545395</v>
      </c>
      <c r="AN24" s="66">
        <f t="shared" si="24"/>
        <v>4436.7964764546014</v>
      </c>
      <c r="AO24" s="66">
        <f t="shared" si="25"/>
        <v>4436.7964764546014</v>
      </c>
      <c r="AP24" s="66">
        <f t="shared" si="26"/>
        <v>-1563.2035235453986</v>
      </c>
    </row>
    <row r="25" spans="1:42" x14ac:dyDescent="0.25">
      <c r="A25" t="s">
        <v>136</v>
      </c>
      <c r="B25" t="s">
        <v>135</v>
      </c>
      <c r="C25" t="s">
        <v>107</v>
      </c>
      <c r="D25">
        <v>2</v>
      </c>
      <c r="E25">
        <v>1400</v>
      </c>
      <c r="G25" s="4">
        <f t="shared" si="0"/>
        <v>16346.400000000001</v>
      </c>
      <c r="H25">
        <v>430</v>
      </c>
      <c r="I25">
        <v>0.52329999999999999</v>
      </c>
      <c r="J25">
        <v>262</v>
      </c>
      <c r="K25" s="12">
        <v>567</v>
      </c>
      <c r="L25">
        <f t="shared" si="1"/>
        <v>305</v>
      </c>
      <c r="M25">
        <f t="shared" si="2"/>
        <v>168</v>
      </c>
      <c r="N25">
        <f t="shared" si="3"/>
        <v>0.54065573770491804</v>
      </c>
      <c r="O25" s="12">
        <v>0.52329999999999999</v>
      </c>
      <c r="P25">
        <v>114</v>
      </c>
      <c r="Q25">
        <f t="shared" si="4"/>
        <v>-0.28819672131147545</v>
      </c>
      <c r="R25">
        <f t="shared" si="5"/>
        <v>1.0786788852459017</v>
      </c>
      <c r="S25" s="12">
        <f t="shared" si="6"/>
        <v>44883.828415081967</v>
      </c>
      <c r="T25" s="12">
        <f t="shared" si="7"/>
        <v>26930.297049049179</v>
      </c>
      <c r="U25">
        <v>262</v>
      </c>
      <c r="V25">
        <f t="shared" si="8"/>
        <v>381.25</v>
      </c>
      <c r="W25">
        <f t="shared" si="9"/>
        <v>223.875</v>
      </c>
      <c r="X25">
        <f t="shared" si="10"/>
        <v>-240.87060904725803</v>
      </c>
      <c r="Y25">
        <f t="shared" si="11"/>
        <v>316.82204005559771</v>
      </c>
      <c r="Z25">
        <f t="shared" si="12"/>
        <v>316.82204005559771</v>
      </c>
      <c r="AA25">
        <f t="shared" si="13"/>
        <v>0.24379551489992843</v>
      </c>
      <c r="AB25">
        <f t="shared" si="14"/>
        <v>0.65766022950819669</v>
      </c>
      <c r="AC25">
        <f t="shared" si="15"/>
        <v>76051.858285320108</v>
      </c>
      <c r="AD25" s="12">
        <f t="shared" si="16"/>
        <v>45631.114971192066</v>
      </c>
      <c r="AE25">
        <v>16346.400000000001</v>
      </c>
      <c r="AF25" s="65">
        <f t="shared" si="17"/>
        <v>29284.714971192065</v>
      </c>
      <c r="AG25" s="17" t="s">
        <v>89</v>
      </c>
      <c r="AH25" s="65">
        <f t="shared" si="18"/>
        <v>8001.5327923497271</v>
      </c>
      <c r="AI25" s="65">
        <f t="shared" si="19"/>
        <v>-41601.532792349724</v>
      </c>
      <c r="AJ25" s="65">
        <f t="shared" si="20"/>
        <v>-17601.532792349728</v>
      </c>
      <c r="AK25" s="65">
        <f t="shared" si="21"/>
        <v>-17601.532792349728</v>
      </c>
      <c r="AL25" s="65">
        <f t="shared" si="22"/>
        <v>-23601.532792349728</v>
      </c>
      <c r="AM25" s="66">
        <f t="shared" si="23"/>
        <v>-12316.81782115766</v>
      </c>
      <c r="AN25" s="66">
        <f t="shared" si="24"/>
        <v>11683.182178842337</v>
      </c>
      <c r="AO25" s="66">
        <f t="shared" si="25"/>
        <v>11683.182178842337</v>
      </c>
      <c r="AP25" s="66">
        <f t="shared" si="26"/>
        <v>5683.1821788423367</v>
      </c>
    </row>
    <row r="26" spans="1:42" x14ac:dyDescent="0.25">
      <c r="A26" t="s">
        <v>137</v>
      </c>
      <c r="B26" t="s">
        <v>135</v>
      </c>
      <c r="C26" t="s">
        <v>116</v>
      </c>
      <c r="D26">
        <v>1</v>
      </c>
      <c r="E26">
        <v>1500</v>
      </c>
      <c r="G26" s="4">
        <f t="shared" si="0"/>
        <v>17514</v>
      </c>
      <c r="H26">
        <v>662</v>
      </c>
      <c r="I26">
        <v>0.44929999999999998</v>
      </c>
      <c r="J26">
        <v>229</v>
      </c>
      <c r="K26" s="12">
        <v>859</v>
      </c>
      <c r="L26">
        <f t="shared" si="1"/>
        <v>630</v>
      </c>
      <c r="M26">
        <f t="shared" si="2"/>
        <v>433</v>
      </c>
      <c r="N26">
        <f t="shared" si="3"/>
        <v>0.64984126984126989</v>
      </c>
      <c r="O26" s="12">
        <v>0.44929999999999998</v>
      </c>
      <c r="P26">
        <v>114</v>
      </c>
      <c r="Q26">
        <f t="shared" si="4"/>
        <v>-4.6031746031746035E-2</v>
      </c>
      <c r="R26">
        <f t="shared" si="5"/>
        <v>0.88702952380952382</v>
      </c>
      <c r="S26" s="12">
        <f t="shared" si="6"/>
        <v>36909.298485714287</v>
      </c>
      <c r="T26" s="12">
        <f t="shared" si="7"/>
        <v>22145.579091428572</v>
      </c>
      <c r="U26">
        <v>229</v>
      </c>
      <c r="V26">
        <f t="shared" si="8"/>
        <v>787.5</v>
      </c>
      <c r="W26">
        <f t="shared" si="9"/>
        <v>150.25</v>
      </c>
      <c r="X26">
        <f t="shared" si="10"/>
        <v>-497.53601213040184</v>
      </c>
      <c r="Y26">
        <f t="shared" si="11"/>
        <v>498.32913191811986</v>
      </c>
      <c r="Z26">
        <f t="shared" si="12"/>
        <v>498.32913191811986</v>
      </c>
      <c r="AA26">
        <f t="shared" si="13"/>
        <v>0.44200524688015219</v>
      </c>
      <c r="AB26">
        <f t="shared" si="14"/>
        <v>0.50079704761904753</v>
      </c>
      <c r="AC26">
        <f t="shared" si="15"/>
        <v>91090.041672612409</v>
      </c>
      <c r="AD26" s="12">
        <f t="shared" si="16"/>
        <v>54654.025003567447</v>
      </c>
      <c r="AE26">
        <v>17514</v>
      </c>
      <c r="AF26" s="65">
        <f t="shared" si="17"/>
        <v>37140.025003567447</v>
      </c>
      <c r="AG26" s="57">
        <v>0.4</v>
      </c>
      <c r="AH26" s="65">
        <f t="shared" si="18"/>
        <v>6093.0307460317454</v>
      </c>
      <c r="AI26" s="65">
        <f t="shared" si="19"/>
        <v>-39693.030746031742</v>
      </c>
      <c r="AJ26" s="65">
        <f t="shared" si="20"/>
        <v>-15693.030746031745</v>
      </c>
      <c r="AK26" s="65">
        <f t="shared" si="21"/>
        <v>-15693.030746031745</v>
      </c>
      <c r="AL26" s="65">
        <f t="shared" si="22"/>
        <v>-21693.030746031745</v>
      </c>
      <c r="AM26" s="66">
        <f t="shared" si="23"/>
        <v>-2553.0057424642946</v>
      </c>
      <c r="AN26" s="66">
        <f t="shared" si="24"/>
        <v>21446.994257535702</v>
      </c>
      <c r="AO26" s="66">
        <f t="shared" si="25"/>
        <v>21446.994257535702</v>
      </c>
      <c r="AP26" s="66">
        <f t="shared" si="26"/>
        <v>15446.994257535702</v>
      </c>
    </row>
    <row r="27" spans="1:42" x14ac:dyDescent="0.25">
      <c r="A27" t="s">
        <v>138</v>
      </c>
      <c r="B27" t="s">
        <v>109</v>
      </c>
      <c r="C27" t="s">
        <v>116</v>
      </c>
      <c r="D27">
        <v>2</v>
      </c>
      <c r="E27">
        <v>1300</v>
      </c>
      <c r="G27" s="4">
        <f t="shared" si="0"/>
        <v>15178.8</v>
      </c>
      <c r="H27">
        <v>186</v>
      </c>
      <c r="I27">
        <v>0.6603</v>
      </c>
      <c r="J27">
        <v>136</v>
      </c>
      <c r="K27" s="12">
        <v>336</v>
      </c>
      <c r="L27">
        <f t="shared" si="1"/>
        <v>200</v>
      </c>
      <c r="M27">
        <f t="shared" si="2"/>
        <v>50</v>
      </c>
      <c r="N27">
        <f t="shared" si="3"/>
        <v>0.30000000000000004</v>
      </c>
      <c r="O27" s="12">
        <v>0.6603</v>
      </c>
      <c r="P27">
        <v>114</v>
      </c>
      <c r="Q27">
        <f t="shared" si="4"/>
        <v>1.1999999999999997E-2</v>
      </c>
      <c r="R27">
        <f t="shared" si="5"/>
        <v>0.84110320000000005</v>
      </c>
      <c r="S27" s="12">
        <f t="shared" si="6"/>
        <v>34998.304152000004</v>
      </c>
      <c r="T27" s="12">
        <f t="shared" si="7"/>
        <v>20998.9824912</v>
      </c>
      <c r="U27">
        <v>136</v>
      </c>
      <c r="V27">
        <f t="shared" si="8"/>
        <v>250</v>
      </c>
      <c r="W27">
        <f t="shared" si="9"/>
        <v>111</v>
      </c>
      <c r="X27">
        <f t="shared" si="10"/>
        <v>-157.94794035885772</v>
      </c>
      <c r="Y27">
        <f t="shared" si="11"/>
        <v>189.8505180692444</v>
      </c>
      <c r="Z27">
        <f t="shared" si="12"/>
        <v>189.8505180692444</v>
      </c>
      <c r="AA27">
        <f t="shared" si="13"/>
        <v>0.31540207227697759</v>
      </c>
      <c r="AB27">
        <f t="shared" si="14"/>
        <v>0.60099079999999994</v>
      </c>
      <c r="AC27">
        <f t="shared" si="15"/>
        <v>41645.921378220119</v>
      </c>
      <c r="AD27" s="12">
        <f t="shared" si="16"/>
        <v>24987.552826932071</v>
      </c>
      <c r="AE27">
        <v>15178.8</v>
      </c>
      <c r="AF27" s="65">
        <f t="shared" si="17"/>
        <v>9808.7528269320719</v>
      </c>
      <c r="AG27" s="3"/>
      <c r="AH27" s="65">
        <f t="shared" si="18"/>
        <v>7312.0547333333334</v>
      </c>
      <c r="AI27" s="65">
        <f t="shared" si="19"/>
        <v>-40912.054733333331</v>
      </c>
      <c r="AJ27" s="65">
        <f t="shared" si="20"/>
        <v>-16912.054733333334</v>
      </c>
      <c r="AK27" s="65">
        <f t="shared" si="21"/>
        <v>-16912.054733333334</v>
      </c>
      <c r="AL27" s="65">
        <f t="shared" si="22"/>
        <v>-22912.054733333334</v>
      </c>
      <c r="AM27" s="66">
        <f t="shared" si="23"/>
        <v>-31103.301906401259</v>
      </c>
      <c r="AN27" s="66">
        <f t="shared" si="24"/>
        <v>-7103.3019064012624</v>
      </c>
      <c r="AO27" s="66">
        <f t="shared" si="25"/>
        <v>-7103.3019064012624</v>
      </c>
      <c r="AP27" s="66">
        <f t="shared" si="26"/>
        <v>-13103.301906401262</v>
      </c>
    </row>
    <row r="28" spans="1:42" x14ac:dyDescent="0.25">
      <c r="A28" t="s">
        <v>139</v>
      </c>
      <c r="B28" t="s">
        <v>135</v>
      </c>
      <c r="C28" t="s">
        <v>116</v>
      </c>
      <c r="D28">
        <v>2</v>
      </c>
      <c r="E28">
        <v>1600</v>
      </c>
      <c r="G28" s="4">
        <f t="shared" si="0"/>
        <v>18681.599999999999</v>
      </c>
      <c r="H28">
        <v>696</v>
      </c>
      <c r="I28">
        <v>0.48770000000000002</v>
      </c>
      <c r="J28">
        <v>449</v>
      </c>
      <c r="K28" s="12">
        <v>899</v>
      </c>
      <c r="L28">
        <f t="shared" si="1"/>
        <v>450</v>
      </c>
      <c r="M28">
        <f t="shared" si="2"/>
        <v>247</v>
      </c>
      <c r="N28">
        <f t="shared" si="3"/>
        <v>0.53911111111111121</v>
      </c>
      <c r="O28" s="12">
        <v>0.48770000000000002</v>
      </c>
      <c r="P28">
        <v>114</v>
      </c>
      <c r="Q28">
        <f t="shared" si="4"/>
        <v>-0.49555555555555553</v>
      </c>
      <c r="R28">
        <f t="shared" si="5"/>
        <v>1.2427826666666666</v>
      </c>
      <c r="S28" s="12">
        <f t="shared" si="6"/>
        <v>51712.186759999997</v>
      </c>
      <c r="T28" s="12">
        <f t="shared" si="7"/>
        <v>31027.312055999995</v>
      </c>
      <c r="U28">
        <v>449</v>
      </c>
      <c r="V28">
        <f t="shared" si="8"/>
        <v>562.5</v>
      </c>
      <c r="W28">
        <f t="shared" si="9"/>
        <v>392.75</v>
      </c>
      <c r="X28">
        <f t="shared" si="10"/>
        <v>-355.38286580742988</v>
      </c>
      <c r="Y28">
        <f t="shared" si="11"/>
        <v>498.66366565579983</v>
      </c>
      <c r="Z28">
        <f t="shared" si="12"/>
        <v>498.66366565579983</v>
      </c>
      <c r="AA28">
        <f t="shared" si="13"/>
        <v>0.18829096116586636</v>
      </c>
      <c r="AB28">
        <f t="shared" si="14"/>
        <v>0.70158653333333343</v>
      </c>
      <c r="AC28">
        <f t="shared" si="15"/>
        <v>127697.33505766194</v>
      </c>
      <c r="AD28" s="12">
        <f t="shared" si="16"/>
        <v>76618.401034597162</v>
      </c>
      <c r="AE28">
        <v>18681.599999999999</v>
      </c>
      <c r="AF28" s="65">
        <f t="shared" si="17"/>
        <v>57936.801034597163</v>
      </c>
      <c r="AG28" s="4" t="s">
        <v>90</v>
      </c>
      <c r="AH28" s="65">
        <f t="shared" si="18"/>
        <v>8535.9694888888916</v>
      </c>
      <c r="AI28" s="65">
        <f t="shared" si="19"/>
        <v>-42135.969488888892</v>
      </c>
      <c r="AJ28" s="65">
        <f t="shared" si="20"/>
        <v>-18135.969488888892</v>
      </c>
      <c r="AK28" s="65">
        <f t="shared" si="21"/>
        <v>-18135.969488888892</v>
      </c>
      <c r="AL28" s="65">
        <f t="shared" si="22"/>
        <v>-24135.969488888892</v>
      </c>
      <c r="AM28" s="66">
        <f t="shared" si="23"/>
        <v>15800.831545708272</v>
      </c>
      <c r="AN28" s="66">
        <f t="shared" si="24"/>
        <v>39800.831545708272</v>
      </c>
      <c r="AO28" s="66">
        <f t="shared" si="25"/>
        <v>39800.831545708272</v>
      </c>
      <c r="AP28" s="66">
        <f t="shared" si="26"/>
        <v>33800.831545708272</v>
      </c>
    </row>
    <row r="29" spans="1:42" x14ac:dyDescent="0.25">
      <c r="A29" t="s">
        <v>140</v>
      </c>
      <c r="B29" t="s">
        <v>141</v>
      </c>
      <c r="C29" t="s">
        <v>107</v>
      </c>
      <c r="D29">
        <v>1</v>
      </c>
      <c r="E29">
        <v>600</v>
      </c>
      <c r="G29" s="4">
        <f t="shared" si="0"/>
        <v>7005.5999999999995</v>
      </c>
      <c r="H29">
        <v>182</v>
      </c>
      <c r="I29">
        <v>0.43840000000000001</v>
      </c>
      <c r="J29">
        <v>132</v>
      </c>
      <c r="K29" s="12">
        <v>226</v>
      </c>
      <c r="L29">
        <f t="shared" si="1"/>
        <v>94</v>
      </c>
      <c r="M29">
        <f t="shared" si="2"/>
        <v>50</v>
      </c>
      <c r="N29">
        <f t="shared" si="3"/>
        <v>0.52553191489361706</v>
      </c>
      <c r="O29" s="12">
        <v>0.43840000000000001</v>
      </c>
      <c r="P29">
        <v>114</v>
      </c>
      <c r="Q29">
        <f t="shared" si="4"/>
        <v>-5.3191489361702121E-2</v>
      </c>
      <c r="R29">
        <f t="shared" si="5"/>
        <v>0.89269574468085111</v>
      </c>
      <c r="S29" s="12">
        <f t="shared" si="6"/>
        <v>37145.069936170214</v>
      </c>
      <c r="T29" s="12">
        <f t="shared" si="7"/>
        <v>22287.041961702129</v>
      </c>
      <c r="U29">
        <v>132</v>
      </c>
      <c r="V29">
        <f t="shared" si="8"/>
        <v>117.5</v>
      </c>
      <c r="W29">
        <f t="shared" si="9"/>
        <v>120.25</v>
      </c>
      <c r="X29">
        <f t="shared" si="10"/>
        <v>-74.235531968663125</v>
      </c>
      <c r="Y29">
        <f t="shared" si="11"/>
        <v>123.26974349254485</v>
      </c>
      <c r="Z29">
        <f t="shared" si="12"/>
        <v>132</v>
      </c>
      <c r="AA29">
        <f t="shared" si="13"/>
        <v>0.1</v>
      </c>
      <c r="AB29">
        <f t="shared" si="14"/>
        <v>0.77146000000000003</v>
      </c>
      <c r="AC29">
        <f t="shared" si="15"/>
        <v>37168.942800000004</v>
      </c>
      <c r="AD29" s="12">
        <f t="shared" si="16"/>
        <v>22301.365680000003</v>
      </c>
      <c r="AE29">
        <v>7005.5999999999995</v>
      </c>
      <c r="AF29" s="65">
        <f t="shared" si="17"/>
        <v>15295.765680000004</v>
      </c>
      <c r="AG29" s="54">
        <v>6000</v>
      </c>
      <c r="AH29" s="65">
        <f t="shared" si="18"/>
        <v>9386.0966666666664</v>
      </c>
      <c r="AI29" s="65">
        <f t="shared" si="19"/>
        <v>-42986.096666666665</v>
      </c>
      <c r="AJ29" s="65">
        <f t="shared" si="20"/>
        <v>-18986.096666666665</v>
      </c>
      <c r="AK29" s="65">
        <f t="shared" si="21"/>
        <v>-18986.096666666665</v>
      </c>
      <c r="AL29" s="65">
        <f t="shared" si="22"/>
        <v>-24986.096666666665</v>
      </c>
      <c r="AM29" s="66">
        <f t="shared" si="23"/>
        <v>-27690.33098666666</v>
      </c>
      <c r="AN29" s="66">
        <f t="shared" si="24"/>
        <v>-3690.3309866666605</v>
      </c>
      <c r="AO29" s="66">
        <f t="shared" si="25"/>
        <v>-3690.3309866666605</v>
      </c>
      <c r="AP29" s="66">
        <f t="shared" si="26"/>
        <v>-9690.3309866666605</v>
      </c>
    </row>
    <row r="30" spans="1:42" x14ac:dyDescent="0.25">
      <c r="A30" t="s">
        <v>142</v>
      </c>
      <c r="B30" t="s">
        <v>141</v>
      </c>
      <c r="C30" t="s">
        <v>107</v>
      </c>
      <c r="D30">
        <v>2</v>
      </c>
      <c r="E30">
        <v>800</v>
      </c>
      <c r="G30" s="4">
        <f t="shared" si="0"/>
        <v>9340.7999999999993</v>
      </c>
      <c r="H30">
        <v>241</v>
      </c>
      <c r="I30">
        <v>0.53149999999999997</v>
      </c>
      <c r="J30">
        <v>157</v>
      </c>
      <c r="K30" s="12">
        <v>340</v>
      </c>
      <c r="L30">
        <f t="shared" si="1"/>
        <v>183</v>
      </c>
      <c r="M30">
        <f t="shared" si="2"/>
        <v>84</v>
      </c>
      <c r="N30">
        <f t="shared" si="3"/>
        <v>0.46721311475409844</v>
      </c>
      <c r="O30" s="12">
        <v>0.53149999999999997</v>
      </c>
      <c r="P30">
        <v>114</v>
      </c>
      <c r="Q30">
        <f t="shared" si="4"/>
        <v>-8.797814207650273E-2</v>
      </c>
      <c r="R30">
        <f t="shared" si="5"/>
        <v>0.92022590163934426</v>
      </c>
      <c r="S30" s="12">
        <f t="shared" si="6"/>
        <v>38290.599767213113</v>
      </c>
      <c r="T30" s="12">
        <f t="shared" si="7"/>
        <v>22974.359860327866</v>
      </c>
      <c r="U30">
        <v>157</v>
      </c>
      <c r="V30">
        <f t="shared" si="8"/>
        <v>228.75</v>
      </c>
      <c r="W30">
        <f t="shared" si="9"/>
        <v>134.125</v>
      </c>
      <c r="X30">
        <f t="shared" si="10"/>
        <v>-144.52236542835482</v>
      </c>
      <c r="Y30">
        <f t="shared" si="11"/>
        <v>189.99322403335862</v>
      </c>
      <c r="Z30">
        <f t="shared" si="12"/>
        <v>189.99322403335862</v>
      </c>
      <c r="AA30">
        <f t="shared" si="13"/>
        <v>0.24423267336987373</v>
      </c>
      <c r="AB30">
        <f t="shared" si="14"/>
        <v>0.65731426229508194</v>
      </c>
      <c r="AC30">
        <f t="shared" si="15"/>
        <v>45583.118402241242</v>
      </c>
      <c r="AD30" s="12">
        <f t="shared" si="16"/>
        <v>27349.871041344744</v>
      </c>
      <c r="AE30">
        <v>9340.7999999999993</v>
      </c>
      <c r="AF30" s="65">
        <f t="shared" si="17"/>
        <v>18009.071041344745</v>
      </c>
      <c r="AG30" s="3"/>
      <c r="AH30" s="65">
        <f t="shared" si="18"/>
        <v>7997.3235245901633</v>
      </c>
      <c r="AI30" s="65">
        <f t="shared" si="19"/>
        <v>-41597.32352459016</v>
      </c>
      <c r="AJ30" s="65">
        <f t="shared" si="20"/>
        <v>-17597.323524590163</v>
      </c>
      <c r="AK30" s="65">
        <f t="shared" si="21"/>
        <v>-17597.323524590163</v>
      </c>
      <c r="AL30" s="65">
        <f t="shared" si="22"/>
        <v>-23597.323524590163</v>
      </c>
      <c r="AM30" s="66">
        <f t="shared" si="23"/>
        <v>-23588.252483245415</v>
      </c>
      <c r="AN30" s="66">
        <f t="shared" si="24"/>
        <v>411.74751675458174</v>
      </c>
      <c r="AO30" s="66">
        <f t="shared" si="25"/>
        <v>411.74751675458174</v>
      </c>
      <c r="AP30" s="66">
        <f t="shared" si="26"/>
        <v>-5588.2524832454183</v>
      </c>
    </row>
    <row r="31" spans="1:42" x14ac:dyDescent="0.25">
      <c r="A31" t="s">
        <v>143</v>
      </c>
      <c r="B31" t="s">
        <v>141</v>
      </c>
      <c r="C31" t="s">
        <v>116</v>
      </c>
      <c r="D31">
        <v>1</v>
      </c>
      <c r="E31">
        <v>700</v>
      </c>
      <c r="G31" s="4">
        <f t="shared" si="0"/>
        <v>8173.2000000000007</v>
      </c>
      <c r="H31">
        <v>363</v>
      </c>
      <c r="I31">
        <v>0.13969999999999999</v>
      </c>
      <c r="J31">
        <v>215</v>
      </c>
      <c r="K31" s="12">
        <v>377</v>
      </c>
      <c r="L31">
        <f t="shared" si="1"/>
        <v>162</v>
      </c>
      <c r="M31">
        <f t="shared" si="2"/>
        <v>148</v>
      </c>
      <c r="N31">
        <f t="shared" si="3"/>
        <v>0.83086419753086416</v>
      </c>
      <c r="O31" s="12">
        <v>0.13969999999999999</v>
      </c>
      <c r="P31">
        <v>114</v>
      </c>
      <c r="Q31">
        <f t="shared" si="4"/>
        <v>-0.39876543209876547</v>
      </c>
      <c r="R31">
        <f t="shared" si="5"/>
        <v>1.166182962962963</v>
      </c>
      <c r="S31" s="12">
        <f t="shared" si="6"/>
        <v>48524.873088888889</v>
      </c>
      <c r="T31" s="12">
        <f t="shared" si="7"/>
        <v>29114.923853333334</v>
      </c>
      <c r="U31">
        <v>215</v>
      </c>
      <c r="V31">
        <f t="shared" si="8"/>
        <v>202.5</v>
      </c>
      <c r="W31">
        <f t="shared" si="9"/>
        <v>194.75</v>
      </c>
      <c r="X31">
        <f t="shared" si="10"/>
        <v>-127.93783169067476</v>
      </c>
      <c r="Y31">
        <f t="shared" si="11"/>
        <v>206.19891963608794</v>
      </c>
      <c r="Z31">
        <f t="shared" si="12"/>
        <v>215</v>
      </c>
      <c r="AA31">
        <f t="shared" si="13"/>
        <v>0.1</v>
      </c>
      <c r="AB31">
        <f t="shared" si="14"/>
        <v>0.77146000000000003</v>
      </c>
      <c r="AC31">
        <f t="shared" si="15"/>
        <v>60540.323499999999</v>
      </c>
      <c r="AD31" s="12">
        <f t="shared" si="16"/>
        <v>36324.194100000001</v>
      </c>
      <c r="AE31">
        <v>8173.2000000000007</v>
      </c>
      <c r="AF31" s="65">
        <f t="shared" si="17"/>
        <v>28150.9941</v>
      </c>
      <c r="AG31" s="58" t="s">
        <v>91</v>
      </c>
      <c r="AH31" s="65">
        <f t="shared" si="18"/>
        <v>9386.0966666666664</v>
      </c>
      <c r="AI31" s="65">
        <f t="shared" si="19"/>
        <v>-42986.096666666665</v>
      </c>
      <c r="AJ31" s="65">
        <f t="shared" si="20"/>
        <v>-18986.096666666665</v>
      </c>
      <c r="AK31" s="65">
        <f t="shared" si="21"/>
        <v>-18986.096666666665</v>
      </c>
      <c r="AL31" s="65">
        <f t="shared" si="22"/>
        <v>-24986.096666666665</v>
      </c>
      <c r="AM31" s="66">
        <f t="shared" si="23"/>
        <v>-14835.102566666665</v>
      </c>
      <c r="AN31" s="66">
        <f t="shared" si="24"/>
        <v>9164.8974333333354</v>
      </c>
      <c r="AO31" s="66">
        <f t="shared" si="25"/>
        <v>9164.8974333333354</v>
      </c>
      <c r="AP31" s="66">
        <f t="shared" si="26"/>
        <v>3164.8974333333354</v>
      </c>
    </row>
    <row r="32" spans="1:42" x14ac:dyDescent="0.25">
      <c r="A32" t="s">
        <v>144</v>
      </c>
      <c r="B32" t="s">
        <v>141</v>
      </c>
      <c r="C32" t="s">
        <v>116</v>
      </c>
      <c r="D32">
        <v>2</v>
      </c>
      <c r="E32">
        <v>1000</v>
      </c>
      <c r="G32" s="4">
        <f t="shared" si="0"/>
        <v>11676</v>
      </c>
      <c r="H32">
        <v>301</v>
      </c>
      <c r="I32">
        <v>0.46850000000000003</v>
      </c>
      <c r="J32">
        <v>202</v>
      </c>
      <c r="K32" s="12">
        <v>374</v>
      </c>
      <c r="L32">
        <f t="shared" si="1"/>
        <v>172</v>
      </c>
      <c r="M32">
        <f t="shared" si="2"/>
        <v>99</v>
      </c>
      <c r="N32">
        <f t="shared" si="3"/>
        <v>0.56046511627906981</v>
      </c>
      <c r="O32" s="12">
        <v>0.46850000000000003</v>
      </c>
      <c r="P32">
        <v>114</v>
      </c>
      <c r="Q32">
        <f t="shared" si="4"/>
        <v>-0.30930232558139537</v>
      </c>
      <c r="R32">
        <f t="shared" si="5"/>
        <v>1.0953818604651162</v>
      </c>
      <c r="S32" s="12">
        <f t="shared" si="6"/>
        <v>45578.839213953484</v>
      </c>
      <c r="T32" s="12">
        <f t="shared" si="7"/>
        <v>27347.303528372089</v>
      </c>
      <c r="U32">
        <v>202</v>
      </c>
      <c r="V32">
        <f t="shared" si="8"/>
        <v>215</v>
      </c>
      <c r="W32">
        <f t="shared" si="9"/>
        <v>180.5</v>
      </c>
      <c r="X32">
        <f t="shared" si="10"/>
        <v>-135.83522870861765</v>
      </c>
      <c r="Y32">
        <f t="shared" si="11"/>
        <v>205.79144553955018</v>
      </c>
      <c r="Z32">
        <f t="shared" si="12"/>
        <v>205.79144553955018</v>
      </c>
      <c r="AA32">
        <f t="shared" si="13"/>
        <v>0.11763463041651247</v>
      </c>
      <c r="AB32">
        <f t="shared" si="14"/>
        <v>0.75750395348837207</v>
      </c>
      <c r="AC32">
        <f t="shared" si="15"/>
        <v>56899.05926045814</v>
      </c>
      <c r="AD32" s="12">
        <f t="shared" si="16"/>
        <v>34139.435556274882</v>
      </c>
      <c r="AE32">
        <v>11676</v>
      </c>
      <c r="AF32" s="65">
        <f t="shared" si="17"/>
        <v>22463.435556274882</v>
      </c>
      <c r="AG32" s="59" t="s">
        <v>92</v>
      </c>
      <c r="AH32" s="65">
        <f t="shared" si="18"/>
        <v>9216.2981007751932</v>
      </c>
      <c r="AI32" s="65">
        <f t="shared" si="19"/>
        <v>-42816.298100775195</v>
      </c>
      <c r="AJ32" s="65">
        <f t="shared" si="20"/>
        <v>-18816.298100775195</v>
      </c>
      <c r="AK32" s="65">
        <f t="shared" si="21"/>
        <v>-18816.298100775195</v>
      </c>
      <c r="AL32" s="65">
        <f t="shared" si="22"/>
        <v>-24816.298100775195</v>
      </c>
      <c r="AM32" s="66">
        <f t="shared" si="23"/>
        <v>-20352.862544500313</v>
      </c>
      <c r="AN32" s="66">
        <f t="shared" si="24"/>
        <v>3647.1374554996873</v>
      </c>
      <c r="AO32" s="66">
        <f t="shared" si="25"/>
        <v>3647.1374554996873</v>
      </c>
      <c r="AP32" s="66">
        <f t="shared" si="26"/>
        <v>-2352.8625445003127</v>
      </c>
    </row>
    <row r="33" spans="1:42" x14ac:dyDescent="0.25">
      <c r="A33" t="s">
        <v>145</v>
      </c>
      <c r="B33" t="s">
        <v>146</v>
      </c>
      <c r="C33" t="s">
        <v>107</v>
      </c>
      <c r="D33">
        <v>1</v>
      </c>
      <c r="E33">
        <v>700</v>
      </c>
      <c r="G33" s="4">
        <f t="shared" si="0"/>
        <v>8173.2000000000007</v>
      </c>
      <c r="H33">
        <v>212</v>
      </c>
      <c r="I33">
        <v>0.50139999999999996</v>
      </c>
      <c r="J33">
        <v>94</v>
      </c>
      <c r="K33" s="12">
        <v>356</v>
      </c>
      <c r="L33">
        <f t="shared" si="1"/>
        <v>262</v>
      </c>
      <c r="M33">
        <f t="shared" si="2"/>
        <v>118</v>
      </c>
      <c r="N33">
        <f t="shared" si="3"/>
        <v>0.46030534351145036</v>
      </c>
      <c r="O33" s="12">
        <v>0.50139999999999996</v>
      </c>
      <c r="P33">
        <v>114</v>
      </c>
      <c r="Q33">
        <f t="shared" si="4"/>
        <v>0.16106870229007633</v>
      </c>
      <c r="R33">
        <f t="shared" si="5"/>
        <v>0.72313022900763357</v>
      </c>
      <c r="S33" s="12">
        <f t="shared" si="6"/>
        <v>30089.448829007633</v>
      </c>
      <c r="T33" s="12">
        <f t="shared" si="7"/>
        <v>18053.66929740458</v>
      </c>
      <c r="U33">
        <v>94</v>
      </c>
      <c r="V33">
        <f t="shared" si="8"/>
        <v>327.5</v>
      </c>
      <c r="W33">
        <f t="shared" si="9"/>
        <v>61.25</v>
      </c>
      <c r="X33">
        <f t="shared" si="10"/>
        <v>-206.9118018701036</v>
      </c>
      <c r="Y33">
        <f t="shared" si="11"/>
        <v>206.62417867071014</v>
      </c>
      <c r="Z33">
        <f t="shared" si="12"/>
        <v>206.62417867071014</v>
      </c>
      <c r="AA33">
        <f t="shared" si="13"/>
        <v>0.44389062189529815</v>
      </c>
      <c r="AB33">
        <f t="shared" si="14"/>
        <v>0.49930496183206108</v>
      </c>
      <c r="AC33">
        <f t="shared" si="15"/>
        <v>37656.494340337362</v>
      </c>
      <c r="AD33" s="12">
        <f t="shared" si="16"/>
        <v>22593.896604202415</v>
      </c>
      <c r="AE33">
        <v>8173.2000000000007</v>
      </c>
      <c r="AF33" s="65">
        <f t="shared" si="17"/>
        <v>14420.696604202414</v>
      </c>
      <c r="AG33" s="59" t="s">
        <v>93</v>
      </c>
      <c r="AH33" s="65">
        <f t="shared" si="18"/>
        <v>6074.8770356234099</v>
      </c>
      <c r="AI33" s="65">
        <f t="shared" si="19"/>
        <v>-39674.877035623409</v>
      </c>
      <c r="AJ33" s="65">
        <f t="shared" si="20"/>
        <v>-15674.877035623409</v>
      </c>
      <c r="AK33" s="65">
        <f t="shared" si="21"/>
        <v>-15674.877035623409</v>
      </c>
      <c r="AL33" s="65">
        <f t="shared" si="22"/>
        <v>-21674.877035623409</v>
      </c>
      <c r="AM33" s="66">
        <f t="shared" si="23"/>
        <v>-25254.180431420995</v>
      </c>
      <c r="AN33" s="66">
        <f t="shared" si="24"/>
        <v>-1254.1804314209949</v>
      </c>
      <c r="AO33" s="66">
        <f t="shared" si="25"/>
        <v>-1254.1804314209949</v>
      </c>
      <c r="AP33" s="66">
        <f t="shared" si="26"/>
        <v>-7254.1804314209949</v>
      </c>
    </row>
    <row r="34" spans="1:42" x14ac:dyDescent="0.25">
      <c r="A34" t="s">
        <v>147</v>
      </c>
      <c r="B34" t="s">
        <v>146</v>
      </c>
      <c r="C34" t="s">
        <v>107</v>
      </c>
      <c r="D34">
        <v>2</v>
      </c>
      <c r="E34">
        <v>900</v>
      </c>
      <c r="G34" s="4">
        <f t="shared" si="0"/>
        <v>10508.4</v>
      </c>
      <c r="H34">
        <v>340</v>
      </c>
      <c r="I34">
        <v>0.30680000000000002</v>
      </c>
      <c r="J34">
        <v>69</v>
      </c>
      <c r="K34" s="12">
        <v>485</v>
      </c>
      <c r="L34">
        <f t="shared" si="1"/>
        <v>416</v>
      </c>
      <c r="M34">
        <f t="shared" si="2"/>
        <v>271</v>
      </c>
      <c r="N34">
        <f t="shared" si="3"/>
        <v>0.62115384615384617</v>
      </c>
      <c r="O34" s="12">
        <v>0.30680000000000002</v>
      </c>
      <c r="P34">
        <v>114</v>
      </c>
      <c r="Q34">
        <f t="shared" si="4"/>
        <v>0.18653846153846154</v>
      </c>
      <c r="R34">
        <f t="shared" si="5"/>
        <v>0.70297346153846152</v>
      </c>
      <c r="S34" s="12">
        <f t="shared" si="6"/>
        <v>29250.725734615386</v>
      </c>
      <c r="T34" s="12">
        <f t="shared" si="7"/>
        <v>17550.43544076923</v>
      </c>
      <c r="U34">
        <v>69</v>
      </c>
      <c r="V34">
        <f t="shared" si="8"/>
        <v>520</v>
      </c>
      <c r="W34">
        <f t="shared" si="9"/>
        <v>17</v>
      </c>
      <c r="X34">
        <f t="shared" si="10"/>
        <v>-328.53171594642407</v>
      </c>
      <c r="Y34">
        <f t="shared" si="11"/>
        <v>287.94907758402832</v>
      </c>
      <c r="Z34">
        <f t="shared" si="12"/>
        <v>287.94907758402832</v>
      </c>
      <c r="AA34">
        <f t="shared" si="13"/>
        <v>0.52105591843082366</v>
      </c>
      <c r="AB34">
        <f t="shared" si="14"/>
        <v>0.43823634615384616</v>
      </c>
      <c r="AC34">
        <f t="shared" si="15"/>
        <v>46059.259348160151</v>
      </c>
      <c r="AD34" s="12">
        <f t="shared" si="16"/>
        <v>27635.555608896091</v>
      </c>
      <c r="AE34">
        <v>10508.4</v>
      </c>
      <c r="AF34" s="65">
        <f t="shared" si="17"/>
        <v>17127.155608896093</v>
      </c>
      <c r="AG34" s="59" t="s">
        <v>94</v>
      </c>
      <c r="AH34" s="65">
        <f t="shared" si="18"/>
        <v>5331.8755448717948</v>
      </c>
      <c r="AI34" s="65">
        <f t="shared" si="19"/>
        <v>-38931.875544871793</v>
      </c>
      <c r="AJ34" s="65">
        <f t="shared" si="20"/>
        <v>-14931.875544871795</v>
      </c>
      <c r="AK34" s="65">
        <f t="shared" si="21"/>
        <v>-14931.875544871795</v>
      </c>
      <c r="AL34" s="65">
        <f t="shared" si="22"/>
        <v>-20931.875544871793</v>
      </c>
      <c r="AM34" s="66">
        <f t="shared" si="23"/>
        <v>-21804.7199359757</v>
      </c>
      <c r="AN34" s="66">
        <f t="shared" si="24"/>
        <v>2195.2800640242986</v>
      </c>
      <c r="AO34" s="66">
        <f t="shared" si="25"/>
        <v>2195.2800640242986</v>
      </c>
      <c r="AP34" s="66">
        <f t="shared" si="26"/>
        <v>-3804.7199359756996</v>
      </c>
    </row>
    <row r="35" spans="1:42" x14ac:dyDescent="0.25">
      <c r="A35" t="s">
        <v>148</v>
      </c>
      <c r="B35" t="s">
        <v>146</v>
      </c>
      <c r="C35" t="s">
        <v>116</v>
      </c>
      <c r="D35">
        <v>1</v>
      </c>
      <c r="E35">
        <v>1000</v>
      </c>
      <c r="G35" s="4">
        <f t="shared" si="0"/>
        <v>11676</v>
      </c>
      <c r="H35">
        <v>266</v>
      </c>
      <c r="I35">
        <v>0.52049999999999996</v>
      </c>
      <c r="J35">
        <v>84</v>
      </c>
      <c r="K35" s="12">
        <v>376</v>
      </c>
      <c r="L35">
        <f t="shared" si="1"/>
        <v>292</v>
      </c>
      <c r="M35">
        <f t="shared" si="2"/>
        <v>182</v>
      </c>
      <c r="N35">
        <f t="shared" si="3"/>
        <v>0.59863013698630141</v>
      </c>
      <c r="O35" s="12">
        <v>0.52049999999999996</v>
      </c>
      <c r="P35">
        <v>114</v>
      </c>
      <c r="Q35">
        <f t="shared" si="4"/>
        <v>0.18219178082191781</v>
      </c>
      <c r="R35">
        <f t="shared" si="5"/>
        <v>0.70641342465753421</v>
      </c>
      <c r="S35" s="12">
        <f t="shared" si="6"/>
        <v>29393.862599999997</v>
      </c>
      <c r="T35" s="12">
        <f t="shared" si="7"/>
        <v>17636.317559999996</v>
      </c>
      <c r="U35">
        <v>84</v>
      </c>
      <c r="V35">
        <f t="shared" si="8"/>
        <v>365</v>
      </c>
      <c r="W35">
        <f t="shared" si="9"/>
        <v>47.5</v>
      </c>
      <c r="X35">
        <f t="shared" si="10"/>
        <v>-230.60399292393228</v>
      </c>
      <c r="Y35">
        <f t="shared" si="11"/>
        <v>219.90175638109682</v>
      </c>
      <c r="Z35">
        <f t="shared" si="12"/>
        <v>219.90175638109682</v>
      </c>
      <c r="AA35">
        <f t="shared" si="13"/>
        <v>0.47233357912629265</v>
      </c>
      <c r="AB35">
        <f t="shared" si="14"/>
        <v>0.47679520547945203</v>
      </c>
      <c r="AC35">
        <f t="shared" si="15"/>
        <v>38269.557638441373</v>
      </c>
      <c r="AD35" s="12">
        <f t="shared" si="16"/>
        <v>22961.734583064823</v>
      </c>
      <c r="AE35">
        <v>11676</v>
      </c>
      <c r="AF35" s="65">
        <f t="shared" si="17"/>
        <v>11285.734583064823</v>
      </c>
      <c r="AG35" s="60" t="s">
        <v>95</v>
      </c>
      <c r="AH35" s="65">
        <f t="shared" si="18"/>
        <v>5801.0083333333332</v>
      </c>
      <c r="AI35" s="65">
        <f t="shared" si="19"/>
        <v>-39401.008333333331</v>
      </c>
      <c r="AJ35" s="65">
        <f t="shared" si="20"/>
        <v>-15401.008333333333</v>
      </c>
      <c r="AK35" s="65">
        <f t="shared" si="21"/>
        <v>-15401.008333333333</v>
      </c>
      <c r="AL35" s="65">
        <f t="shared" si="22"/>
        <v>-21401.008333333331</v>
      </c>
      <c r="AM35" s="66">
        <f t="shared" si="23"/>
        <v>-28115.273750268509</v>
      </c>
      <c r="AN35" s="66">
        <f t="shared" si="24"/>
        <v>-4115.2737502685104</v>
      </c>
      <c r="AO35" s="66">
        <f t="shared" si="25"/>
        <v>-4115.2737502685104</v>
      </c>
      <c r="AP35" s="66">
        <f t="shared" si="26"/>
        <v>-10115.273750268509</v>
      </c>
    </row>
    <row r="36" spans="1:42" x14ac:dyDescent="0.25">
      <c r="A36" t="s">
        <v>149</v>
      </c>
      <c r="B36" t="s">
        <v>146</v>
      </c>
      <c r="C36" t="s">
        <v>116</v>
      </c>
      <c r="D36">
        <v>2</v>
      </c>
      <c r="E36">
        <v>1200</v>
      </c>
      <c r="G36" s="4">
        <f t="shared" si="0"/>
        <v>14011.199999999999</v>
      </c>
      <c r="H36">
        <v>442</v>
      </c>
      <c r="I36">
        <v>0.1288</v>
      </c>
      <c r="J36">
        <v>109</v>
      </c>
      <c r="K36" s="12">
        <v>490</v>
      </c>
      <c r="L36">
        <f t="shared" si="1"/>
        <v>381</v>
      </c>
      <c r="M36">
        <f t="shared" si="2"/>
        <v>333</v>
      </c>
      <c r="N36">
        <f t="shared" si="3"/>
        <v>0.79921259842519687</v>
      </c>
      <c r="O36" s="12">
        <v>0.1288</v>
      </c>
      <c r="P36">
        <v>114</v>
      </c>
      <c r="Q36">
        <f t="shared" si="4"/>
        <v>0.110498687664042</v>
      </c>
      <c r="R36">
        <f t="shared" si="5"/>
        <v>0.76315133858267714</v>
      </c>
      <c r="S36" s="12">
        <f t="shared" si="6"/>
        <v>31754.727198425193</v>
      </c>
      <c r="T36" s="12">
        <f t="shared" si="7"/>
        <v>19052.836319055114</v>
      </c>
      <c r="U36">
        <v>109</v>
      </c>
      <c r="V36">
        <f t="shared" si="8"/>
        <v>476.25</v>
      </c>
      <c r="W36">
        <f t="shared" si="9"/>
        <v>61.375</v>
      </c>
      <c r="X36">
        <f t="shared" si="10"/>
        <v>-300.89082638362396</v>
      </c>
      <c r="Y36">
        <f t="shared" si="11"/>
        <v>286.62523692191053</v>
      </c>
      <c r="Z36">
        <f t="shared" si="12"/>
        <v>286.62523692191053</v>
      </c>
      <c r="AA36">
        <f t="shared" si="13"/>
        <v>0.47296637673891972</v>
      </c>
      <c r="AB36">
        <f t="shared" si="14"/>
        <v>0.47629440944881896</v>
      </c>
      <c r="AC36">
        <f t="shared" si="15"/>
        <v>49829.069252789952</v>
      </c>
      <c r="AD36" s="12">
        <f t="shared" si="16"/>
        <v>29897.441551673968</v>
      </c>
      <c r="AE36">
        <v>14011.199999999999</v>
      </c>
      <c r="AF36" s="65">
        <f t="shared" si="17"/>
        <v>15886.241551673969</v>
      </c>
      <c r="AH36" s="65">
        <f t="shared" si="18"/>
        <v>5794.9153149606309</v>
      </c>
      <c r="AI36" s="65">
        <f t="shared" si="19"/>
        <v>-39394.915314960628</v>
      </c>
      <c r="AJ36" s="65">
        <f t="shared" si="20"/>
        <v>-15394.915314960632</v>
      </c>
      <c r="AK36" s="65">
        <f t="shared" si="21"/>
        <v>-15394.915314960632</v>
      </c>
      <c r="AL36" s="65">
        <f t="shared" si="22"/>
        <v>-21394.915314960632</v>
      </c>
      <c r="AM36" s="66">
        <f t="shared" si="23"/>
        <v>-23508.673763286657</v>
      </c>
      <c r="AN36" s="66">
        <f t="shared" si="24"/>
        <v>491.32623671333749</v>
      </c>
      <c r="AO36" s="66">
        <f t="shared" si="25"/>
        <v>491.32623671333749</v>
      </c>
      <c r="AP36" s="66">
        <f t="shared" si="26"/>
        <v>-5508.6737632866625</v>
      </c>
    </row>
    <row r="37" spans="1:42" x14ac:dyDescent="0.25">
      <c r="A37" t="s">
        <v>150</v>
      </c>
      <c r="B37" t="s">
        <v>151</v>
      </c>
      <c r="C37" t="s">
        <v>107</v>
      </c>
      <c r="D37">
        <v>1</v>
      </c>
      <c r="E37">
        <v>1200</v>
      </c>
      <c r="G37" s="4">
        <f t="shared" si="0"/>
        <v>14011.199999999999</v>
      </c>
      <c r="H37">
        <v>354</v>
      </c>
      <c r="I37">
        <v>0.24110000000000001</v>
      </c>
      <c r="J37">
        <v>145</v>
      </c>
      <c r="K37" s="12">
        <v>434</v>
      </c>
      <c r="L37">
        <f t="shared" si="1"/>
        <v>289</v>
      </c>
      <c r="M37">
        <f t="shared" si="2"/>
        <v>209</v>
      </c>
      <c r="N37">
        <f t="shared" si="3"/>
        <v>0.67854671280276824</v>
      </c>
      <c r="O37" s="12">
        <v>0.24110000000000001</v>
      </c>
      <c r="P37">
        <v>114</v>
      </c>
      <c r="Q37">
        <f t="shared" si="4"/>
        <v>1.4186851211072674E-2</v>
      </c>
      <c r="R37">
        <f t="shared" si="5"/>
        <v>0.83937252595155709</v>
      </c>
      <c r="S37" s="12">
        <f t="shared" si="6"/>
        <v>34926.290804844291</v>
      </c>
      <c r="T37" s="12">
        <f t="shared" si="7"/>
        <v>20955.774482906574</v>
      </c>
      <c r="U37">
        <v>145</v>
      </c>
      <c r="V37">
        <f t="shared" si="8"/>
        <v>361.25</v>
      </c>
      <c r="W37">
        <f t="shared" si="9"/>
        <v>108.875</v>
      </c>
      <c r="X37">
        <f t="shared" si="10"/>
        <v>-228.2347738185494</v>
      </c>
      <c r="Y37">
        <f t="shared" si="11"/>
        <v>248.57399861005814</v>
      </c>
      <c r="Z37">
        <f t="shared" si="12"/>
        <v>248.57399861005814</v>
      </c>
      <c r="AA37">
        <f t="shared" si="13"/>
        <v>0.38671003075448618</v>
      </c>
      <c r="AB37">
        <f t="shared" si="14"/>
        <v>0.54455768166089968</v>
      </c>
      <c r="AC37">
        <f t="shared" si="15"/>
        <v>49407.451347559632</v>
      </c>
      <c r="AD37" s="12">
        <f t="shared" si="16"/>
        <v>29644.470808535778</v>
      </c>
      <c r="AE37">
        <v>14011.199999999999</v>
      </c>
      <c r="AF37" s="65">
        <f t="shared" si="17"/>
        <v>15633.270808535779</v>
      </c>
      <c r="AH37" s="65">
        <f t="shared" si="18"/>
        <v>6625.4517935409467</v>
      </c>
      <c r="AI37" s="65">
        <f t="shared" si="19"/>
        <v>-40225.451793540946</v>
      </c>
      <c r="AJ37" s="65">
        <f t="shared" si="20"/>
        <v>-16225.451793540946</v>
      </c>
      <c r="AK37" s="65">
        <f t="shared" si="21"/>
        <v>-16225.451793540946</v>
      </c>
      <c r="AL37" s="65">
        <f t="shared" si="22"/>
        <v>-22225.451793540946</v>
      </c>
      <c r="AM37" s="66">
        <f t="shared" si="23"/>
        <v>-24592.180985005165</v>
      </c>
      <c r="AN37" s="66">
        <f t="shared" si="24"/>
        <v>-592.1809850051668</v>
      </c>
      <c r="AO37" s="66">
        <f t="shared" si="25"/>
        <v>-592.1809850051668</v>
      </c>
      <c r="AP37" s="66">
        <f t="shared" si="26"/>
        <v>-6592.1809850051668</v>
      </c>
    </row>
    <row r="38" spans="1:42" x14ac:dyDescent="0.25">
      <c r="A38" t="s">
        <v>152</v>
      </c>
      <c r="B38" t="s">
        <v>153</v>
      </c>
      <c r="C38" t="s">
        <v>107</v>
      </c>
      <c r="D38">
        <v>2</v>
      </c>
      <c r="E38">
        <v>920</v>
      </c>
      <c r="G38" s="4">
        <f t="shared" si="0"/>
        <v>10741.92</v>
      </c>
      <c r="H38">
        <v>123</v>
      </c>
      <c r="I38">
        <v>0.4521</v>
      </c>
      <c r="J38">
        <v>111</v>
      </c>
      <c r="K38" s="12">
        <v>147</v>
      </c>
      <c r="L38">
        <f t="shared" si="1"/>
        <v>36</v>
      </c>
      <c r="M38">
        <f t="shared" si="2"/>
        <v>12</v>
      </c>
      <c r="N38">
        <f t="shared" si="3"/>
        <v>0.3666666666666667</v>
      </c>
      <c r="O38" s="12">
        <v>0.4521</v>
      </c>
      <c r="P38">
        <v>114</v>
      </c>
      <c r="Q38">
        <f t="shared" si="4"/>
        <v>0.16666666666666669</v>
      </c>
      <c r="R38">
        <f t="shared" si="5"/>
        <v>0.71870000000000001</v>
      </c>
      <c r="S38" s="12">
        <f t="shared" si="6"/>
        <v>29905.106999999996</v>
      </c>
      <c r="T38" s="12">
        <f t="shared" si="7"/>
        <v>17943.064199999997</v>
      </c>
      <c r="U38">
        <v>111</v>
      </c>
      <c r="V38">
        <f t="shared" si="8"/>
        <v>45</v>
      </c>
      <c r="W38">
        <f t="shared" si="9"/>
        <v>106.5</v>
      </c>
      <c r="X38">
        <f t="shared" si="10"/>
        <v>-28.430629264594391</v>
      </c>
      <c r="Y38">
        <f t="shared" si="11"/>
        <v>77.433093252463991</v>
      </c>
      <c r="Z38">
        <f t="shared" si="12"/>
        <v>111</v>
      </c>
      <c r="AA38">
        <f t="shared" si="13"/>
        <v>0.1</v>
      </c>
      <c r="AB38">
        <f t="shared" si="14"/>
        <v>0.77146000000000003</v>
      </c>
      <c r="AC38">
        <f t="shared" si="15"/>
        <v>31255.701900000004</v>
      </c>
      <c r="AD38" s="12">
        <f t="shared" si="16"/>
        <v>18753.421140000002</v>
      </c>
      <c r="AE38">
        <v>10741.92</v>
      </c>
      <c r="AF38" s="65">
        <f t="shared" si="17"/>
        <v>8011.5011400000021</v>
      </c>
      <c r="AH38" s="65">
        <f t="shared" si="18"/>
        <v>9386.0966666666664</v>
      </c>
      <c r="AI38" s="65">
        <f t="shared" si="19"/>
        <v>-42986.096666666665</v>
      </c>
      <c r="AJ38" s="65">
        <f t="shared" si="20"/>
        <v>-18986.096666666665</v>
      </c>
      <c r="AK38" s="65">
        <f t="shared" si="21"/>
        <v>-18986.096666666665</v>
      </c>
      <c r="AL38" s="65">
        <f t="shared" si="22"/>
        <v>-24986.096666666665</v>
      </c>
      <c r="AM38" s="66">
        <f t="shared" si="23"/>
        <v>-34974.595526666664</v>
      </c>
      <c r="AN38" s="66">
        <f t="shared" si="24"/>
        <v>-10974.595526666662</v>
      </c>
      <c r="AO38" s="66">
        <f t="shared" si="25"/>
        <v>-10974.595526666662</v>
      </c>
      <c r="AP38" s="66">
        <f t="shared" si="26"/>
        <v>-16974.595526666664</v>
      </c>
    </row>
    <row r="39" spans="1:42" x14ac:dyDescent="0.25">
      <c r="A39" t="s">
        <v>154</v>
      </c>
      <c r="B39" t="s">
        <v>151</v>
      </c>
      <c r="C39" t="s">
        <v>107</v>
      </c>
      <c r="D39">
        <v>2</v>
      </c>
      <c r="E39">
        <v>1300</v>
      </c>
      <c r="G39" s="4">
        <f t="shared" si="0"/>
        <v>15178.8</v>
      </c>
      <c r="H39">
        <v>377</v>
      </c>
      <c r="I39">
        <v>0.47949999999999998</v>
      </c>
      <c r="J39">
        <v>228</v>
      </c>
      <c r="K39" s="12">
        <v>457</v>
      </c>
      <c r="L39">
        <f t="shared" si="1"/>
        <v>229</v>
      </c>
      <c r="M39">
        <f t="shared" si="2"/>
        <v>149</v>
      </c>
      <c r="N39">
        <f t="shared" si="3"/>
        <v>0.62052401746724895</v>
      </c>
      <c r="O39" s="12">
        <v>0.47949999999999998</v>
      </c>
      <c r="P39">
        <v>114</v>
      </c>
      <c r="Q39">
        <f t="shared" si="4"/>
        <v>-0.29825327510917032</v>
      </c>
      <c r="R39">
        <f t="shared" si="5"/>
        <v>1.0866376419213974</v>
      </c>
      <c r="S39" s="12">
        <f t="shared" si="6"/>
        <v>45214.992280349346</v>
      </c>
      <c r="T39" s="12">
        <f t="shared" si="7"/>
        <v>27128.995368209606</v>
      </c>
      <c r="U39">
        <v>228</v>
      </c>
      <c r="V39">
        <f t="shared" si="8"/>
        <v>286.25</v>
      </c>
      <c r="W39">
        <f t="shared" si="9"/>
        <v>199.375</v>
      </c>
      <c r="X39">
        <f t="shared" si="10"/>
        <v>-180.8503917108921</v>
      </c>
      <c r="Y39">
        <f t="shared" si="11"/>
        <v>253.51884318928481</v>
      </c>
      <c r="Z39">
        <f t="shared" si="12"/>
        <v>253.51884318928481</v>
      </c>
      <c r="AA39">
        <f t="shared" si="13"/>
        <v>0.18914879716780719</v>
      </c>
      <c r="AB39">
        <f t="shared" si="14"/>
        <v>0.70090764192139743</v>
      </c>
      <c r="AC39">
        <f t="shared" si="15"/>
        <v>64858.052515291376</v>
      </c>
      <c r="AD39" s="12">
        <f t="shared" si="16"/>
        <v>38914.831509174823</v>
      </c>
      <c r="AE39">
        <v>15178.8</v>
      </c>
      <c r="AF39" s="65">
        <f t="shared" si="17"/>
        <v>23736.031509174823</v>
      </c>
      <c r="AH39" s="65">
        <f t="shared" si="18"/>
        <v>8527.7096433770021</v>
      </c>
      <c r="AI39" s="65">
        <f t="shared" si="19"/>
        <v>-42127.709643377006</v>
      </c>
      <c r="AJ39" s="65">
        <f t="shared" si="20"/>
        <v>-18127.709643377002</v>
      </c>
      <c r="AK39" s="65">
        <f t="shared" si="21"/>
        <v>-18127.709643377002</v>
      </c>
      <c r="AL39" s="65">
        <f t="shared" si="22"/>
        <v>-24127.709643377002</v>
      </c>
      <c r="AM39" s="66">
        <f t="shared" si="23"/>
        <v>-18391.678134202182</v>
      </c>
      <c r="AN39" s="66">
        <f t="shared" si="24"/>
        <v>5608.3218657978214</v>
      </c>
      <c r="AO39" s="66">
        <f t="shared" si="25"/>
        <v>5608.3218657978214</v>
      </c>
      <c r="AP39" s="66">
        <f t="shared" si="26"/>
        <v>-391.67813420217863</v>
      </c>
    </row>
    <row r="40" spans="1:42" x14ac:dyDescent="0.25">
      <c r="A40" t="s">
        <v>155</v>
      </c>
      <c r="B40" t="s">
        <v>151</v>
      </c>
      <c r="C40" t="s">
        <v>116</v>
      </c>
      <c r="D40">
        <v>1</v>
      </c>
      <c r="E40">
        <v>1100</v>
      </c>
      <c r="G40" s="4">
        <f t="shared" si="0"/>
        <v>12843.599999999999</v>
      </c>
      <c r="H40">
        <v>318</v>
      </c>
      <c r="I40">
        <v>0.2712</v>
      </c>
      <c r="J40">
        <v>90</v>
      </c>
      <c r="K40" s="12">
        <v>375</v>
      </c>
      <c r="L40">
        <f t="shared" si="1"/>
        <v>285</v>
      </c>
      <c r="M40">
        <f t="shared" si="2"/>
        <v>228</v>
      </c>
      <c r="N40">
        <f t="shared" si="3"/>
        <v>0.74</v>
      </c>
      <c r="O40" s="12">
        <v>0.2712</v>
      </c>
      <c r="P40">
        <v>114</v>
      </c>
      <c r="Q40">
        <f t="shared" si="4"/>
        <v>0.16736842105263161</v>
      </c>
      <c r="R40">
        <f t="shared" si="5"/>
        <v>0.71814463157894737</v>
      </c>
      <c r="S40" s="12">
        <f t="shared" si="6"/>
        <v>29881.99812</v>
      </c>
      <c r="T40" s="12">
        <f t="shared" si="7"/>
        <v>17929.198872000001</v>
      </c>
      <c r="U40">
        <v>90</v>
      </c>
      <c r="V40">
        <f t="shared" si="8"/>
        <v>356.25</v>
      </c>
      <c r="W40">
        <f t="shared" si="9"/>
        <v>54.375</v>
      </c>
      <c r="X40">
        <f t="shared" si="10"/>
        <v>-225.07581501137224</v>
      </c>
      <c r="Y40">
        <f t="shared" si="11"/>
        <v>218.63698824867325</v>
      </c>
      <c r="Z40">
        <f t="shared" si="12"/>
        <v>218.63698824867325</v>
      </c>
      <c r="AA40">
        <f t="shared" si="13"/>
        <v>0.46108628280329333</v>
      </c>
      <c r="AB40">
        <f t="shared" si="14"/>
        <v>0.4856963157894737</v>
      </c>
      <c r="AC40">
        <f t="shared" si="15"/>
        <v>38759.780586005778</v>
      </c>
      <c r="AD40" s="12">
        <f t="shared" si="16"/>
        <v>23255.868351603465</v>
      </c>
      <c r="AE40">
        <v>12843.599999999999</v>
      </c>
      <c r="AF40" s="65">
        <f t="shared" si="17"/>
        <v>10412.268351603467</v>
      </c>
      <c r="AH40" s="65">
        <f t="shared" si="18"/>
        <v>5909.305175438597</v>
      </c>
      <c r="AI40" s="65">
        <f t="shared" si="19"/>
        <v>-39509.305175438596</v>
      </c>
      <c r="AJ40" s="65">
        <f t="shared" si="20"/>
        <v>-15509.305175438596</v>
      </c>
      <c r="AK40" s="65">
        <f t="shared" si="21"/>
        <v>-15509.305175438596</v>
      </c>
      <c r="AL40" s="65">
        <f t="shared" si="22"/>
        <v>-21509.305175438596</v>
      </c>
      <c r="AM40" s="66">
        <f t="shared" si="23"/>
        <v>-29097.036823835129</v>
      </c>
      <c r="AN40" s="66">
        <f t="shared" si="24"/>
        <v>-5097.0368238351293</v>
      </c>
      <c r="AO40" s="66">
        <f t="shared" si="25"/>
        <v>-5097.0368238351293</v>
      </c>
      <c r="AP40" s="66">
        <f t="shared" si="26"/>
        <v>-11097.036823835129</v>
      </c>
    </row>
    <row r="41" spans="1:42" x14ac:dyDescent="0.25">
      <c r="A41" t="s">
        <v>156</v>
      </c>
      <c r="B41" t="s">
        <v>151</v>
      </c>
      <c r="C41" t="s">
        <v>116</v>
      </c>
      <c r="D41">
        <v>2</v>
      </c>
      <c r="E41">
        <v>1200</v>
      </c>
      <c r="G41" s="4">
        <f t="shared" si="0"/>
        <v>14011.199999999999</v>
      </c>
      <c r="H41">
        <v>198</v>
      </c>
      <c r="I41">
        <v>0.43009999999999998</v>
      </c>
      <c r="J41">
        <v>128</v>
      </c>
      <c r="K41" s="12">
        <v>238</v>
      </c>
      <c r="L41">
        <f t="shared" si="1"/>
        <v>110</v>
      </c>
      <c r="M41">
        <f t="shared" si="2"/>
        <v>70</v>
      </c>
      <c r="N41">
        <f t="shared" si="3"/>
        <v>0.60909090909090902</v>
      </c>
      <c r="O41" s="12">
        <v>0.43009999999999998</v>
      </c>
      <c r="P41">
        <v>114</v>
      </c>
      <c r="Q41">
        <f t="shared" si="4"/>
        <v>-1.818181818181816E-3</v>
      </c>
      <c r="R41">
        <f t="shared" si="5"/>
        <v>0.85203890909090907</v>
      </c>
      <c r="S41" s="12">
        <f t="shared" si="6"/>
        <v>35453.339007272727</v>
      </c>
      <c r="T41" s="12">
        <f t="shared" si="7"/>
        <v>21272.003404363637</v>
      </c>
      <c r="U41">
        <v>128</v>
      </c>
      <c r="V41">
        <f t="shared" si="8"/>
        <v>137.5</v>
      </c>
      <c r="W41">
        <f t="shared" si="9"/>
        <v>114.25</v>
      </c>
      <c r="X41">
        <f t="shared" si="10"/>
        <v>-86.871367197371754</v>
      </c>
      <c r="Y41">
        <f t="shared" si="11"/>
        <v>131.01778493808442</v>
      </c>
      <c r="Z41">
        <f t="shared" si="12"/>
        <v>131.01778493808442</v>
      </c>
      <c r="AA41">
        <f t="shared" si="13"/>
        <v>0.12194752682243214</v>
      </c>
      <c r="AB41">
        <f t="shared" si="14"/>
        <v>0.75409072727272719</v>
      </c>
      <c r="AC41">
        <f t="shared" si="15"/>
        <v>36061.743306311975</v>
      </c>
      <c r="AD41" s="12">
        <f t="shared" si="16"/>
        <v>21637.045983787186</v>
      </c>
      <c r="AE41">
        <v>14011.199999999999</v>
      </c>
      <c r="AF41" s="65">
        <f t="shared" si="17"/>
        <v>7625.8459837871869</v>
      </c>
      <c r="AH41" s="65">
        <f t="shared" si="18"/>
        <v>9174.7705151515147</v>
      </c>
      <c r="AI41" s="65">
        <f t="shared" si="19"/>
        <v>-42774.770515151511</v>
      </c>
      <c r="AJ41" s="65">
        <f t="shared" si="20"/>
        <v>-18774.770515151515</v>
      </c>
      <c r="AK41" s="65">
        <f t="shared" si="21"/>
        <v>-18774.770515151515</v>
      </c>
      <c r="AL41" s="65">
        <f t="shared" si="22"/>
        <v>-24774.770515151515</v>
      </c>
      <c r="AM41" s="66">
        <f t="shared" si="23"/>
        <v>-35148.924531364326</v>
      </c>
      <c r="AN41" s="66">
        <f t="shared" si="24"/>
        <v>-11148.924531364328</v>
      </c>
      <c r="AO41" s="66">
        <f t="shared" si="25"/>
        <v>-11148.924531364328</v>
      </c>
      <c r="AP41" s="66">
        <f t="shared" si="26"/>
        <v>-17148.924531364326</v>
      </c>
    </row>
    <row r="42" spans="1:42" x14ac:dyDescent="0.25">
      <c r="A42" t="s">
        <v>157</v>
      </c>
      <c r="B42" t="s">
        <v>158</v>
      </c>
      <c r="C42" t="s">
        <v>107</v>
      </c>
      <c r="D42">
        <v>1</v>
      </c>
      <c r="E42">
        <v>1300</v>
      </c>
      <c r="G42" s="4">
        <f t="shared" si="0"/>
        <v>15178.8</v>
      </c>
      <c r="H42">
        <v>149</v>
      </c>
      <c r="I42">
        <v>0.56710000000000005</v>
      </c>
      <c r="J42">
        <v>126</v>
      </c>
      <c r="K42" s="12">
        <v>188</v>
      </c>
      <c r="L42">
        <f t="shared" si="1"/>
        <v>62</v>
      </c>
      <c r="M42">
        <f t="shared" si="2"/>
        <v>23</v>
      </c>
      <c r="N42">
        <f t="shared" si="3"/>
        <v>0.39677419354838717</v>
      </c>
      <c r="O42" s="12">
        <v>0.56710000000000005</v>
      </c>
      <c r="P42">
        <v>114</v>
      </c>
      <c r="Q42">
        <f t="shared" si="4"/>
        <v>-5.4838709677419384E-2</v>
      </c>
      <c r="R42">
        <f t="shared" si="5"/>
        <v>0.89399935483870974</v>
      </c>
      <c r="S42" s="12">
        <f t="shared" si="6"/>
        <v>37199.31315483871</v>
      </c>
      <c r="T42" s="12">
        <f t="shared" si="7"/>
        <v>22319.587892903226</v>
      </c>
      <c r="U42">
        <v>126</v>
      </c>
      <c r="V42">
        <f t="shared" si="8"/>
        <v>77.5</v>
      </c>
      <c r="W42">
        <f t="shared" si="9"/>
        <v>118.25</v>
      </c>
      <c r="X42">
        <f t="shared" si="10"/>
        <v>-48.963861511245895</v>
      </c>
      <c r="Y42">
        <f t="shared" si="11"/>
        <v>100.77366060146578</v>
      </c>
      <c r="Z42">
        <f t="shared" si="12"/>
        <v>126</v>
      </c>
      <c r="AA42">
        <f t="shared" si="13"/>
        <v>0.1</v>
      </c>
      <c r="AB42">
        <f t="shared" si="14"/>
        <v>0.77146000000000003</v>
      </c>
      <c r="AC42">
        <f t="shared" si="15"/>
        <v>35479.445400000004</v>
      </c>
      <c r="AD42" s="12">
        <f t="shared" si="16"/>
        <v>21287.667240000002</v>
      </c>
      <c r="AE42">
        <v>15178.8</v>
      </c>
      <c r="AF42" s="65">
        <f t="shared" si="17"/>
        <v>6108.8672400000032</v>
      </c>
      <c r="AH42" s="65">
        <f t="shared" si="18"/>
        <v>9386.0966666666664</v>
      </c>
      <c r="AI42" s="65">
        <f t="shared" si="19"/>
        <v>-42986.096666666665</v>
      </c>
      <c r="AJ42" s="65">
        <f t="shared" si="20"/>
        <v>-18986.096666666665</v>
      </c>
      <c r="AK42" s="65">
        <f t="shared" si="21"/>
        <v>-18986.096666666665</v>
      </c>
      <c r="AL42" s="65">
        <f t="shared" si="22"/>
        <v>-24986.096666666665</v>
      </c>
      <c r="AM42" s="66">
        <f t="shared" si="23"/>
        <v>-36877.229426666658</v>
      </c>
      <c r="AN42" s="66">
        <f t="shared" si="24"/>
        <v>-12877.229426666661</v>
      </c>
      <c r="AO42" s="66">
        <f t="shared" si="25"/>
        <v>-12877.229426666661</v>
      </c>
      <c r="AP42" s="66">
        <f t="shared" si="26"/>
        <v>-18877.229426666661</v>
      </c>
    </row>
    <row r="43" spans="1:42" x14ac:dyDescent="0.25">
      <c r="A43" t="s">
        <v>159</v>
      </c>
      <c r="B43" t="s">
        <v>158</v>
      </c>
      <c r="C43" t="s">
        <v>107</v>
      </c>
      <c r="D43">
        <v>2</v>
      </c>
      <c r="E43">
        <v>1700</v>
      </c>
      <c r="G43" s="4">
        <f t="shared" si="0"/>
        <v>19849.199999999997</v>
      </c>
      <c r="H43">
        <v>210</v>
      </c>
      <c r="I43">
        <v>0.32050000000000001</v>
      </c>
      <c r="J43">
        <v>152</v>
      </c>
      <c r="K43" s="12">
        <v>247</v>
      </c>
      <c r="L43">
        <f t="shared" si="1"/>
        <v>95</v>
      </c>
      <c r="M43">
        <f t="shared" si="2"/>
        <v>58</v>
      </c>
      <c r="N43">
        <f t="shared" si="3"/>
        <v>0.58842105263157907</v>
      </c>
      <c r="O43" s="12">
        <v>0.32050000000000001</v>
      </c>
      <c r="P43">
        <v>114</v>
      </c>
      <c r="Q43">
        <f t="shared" si="4"/>
        <v>-0.22</v>
      </c>
      <c r="R43">
        <f t="shared" si="5"/>
        <v>1.024708</v>
      </c>
      <c r="S43" s="12">
        <f t="shared" si="6"/>
        <v>42638.099880000002</v>
      </c>
      <c r="T43" s="12">
        <f t="shared" si="7"/>
        <v>25582.859928000002</v>
      </c>
      <c r="U43">
        <v>152</v>
      </c>
      <c r="V43">
        <f t="shared" si="8"/>
        <v>118.75</v>
      </c>
      <c r="W43">
        <f t="shared" si="9"/>
        <v>140.125</v>
      </c>
      <c r="X43">
        <f t="shared" si="10"/>
        <v>-75.025271670457414</v>
      </c>
      <c r="Y43">
        <f t="shared" si="11"/>
        <v>133.87899608289106</v>
      </c>
      <c r="Z43">
        <f t="shared" si="12"/>
        <v>152</v>
      </c>
      <c r="AA43">
        <f t="shared" si="13"/>
        <v>0.1</v>
      </c>
      <c r="AB43">
        <f t="shared" si="14"/>
        <v>0.77146000000000003</v>
      </c>
      <c r="AC43">
        <f t="shared" si="15"/>
        <v>42800.6008</v>
      </c>
      <c r="AD43" s="12">
        <f t="shared" si="16"/>
        <v>25680.360479999999</v>
      </c>
      <c r="AE43">
        <v>19849.199999999997</v>
      </c>
      <c r="AF43" s="65">
        <f t="shared" si="17"/>
        <v>5831.1604800000023</v>
      </c>
      <c r="AH43" s="65">
        <f t="shared" si="18"/>
        <v>9386.0966666666664</v>
      </c>
      <c r="AI43" s="65">
        <f t="shared" si="19"/>
        <v>-42986.096666666665</v>
      </c>
      <c r="AJ43" s="65">
        <f t="shared" si="20"/>
        <v>-18986.096666666665</v>
      </c>
      <c r="AK43" s="65">
        <f t="shared" si="21"/>
        <v>-18986.096666666665</v>
      </c>
      <c r="AL43" s="65">
        <f t="shared" si="22"/>
        <v>-24986.096666666665</v>
      </c>
      <c r="AM43" s="66">
        <f t="shared" si="23"/>
        <v>-37154.936186666659</v>
      </c>
      <c r="AN43" s="66">
        <f t="shared" si="24"/>
        <v>-13154.936186666662</v>
      </c>
      <c r="AO43" s="66">
        <f t="shared" si="25"/>
        <v>-13154.936186666662</v>
      </c>
      <c r="AP43" s="66">
        <f t="shared" si="26"/>
        <v>-19154.936186666662</v>
      </c>
    </row>
    <row r="44" spans="1:42" x14ac:dyDescent="0.25">
      <c r="A44" t="s">
        <v>160</v>
      </c>
      <c r="B44" t="s">
        <v>158</v>
      </c>
      <c r="C44" t="s">
        <v>116</v>
      </c>
      <c r="D44">
        <v>1</v>
      </c>
      <c r="E44">
        <v>1200</v>
      </c>
      <c r="G44" s="4">
        <f t="shared" si="0"/>
        <v>14011.199999999999</v>
      </c>
      <c r="H44">
        <v>187</v>
      </c>
      <c r="I44">
        <v>0.44929999999999998</v>
      </c>
      <c r="J44">
        <v>141</v>
      </c>
      <c r="K44" s="12">
        <v>263</v>
      </c>
      <c r="L44">
        <f t="shared" si="1"/>
        <v>122</v>
      </c>
      <c r="M44">
        <f t="shared" si="2"/>
        <v>46</v>
      </c>
      <c r="N44">
        <f t="shared" si="3"/>
        <v>0.40163934426229508</v>
      </c>
      <c r="O44" s="12">
        <v>0.44929999999999998</v>
      </c>
      <c r="P44">
        <v>114</v>
      </c>
      <c r="Q44">
        <f t="shared" si="4"/>
        <v>-7.7049180327868866E-2</v>
      </c>
      <c r="R44">
        <f t="shared" si="5"/>
        <v>0.91157672131147549</v>
      </c>
      <c r="S44" s="12">
        <f t="shared" si="6"/>
        <v>37930.7073737705</v>
      </c>
      <c r="T44" s="12">
        <f t="shared" si="7"/>
        <v>22758.424424262299</v>
      </c>
      <c r="U44">
        <v>141</v>
      </c>
      <c r="V44">
        <f t="shared" si="8"/>
        <v>152.5</v>
      </c>
      <c r="W44">
        <f t="shared" si="9"/>
        <v>125.75</v>
      </c>
      <c r="X44">
        <f t="shared" si="10"/>
        <v>-96.348243618903211</v>
      </c>
      <c r="Y44">
        <f t="shared" si="11"/>
        <v>144.82881602223907</v>
      </c>
      <c r="Z44">
        <f t="shared" si="12"/>
        <v>144.82881602223907</v>
      </c>
      <c r="AA44">
        <f t="shared" si="13"/>
        <v>0.12510699030976438</v>
      </c>
      <c r="AB44">
        <f t="shared" si="14"/>
        <v>0.75159032786885249</v>
      </c>
      <c r="AC44">
        <f t="shared" si="15"/>
        <v>39730.957121439518</v>
      </c>
      <c r="AD44" s="12">
        <f t="shared" si="16"/>
        <v>23838.574272863709</v>
      </c>
      <c r="AE44">
        <v>14011.199999999999</v>
      </c>
      <c r="AF44" s="65">
        <f t="shared" si="17"/>
        <v>9827.3742728637098</v>
      </c>
      <c r="AH44" s="65">
        <f t="shared" si="18"/>
        <v>9144.3489890710389</v>
      </c>
      <c r="AI44" s="65">
        <f t="shared" si="19"/>
        <v>-42744.348989071041</v>
      </c>
      <c r="AJ44" s="65">
        <f t="shared" si="20"/>
        <v>-18744.348989071041</v>
      </c>
      <c r="AK44" s="65">
        <f t="shared" si="21"/>
        <v>-18744.348989071041</v>
      </c>
      <c r="AL44" s="65">
        <f t="shared" si="22"/>
        <v>-24744.348989071041</v>
      </c>
      <c r="AM44" s="66">
        <f t="shared" si="23"/>
        <v>-32916.974716207333</v>
      </c>
      <c r="AN44" s="66">
        <f t="shared" si="24"/>
        <v>-8916.9747162073309</v>
      </c>
      <c r="AO44" s="66">
        <f t="shared" si="25"/>
        <v>-8916.9747162073309</v>
      </c>
      <c r="AP44" s="66">
        <f t="shared" si="26"/>
        <v>-14916.974716207331</v>
      </c>
    </row>
    <row r="45" spans="1:42" x14ac:dyDescent="0.25">
      <c r="A45" t="s">
        <v>161</v>
      </c>
      <c r="B45" t="s">
        <v>158</v>
      </c>
      <c r="C45" t="s">
        <v>116</v>
      </c>
      <c r="D45">
        <v>2</v>
      </c>
      <c r="E45">
        <v>1900</v>
      </c>
      <c r="G45" s="4">
        <f t="shared" si="0"/>
        <v>22184.400000000001</v>
      </c>
      <c r="H45">
        <v>225</v>
      </c>
      <c r="I45">
        <v>0.50960000000000005</v>
      </c>
      <c r="J45">
        <v>157</v>
      </c>
      <c r="K45" s="12">
        <v>314</v>
      </c>
      <c r="L45">
        <f t="shared" si="1"/>
        <v>157</v>
      </c>
      <c r="M45">
        <f t="shared" si="2"/>
        <v>68</v>
      </c>
      <c r="N45">
        <f t="shared" si="3"/>
        <v>0.44649681528662422</v>
      </c>
      <c r="O45" s="12">
        <v>0.50960000000000005</v>
      </c>
      <c r="P45">
        <v>114</v>
      </c>
      <c r="Q45">
        <f t="shared" si="4"/>
        <v>-0.11910828025477704</v>
      </c>
      <c r="R45">
        <f t="shared" si="5"/>
        <v>0.94486229299363056</v>
      </c>
      <c r="S45" s="12">
        <f t="shared" si="6"/>
        <v>39315.720011464968</v>
      </c>
      <c r="T45" s="12">
        <f t="shared" si="7"/>
        <v>23589.432006878978</v>
      </c>
      <c r="U45">
        <v>157</v>
      </c>
      <c r="V45">
        <f t="shared" si="8"/>
        <v>196.25</v>
      </c>
      <c r="W45">
        <f t="shared" si="9"/>
        <v>137.375</v>
      </c>
      <c r="X45">
        <f t="shared" si="10"/>
        <v>-123.98913318170331</v>
      </c>
      <c r="Y45">
        <f t="shared" si="11"/>
        <v>174.15265668435686</v>
      </c>
      <c r="Z45">
        <f t="shared" si="12"/>
        <v>174.15265668435686</v>
      </c>
      <c r="AA45">
        <f t="shared" si="13"/>
        <v>0.18740207227697761</v>
      </c>
      <c r="AB45">
        <f t="shared" si="14"/>
        <v>0.70228999999999997</v>
      </c>
      <c r="AC45">
        <f t="shared" si="15"/>
        <v>44641.569280942793</v>
      </c>
      <c r="AD45" s="12">
        <f t="shared" si="16"/>
        <v>26784.941568565675</v>
      </c>
      <c r="AE45">
        <v>22184.400000000001</v>
      </c>
      <c r="AF45" s="65">
        <f t="shared" si="17"/>
        <v>4600.5415685656735</v>
      </c>
      <c r="AH45" s="65">
        <f t="shared" si="18"/>
        <v>8544.5283333333336</v>
      </c>
      <c r="AI45" s="65">
        <f t="shared" si="19"/>
        <v>-42144.528333333335</v>
      </c>
      <c r="AJ45" s="65">
        <f t="shared" si="20"/>
        <v>-18144.528333333335</v>
      </c>
      <c r="AK45" s="65">
        <f t="shared" si="21"/>
        <v>-18144.528333333335</v>
      </c>
      <c r="AL45" s="65">
        <f t="shared" si="22"/>
        <v>-24144.528333333335</v>
      </c>
      <c r="AM45" s="66">
        <f t="shared" si="23"/>
        <v>-37543.986764767658</v>
      </c>
      <c r="AN45" s="66">
        <f t="shared" si="24"/>
        <v>-13543.986764767662</v>
      </c>
      <c r="AO45" s="66">
        <f t="shared" si="25"/>
        <v>-13543.986764767662</v>
      </c>
      <c r="AP45" s="66">
        <f t="shared" si="26"/>
        <v>-19543.986764767662</v>
      </c>
    </row>
    <row r="46" spans="1:42" x14ac:dyDescent="0.25">
      <c r="A46" t="s">
        <v>162</v>
      </c>
      <c r="B46" t="s">
        <v>163</v>
      </c>
      <c r="C46" t="s">
        <v>107</v>
      </c>
      <c r="D46">
        <v>1</v>
      </c>
      <c r="E46">
        <v>1000</v>
      </c>
      <c r="G46" s="4">
        <f t="shared" si="0"/>
        <v>11676</v>
      </c>
      <c r="H46">
        <v>123</v>
      </c>
      <c r="I46">
        <v>0.72050000000000003</v>
      </c>
      <c r="J46">
        <v>93</v>
      </c>
      <c r="K46" s="12">
        <v>159</v>
      </c>
      <c r="L46">
        <f t="shared" si="1"/>
        <v>66</v>
      </c>
      <c r="M46">
        <f t="shared" si="2"/>
        <v>30</v>
      </c>
      <c r="N46">
        <f t="shared" si="3"/>
        <v>0.46363636363636362</v>
      </c>
      <c r="O46" s="12">
        <v>0.72050000000000003</v>
      </c>
      <c r="P46">
        <v>114</v>
      </c>
      <c r="Q46">
        <f t="shared" si="4"/>
        <v>0.35454545454545461</v>
      </c>
      <c r="R46">
        <f t="shared" si="5"/>
        <v>0.57001272727272723</v>
      </c>
      <c r="S46" s="12">
        <f t="shared" si="6"/>
        <v>23718.229581818181</v>
      </c>
      <c r="T46" s="12">
        <f t="shared" si="7"/>
        <v>14230.937749090908</v>
      </c>
      <c r="U46">
        <v>93</v>
      </c>
      <c r="V46">
        <f t="shared" si="8"/>
        <v>82.5</v>
      </c>
      <c r="W46">
        <f t="shared" si="9"/>
        <v>84.75</v>
      </c>
      <c r="X46">
        <f t="shared" si="10"/>
        <v>-52.122820318423045</v>
      </c>
      <c r="Y46">
        <f t="shared" si="11"/>
        <v>86.710670962850642</v>
      </c>
      <c r="Z46">
        <f t="shared" si="12"/>
        <v>93</v>
      </c>
      <c r="AA46">
        <f t="shared" si="13"/>
        <v>0.1</v>
      </c>
      <c r="AB46">
        <f t="shared" si="14"/>
        <v>0.77146000000000003</v>
      </c>
      <c r="AC46">
        <f t="shared" si="15"/>
        <v>26187.209699999999</v>
      </c>
      <c r="AD46" s="12">
        <f t="shared" si="16"/>
        <v>15712.325819999998</v>
      </c>
      <c r="AE46">
        <v>11676</v>
      </c>
      <c r="AF46" s="65">
        <f t="shared" si="17"/>
        <v>4036.3258199999982</v>
      </c>
      <c r="AH46" s="65">
        <f t="shared" si="18"/>
        <v>9386.0966666666664</v>
      </c>
      <c r="AI46" s="65">
        <f t="shared" si="19"/>
        <v>-42986.096666666665</v>
      </c>
      <c r="AJ46" s="65">
        <f t="shared" si="20"/>
        <v>-18986.096666666665</v>
      </c>
      <c r="AK46" s="65">
        <f t="shared" si="21"/>
        <v>-18986.096666666665</v>
      </c>
      <c r="AL46" s="65">
        <f t="shared" si="22"/>
        <v>-24986.096666666665</v>
      </c>
      <c r="AM46" s="66">
        <f t="shared" si="23"/>
        <v>-38949.770846666666</v>
      </c>
      <c r="AN46" s="66">
        <f t="shared" si="24"/>
        <v>-14949.770846666666</v>
      </c>
      <c r="AO46" s="66">
        <f t="shared" si="25"/>
        <v>-14949.770846666666</v>
      </c>
      <c r="AP46" s="66">
        <f t="shared" si="26"/>
        <v>-20949.770846666666</v>
      </c>
    </row>
    <row r="47" spans="1:42" x14ac:dyDescent="0.25">
      <c r="A47" t="s">
        <v>164</v>
      </c>
      <c r="B47" t="s">
        <v>163</v>
      </c>
      <c r="C47" t="s">
        <v>107</v>
      </c>
      <c r="D47">
        <v>2</v>
      </c>
      <c r="E47">
        <v>1500</v>
      </c>
      <c r="G47" s="4">
        <f t="shared" si="0"/>
        <v>17514</v>
      </c>
      <c r="H47">
        <v>263</v>
      </c>
      <c r="I47">
        <v>0.49590000000000001</v>
      </c>
      <c r="J47">
        <v>145</v>
      </c>
      <c r="K47" s="12">
        <v>462</v>
      </c>
      <c r="L47">
        <f t="shared" si="1"/>
        <v>317</v>
      </c>
      <c r="M47">
        <f t="shared" si="2"/>
        <v>118</v>
      </c>
      <c r="N47">
        <f t="shared" si="3"/>
        <v>0.39779179810725551</v>
      </c>
      <c r="O47" s="12">
        <v>0.49590000000000001</v>
      </c>
      <c r="P47">
        <v>114</v>
      </c>
      <c r="Q47">
        <f t="shared" si="4"/>
        <v>2.1766561514195593E-2</v>
      </c>
      <c r="R47">
        <f t="shared" si="5"/>
        <v>0.83337394321766567</v>
      </c>
      <c r="S47" s="12">
        <f t="shared" si="6"/>
        <v>34676.689777287073</v>
      </c>
      <c r="T47" s="12">
        <f t="shared" si="7"/>
        <v>20806.013866372243</v>
      </c>
      <c r="U47">
        <v>145</v>
      </c>
      <c r="V47">
        <f t="shared" si="8"/>
        <v>396.25</v>
      </c>
      <c r="W47">
        <f t="shared" si="9"/>
        <v>105.375</v>
      </c>
      <c r="X47">
        <f t="shared" si="10"/>
        <v>-250.3474854687895</v>
      </c>
      <c r="Y47">
        <f t="shared" si="11"/>
        <v>265.63307113975236</v>
      </c>
      <c r="Z47">
        <f t="shared" si="12"/>
        <v>265.63307113975236</v>
      </c>
      <c r="AA47">
        <f t="shared" si="13"/>
        <v>0.40443677259243499</v>
      </c>
      <c r="AB47">
        <f t="shared" si="14"/>
        <v>0.53052873817034696</v>
      </c>
      <c r="AC47">
        <f t="shared" si="15"/>
        <v>51437.981987551691</v>
      </c>
      <c r="AD47" s="12">
        <f t="shared" si="16"/>
        <v>30862.789192531014</v>
      </c>
      <c r="AE47">
        <v>17514</v>
      </c>
      <c r="AF47" s="65">
        <f t="shared" si="17"/>
        <v>13348.789192531014</v>
      </c>
      <c r="AH47" s="65">
        <f t="shared" si="18"/>
        <v>6454.7663144058888</v>
      </c>
      <c r="AI47" s="65">
        <f t="shared" si="19"/>
        <v>-40054.76631440589</v>
      </c>
      <c r="AJ47" s="65">
        <f t="shared" si="20"/>
        <v>-16054.76631440589</v>
      </c>
      <c r="AK47" s="65">
        <f t="shared" si="21"/>
        <v>-16054.76631440589</v>
      </c>
      <c r="AL47" s="65">
        <f t="shared" si="22"/>
        <v>-22054.76631440589</v>
      </c>
      <c r="AM47" s="66">
        <f t="shared" si="23"/>
        <v>-26705.977121874876</v>
      </c>
      <c r="AN47" s="66">
        <f t="shared" si="24"/>
        <v>-2705.9771218748756</v>
      </c>
      <c r="AO47" s="66">
        <f t="shared" si="25"/>
        <v>-2705.9771218748756</v>
      </c>
      <c r="AP47" s="66">
        <f t="shared" si="26"/>
        <v>-8705.9771218748756</v>
      </c>
    </row>
    <row r="48" spans="1:42" x14ac:dyDescent="0.25">
      <c r="A48" t="s">
        <v>165</v>
      </c>
      <c r="B48" t="s">
        <v>163</v>
      </c>
      <c r="C48" t="s">
        <v>116</v>
      </c>
      <c r="D48">
        <v>1</v>
      </c>
      <c r="E48">
        <v>1300</v>
      </c>
      <c r="G48" s="4">
        <f t="shared" si="0"/>
        <v>15178.8</v>
      </c>
      <c r="H48">
        <v>238</v>
      </c>
      <c r="I48">
        <v>0.44929999999999998</v>
      </c>
      <c r="J48">
        <v>181</v>
      </c>
      <c r="K48" s="12">
        <v>316</v>
      </c>
      <c r="L48">
        <f t="shared" si="1"/>
        <v>135</v>
      </c>
      <c r="M48">
        <f t="shared" si="2"/>
        <v>57</v>
      </c>
      <c r="N48">
        <f t="shared" si="3"/>
        <v>0.43777777777777782</v>
      </c>
      <c r="O48" s="12">
        <v>0.44929999999999998</v>
      </c>
      <c r="P48">
        <v>114</v>
      </c>
      <c r="Q48">
        <f t="shared" si="4"/>
        <v>-0.29703703703703699</v>
      </c>
      <c r="R48">
        <f t="shared" si="5"/>
        <v>1.0856751111111111</v>
      </c>
      <c r="S48" s="12">
        <f t="shared" si="6"/>
        <v>45174.941373333335</v>
      </c>
      <c r="T48" s="12">
        <f t="shared" si="7"/>
        <v>27104.964823999999</v>
      </c>
      <c r="U48">
        <v>181</v>
      </c>
      <c r="V48">
        <f t="shared" si="8"/>
        <v>168.75</v>
      </c>
      <c r="W48">
        <f t="shared" si="9"/>
        <v>164.125</v>
      </c>
      <c r="X48">
        <f t="shared" si="10"/>
        <v>-106.61485974222896</v>
      </c>
      <c r="Y48">
        <f t="shared" si="11"/>
        <v>172.74909969673993</v>
      </c>
      <c r="Z48">
        <f t="shared" si="12"/>
        <v>181</v>
      </c>
      <c r="AA48">
        <f t="shared" si="13"/>
        <v>0.1</v>
      </c>
      <c r="AB48">
        <f t="shared" si="14"/>
        <v>0.77146000000000003</v>
      </c>
      <c r="AC48">
        <f t="shared" si="15"/>
        <v>50966.504900000007</v>
      </c>
      <c r="AD48" s="12">
        <f t="shared" si="16"/>
        <v>30579.902940000004</v>
      </c>
      <c r="AE48">
        <v>15178.8</v>
      </c>
      <c r="AF48" s="65">
        <f t="shared" si="17"/>
        <v>15401.102940000004</v>
      </c>
      <c r="AH48" s="65">
        <f t="shared" si="18"/>
        <v>9386.0966666666664</v>
      </c>
      <c r="AI48" s="65">
        <f t="shared" si="19"/>
        <v>-42986.096666666665</v>
      </c>
      <c r="AJ48" s="65">
        <f t="shared" si="20"/>
        <v>-18986.096666666665</v>
      </c>
      <c r="AK48" s="65">
        <f t="shared" si="21"/>
        <v>-18986.096666666665</v>
      </c>
      <c r="AL48" s="65">
        <f t="shared" si="22"/>
        <v>-24986.096666666665</v>
      </c>
      <c r="AM48" s="66">
        <f t="shared" si="23"/>
        <v>-27584.99372666666</v>
      </c>
      <c r="AN48" s="66">
        <f t="shared" si="24"/>
        <v>-3584.9937266666602</v>
      </c>
      <c r="AO48" s="66">
        <f t="shared" si="25"/>
        <v>-3584.9937266666602</v>
      </c>
      <c r="AP48" s="66">
        <f t="shared" si="26"/>
        <v>-9584.9937266666602</v>
      </c>
    </row>
    <row r="49" spans="1:42" x14ac:dyDescent="0.25">
      <c r="A49" t="s">
        <v>166</v>
      </c>
      <c r="B49" t="s">
        <v>153</v>
      </c>
      <c r="C49" t="s">
        <v>116</v>
      </c>
      <c r="D49">
        <v>1</v>
      </c>
      <c r="E49">
        <v>850</v>
      </c>
      <c r="G49" s="4">
        <f t="shared" si="0"/>
        <v>9924.5999999999985</v>
      </c>
      <c r="H49">
        <v>146</v>
      </c>
      <c r="I49">
        <v>0.53149999999999997</v>
      </c>
      <c r="J49">
        <v>96</v>
      </c>
      <c r="K49" s="12">
        <v>245</v>
      </c>
      <c r="L49">
        <f t="shared" si="1"/>
        <v>149</v>
      </c>
      <c r="M49">
        <f t="shared" si="2"/>
        <v>50</v>
      </c>
      <c r="N49">
        <f t="shared" si="3"/>
        <v>0.36845637583892621</v>
      </c>
      <c r="O49" s="12">
        <v>0.53149999999999997</v>
      </c>
      <c r="P49">
        <v>114</v>
      </c>
      <c r="Q49">
        <f t="shared" si="4"/>
        <v>0.19664429530201344</v>
      </c>
      <c r="R49">
        <f t="shared" si="5"/>
        <v>0.69497570469798653</v>
      </c>
      <c r="S49" s="12">
        <f t="shared" si="6"/>
        <v>28917.939072483219</v>
      </c>
      <c r="T49" s="12">
        <f t="shared" si="7"/>
        <v>17350.76344348993</v>
      </c>
      <c r="U49">
        <v>96</v>
      </c>
      <c r="V49">
        <f t="shared" si="8"/>
        <v>186.25</v>
      </c>
      <c r="W49">
        <f t="shared" si="9"/>
        <v>77.375</v>
      </c>
      <c r="X49">
        <f t="shared" si="10"/>
        <v>-117.67121556734901</v>
      </c>
      <c r="Y49">
        <f t="shared" si="11"/>
        <v>138.77863596158707</v>
      </c>
      <c r="Z49">
        <f t="shared" si="12"/>
        <v>138.77863596158707</v>
      </c>
      <c r="AA49">
        <f t="shared" si="13"/>
        <v>0.32968395147160845</v>
      </c>
      <c r="AB49">
        <f t="shared" si="14"/>
        <v>0.58968812080536903</v>
      </c>
      <c r="AC49">
        <f t="shared" si="15"/>
        <v>29870.181262564052</v>
      </c>
      <c r="AD49" s="12">
        <f t="shared" si="16"/>
        <v>17922.10875753843</v>
      </c>
      <c r="AE49">
        <v>9924.5999999999985</v>
      </c>
      <c r="AF49" s="65">
        <f t="shared" si="17"/>
        <v>7997.5087575384314</v>
      </c>
      <c r="AH49" s="65">
        <f t="shared" si="18"/>
        <v>7174.5388031319908</v>
      </c>
      <c r="AI49" s="65">
        <f t="shared" si="19"/>
        <v>-40774.538803131989</v>
      </c>
      <c r="AJ49" s="65">
        <f t="shared" si="20"/>
        <v>-16774.538803131989</v>
      </c>
      <c r="AK49" s="65">
        <f t="shared" si="21"/>
        <v>-16774.538803131989</v>
      </c>
      <c r="AL49" s="65">
        <f t="shared" si="22"/>
        <v>-22774.538803131989</v>
      </c>
      <c r="AM49" s="66">
        <f t="shared" si="23"/>
        <v>-32777.030045593558</v>
      </c>
      <c r="AN49" s="66">
        <f t="shared" si="24"/>
        <v>-8777.0300455935576</v>
      </c>
      <c r="AO49" s="66">
        <f t="shared" si="25"/>
        <v>-8777.0300455935576</v>
      </c>
      <c r="AP49" s="66">
        <f t="shared" si="26"/>
        <v>-14777.030045593558</v>
      </c>
    </row>
    <row r="50" spans="1:42" x14ac:dyDescent="0.25">
      <c r="A50" t="s">
        <v>167</v>
      </c>
      <c r="B50" t="s">
        <v>163</v>
      </c>
      <c r="C50" t="s">
        <v>116</v>
      </c>
      <c r="D50">
        <v>2</v>
      </c>
      <c r="E50">
        <v>1800</v>
      </c>
      <c r="G50" s="4">
        <f t="shared" si="0"/>
        <v>21016.799999999999</v>
      </c>
      <c r="H50">
        <v>349</v>
      </c>
      <c r="I50">
        <v>0.1507</v>
      </c>
      <c r="J50">
        <v>145</v>
      </c>
      <c r="K50" s="12">
        <v>412</v>
      </c>
      <c r="L50">
        <f t="shared" si="1"/>
        <v>267</v>
      </c>
      <c r="M50">
        <f t="shared" si="2"/>
        <v>204</v>
      </c>
      <c r="N50">
        <f t="shared" si="3"/>
        <v>0.71123595505617987</v>
      </c>
      <c r="O50" s="12">
        <v>0.1507</v>
      </c>
      <c r="P50">
        <v>114</v>
      </c>
      <c r="Q50">
        <f t="shared" si="4"/>
        <v>7.1161048689138556E-3</v>
      </c>
      <c r="R50">
        <f t="shared" si="5"/>
        <v>0.8449683146067416</v>
      </c>
      <c r="S50" s="12">
        <f t="shared" si="6"/>
        <v>35159.131570786514</v>
      </c>
      <c r="T50" s="12">
        <f t="shared" si="7"/>
        <v>21095.478942471909</v>
      </c>
      <c r="U50">
        <v>145</v>
      </c>
      <c r="V50">
        <f t="shared" si="8"/>
        <v>333.75</v>
      </c>
      <c r="W50">
        <f t="shared" si="9"/>
        <v>111.625</v>
      </c>
      <c r="X50">
        <f t="shared" si="10"/>
        <v>-210.86050037907506</v>
      </c>
      <c r="Y50">
        <f t="shared" si="11"/>
        <v>235.17044162244125</v>
      </c>
      <c r="Z50">
        <f t="shared" si="12"/>
        <v>235.17044162244125</v>
      </c>
      <c r="AA50">
        <f t="shared" si="13"/>
        <v>0.37017360785750186</v>
      </c>
      <c r="AB50">
        <f t="shared" si="14"/>
        <v>0.55764460674157301</v>
      </c>
      <c r="AC50">
        <f t="shared" si="15"/>
        <v>47866.657879062732</v>
      </c>
      <c r="AD50" s="12">
        <f t="shared" si="16"/>
        <v>28719.994727437639</v>
      </c>
      <c r="AE50">
        <v>21016.799999999999</v>
      </c>
      <c r="AF50" s="65">
        <f t="shared" si="17"/>
        <v>7703.1947274376398</v>
      </c>
      <c r="AH50" s="65">
        <f t="shared" si="18"/>
        <v>6784.676048689138</v>
      </c>
      <c r="AI50" s="65">
        <f t="shared" si="19"/>
        <v>-40384.676048689136</v>
      </c>
      <c r="AJ50" s="65">
        <f t="shared" si="20"/>
        <v>-16384.676048689136</v>
      </c>
      <c r="AK50" s="65">
        <f t="shared" si="21"/>
        <v>-16384.676048689136</v>
      </c>
      <c r="AL50" s="65">
        <f t="shared" si="22"/>
        <v>-22384.676048689136</v>
      </c>
      <c r="AM50" s="66">
        <f t="shared" si="23"/>
        <v>-32681.481321251496</v>
      </c>
      <c r="AN50" s="66">
        <f t="shared" si="24"/>
        <v>-8681.4813212514964</v>
      </c>
      <c r="AO50" s="66">
        <f t="shared" si="25"/>
        <v>-8681.4813212514964</v>
      </c>
      <c r="AP50" s="66">
        <f t="shared" si="26"/>
        <v>-14681.481321251496</v>
      </c>
    </row>
    <row r="51" spans="1:42" x14ac:dyDescent="0.25">
      <c r="A51" t="s">
        <v>168</v>
      </c>
      <c r="B51" t="s">
        <v>169</v>
      </c>
      <c r="C51" t="s">
        <v>107</v>
      </c>
      <c r="D51">
        <v>1</v>
      </c>
      <c r="E51">
        <v>1100</v>
      </c>
      <c r="G51" s="4">
        <f t="shared" si="0"/>
        <v>12843.599999999999</v>
      </c>
      <c r="H51">
        <v>147</v>
      </c>
      <c r="I51">
        <v>0.6</v>
      </c>
      <c r="J51">
        <v>99</v>
      </c>
      <c r="K51" s="12">
        <v>215</v>
      </c>
      <c r="L51">
        <f t="shared" si="1"/>
        <v>116</v>
      </c>
      <c r="M51">
        <f t="shared" si="2"/>
        <v>48</v>
      </c>
      <c r="N51">
        <f t="shared" si="3"/>
        <v>0.43103448275862077</v>
      </c>
      <c r="O51" s="12">
        <v>0.6</v>
      </c>
      <c r="P51">
        <v>114</v>
      </c>
      <c r="Q51">
        <f t="shared" si="4"/>
        <v>0.20344827586206898</v>
      </c>
      <c r="R51">
        <f t="shared" si="5"/>
        <v>0.6895910344827586</v>
      </c>
      <c r="S51" s="12">
        <f t="shared" si="6"/>
        <v>28693.882944827583</v>
      </c>
      <c r="T51" s="12">
        <f t="shared" si="7"/>
        <v>17216.32976689655</v>
      </c>
      <c r="U51">
        <v>99</v>
      </c>
      <c r="V51">
        <f t="shared" si="8"/>
        <v>145</v>
      </c>
      <c r="W51">
        <f t="shared" si="9"/>
        <v>84.5</v>
      </c>
      <c r="X51">
        <f t="shared" si="10"/>
        <v>-91.609805408137476</v>
      </c>
      <c r="Y51">
        <f t="shared" si="11"/>
        <v>120.17330048016173</v>
      </c>
      <c r="Z51">
        <f t="shared" si="12"/>
        <v>120.17330048016173</v>
      </c>
      <c r="AA51">
        <f t="shared" si="13"/>
        <v>0.24602276193214986</v>
      </c>
      <c r="AB51">
        <f t="shared" si="14"/>
        <v>0.65589758620689664</v>
      </c>
      <c r="AC51">
        <f t="shared" si="15"/>
        <v>28769.802864680772</v>
      </c>
      <c r="AD51" s="12">
        <f t="shared" si="16"/>
        <v>17261.881718808461</v>
      </c>
      <c r="AE51">
        <v>12843.599999999999</v>
      </c>
      <c r="AF51" s="65">
        <f t="shared" si="17"/>
        <v>4418.2817188084628</v>
      </c>
      <c r="AH51" s="65">
        <f t="shared" si="18"/>
        <v>7980.0872988505762</v>
      </c>
      <c r="AI51" s="65">
        <f t="shared" si="19"/>
        <v>-41580.087298850573</v>
      </c>
      <c r="AJ51" s="65">
        <f t="shared" si="20"/>
        <v>-17580.087298850576</v>
      </c>
      <c r="AK51" s="65">
        <f t="shared" si="21"/>
        <v>-17580.087298850576</v>
      </c>
      <c r="AL51" s="65">
        <f t="shared" si="22"/>
        <v>-23580.087298850576</v>
      </c>
      <c r="AM51" s="66">
        <f t="shared" si="23"/>
        <v>-37161.805580042113</v>
      </c>
      <c r="AN51" s="66">
        <f t="shared" si="24"/>
        <v>-13161.805580042113</v>
      </c>
      <c r="AO51" s="66">
        <f t="shared" si="25"/>
        <v>-13161.805580042113</v>
      </c>
      <c r="AP51" s="66">
        <f t="shared" si="26"/>
        <v>-19161.805580042113</v>
      </c>
    </row>
    <row r="52" spans="1:42" x14ac:dyDescent="0.25">
      <c r="A52" t="s">
        <v>170</v>
      </c>
      <c r="B52" t="s">
        <v>169</v>
      </c>
      <c r="C52" t="s">
        <v>107</v>
      </c>
      <c r="D52">
        <v>2</v>
      </c>
      <c r="E52">
        <v>1400</v>
      </c>
      <c r="G52" s="4">
        <f t="shared" si="0"/>
        <v>16346.400000000001</v>
      </c>
      <c r="H52">
        <v>151</v>
      </c>
      <c r="I52">
        <v>0.52600000000000002</v>
      </c>
      <c r="J52">
        <v>120</v>
      </c>
      <c r="K52" s="12">
        <v>188</v>
      </c>
      <c r="L52">
        <f t="shared" si="1"/>
        <v>68</v>
      </c>
      <c r="M52">
        <f t="shared" si="2"/>
        <v>31</v>
      </c>
      <c r="N52">
        <f t="shared" si="3"/>
        <v>0.46470588235294119</v>
      </c>
      <c r="O52" s="12">
        <v>0.52600000000000002</v>
      </c>
      <c r="P52">
        <v>114</v>
      </c>
      <c r="Q52">
        <f t="shared" si="4"/>
        <v>2.9411764705882346E-2</v>
      </c>
      <c r="R52">
        <f t="shared" si="5"/>
        <v>0.82732352941176468</v>
      </c>
      <c r="S52" s="12">
        <f t="shared" si="6"/>
        <v>34424.932058823528</v>
      </c>
      <c r="T52" s="12">
        <f t="shared" si="7"/>
        <v>20654.959235294114</v>
      </c>
      <c r="U52">
        <v>120</v>
      </c>
      <c r="V52">
        <f t="shared" si="8"/>
        <v>85</v>
      </c>
      <c r="W52">
        <f t="shared" si="9"/>
        <v>111.5</v>
      </c>
      <c r="X52">
        <f t="shared" si="10"/>
        <v>-53.702299722011624</v>
      </c>
      <c r="Y52">
        <f t="shared" si="11"/>
        <v>101.42917614354309</v>
      </c>
      <c r="Z52">
        <f t="shared" si="12"/>
        <v>120</v>
      </c>
      <c r="AA52">
        <f t="shared" si="13"/>
        <v>0.1</v>
      </c>
      <c r="AB52">
        <f t="shared" si="14"/>
        <v>0.77146000000000003</v>
      </c>
      <c r="AC52">
        <f t="shared" si="15"/>
        <v>33789.948000000004</v>
      </c>
      <c r="AD52" s="12">
        <f t="shared" si="16"/>
        <v>20273.968800000002</v>
      </c>
      <c r="AE52">
        <v>16346.400000000001</v>
      </c>
      <c r="AF52" s="65">
        <f t="shared" si="17"/>
        <v>3927.5688000000009</v>
      </c>
      <c r="AH52" s="65">
        <f t="shared" si="18"/>
        <v>9386.0966666666664</v>
      </c>
      <c r="AI52" s="65">
        <f t="shared" si="19"/>
        <v>-42986.096666666665</v>
      </c>
      <c r="AJ52" s="65">
        <f t="shared" si="20"/>
        <v>-18986.096666666665</v>
      </c>
      <c r="AK52" s="65">
        <f t="shared" si="21"/>
        <v>-18986.096666666665</v>
      </c>
      <c r="AL52" s="65">
        <f t="shared" si="22"/>
        <v>-24986.096666666665</v>
      </c>
      <c r="AM52" s="66">
        <f t="shared" si="23"/>
        <v>-39058.527866666664</v>
      </c>
      <c r="AN52" s="66">
        <f t="shared" si="24"/>
        <v>-15058.527866666664</v>
      </c>
      <c r="AO52" s="66">
        <f t="shared" si="25"/>
        <v>-15058.527866666664</v>
      </c>
      <c r="AP52" s="66">
        <f t="shared" si="26"/>
        <v>-21058.527866666664</v>
      </c>
    </row>
    <row r="53" spans="1:42" x14ac:dyDescent="0.25">
      <c r="A53" t="s">
        <v>171</v>
      </c>
      <c r="B53" t="s">
        <v>169</v>
      </c>
      <c r="C53" t="s">
        <v>116</v>
      </c>
      <c r="D53">
        <v>1</v>
      </c>
      <c r="E53">
        <v>1300</v>
      </c>
      <c r="G53" s="4">
        <f t="shared" si="0"/>
        <v>15178.8</v>
      </c>
      <c r="H53">
        <v>429</v>
      </c>
      <c r="I53">
        <v>0.21099999999999999</v>
      </c>
      <c r="J53">
        <v>263</v>
      </c>
      <c r="K53" s="12">
        <v>489</v>
      </c>
      <c r="L53">
        <f t="shared" si="1"/>
        <v>226</v>
      </c>
      <c r="M53">
        <f t="shared" si="2"/>
        <v>166</v>
      </c>
      <c r="N53">
        <f t="shared" si="3"/>
        <v>0.68761061946902657</v>
      </c>
      <c r="O53" s="12">
        <v>0.21099999999999999</v>
      </c>
      <c r="P53">
        <v>114</v>
      </c>
      <c r="Q53">
        <f t="shared" si="4"/>
        <v>-0.42743362831858411</v>
      </c>
      <c r="R53">
        <f t="shared" si="5"/>
        <v>1.1888709734513274</v>
      </c>
      <c r="S53" s="12">
        <f t="shared" si="6"/>
        <v>49468.921205309736</v>
      </c>
      <c r="T53" s="12">
        <f t="shared" si="7"/>
        <v>29681.352723185839</v>
      </c>
      <c r="U53">
        <v>263</v>
      </c>
      <c r="V53">
        <f t="shared" si="8"/>
        <v>282.5</v>
      </c>
      <c r="W53">
        <f t="shared" si="9"/>
        <v>234.75</v>
      </c>
      <c r="X53">
        <f t="shared" si="10"/>
        <v>-178.48117260550922</v>
      </c>
      <c r="Y53">
        <f t="shared" si="11"/>
        <v>269.19108541824613</v>
      </c>
      <c r="Z53">
        <f t="shared" si="12"/>
        <v>269.19108541824613</v>
      </c>
      <c r="AA53">
        <f t="shared" si="13"/>
        <v>0.12191534661326064</v>
      </c>
      <c r="AB53">
        <f t="shared" si="14"/>
        <v>0.75411619469026558</v>
      </c>
      <c r="AC53">
        <f t="shared" si="15"/>
        <v>74095.495297754751</v>
      </c>
      <c r="AD53" s="12">
        <f t="shared" si="16"/>
        <v>44457.297178652851</v>
      </c>
      <c r="AE53">
        <v>15178.8</v>
      </c>
      <c r="AF53" s="65">
        <f t="shared" si="17"/>
        <v>29278.497178652851</v>
      </c>
      <c r="AH53" s="65">
        <f t="shared" si="18"/>
        <v>9175.0803687315656</v>
      </c>
      <c r="AI53" s="65">
        <f t="shared" si="19"/>
        <v>-42775.080368731564</v>
      </c>
      <c r="AJ53" s="65">
        <f t="shared" si="20"/>
        <v>-18775.080368731564</v>
      </c>
      <c r="AK53" s="65">
        <f t="shared" si="21"/>
        <v>-18775.080368731564</v>
      </c>
      <c r="AL53" s="65">
        <f t="shared" si="22"/>
        <v>-24775.080368731564</v>
      </c>
      <c r="AM53" s="66">
        <f t="shared" si="23"/>
        <v>-13496.583190078713</v>
      </c>
      <c r="AN53" s="66">
        <f t="shared" si="24"/>
        <v>10503.416809921287</v>
      </c>
      <c r="AO53" s="66">
        <f t="shared" si="25"/>
        <v>10503.416809921287</v>
      </c>
      <c r="AP53" s="66">
        <f t="shared" si="26"/>
        <v>4503.4168099212875</v>
      </c>
    </row>
    <row r="54" spans="1:42" x14ac:dyDescent="0.25">
      <c r="A54" t="s">
        <v>172</v>
      </c>
      <c r="B54" t="s">
        <v>169</v>
      </c>
      <c r="C54" t="s">
        <v>116</v>
      </c>
      <c r="D54">
        <v>2</v>
      </c>
      <c r="E54">
        <v>1900</v>
      </c>
      <c r="G54" s="4">
        <f t="shared" si="0"/>
        <v>22184.400000000001</v>
      </c>
      <c r="H54">
        <v>441</v>
      </c>
      <c r="I54">
        <v>0.33150000000000002</v>
      </c>
      <c r="J54">
        <v>335</v>
      </c>
      <c r="K54" s="12">
        <v>502</v>
      </c>
      <c r="L54">
        <f t="shared" si="1"/>
        <v>167</v>
      </c>
      <c r="M54">
        <f t="shared" si="2"/>
        <v>106</v>
      </c>
      <c r="N54">
        <f t="shared" si="3"/>
        <v>0.60778443113772462</v>
      </c>
      <c r="O54" s="12">
        <v>0.33150000000000002</v>
      </c>
      <c r="P54">
        <v>114</v>
      </c>
      <c r="Q54">
        <f t="shared" si="4"/>
        <v>-0.95868263473053894</v>
      </c>
      <c r="R54">
        <f t="shared" si="5"/>
        <v>1.6093014371257486</v>
      </c>
      <c r="S54" s="12">
        <f t="shared" si="6"/>
        <v>66963.032798802407</v>
      </c>
      <c r="T54" s="12">
        <f t="shared" si="7"/>
        <v>40177.819679281441</v>
      </c>
      <c r="U54">
        <v>335</v>
      </c>
      <c r="V54">
        <f t="shared" si="8"/>
        <v>208.75</v>
      </c>
      <c r="W54">
        <f t="shared" si="9"/>
        <v>314.125</v>
      </c>
      <c r="X54">
        <f t="shared" si="10"/>
        <v>-131.88653019964619</v>
      </c>
      <c r="Y54">
        <f t="shared" si="11"/>
        <v>269.24518258781899</v>
      </c>
      <c r="Z54">
        <f t="shared" si="12"/>
        <v>335</v>
      </c>
      <c r="AA54">
        <f t="shared" si="13"/>
        <v>0.1</v>
      </c>
      <c r="AB54">
        <f t="shared" si="14"/>
        <v>0.77146000000000003</v>
      </c>
      <c r="AC54">
        <f t="shared" si="15"/>
        <v>94330.271500000003</v>
      </c>
      <c r="AD54" s="12">
        <f t="shared" si="16"/>
        <v>56598.162900000003</v>
      </c>
      <c r="AE54">
        <v>22184.400000000001</v>
      </c>
      <c r="AF54" s="65">
        <f t="shared" si="17"/>
        <v>34413.762900000002</v>
      </c>
      <c r="AH54" s="65">
        <f t="shared" si="18"/>
        <v>9386.0966666666664</v>
      </c>
      <c r="AI54" s="65">
        <f t="shared" si="19"/>
        <v>-42986.096666666665</v>
      </c>
      <c r="AJ54" s="65">
        <f t="shared" si="20"/>
        <v>-18986.096666666665</v>
      </c>
      <c r="AK54" s="65">
        <f t="shared" si="21"/>
        <v>-18986.096666666665</v>
      </c>
      <c r="AL54" s="65">
        <f t="shared" si="22"/>
        <v>-24986.096666666665</v>
      </c>
      <c r="AM54" s="66">
        <f t="shared" si="23"/>
        <v>-8572.333766666663</v>
      </c>
      <c r="AN54" s="66">
        <f t="shared" si="24"/>
        <v>15427.666233333337</v>
      </c>
      <c r="AO54" s="66">
        <f t="shared" si="25"/>
        <v>15427.666233333337</v>
      </c>
      <c r="AP54" s="66">
        <f t="shared" si="26"/>
        <v>9427.666233333337</v>
      </c>
    </row>
    <row r="55" spans="1:42" x14ac:dyDescent="0.25">
      <c r="A55" t="s">
        <v>173</v>
      </c>
      <c r="B55" t="s">
        <v>174</v>
      </c>
      <c r="C55" t="s">
        <v>107</v>
      </c>
      <c r="D55">
        <v>1</v>
      </c>
      <c r="E55">
        <v>900</v>
      </c>
      <c r="G55" s="4">
        <f t="shared" si="0"/>
        <v>10508.4</v>
      </c>
      <c r="H55">
        <v>144</v>
      </c>
      <c r="I55">
        <v>0.32879999999999998</v>
      </c>
      <c r="J55">
        <v>98</v>
      </c>
      <c r="K55" s="12">
        <v>195</v>
      </c>
      <c r="L55">
        <f t="shared" si="1"/>
        <v>97</v>
      </c>
      <c r="M55">
        <f t="shared" si="2"/>
        <v>46</v>
      </c>
      <c r="N55">
        <f t="shared" si="3"/>
        <v>0.47938144329896915</v>
      </c>
      <c r="O55" s="12">
        <v>0.32879999999999998</v>
      </c>
      <c r="P55">
        <v>114</v>
      </c>
      <c r="Q55">
        <f t="shared" si="4"/>
        <v>0.23195876288659795</v>
      </c>
      <c r="R55">
        <f t="shared" si="5"/>
        <v>0.66702783505154639</v>
      </c>
      <c r="S55" s="12">
        <f t="shared" si="6"/>
        <v>27755.028216494844</v>
      </c>
      <c r="T55" s="12">
        <f t="shared" si="7"/>
        <v>16653.016929896905</v>
      </c>
      <c r="U55">
        <v>98</v>
      </c>
      <c r="V55">
        <f t="shared" si="8"/>
        <v>121.25</v>
      </c>
      <c r="W55">
        <f t="shared" si="9"/>
        <v>85.875</v>
      </c>
      <c r="X55">
        <f t="shared" si="10"/>
        <v>-76.604751074045993</v>
      </c>
      <c r="Y55">
        <f t="shared" si="11"/>
        <v>108.09750126358351</v>
      </c>
      <c r="Z55">
        <f t="shared" si="12"/>
        <v>108.09750126358351</v>
      </c>
      <c r="AA55">
        <f t="shared" si="13"/>
        <v>0.18327836093677122</v>
      </c>
      <c r="AB55">
        <f t="shared" si="14"/>
        <v>0.70555350515463933</v>
      </c>
      <c r="AC55">
        <f t="shared" si="15"/>
        <v>27838.028383967478</v>
      </c>
      <c r="AD55" s="12">
        <f t="shared" si="16"/>
        <v>16702.817030380487</v>
      </c>
      <c r="AE55">
        <v>10508.4</v>
      </c>
      <c r="AF55" s="65">
        <f t="shared" si="17"/>
        <v>6194.4170303804876</v>
      </c>
      <c r="AH55" s="65">
        <f t="shared" si="18"/>
        <v>8584.2343127147778</v>
      </c>
      <c r="AI55" s="65">
        <f t="shared" si="19"/>
        <v>-42184.234312714776</v>
      </c>
      <c r="AJ55" s="65">
        <f t="shared" si="20"/>
        <v>-18184.234312714776</v>
      </c>
      <c r="AK55" s="65">
        <f t="shared" si="21"/>
        <v>-18184.234312714776</v>
      </c>
      <c r="AL55" s="65">
        <f t="shared" si="22"/>
        <v>-24184.234312714776</v>
      </c>
      <c r="AM55" s="66">
        <f t="shared" si="23"/>
        <v>-35989.81728233429</v>
      </c>
      <c r="AN55" s="66">
        <f t="shared" si="24"/>
        <v>-11989.817282334288</v>
      </c>
      <c r="AO55" s="66">
        <f t="shared" si="25"/>
        <v>-11989.817282334288</v>
      </c>
      <c r="AP55" s="66">
        <f t="shared" si="26"/>
        <v>-17989.81728233429</v>
      </c>
    </row>
    <row r="56" spans="1:42" x14ac:dyDescent="0.25">
      <c r="A56" t="s">
        <v>175</v>
      </c>
      <c r="B56" t="s">
        <v>174</v>
      </c>
      <c r="C56" t="s">
        <v>107</v>
      </c>
      <c r="D56">
        <v>2</v>
      </c>
      <c r="E56">
        <v>1400</v>
      </c>
      <c r="G56" s="4">
        <f t="shared" si="0"/>
        <v>16346.400000000001</v>
      </c>
      <c r="H56">
        <v>136</v>
      </c>
      <c r="I56">
        <v>0.61919999999999997</v>
      </c>
      <c r="J56">
        <v>77</v>
      </c>
      <c r="K56" s="12">
        <v>260</v>
      </c>
      <c r="L56">
        <f t="shared" si="1"/>
        <v>183</v>
      </c>
      <c r="M56">
        <f t="shared" si="2"/>
        <v>59</v>
      </c>
      <c r="N56">
        <f t="shared" si="3"/>
        <v>0.35792349726775963</v>
      </c>
      <c r="O56" s="12">
        <v>0.61919999999999997</v>
      </c>
      <c r="P56">
        <v>114</v>
      </c>
      <c r="Q56">
        <f t="shared" si="4"/>
        <v>0.26174863387978142</v>
      </c>
      <c r="R56">
        <f t="shared" si="5"/>
        <v>0.64345213114754096</v>
      </c>
      <c r="S56" s="12">
        <f t="shared" si="6"/>
        <v>26774.043177049181</v>
      </c>
      <c r="T56" s="12">
        <f t="shared" si="7"/>
        <v>16064.425906229508</v>
      </c>
      <c r="U56">
        <v>77</v>
      </c>
      <c r="V56">
        <f t="shared" si="8"/>
        <v>228.75</v>
      </c>
      <c r="W56">
        <f t="shared" si="9"/>
        <v>54.125</v>
      </c>
      <c r="X56">
        <f t="shared" si="10"/>
        <v>-144.52236542835482</v>
      </c>
      <c r="Y56">
        <f t="shared" si="11"/>
        <v>149.99322403335862</v>
      </c>
      <c r="Z56">
        <f t="shared" si="12"/>
        <v>149.99322403335862</v>
      </c>
      <c r="AA56">
        <f t="shared" si="13"/>
        <v>0.4190960613480158</v>
      </c>
      <c r="AB56">
        <f t="shared" si="14"/>
        <v>0.51892737704918024</v>
      </c>
      <c r="AC56">
        <f t="shared" si="15"/>
        <v>28409.990467815009</v>
      </c>
      <c r="AD56" s="12">
        <f t="shared" si="16"/>
        <v>17045.994280689003</v>
      </c>
      <c r="AE56">
        <v>16346.400000000001</v>
      </c>
      <c r="AF56" s="65">
        <f t="shared" si="17"/>
        <v>699.59428068900161</v>
      </c>
      <c r="AH56" s="65">
        <f t="shared" si="18"/>
        <v>6313.6164207650272</v>
      </c>
      <c r="AI56" s="65">
        <f t="shared" si="19"/>
        <v>-39913.616420765029</v>
      </c>
      <c r="AJ56" s="65">
        <f t="shared" si="20"/>
        <v>-15913.616420765027</v>
      </c>
      <c r="AK56" s="65">
        <f t="shared" si="21"/>
        <v>-15913.616420765027</v>
      </c>
      <c r="AL56" s="65">
        <f t="shared" si="22"/>
        <v>-21913.616420765029</v>
      </c>
      <c r="AM56" s="66">
        <f t="shared" si="23"/>
        <v>-39214.022140076027</v>
      </c>
      <c r="AN56" s="66">
        <f t="shared" si="24"/>
        <v>-15214.022140076026</v>
      </c>
      <c r="AO56" s="66">
        <f t="shared" si="25"/>
        <v>-15214.022140076026</v>
      </c>
      <c r="AP56" s="66">
        <f t="shared" si="26"/>
        <v>-21214.022140076027</v>
      </c>
    </row>
    <row r="57" spans="1:42" x14ac:dyDescent="0.25">
      <c r="A57" t="s">
        <v>176</v>
      </c>
      <c r="B57" t="s">
        <v>174</v>
      </c>
      <c r="C57" t="s">
        <v>116</v>
      </c>
      <c r="D57">
        <v>1</v>
      </c>
      <c r="E57">
        <v>1400</v>
      </c>
      <c r="G57" s="4">
        <f t="shared" si="0"/>
        <v>16346.400000000001</v>
      </c>
      <c r="H57">
        <v>305</v>
      </c>
      <c r="I57">
        <v>0.2712</v>
      </c>
      <c r="J57">
        <v>173</v>
      </c>
      <c r="K57" s="12">
        <v>322</v>
      </c>
      <c r="L57">
        <f t="shared" si="1"/>
        <v>149</v>
      </c>
      <c r="M57">
        <f t="shared" si="2"/>
        <v>132</v>
      </c>
      <c r="N57">
        <f t="shared" si="3"/>
        <v>0.8087248322147651</v>
      </c>
      <c r="O57" s="12">
        <v>0.2712</v>
      </c>
      <c r="P57">
        <v>114</v>
      </c>
      <c r="Q57">
        <f t="shared" si="4"/>
        <v>-0.2167785234899329</v>
      </c>
      <c r="R57">
        <f t="shared" si="5"/>
        <v>1.0221585234899329</v>
      </c>
      <c r="S57" s="12">
        <f t="shared" si="6"/>
        <v>42532.016162416105</v>
      </c>
      <c r="T57" s="12">
        <f t="shared" si="7"/>
        <v>25519.209697449664</v>
      </c>
      <c r="U57">
        <v>173</v>
      </c>
      <c r="V57">
        <f t="shared" si="8"/>
        <v>186.25</v>
      </c>
      <c r="W57">
        <f t="shared" si="9"/>
        <v>154.375</v>
      </c>
      <c r="X57">
        <f t="shared" si="10"/>
        <v>-117.67121556734901</v>
      </c>
      <c r="Y57">
        <f t="shared" si="11"/>
        <v>177.27863596158707</v>
      </c>
      <c r="Z57">
        <f t="shared" si="12"/>
        <v>177.27863596158707</v>
      </c>
      <c r="AA57">
        <f t="shared" si="13"/>
        <v>0.12297254207563528</v>
      </c>
      <c r="AB57">
        <f t="shared" si="14"/>
        <v>0.75327953020134231</v>
      </c>
      <c r="AC57">
        <f t="shared" si="15"/>
        <v>48742.234178335872</v>
      </c>
      <c r="AD57" s="12">
        <f t="shared" si="16"/>
        <v>29245.340507001521</v>
      </c>
      <c r="AE57">
        <v>16346.400000000001</v>
      </c>
      <c r="AF57" s="65">
        <f t="shared" si="17"/>
        <v>12898.94050700152</v>
      </c>
      <c r="AH57" s="65">
        <f t="shared" si="18"/>
        <v>9164.9009507829978</v>
      </c>
      <c r="AI57" s="65">
        <f t="shared" si="19"/>
        <v>-42764.900950782998</v>
      </c>
      <c r="AJ57" s="65">
        <f t="shared" si="20"/>
        <v>-18764.900950782998</v>
      </c>
      <c r="AK57" s="65">
        <f t="shared" si="21"/>
        <v>-18764.900950782998</v>
      </c>
      <c r="AL57" s="65">
        <f t="shared" si="22"/>
        <v>-24764.900950782998</v>
      </c>
      <c r="AM57" s="66">
        <f t="shared" si="23"/>
        <v>-29865.960443781478</v>
      </c>
      <c r="AN57" s="66">
        <f t="shared" si="24"/>
        <v>-5865.9604437814778</v>
      </c>
      <c r="AO57" s="66">
        <f t="shared" si="25"/>
        <v>-5865.9604437814778</v>
      </c>
      <c r="AP57" s="66">
        <f t="shared" si="26"/>
        <v>-11865.960443781478</v>
      </c>
    </row>
    <row r="58" spans="1:42" x14ac:dyDescent="0.25">
      <c r="A58" t="s">
        <v>177</v>
      </c>
      <c r="B58" t="s">
        <v>174</v>
      </c>
      <c r="C58" t="s">
        <v>116</v>
      </c>
      <c r="D58">
        <v>2</v>
      </c>
      <c r="E58">
        <v>1700</v>
      </c>
      <c r="G58" s="4">
        <f t="shared" si="0"/>
        <v>19849.199999999997</v>
      </c>
      <c r="H58">
        <v>425</v>
      </c>
      <c r="I58">
        <v>0.32879999999999998</v>
      </c>
      <c r="J58">
        <v>176</v>
      </c>
      <c r="K58" s="12">
        <v>469</v>
      </c>
      <c r="L58">
        <f t="shared" si="1"/>
        <v>293</v>
      </c>
      <c r="M58">
        <f t="shared" si="2"/>
        <v>249</v>
      </c>
      <c r="N58">
        <f t="shared" si="3"/>
        <v>0.779863481228669</v>
      </c>
      <c r="O58" s="12">
        <v>0.32879999999999998</v>
      </c>
      <c r="P58">
        <v>114</v>
      </c>
      <c r="Q58">
        <f t="shared" si="4"/>
        <v>-6.9283276450511938E-2</v>
      </c>
      <c r="R58">
        <f t="shared" si="5"/>
        <v>0.90543078498293517</v>
      </c>
      <c r="S58" s="12">
        <f t="shared" si="6"/>
        <v>37674.974963139932</v>
      </c>
      <c r="T58" s="12">
        <f t="shared" si="7"/>
        <v>22604.98497788396</v>
      </c>
      <c r="U58">
        <v>176</v>
      </c>
      <c r="V58">
        <f t="shared" si="8"/>
        <v>366.25</v>
      </c>
      <c r="W58">
        <f t="shared" si="9"/>
        <v>139.375</v>
      </c>
      <c r="X58">
        <f t="shared" si="10"/>
        <v>-231.39373262572656</v>
      </c>
      <c r="Y58">
        <f t="shared" si="11"/>
        <v>266.511008971443</v>
      </c>
      <c r="Z58">
        <f t="shared" si="12"/>
        <v>266.511008971443</v>
      </c>
      <c r="AA58">
        <f t="shared" si="13"/>
        <v>0.34712903473431539</v>
      </c>
      <c r="AB58">
        <f t="shared" si="14"/>
        <v>0.57588208191126289</v>
      </c>
      <c r="AC58">
        <f t="shared" si="15"/>
        <v>56019.803865042239</v>
      </c>
      <c r="AD58" s="12">
        <f t="shared" si="16"/>
        <v>33611.882319025339</v>
      </c>
      <c r="AE58">
        <v>19849.199999999997</v>
      </c>
      <c r="AF58" s="65">
        <f t="shared" si="17"/>
        <v>13762.682319025342</v>
      </c>
      <c r="AH58" s="65">
        <f t="shared" si="18"/>
        <v>7006.5653299203659</v>
      </c>
      <c r="AI58" s="65">
        <f t="shared" si="19"/>
        <v>-40606.56532992037</v>
      </c>
      <c r="AJ58" s="65">
        <f t="shared" si="20"/>
        <v>-16606.565329920366</v>
      </c>
      <c r="AK58" s="65">
        <f t="shared" si="21"/>
        <v>-16606.565329920366</v>
      </c>
      <c r="AL58" s="65">
        <f t="shared" si="22"/>
        <v>-22606.565329920366</v>
      </c>
      <c r="AM58" s="66">
        <f t="shared" si="23"/>
        <v>-26843.883010895028</v>
      </c>
      <c r="AN58" s="66">
        <f t="shared" si="24"/>
        <v>-2843.8830108950242</v>
      </c>
      <c r="AO58" s="66">
        <f t="shared" si="25"/>
        <v>-2843.8830108950242</v>
      </c>
      <c r="AP58" s="66">
        <f t="shared" si="26"/>
        <v>-8843.8830108950242</v>
      </c>
    </row>
    <row r="59" spans="1:42" x14ac:dyDescent="0.25">
      <c r="A59" t="s">
        <v>178</v>
      </c>
      <c r="B59" t="s">
        <v>179</v>
      </c>
      <c r="C59" t="s">
        <v>107</v>
      </c>
      <c r="D59">
        <v>1</v>
      </c>
      <c r="E59">
        <v>800</v>
      </c>
      <c r="G59" s="4">
        <f t="shared" si="0"/>
        <v>9340.7999999999993</v>
      </c>
      <c r="H59">
        <v>176</v>
      </c>
      <c r="I59">
        <v>0.41370000000000001</v>
      </c>
      <c r="J59">
        <v>86</v>
      </c>
      <c r="K59" s="12">
        <v>224</v>
      </c>
      <c r="L59">
        <f t="shared" si="1"/>
        <v>138</v>
      </c>
      <c r="M59">
        <f t="shared" si="2"/>
        <v>90</v>
      </c>
      <c r="N59">
        <f t="shared" si="3"/>
        <v>0.62173913043478257</v>
      </c>
      <c r="O59" s="12">
        <v>0.41370000000000001</v>
      </c>
      <c r="P59">
        <v>114</v>
      </c>
      <c r="Q59">
        <f t="shared" si="4"/>
        <v>0.26231884057971017</v>
      </c>
      <c r="R59">
        <f t="shared" si="5"/>
        <v>0.6430008695652174</v>
      </c>
      <c r="S59" s="12">
        <f t="shared" si="6"/>
        <v>26755.266182608695</v>
      </c>
      <c r="T59" s="12">
        <f t="shared" si="7"/>
        <v>16053.159709565216</v>
      </c>
      <c r="U59">
        <v>86</v>
      </c>
      <c r="V59">
        <f t="shared" si="8"/>
        <v>172.5</v>
      </c>
      <c r="W59">
        <f t="shared" si="9"/>
        <v>68.75</v>
      </c>
      <c r="X59">
        <f t="shared" si="10"/>
        <v>-108.98407884761183</v>
      </c>
      <c r="Y59">
        <f t="shared" si="11"/>
        <v>127.07685746777862</v>
      </c>
      <c r="Z59">
        <f t="shared" si="12"/>
        <v>127.07685746777862</v>
      </c>
      <c r="AA59">
        <f t="shared" si="13"/>
        <v>0.33812670995813693</v>
      </c>
      <c r="AB59">
        <f t="shared" si="14"/>
        <v>0.58300652173913048</v>
      </c>
      <c r="AC59">
        <f t="shared" si="15"/>
        <v>27041.622383027534</v>
      </c>
      <c r="AD59" s="12">
        <f t="shared" si="16"/>
        <v>16224.97342981652</v>
      </c>
      <c r="AE59">
        <v>9340.7999999999993</v>
      </c>
      <c r="AF59" s="65">
        <f t="shared" si="17"/>
        <v>6884.1734298165211</v>
      </c>
      <c r="AH59" s="65">
        <f t="shared" si="18"/>
        <v>7093.2460144927545</v>
      </c>
      <c r="AI59" s="65">
        <f t="shared" si="19"/>
        <v>-40693.246014492754</v>
      </c>
      <c r="AJ59" s="65">
        <f t="shared" si="20"/>
        <v>-16693.246014492754</v>
      </c>
      <c r="AK59" s="65">
        <f t="shared" si="21"/>
        <v>-16693.246014492754</v>
      </c>
      <c r="AL59" s="65">
        <f t="shared" si="22"/>
        <v>-22693.246014492754</v>
      </c>
      <c r="AM59" s="66">
        <f t="shared" si="23"/>
        <v>-33809.072584676236</v>
      </c>
      <c r="AN59" s="66">
        <f t="shared" si="24"/>
        <v>-9809.0725846762325</v>
      </c>
      <c r="AO59" s="66">
        <f t="shared" si="25"/>
        <v>-9809.0725846762325</v>
      </c>
      <c r="AP59" s="66">
        <f t="shared" si="26"/>
        <v>-15809.072584676233</v>
      </c>
    </row>
    <row r="60" spans="1:42" x14ac:dyDescent="0.25">
      <c r="A60" t="s">
        <v>180</v>
      </c>
      <c r="B60" t="s">
        <v>153</v>
      </c>
      <c r="C60" t="s">
        <v>116</v>
      </c>
      <c r="D60">
        <v>2</v>
      </c>
      <c r="E60">
        <v>900</v>
      </c>
      <c r="G60" s="4">
        <f t="shared" si="0"/>
        <v>10508.4</v>
      </c>
      <c r="H60">
        <v>169</v>
      </c>
      <c r="I60">
        <v>0.47949999999999998</v>
      </c>
      <c r="J60">
        <v>111</v>
      </c>
      <c r="K60" s="12">
        <v>276</v>
      </c>
      <c r="L60">
        <f t="shared" si="1"/>
        <v>165</v>
      </c>
      <c r="M60">
        <f t="shared" si="2"/>
        <v>58</v>
      </c>
      <c r="N60">
        <f t="shared" si="3"/>
        <v>0.38121212121212122</v>
      </c>
      <c r="O60" s="12">
        <v>0.47949999999999998</v>
      </c>
      <c r="P60">
        <v>114</v>
      </c>
      <c r="Q60">
        <f t="shared" si="4"/>
        <v>0.11454545454545455</v>
      </c>
      <c r="R60">
        <f t="shared" si="5"/>
        <v>0.75994872727272733</v>
      </c>
      <c r="S60" s="12">
        <f t="shared" si="6"/>
        <v>31621.466541818187</v>
      </c>
      <c r="T60" s="12">
        <f t="shared" si="7"/>
        <v>18972.879925090911</v>
      </c>
      <c r="U60">
        <v>111</v>
      </c>
      <c r="V60">
        <f t="shared" si="8"/>
        <v>206.25</v>
      </c>
      <c r="W60">
        <f t="shared" si="9"/>
        <v>90.375</v>
      </c>
      <c r="X60">
        <f t="shared" si="10"/>
        <v>-130.30705079605761</v>
      </c>
      <c r="Y60">
        <f t="shared" si="11"/>
        <v>156.02667740712658</v>
      </c>
      <c r="Z60">
        <f t="shared" si="12"/>
        <v>156.02667740712658</v>
      </c>
      <c r="AA60">
        <f t="shared" si="13"/>
        <v>0.31831116318606828</v>
      </c>
      <c r="AB60">
        <f t="shared" si="14"/>
        <v>0.59868854545454564</v>
      </c>
      <c r="AC60">
        <f t="shared" si="15"/>
        <v>34095.155360377052</v>
      </c>
      <c r="AD60" s="12">
        <f t="shared" si="16"/>
        <v>20457.093216226229</v>
      </c>
      <c r="AE60">
        <v>10508.4</v>
      </c>
      <c r="AF60" s="65">
        <f t="shared" si="17"/>
        <v>9948.6932162262292</v>
      </c>
      <c r="AH60" s="65">
        <f t="shared" si="18"/>
        <v>7284.0439696969725</v>
      </c>
      <c r="AI60" s="65">
        <f t="shared" si="19"/>
        <v>-40884.04396969697</v>
      </c>
      <c r="AJ60" s="65">
        <f t="shared" si="20"/>
        <v>-16884.043969696973</v>
      </c>
      <c r="AK60" s="65">
        <f t="shared" si="21"/>
        <v>-16884.043969696973</v>
      </c>
      <c r="AL60" s="65">
        <f t="shared" si="22"/>
        <v>-22884.043969696973</v>
      </c>
      <c r="AM60" s="66">
        <f t="shared" si="23"/>
        <v>-30935.350753470739</v>
      </c>
      <c r="AN60" s="66">
        <f t="shared" si="24"/>
        <v>-6935.3507534707442</v>
      </c>
      <c r="AO60" s="66">
        <f t="shared" si="25"/>
        <v>-6935.3507534707442</v>
      </c>
      <c r="AP60" s="66">
        <f t="shared" si="26"/>
        <v>-12935.350753470744</v>
      </c>
    </row>
    <row r="61" spans="1:42" x14ac:dyDescent="0.25">
      <c r="A61" t="s">
        <v>181</v>
      </c>
      <c r="B61" t="s">
        <v>179</v>
      </c>
      <c r="C61" t="s">
        <v>107</v>
      </c>
      <c r="D61">
        <v>2</v>
      </c>
      <c r="E61">
        <v>1300</v>
      </c>
      <c r="G61" s="4">
        <f t="shared" si="0"/>
        <v>15178.8</v>
      </c>
      <c r="H61">
        <v>207</v>
      </c>
      <c r="I61">
        <v>0.63009999999999999</v>
      </c>
      <c r="J61">
        <v>127</v>
      </c>
      <c r="K61" s="12">
        <v>276</v>
      </c>
      <c r="L61">
        <f t="shared" si="1"/>
        <v>149</v>
      </c>
      <c r="M61">
        <f t="shared" si="2"/>
        <v>80</v>
      </c>
      <c r="N61">
        <f t="shared" si="3"/>
        <v>0.5295302013422819</v>
      </c>
      <c r="O61" s="12">
        <v>0.63009999999999999</v>
      </c>
      <c r="P61">
        <v>114</v>
      </c>
      <c r="Q61">
        <f t="shared" si="4"/>
        <v>3.0201342281879193E-2</v>
      </c>
      <c r="R61">
        <f t="shared" si="5"/>
        <v>0.82669865771812079</v>
      </c>
      <c r="S61" s="12">
        <f t="shared" si="6"/>
        <v>34398.931147651005</v>
      </c>
      <c r="T61" s="12">
        <f t="shared" si="7"/>
        <v>20639.358688590601</v>
      </c>
      <c r="U61">
        <v>127</v>
      </c>
      <c r="V61">
        <f t="shared" si="8"/>
        <v>186.25</v>
      </c>
      <c r="W61">
        <f t="shared" si="9"/>
        <v>108.375</v>
      </c>
      <c r="X61">
        <f t="shared" si="10"/>
        <v>-117.67121556734901</v>
      </c>
      <c r="Y61">
        <f t="shared" si="11"/>
        <v>154.27863596158707</v>
      </c>
      <c r="Z61">
        <f t="shared" si="12"/>
        <v>154.27863596158707</v>
      </c>
      <c r="AA61">
        <f t="shared" si="13"/>
        <v>0.24646247496154133</v>
      </c>
      <c r="AB61">
        <f t="shared" si="14"/>
        <v>0.65554959731543616</v>
      </c>
      <c r="AC61">
        <f t="shared" si="15"/>
        <v>36915.113652832508</v>
      </c>
      <c r="AD61" s="12">
        <f t="shared" si="16"/>
        <v>22149.068191699505</v>
      </c>
      <c r="AE61">
        <v>15178.8</v>
      </c>
      <c r="AF61" s="65">
        <f t="shared" si="17"/>
        <v>6970.2681916995061</v>
      </c>
      <c r="AH61" s="65">
        <f t="shared" si="18"/>
        <v>7975.8534340044735</v>
      </c>
      <c r="AI61" s="65">
        <f t="shared" si="19"/>
        <v>-41575.853434004472</v>
      </c>
      <c r="AJ61" s="65">
        <f t="shared" si="20"/>
        <v>-17575.853434004472</v>
      </c>
      <c r="AK61" s="65">
        <f t="shared" si="21"/>
        <v>-17575.853434004472</v>
      </c>
      <c r="AL61" s="65">
        <f t="shared" si="22"/>
        <v>-23575.853434004472</v>
      </c>
      <c r="AM61" s="66">
        <f t="shared" si="23"/>
        <v>-34605.585242304966</v>
      </c>
      <c r="AN61" s="66">
        <f t="shared" si="24"/>
        <v>-10605.585242304966</v>
      </c>
      <c r="AO61" s="66">
        <f t="shared" si="25"/>
        <v>-10605.585242304966</v>
      </c>
      <c r="AP61" s="66">
        <f t="shared" si="26"/>
        <v>-16605.585242304966</v>
      </c>
    </row>
    <row r="62" spans="1:42" x14ac:dyDescent="0.25">
      <c r="A62" t="s">
        <v>182</v>
      </c>
      <c r="B62" t="s">
        <v>179</v>
      </c>
      <c r="C62" t="s">
        <v>116</v>
      </c>
      <c r="D62">
        <v>1</v>
      </c>
      <c r="E62">
        <v>1400</v>
      </c>
      <c r="G62" s="4">
        <f t="shared" si="0"/>
        <v>16346.400000000001</v>
      </c>
      <c r="H62">
        <v>244</v>
      </c>
      <c r="I62">
        <v>0.90410000000000001</v>
      </c>
      <c r="J62">
        <v>222</v>
      </c>
      <c r="K62" s="12">
        <v>381</v>
      </c>
      <c r="L62">
        <f t="shared" si="1"/>
        <v>159</v>
      </c>
      <c r="M62">
        <f t="shared" si="2"/>
        <v>22</v>
      </c>
      <c r="N62">
        <f t="shared" si="3"/>
        <v>0.21069182389937108</v>
      </c>
      <c r="O62" s="12">
        <v>0.90410000000000001</v>
      </c>
      <c r="P62">
        <v>114</v>
      </c>
      <c r="Q62">
        <f t="shared" si="4"/>
        <v>-0.44339622641509435</v>
      </c>
      <c r="R62">
        <f t="shared" si="5"/>
        <v>1.2015037735849057</v>
      </c>
      <c r="S62" s="12">
        <f t="shared" si="6"/>
        <v>49994.572018867926</v>
      </c>
      <c r="T62" s="12">
        <f t="shared" si="7"/>
        <v>29996.743211320754</v>
      </c>
      <c r="U62">
        <v>222</v>
      </c>
      <c r="V62">
        <f t="shared" si="8"/>
        <v>198.75</v>
      </c>
      <c r="W62">
        <f t="shared" si="9"/>
        <v>202.125</v>
      </c>
      <c r="X62">
        <f t="shared" si="10"/>
        <v>-125.56861258529189</v>
      </c>
      <c r="Y62">
        <f t="shared" si="11"/>
        <v>207.87116186504929</v>
      </c>
      <c r="Z62">
        <f t="shared" si="12"/>
        <v>222</v>
      </c>
      <c r="AA62">
        <f t="shared" si="13"/>
        <v>0.1</v>
      </c>
      <c r="AB62">
        <f t="shared" si="14"/>
        <v>0.77146000000000003</v>
      </c>
      <c r="AC62">
        <f t="shared" si="15"/>
        <v>62511.403800000007</v>
      </c>
      <c r="AD62" s="12">
        <f t="shared" si="16"/>
        <v>37506.842280000004</v>
      </c>
      <c r="AE62">
        <v>16346.400000000001</v>
      </c>
      <c r="AF62" s="65">
        <f t="shared" si="17"/>
        <v>21160.442280000003</v>
      </c>
      <c r="AH62" s="65">
        <f t="shared" si="18"/>
        <v>9386.0966666666664</v>
      </c>
      <c r="AI62" s="65">
        <f t="shared" si="19"/>
        <v>-42986.096666666665</v>
      </c>
      <c r="AJ62" s="65">
        <f t="shared" si="20"/>
        <v>-18986.096666666665</v>
      </c>
      <c r="AK62" s="65">
        <f t="shared" si="21"/>
        <v>-18986.096666666665</v>
      </c>
      <c r="AL62" s="65">
        <f t="shared" si="22"/>
        <v>-24986.096666666665</v>
      </c>
      <c r="AM62" s="66">
        <f t="shared" si="23"/>
        <v>-21825.654386666662</v>
      </c>
      <c r="AN62" s="66">
        <f t="shared" si="24"/>
        <v>2174.3456133333384</v>
      </c>
      <c r="AO62" s="66">
        <f t="shared" si="25"/>
        <v>2174.3456133333384</v>
      </c>
      <c r="AP62" s="66">
        <f t="shared" si="26"/>
        <v>-3825.6543866666616</v>
      </c>
    </row>
    <row r="63" spans="1:42" x14ac:dyDescent="0.25">
      <c r="A63" t="s">
        <v>183</v>
      </c>
      <c r="B63" t="s">
        <v>179</v>
      </c>
      <c r="C63" t="s">
        <v>116</v>
      </c>
      <c r="D63">
        <v>2</v>
      </c>
      <c r="E63">
        <v>1900</v>
      </c>
      <c r="G63" s="4">
        <f t="shared" si="0"/>
        <v>22184.400000000001</v>
      </c>
      <c r="H63">
        <v>536</v>
      </c>
      <c r="I63">
        <v>0.54249999999999998</v>
      </c>
      <c r="J63">
        <v>386</v>
      </c>
      <c r="K63" s="12">
        <v>773</v>
      </c>
      <c r="L63">
        <f t="shared" si="1"/>
        <v>387</v>
      </c>
      <c r="M63">
        <f t="shared" si="2"/>
        <v>150</v>
      </c>
      <c r="N63">
        <f t="shared" si="3"/>
        <v>0.41007751937984493</v>
      </c>
      <c r="O63" s="12">
        <v>0.54249999999999998</v>
      </c>
      <c r="P63">
        <v>114</v>
      </c>
      <c r="Q63">
        <f t="shared" si="4"/>
        <v>-0.46227390180878558</v>
      </c>
      <c r="R63">
        <f t="shared" si="5"/>
        <v>1.216443565891473</v>
      </c>
      <c r="S63" s="12">
        <f t="shared" si="6"/>
        <v>50616.216776744186</v>
      </c>
      <c r="T63" s="12">
        <f t="shared" si="7"/>
        <v>30369.730066046512</v>
      </c>
      <c r="U63">
        <v>386</v>
      </c>
      <c r="V63">
        <f t="shared" si="8"/>
        <v>483.75</v>
      </c>
      <c r="W63">
        <f t="shared" si="9"/>
        <v>337.625</v>
      </c>
      <c r="X63">
        <f t="shared" si="10"/>
        <v>-305.62926459438967</v>
      </c>
      <c r="Y63">
        <f t="shared" si="11"/>
        <v>428.78075246398782</v>
      </c>
      <c r="Z63">
        <f t="shared" si="12"/>
        <v>428.78075246398782</v>
      </c>
      <c r="AA63">
        <f t="shared" si="13"/>
        <v>0.18843566400824358</v>
      </c>
      <c r="AB63">
        <f t="shared" si="14"/>
        <v>0.70147201550387606</v>
      </c>
      <c r="AC63">
        <f t="shared" si="15"/>
        <v>109783.86000366647</v>
      </c>
      <c r="AD63" s="12">
        <f t="shared" si="16"/>
        <v>65870.316002199877</v>
      </c>
      <c r="AE63">
        <v>22184.400000000001</v>
      </c>
      <c r="AF63" s="65">
        <f t="shared" si="17"/>
        <v>43685.916002199876</v>
      </c>
      <c r="AH63" s="65">
        <f t="shared" si="18"/>
        <v>8534.5761886304936</v>
      </c>
      <c r="AI63" s="65">
        <f t="shared" si="19"/>
        <v>-42134.576188630497</v>
      </c>
      <c r="AJ63" s="65">
        <f t="shared" si="20"/>
        <v>-18134.576188630494</v>
      </c>
      <c r="AK63" s="65">
        <f t="shared" si="21"/>
        <v>-18134.576188630494</v>
      </c>
      <c r="AL63" s="65">
        <f t="shared" si="22"/>
        <v>-24134.576188630494</v>
      </c>
      <c r="AM63" s="66">
        <f t="shared" si="23"/>
        <v>1551.3398135693787</v>
      </c>
      <c r="AN63" s="66">
        <f t="shared" si="24"/>
        <v>25551.339813569382</v>
      </c>
      <c r="AO63" s="66">
        <f t="shared" si="25"/>
        <v>25551.339813569382</v>
      </c>
      <c r="AP63" s="66">
        <f t="shared" si="26"/>
        <v>19551.339813569382</v>
      </c>
    </row>
    <row r="64" spans="1:42" x14ac:dyDescent="0.25">
      <c r="A64" t="s">
        <v>184</v>
      </c>
      <c r="B64" t="s">
        <v>185</v>
      </c>
      <c r="C64" t="s">
        <v>107</v>
      </c>
      <c r="D64">
        <v>1</v>
      </c>
      <c r="E64">
        <v>1700</v>
      </c>
      <c r="G64" s="4">
        <f t="shared" si="0"/>
        <v>19849.199999999997</v>
      </c>
      <c r="H64">
        <v>476</v>
      </c>
      <c r="I64">
        <v>7.9500000000000001E-2</v>
      </c>
      <c r="J64">
        <v>136</v>
      </c>
      <c r="K64" s="12">
        <v>476</v>
      </c>
      <c r="L64">
        <f t="shared" si="1"/>
        <v>340</v>
      </c>
      <c r="M64">
        <f t="shared" si="2"/>
        <v>340</v>
      </c>
      <c r="N64">
        <f t="shared" si="3"/>
        <v>0.9</v>
      </c>
      <c r="O64" s="12">
        <v>7.9500000000000001E-2</v>
      </c>
      <c r="P64">
        <v>114</v>
      </c>
      <c r="Q64">
        <f t="shared" si="4"/>
        <v>4.8235294117647057E-2</v>
      </c>
      <c r="R64">
        <f t="shared" si="5"/>
        <v>0.81242658823529412</v>
      </c>
      <c r="S64" s="12">
        <f t="shared" si="6"/>
        <v>33805.070336470591</v>
      </c>
      <c r="T64" s="12">
        <f t="shared" si="7"/>
        <v>20283.042201882356</v>
      </c>
      <c r="U64">
        <v>136</v>
      </c>
      <c r="V64">
        <f t="shared" si="8"/>
        <v>425</v>
      </c>
      <c r="W64">
        <f t="shared" si="9"/>
        <v>93.5</v>
      </c>
      <c r="X64">
        <f t="shared" si="10"/>
        <v>-268.51149861005814</v>
      </c>
      <c r="Y64">
        <f t="shared" si="11"/>
        <v>275.14588071771544</v>
      </c>
      <c r="Z64">
        <f t="shared" si="12"/>
        <v>275.14588071771544</v>
      </c>
      <c r="AA64">
        <f t="shared" si="13"/>
        <v>0.42740207227697752</v>
      </c>
      <c r="AB64">
        <f t="shared" si="14"/>
        <v>0.51235399999999998</v>
      </c>
      <c r="AC64">
        <f t="shared" si="15"/>
        <v>51454.813787774197</v>
      </c>
      <c r="AD64" s="12">
        <f t="shared" si="16"/>
        <v>30872.888272664517</v>
      </c>
      <c r="AE64">
        <v>19849.199999999997</v>
      </c>
      <c r="AF64" s="65">
        <f t="shared" si="17"/>
        <v>11023.68827266452</v>
      </c>
      <c r="AH64" s="65">
        <f t="shared" si="18"/>
        <v>6233.6403333333328</v>
      </c>
      <c r="AI64" s="65">
        <f t="shared" si="19"/>
        <v>-39833.640333333329</v>
      </c>
      <c r="AJ64" s="65">
        <f t="shared" si="20"/>
        <v>-15833.640333333333</v>
      </c>
      <c r="AK64" s="65">
        <f t="shared" si="21"/>
        <v>-15833.640333333333</v>
      </c>
      <c r="AL64" s="65">
        <f t="shared" si="22"/>
        <v>-21833.640333333333</v>
      </c>
      <c r="AM64" s="66">
        <f t="shared" si="23"/>
        <v>-28809.952060668809</v>
      </c>
      <c r="AN64" s="66">
        <f t="shared" si="24"/>
        <v>-4809.9520606688129</v>
      </c>
      <c r="AO64" s="66">
        <f t="shared" si="25"/>
        <v>-4809.9520606688129</v>
      </c>
      <c r="AP64" s="66">
        <f t="shared" si="26"/>
        <v>-10809.952060668813</v>
      </c>
    </row>
    <row r="65" spans="1:42" x14ac:dyDescent="0.25">
      <c r="A65" t="s">
        <v>186</v>
      </c>
      <c r="B65" t="s">
        <v>185</v>
      </c>
      <c r="C65" t="s">
        <v>107</v>
      </c>
      <c r="D65">
        <v>2</v>
      </c>
      <c r="E65">
        <v>2400</v>
      </c>
      <c r="G65" s="4">
        <f t="shared" si="0"/>
        <v>28022.399999999998</v>
      </c>
      <c r="H65">
        <v>360</v>
      </c>
      <c r="I65">
        <v>0.55069999999999997</v>
      </c>
      <c r="J65">
        <v>173</v>
      </c>
      <c r="K65" s="12">
        <v>690</v>
      </c>
      <c r="L65">
        <f t="shared" si="1"/>
        <v>517</v>
      </c>
      <c r="M65">
        <f t="shared" si="2"/>
        <v>187</v>
      </c>
      <c r="N65">
        <f t="shared" si="3"/>
        <v>0.38936170212765953</v>
      </c>
      <c r="O65" s="12">
        <v>0.55069999999999997</v>
      </c>
      <c r="P65">
        <v>114</v>
      </c>
      <c r="Q65">
        <f t="shared" si="4"/>
        <v>8.7040618955512572E-3</v>
      </c>
      <c r="R65">
        <f t="shared" si="5"/>
        <v>0.84371160541586077</v>
      </c>
      <c r="S65" s="12">
        <f t="shared" si="6"/>
        <v>35106.83990135396</v>
      </c>
      <c r="T65" s="12">
        <f t="shared" si="7"/>
        <v>21064.103940812376</v>
      </c>
      <c r="U65">
        <v>173</v>
      </c>
      <c r="V65">
        <f t="shared" si="8"/>
        <v>646.25</v>
      </c>
      <c r="W65">
        <f t="shared" si="9"/>
        <v>108.375</v>
      </c>
      <c r="X65">
        <f t="shared" si="10"/>
        <v>-408.29542582764719</v>
      </c>
      <c r="Y65">
        <f t="shared" si="11"/>
        <v>401.4835892089967</v>
      </c>
      <c r="Z65">
        <f t="shared" si="12"/>
        <v>401.4835892089967</v>
      </c>
      <c r="AA65">
        <f t="shared" si="13"/>
        <v>0.45355294268316704</v>
      </c>
      <c r="AB65">
        <f t="shared" si="14"/>
        <v>0.49165820116054165</v>
      </c>
      <c r="AC65">
        <f t="shared" si="15"/>
        <v>72048.335232080208</v>
      </c>
      <c r="AD65" s="12">
        <f t="shared" si="16"/>
        <v>43229.001139248125</v>
      </c>
      <c r="AE65">
        <v>28022.399999999998</v>
      </c>
      <c r="AF65" s="65">
        <f t="shared" si="17"/>
        <v>15206.601139248127</v>
      </c>
      <c r="AH65" s="65">
        <f t="shared" si="18"/>
        <v>5981.8414474532565</v>
      </c>
      <c r="AI65" s="65">
        <f t="shared" si="19"/>
        <v>-39581.841447453255</v>
      </c>
      <c r="AJ65" s="65">
        <f t="shared" si="20"/>
        <v>-15581.841447453256</v>
      </c>
      <c r="AK65" s="65">
        <f t="shared" si="21"/>
        <v>-15581.841447453256</v>
      </c>
      <c r="AL65" s="65">
        <f t="shared" si="22"/>
        <v>-21581.841447453255</v>
      </c>
      <c r="AM65" s="66">
        <f t="shared" si="23"/>
        <v>-24375.240308205128</v>
      </c>
      <c r="AN65" s="66">
        <f t="shared" si="24"/>
        <v>-375.24030820512962</v>
      </c>
      <c r="AO65" s="66">
        <f t="shared" si="25"/>
        <v>-375.24030820512962</v>
      </c>
      <c r="AP65" s="66">
        <f t="shared" si="26"/>
        <v>-6375.2403082051278</v>
      </c>
    </row>
    <row r="66" spans="1:42" x14ac:dyDescent="0.25">
      <c r="A66" t="s">
        <v>187</v>
      </c>
      <c r="B66" t="s">
        <v>185</v>
      </c>
      <c r="C66" t="s">
        <v>116</v>
      </c>
      <c r="D66">
        <v>1</v>
      </c>
      <c r="E66">
        <v>2100</v>
      </c>
      <c r="G66" s="4">
        <f t="shared" si="0"/>
        <v>24519.599999999999</v>
      </c>
      <c r="H66">
        <v>1477</v>
      </c>
      <c r="I66">
        <v>0.69320000000000004</v>
      </c>
      <c r="J66">
        <v>448</v>
      </c>
      <c r="K66" s="12">
        <v>2128</v>
      </c>
      <c r="L66">
        <f t="shared" si="1"/>
        <v>1680</v>
      </c>
      <c r="M66">
        <f t="shared" si="2"/>
        <v>1029</v>
      </c>
      <c r="N66">
        <f t="shared" si="3"/>
        <v>0.59000000000000008</v>
      </c>
      <c r="O66" s="12">
        <v>0.69320000000000004</v>
      </c>
      <c r="P66">
        <v>114</v>
      </c>
      <c r="Q66">
        <f t="shared" si="4"/>
        <v>-5.9047619047619043E-2</v>
      </c>
      <c r="R66">
        <f t="shared" si="5"/>
        <v>0.89733028571428575</v>
      </c>
      <c r="S66" s="12">
        <f t="shared" si="6"/>
        <v>37337.913188571431</v>
      </c>
      <c r="T66" s="12">
        <f t="shared" si="7"/>
        <v>22402.747913142859</v>
      </c>
      <c r="U66">
        <v>448</v>
      </c>
      <c r="V66">
        <f t="shared" si="8"/>
        <v>2100</v>
      </c>
      <c r="W66">
        <f t="shared" si="9"/>
        <v>238</v>
      </c>
      <c r="X66">
        <f t="shared" si="10"/>
        <v>-1326.7626990144049</v>
      </c>
      <c r="Y66">
        <f t="shared" si="11"/>
        <v>1247.5443517816529</v>
      </c>
      <c r="Z66">
        <f t="shared" si="12"/>
        <v>1247.5443517816529</v>
      </c>
      <c r="AA66">
        <f t="shared" si="13"/>
        <v>0.48073540561031092</v>
      </c>
      <c r="AB66">
        <f t="shared" si="14"/>
        <v>0.47014599999999995</v>
      </c>
      <c r="AC66">
        <f t="shared" si="15"/>
        <v>214082.71518664897</v>
      </c>
      <c r="AD66" s="12">
        <f t="shared" si="16"/>
        <v>128449.62911198937</v>
      </c>
      <c r="AE66">
        <v>24519.599999999999</v>
      </c>
      <c r="AF66" s="65">
        <f t="shared" si="17"/>
        <v>103930.02911198937</v>
      </c>
      <c r="AH66" s="65">
        <f t="shared" si="18"/>
        <v>5720.1096666666663</v>
      </c>
      <c r="AI66" s="65">
        <f t="shared" si="19"/>
        <v>-39320.109666666664</v>
      </c>
      <c r="AJ66" s="65">
        <f t="shared" si="20"/>
        <v>-15320.109666666667</v>
      </c>
      <c r="AK66" s="65">
        <f t="shared" si="21"/>
        <v>-15320.109666666667</v>
      </c>
      <c r="AL66" s="65">
        <f t="shared" si="22"/>
        <v>-21320.109666666667</v>
      </c>
      <c r="AM66" s="66">
        <f t="shared" si="23"/>
        <v>64609.919445322703</v>
      </c>
      <c r="AN66" s="66">
        <f t="shared" si="24"/>
        <v>88609.919445322696</v>
      </c>
      <c r="AO66" s="66">
        <f t="shared" si="25"/>
        <v>88609.919445322696</v>
      </c>
      <c r="AP66" s="66">
        <f t="shared" si="26"/>
        <v>82609.919445322696</v>
      </c>
    </row>
    <row r="67" spans="1:42" x14ac:dyDescent="0.25">
      <c r="A67" t="s">
        <v>188</v>
      </c>
      <c r="B67" t="s">
        <v>185</v>
      </c>
      <c r="C67" t="s">
        <v>116</v>
      </c>
      <c r="D67">
        <v>2</v>
      </c>
      <c r="E67">
        <v>3200</v>
      </c>
      <c r="G67" s="4">
        <f t="shared" si="0"/>
        <v>37363.199999999997</v>
      </c>
      <c r="H67">
        <v>1265</v>
      </c>
      <c r="I67">
        <v>0.71509999999999996</v>
      </c>
      <c r="J67">
        <v>450</v>
      </c>
      <c r="K67" s="12">
        <v>2699</v>
      </c>
      <c r="L67">
        <f t="shared" si="1"/>
        <v>2249</v>
      </c>
      <c r="M67">
        <f t="shared" si="2"/>
        <v>815</v>
      </c>
      <c r="N67">
        <f t="shared" si="3"/>
        <v>0.38990662516674079</v>
      </c>
      <c r="O67" s="12">
        <v>0.71509999999999996</v>
      </c>
      <c r="P67">
        <v>114</v>
      </c>
      <c r="Q67">
        <f t="shared" si="4"/>
        <v>-1.9519786571809694E-2</v>
      </c>
      <c r="R67">
        <f t="shared" si="5"/>
        <v>0.8660479590929302</v>
      </c>
      <c r="S67" s="12">
        <f t="shared" si="6"/>
        <v>36036.255577856828</v>
      </c>
      <c r="T67" s="12">
        <f t="shared" si="7"/>
        <v>21621.753346714097</v>
      </c>
      <c r="U67">
        <v>450</v>
      </c>
      <c r="V67">
        <f t="shared" si="8"/>
        <v>2811.25</v>
      </c>
      <c r="W67">
        <f t="shared" si="9"/>
        <v>168.875</v>
      </c>
      <c r="X67">
        <f t="shared" si="10"/>
        <v>-1776.124589335355</v>
      </c>
      <c r="Y67">
        <f t="shared" si="11"/>
        <v>1595.209075688653</v>
      </c>
      <c r="Z67">
        <f t="shared" si="12"/>
        <v>1595.209075688653</v>
      </c>
      <c r="AA67">
        <f t="shared" si="13"/>
        <v>0.50736650091192637</v>
      </c>
      <c r="AB67">
        <f t="shared" si="14"/>
        <v>0.44907015117830151</v>
      </c>
      <c r="AC67">
        <f t="shared" si="15"/>
        <v>261471.68498488326</v>
      </c>
      <c r="AD67" s="12">
        <f t="shared" si="16"/>
        <v>156883.01099092996</v>
      </c>
      <c r="AE67">
        <v>37363.199999999997</v>
      </c>
      <c r="AF67" s="65">
        <f t="shared" si="17"/>
        <v>119519.81099092997</v>
      </c>
      <c r="AH67" s="65">
        <f t="shared" si="18"/>
        <v>5463.6868393360019</v>
      </c>
      <c r="AI67" s="65">
        <f t="shared" si="19"/>
        <v>-39063.686839336006</v>
      </c>
      <c r="AJ67" s="65">
        <f t="shared" si="20"/>
        <v>-15063.686839336002</v>
      </c>
      <c r="AK67" s="65">
        <f t="shared" si="21"/>
        <v>-15063.686839336002</v>
      </c>
      <c r="AL67" s="65">
        <f t="shared" si="22"/>
        <v>-21063.686839336002</v>
      </c>
      <c r="AM67" s="66">
        <f t="shared" si="23"/>
        <v>80456.124151593962</v>
      </c>
      <c r="AN67" s="66">
        <f t="shared" si="24"/>
        <v>104456.12415159396</v>
      </c>
      <c r="AO67" s="66">
        <f t="shared" si="25"/>
        <v>104456.12415159396</v>
      </c>
      <c r="AP67" s="66">
        <f t="shared" si="26"/>
        <v>98456.124151593962</v>
      </c>
    </row>
    <row r="68" spans="1:42" x14ac:dyDescent="0.25">
      <c r="A68" t="s">
        <v>189</v>
      </c>
      <c r="B68" t="s">
        <v>190</v>
      </c>
      <c r="C68" t="s">
        <v>107</v>
      </c>
      <c r="D68">
        <v>1</v>
      </c>
      <c r="E68">
        <v>1300</v>
      </c>
      <c r="G68" s="4">
        <f t="shared" ref="G68:G131" si="27">E68*$F$4*12</f>
        <v>15178.8</v>
      </c>
      <c r="H68">
        <v>328</v>
      </c>
      <c r="I68">
        <v>0.52049999999999996</v>
      </c>
      <c r="J68">
        <v>291</v>
      </c>
      <c r="K68" s="12">
        <v>387</v>
      </c>
      <c r="L68">
        <f t="shared" ref="L68:L131" si="28">K68-J68</f>
        <v>96</v>
      </c>
      <c r="M68">
        <f t="shared" ref="M68:M131" si="29">H68-J68</f>
        <v>37</v>
      </c>
      <c r="N68">
        <f t="shared" ref="N68:N131" si="30">0.1+$K$2*M68/L68</f>
        <v>0.40833333333333333</v>
      </c>
      <c r="O68" s="12">
        <v>0.52049999999999996</v>
      </c>
      <c r="P68">
        <v>114</v>
      </c>
      <c r="Q68">
        <f t="shared" ref="Q68:Q131" si="31">0.8*(P68-J68)/(K68-J68)+0.1</f>
        <v>-1.3749999999999998</v>
      </c>
      <c r="R68">
        <f t="shared" ref="R68:R131" si="32">$Q$2*Q68+$R$2</f>
        <v>1.9387749999999999</v>
      </c>
      <c r="S68" s="12">
        <f t="shared" ref="S68:S131" si="33">R68*365*P68</f>
        <v>80672.427750000003</v>
      </c>
      <c r="T68" s="12">
        <f t="shared" ref="T68:T131" si="34">S68*(1-$T$1)</f>
        <v>48403.45665</v>
      </c>
      <c r="U68">
        <v>291</v>
      </c>
      <c r="V68">
        <f t="shared" ref="V68:V131" si="35">1.25*L68</f>
        <v>120</v>
      </c>
      <c r="W68">
        <f t="shared" ref="W68:W131" si="36">J68-L68/8</f>
        <v>279</v>
      </c>
      <c r="X68">
        <f t="shared" ref="X68:X131" si="37">V68/(2*$Q$2)</f>
        <v>-75.815011372251703</v>
      </c>
      <c r="Y68">
        <f t="shared" ref="Y68:Y131" si="38">(($Q$2*W68/V68)-$R$2)*X68</f>
        <v>203.98824867323731</v>
      </c>
      <c r="Z68">
        <f t="shared" ref="Z68:Z131" si="39">IF(Y68&gt;U68,Y68,U68)</f>
        <v>291</v>
      </c>
      <c r="AA68">
        <f t="shared" ref="AA68:AA131" si="40">(Z68-W68)/V68</f>
        <v>0.1</v>
      </c>
      <c r="AB68">
        <f t="shared" ref="AB68:AB131" si="41">$Q$2*AA68+$R$2</f>
        <v>0.77146000000000003</v>
      </c>
      <c r="AC68">
        <f t="shared" ref="AC68:AC131" si="42">AB68*Z68*365</f>
        <v>81940.623900000006</v>
      </c>
      <c r="AD68" s="12">
        <f t="shared" ref="AD68:AD131" si="43">AC68*(1-$T$1)</f>
        <v>49164.374340000002</v>
      </c>
      <c r="AE68">
        <v>15178.8</v>
      </c>
      <c r="AF68" s="65">
        <f t="shared" si="17"/>
        <v>33985.574340000006</v>
      </c>
      <c r="AH68" s="65">
        <f t="shared" si="18"/>
        <v>9386.0966666666664</v>
      </c>
      <c r="AI68" s="65">
        <f t="shared" si="19"/>
        <v>-42986.096666666665</v>
      </c>
      <c r="AJ68" s="65">
        <f t="shared" si="20"/>
        <v>-18986.096666666665</v>
      </c>
      <c r="AK68" s="65">
        <f t="shared" si="21"/>
        <v>-18986.096666666665</v>
      </c>
      <c r="AL68" s="65">
        <f t="shared" si="22"/>
        <v>-24986.096666666665</v>
      </c>
      <c r="AM68" s="66">
        <f t="shared" si="23"/>
        <v>-9000.522326666658</v>
      </c>
      <c r="AN68" s="66">
        <f t="shared" si="24"/>
        <v>14999.477673333342</v>
      </c>
      <c r="AO68" s="66">
        <f t="shared" si="25"/>
        <v>14999.477673333342</v>
      </c>
      <c r="AP68" s="66">
        <f t="shared" si="26"/>
        <v>8999.477673333342</v>
      </c>
    </row>
    <row r="69" spans="1:42" x14ac:dyDescent="0.25">
      <c r="A69" t="s">
        <v>191</v>
      </c>
      <c r="B69" t="s">
        <v>190</v>
      </c>
      <c r="C69" t="s">
        <v>107</v>
      </c>
      <c r="D69">
        <v>2</v>
      </c>
      <c r="E69">
        <v>1700</v>
      </c>
      <c r="G69" s="4">
        <f t="shared" si="27"/>
        <v>19849.199999999997</v>
      </c>
      <c r="H69">
        <v>246</v>
      </c>
      <c r="I69">
        <v>0.15890000000000001</v>
      </c>
      <c r="J69">
        <v>203</v>
      </c>
      <c r="K69" s="12">
        <v>318</v>
      </c>
      <c r="L69">
        <f t="shared" si="28"/>
        <v>115</v>
      </c>
      <c r="M69">
        <f t="shared" si="29"/>
        <v>43</v>
      </c>
      <c r="N69">
        <f t="shared" si="30"/>
        <v>0.39913043478260868</v>
      </c>
      <c r="O69" s="12">
        <v>0.15890000000000001</v>
      </c>
      <c r="P69">
        <v>114</v>
      </c>
      <c r="Q69">
        <f t="shared" si="31"/>
        <v>-0.51913043478260879</v>
      </c>
      <c r="R69">
        <f t="shared" si="32"/>
        <v>1.2614398260869566</v>
      </c>
      <c r="S69" s="12">
        <f t="shared" si="33"/>
        <v>52488.511163478266</v>
      </c>
      <c r="T69" s="12">
        <f t="shared" si="34"/>
        <v>31493.106698086958</v>
      </c>
      <c r="U69">
        <v>203</v>
      </c>
      <c r="V69">
        <f t="shared" si="35"/>
        <v>143.75</v>
      </c>
      <c r="W69">
        <f t="shared" si="36"/>
        <v>188.625</v>
      </c>
      <c r="X69">
        <f t="shared" si="37"/>
        <v>-90.820065706343186</v>
      </c>
      <c r="Y69">
        <f t="shared" si="38"/>
        <v>171.56404788981553</v>
      </c>
      <c r="Z69">
        <f t="shared" si="39"/>
        <v>203</v>
      </c>
      <c r="AA69">
        <f t="shared" si="40"/>
        <v>0.1</v>
      </c>
      <c r="AB69">
        <f t="shared" si="41"/>
        <v>0.77146000000000003</v>
      </c>
      <c r="AC69">
        <f t="shared" si="42"/>
        <v>57161.328699999998</v>
      </c>
      <c r="AD69" s="12">
        <f t="shared" si="43"/>
        <v>34296.79722</v>
      </c>
      <c r="AE69">
        <v>19849.199999999997</v>
      </c>
      <c r="AF69" s="65">
        <f t="shared" ref="AF69:AF132" si="44">AD69-AE69</f>
        <v>14447.597220000003</v>
      </c>
      <c r="AH69" s="65">
        <f t="shared" ref="AH69:AH132" si="45">AB69*(365/$AG$23)*$AG$21</f>
        <v>9386.0966666666664</v>
      </c>
      <c r="AI69" s="65">
        <f t="shared" ref="AI69:AI132" si="46">-$AG$7-$AG$13-AH69</f>
        <v>-42986.096666666665</v>
      </c>
      <c r="AJ69" s="65">
        <f t="shared" ref="AJ69:AJ132" si="47">-$AG$13-AH69-$AG$18</f>
        <v>-18986.096666666665</v>
      </c>
      <c r="AK69" s="65">
        <f t="shared" ref="AK69:AK132" si="48">-($AG$7/$AG$9)-$AG$13-AH69</f>
        <v>-18986.096666666665</v>
      </c>
      <c r="AL69" s="65">
        <f t="shared" ref="AL69:AL132" si="49">-($AG$7/$AG$9)-$AG$13-AH69-$AG$18</f>
        <v>-24986.096666666665</v>
      </c>
      <c r="AM69" s="66">
        <f t="shared" ref="AM69:AM132" si="50">AF69+AI69</f>
        <v>-28538.499446666661</v>
      </c>
      <c r="AN69" s="66">
        <f t="shared" ref="AN69:AN132" si="51">AF69+AJ69</f>
        <v>-4538.4994466666612</v>
      </c>
      <c r="AO69" s="66">
        <f t="shared" ref="AO69:AO132" si="52">AF69+AK69</f>
        <v>-4538.4994466666612</v>
      </c>
      <c r="AP69" s="66">
        <f t="shared" ref="AP69:AP132" si="53">AF69+AL69</f>
        <v>-10538.499446666661</v>
      </c>
    </row>
    <row r="70" spans="1:42" x14ac:dyDescent="0.25">
      <c r="A70" t="s">
        <v>192</v>
      </c>
      <c r="B70" t="s">
        <v>190</v>
      </c>
      <c r="C70" t="s">
        <v>116</v>
      </c>
      <c r="D70">
        <v>1</v>
      </c>
      <c r="E70">
        <v>1400</v>
      </c>
      <c r="G70" s="4">
        <f t="shared" si="27"/>
        <v>16346.400000000001</v>
      </c>
      <c r="H70">
        <v>325</v>
      </c>
      <c r="I70">
        <v>0.54520000000000002</v>
      </c>
      <c r="J70">
        <v>287</v>
      </c>
      <c r="K70" s="12">
        <v>395</v>
      </c>
      <c r="L70">
        <f t="shared" si="28"/>
        <v>108</v>
      </c>
      <c r="M70">
        <f t="shared" si="29"/>
        <v>38</v>
      </c>
      <c r="N70">
        <f t="shared" si="30"/>
        <v>0.38148148148148153</v>
      </c>
      <c r="O70" s="12">
        <v>0.54520000000000002</v>
      </c>
      <c r="P70">
        <v>114</v>
      </c>
      <c r="Q70">
        <f t="shared" si="31"/>
        <v>-1.1814814814814814</v>
      </c>
      <c r="R70">
        <f t="shared" si="32"/>
        <v>1.7856244444444442</v>
      </c>
      <c r="S70" s="12">
        <f t="shared" si="33"/>
        <v>74299.833133333334</v>
      </c>
      <c r="T70" s="12">
        <f t="shared" si="34"/>
        <v>44579.899879999997</v>
      </c>
      <c r="U70">
        <v>287</v>
      </c>
      <c r="V70">
        <f t="shared" si="35"/>
        <v>135</v>
      </c>
      <c r="W70">
        <f t="shared" si="36"/>
        <v>273.5</v>
      </c>
      <c r="X70">
        <f t="shared" si="37"/>
        <v>-85.291887793783175</v>
      </c>
      <c r="Y70">
        <f t="shared" si="38"/>
        <v>209.29927975739199</v>
      </c>
      <c r="Z70">
        <f t="shared" si="39"/>
        <v>287</v>
      </c>
      <c r="AA70">
        <f t="shared" si="40"/>
        <v>0.1</v>
      </c>
      <c r="AB70">
        <f t="shared" si="41"/>
        <v>0.77146000000000003</v>
      </c>
      <c r="AC70">
        <f t="shared" si="42"/>
        <v>80814.292300000001</v>
      </c>
      <c r="AD70" s="12">
        <f t="shared" si="43"/>
        <v>48488.575380000002</v>
      </c>
      <c r="AE70">
        <v>16346.400000000001</v>
      </c>
      <c r="AF70" s="65">
        <f t="shared" si="44"/>
        <v>32142.175380000001</v>
      </c>
      <c r="AH70" s="65">
        <f t="shared" si="45"/>
        <v>9386.0966666666664</v>
      </c>
      <c r="AI70" s="65">
        <f t="shared" si="46"/>
        <v>-42986.096666666665</v>
      </c>
      <c r="AJ70" s="65">
        <f t="shared" si="47"/>
        <v>-18986.096666666665</v>
      </c>
      <c r="AK70" s="65">
        <f t="shared" si="48"/>
        <v>-18986.096666666665</v>
      </c>
      <c r="AL70" s="65">
        <f t="shared" si="49"/>
        <v>-24986.096666666665</v>
      </c>
      <c r="AM70" s="66">
        <f t="shared" si="50"/>
        <v>-10843.921286666664</v>
      </c>
      <c r="AN70" s="66">
        <f t="shared" si="51"/>
        <v>13156.078713333336</v>
      </c>
      <c r="AO70" s="66">
        <f t="shared" si="52"/>
        <v>13156.078713333336</v>
      </c>
      <c r="AP70" s="66">
        <f t="shared" si="53"/>
        <v>7156.0787133333361</v>
      </c>
    </row>
    <row r="71" spans="1:42" x14ac:dyDescent="0.25">
      <c r="A71" t="s">
        <v>193</v>
      </c>
      <c r="B71" t="s">
        <v>153</v>
      </c>
      <c r="C71" t="s">
        <v>107</v>
      </c>
      <c r="D71">
        <v>1</v>
      </c>
      <c r="E71">
        <v>750</v>
      </c>
      <c r="G71" s="4">
        <f t="shared" si="27"/>
        <v>8757</v>
      </c>
      <c r="H71">
        <v>94</v>
      </c>
      <c r="I71">
        <v>0.47949999999999998</v>
      </c>
      <c r="J71">
        <v>51</v>
      </c>
      <c r="K71" s="12">
        <v>179</v>
      </c>
      <c r="L71">
        <f t="shared" si="28"/>
        <v>128</v>
      </c>
      <c r="M71">
        <f t="shared" si="29"/>
        <v>43</v>
      </c>
      <c r="N71">
        <f t="shared" si="30"/>
        <v>0.36875000000000002</v>
      </c>
      <c r="O71" s="12">
        <v>0.47949999999999998</v>
      </c>
      <c r="P71">
        <v>114</v>
      </c>
      <c r="Q71">
        <f t="shared" si="31"/>
        <v>0.49375000000000002</v>
      </c>
      <c r="R71">
        <f t="shared" si="32"/>
        <v>0.45984625000000001</v>
      </c>
      <c r="S71" s="12">
        <f t="shared" si="33"/>
        <v>19134.202462500001</v>
      </c>
      <c r="T71" s="12">
        <f t="shared" si="34"/>
        <v>11480.5214775</v>
      </c>
      <c r="U71">
        <v>51</v>
      </c>
      <c r="V71">
        <f t="shared" si="35"/>
        <v>160</v>
      </c>
      <c r="W71">
        <f t="shared" si="36"/>
        <v>35</v>
      </c>
      <c r="X71">
        <f t="shared" si="37"/>
        <v>-101.08668182966895</v>
      </c>
      <c r="Y71">
        <f t="shared" si="38"/>
        <v>103.48433156431641</v>
      </c>
      <c r="Z71">
        <f t="shared" si="39"/>
        <v>103.48433156431641</v>
      </c>
      <c r="AA71">
        <f t="shared" si="40"/>
        <v>0.42802707227697756</v>
      </c>
      <c r="AB71">
        <f t="shared" si="41"/>
        <v>0.51185937500000001</v>
      </c>
      <c r="AC71">
        <f t="shared" si="42"/>
        <v>19333.840226033375</v>
      </c>
      <c r="AD71" s="12">
        <f t="shared" si="43"/>
        <v>11600.304135620025</v>
      </c>
      <c r="AE71">
        <v>8757</v>
      </c>
      <c r="AF71" s="65">
        <f t="shared" si="44"/>
        <v>2843.3041356200247</v>
      </c>
      <c r="AH71" s="65">
        <f t="shared" si="45"/>
        <v>6227.6223958333339</v>
      </c>
      <c r="AI71" s="65">
        <f t="shared" si="46"/>
        <v>-39827.622395833336</v>
      </c>
      <c r="AJ71" s="65">
        <f t="shared" si="47"/>
        <v>-15827.622395833334</v>
      </c>
      <c r="AK71" s="65">
        <f t="shared" si="48"/>
        <v>-15827.622395833334</v>
      </c>
      <c r="AL71" s="65">
        <f t="shared" si="49"/>
        <v>-21827.622395833336</v>
      </c>
      <c r="AM71" s="66">
        <f t="shared" si="50"/>
        <v>-36984.318260213309</v>
      </c>
      <c r="AN71" s="66">
        <f t="shared" si="51"/>
        <v>-12984.318260213309</v>
      </c>
      <c r="AO71" s="66">
        <f t="shared" si="52"/>
        <v>-12984.318260213309</v>
      </c>
      <c r="AP71" s="66">
        <f t="shared" si="53"/>
        <v>-18984.318260213309</v>
      </c>
    </row>
    <row r="72" spans="1:42" x14ac:dyDescent="0.25">
      <c r="A72" t="s">
        <v>194</v>
      </c>
      <c r="B72" t="s">
        <v>190</v>
      </c>
      <c r="C72" t="s">
        <v>116</v>
      </c>
      <c r="D72">
        <v>2</v>
      </c>
      <c r="E72">
        <v>1900</v>
      </c>
      <c r="G72" s="4">
        <f t="shared" si="27"/>
        <v>22184.400000000001</v>
      </c>
      <c r="H72">
        <v>428</v>
      </c>
      <c r="I72">
        <v>0.58630000000000004</v>
      </c>
      <c r="J72">
        <v>376</v>
      </c>
      <c r="K72" s="12">
        <v>502</v>
      </c>
      <c r="L72">
        <f t="shared" si="28"/>
        <v>126</v>
      </c>
      <c r="M72">
        <f t="shared" si="29"/>
        <v>52</v>
      </c>
      <c r="N72">
        <f t="shared" si="30"/>
        <v>0.43015873015873018</v>
      </c>
      <c r="O72" s="12">
        <v>0.58630000000000004</v>
      </c>
      <c r="P72">
        <v>114</v>
      </c>
      <c r="Q72">
        <f t="shared" si="31"/>
        <v>-1.5634920634920635</v>
      </c>
      <c r="R72">
        <f t="shared" si="32"/>
        <v>2.0879476190476192</v>
      </c>
      <c r="S72" s="12">
        <f t="shared" si="33"/>
        <v>86879.500428571424</v>
      </c>
      <c r="T72" s="12">
        <f t="shared" si="34"/>
        <v>52127.700257142853</v>
      </c>
      <c r="U72">
        <v>376</v>
      </c>
      <c r="V72">
        <f t="shared" si="35"/>
        <v>157.5</v>
      </c>
      <c r="W72">
        <f t="shared" si="36"/>
        <v>360.25</v>
      </c>
      <c r="X72">
        <f t="shared" si="37"/>
        <v>-99.507202426080369</v>
      </c>
      <c r="Y72">
        <f t="shared" si="38"/>
        <v>264.76582638362396</v>
      </c>
      <c r="Z72">
        <f t="shared" si="39"/>
        <v>376</v>
      </c>
      <c r="AA72">
        <f t="shared" si="40"/>
        <v>0.1</v>
      </c>
      <c r="AB72">
        <f t="shared" si="41"/>
        <v>0.77146000000000003</v>
      </c>
      <c r="AC72">
        <f t="shared" si="42"/>
        <v>105875.1704</v>
      </c>
      <c r="AD72" s="12">
        <f t="shared" si="43"/>
        <v>63525.10224</v>
      </c>
      <c r="AE72">
        <v>22184.400000000001</v>
      </c>
      <c r="AF72" s="65">
        <f t="shared" si="44"/>
        <v>41340.702239999999</v>
      </c>
      <c r="AH72" s="65">
        <f t="shared" si="45"/>
        <v>9386.0966666666664</v>
      </c>
      <c r="AI72" s="65">
        <f t="shared" si="46"/>
        <v>-42986.096666666665</v>
      </c>
      <c r="AJ72" s="65">
        <f t="shared" si="47"/>
        <v>-18986.096666666665</v>
      </c>
      <c r="AK72" s="65">
        <f t="shared" si="48"/>
        <v>-18986.096666666665</v>
      </c>
      <c r="AL72" s="65">
        <f t="shared" si="49"/>
        <v>-24986.096666666665</v>
      </c>
      <c r="AM72" s="66">
        <f t="shared" si="50"/>
        <v>-1645.3944266666658</v>
      </c>
      <c r="AN72" s="66">
        <f t="shared" si="51"/>
        <v>22354.605573333334</v>
      </c>
      <c r="AO72" s="66">
        <f t="shared" si="52"/>
        <v>22354.605573333334</v>
      </c>
      <c r="AP72" s="66">
        <f t="shared" si="53"/>
        <v>16354.605573333334</v>
      </c>
    </row>
    <row r="73" spans="1:42" x14ac:dyDescent="0.25">
      <c r="A73" t="s">
        <v>195</v>
      </c>
      <c r="B73" t="s">
        <v>196</v>
      </c>
      <c r="C73" t="s">
        <v>107</v>
      </c>
      <c r="D73">
        <v>1</v>
      </c>
      <c r="E73">
        <v>1600</v>
      </c>
      <c r="G73" s="4">
        <f t="shared" si="27"/>
        <v>18681.599999999999</v>
      </c>
      <c r="H73">
        <v>188</v>
      </c>
      <c r="I73">
        <v>0.67949999999999999</v>
      </c>
      <c r="J73">
        <v>126</v>
      </c>
      <c r="K73" s="12">
        <v>352</v>
      </c>
      <c r="L73">
        <f t="shared" si="28"/>
        <v>226</v>
      </c>
      <c r="M73">
        <f t="shared" si="29"/>
        <v>62</v>
      </c>
      <c r="N73">
        <f t="shared" si="30"/>
        <v>0.3194690265486726</v>
      </c>
      <c r="O73" s="12">
        <v>0.67949999999999999</v>
      </c>
      <c r="P73">
        <v>114</v>
      </c>
      <c r="Q73">
        <f t="shared" si="31"/>
        <v>5.7522123893805309E-2</v>
      </c>
      <c r="R73">
        <f t="shared" si="32"/>
        <v>0.80507699115044251</v>
      </c>
      <c r="S73" s="12">
        <f t="shared" si="33"/>
        <v>33499.253601769917</v>
      </c>
      <c r="T73" s="12">
        <f t="shared" si="34"/>
        <v>20099.552161061951</v>
      </c>
      <c r="U73">
        <v>126</v>
      </c>
      <c r="V73">
        <f t="shared" si="35"/>
        <v>282.5</v>
      </c>
      <c r="W73">
        <f t="shared" si="36"/>
        <v>97.75</v>
      </c>
      <c r="X73">
        <f t="shared" si="37"/>
        <v>-178.48117260550922</v>
      </c>
      <c r="Y73">
        <f t="shared" si="38"/>
        <v>200.69108541824613</v>
      </c>
      <c r="Z73">
        <f t="shared" si="39"/>
        <v>200.69108541824613</v>
      </c>
      <c r="AA73">
        <f t="shared" si="40"/>
        <v>0.36439322271945535</v>
      </c>
      <c r="AB73">
        <f t="shared" si="41"/>
        <v>0.56221920353982302</v>
      </c>
      <c r="AC73">
        <f t="shared" si="42"/>
        <v>41183.819503506958</v>
      </c>
      <c r="AD73" s="12">
        <f t="shared" si="43"/>
        <v>24710.291702104176</v>
      </c>
      <c r="AE73">
        <v>18681.599999999999</v>
      </c>
      <c r="AF73" s="65">
        <f t="shared" si="44"/>
        <v>6028.6917021041772</v>
      </c>
      <c r="AH73" s="65">
        <f t="shared" si="45"/>
        <v>6840.3336430678464</v>
      </c>
      <c r="AI73" s="65">
        <f t="shared" si="46"/>
        <v>-40440.333643067846</v>
      </c>
      <c r="AJ73" s="65">
        <f t="shared" si="47"/>
        <v>-16440.333643067846</v>
      </c>
      <c r="AK73" s="65">
        <f t="shared" si="48"/>
        <v>-16440.333643067846</v>
      </c>
      <c r="AL73" s="65">
        <f t="shared" si="49"/>
        <v>-22440.333643067846</v>
      </c>
      <c r="AM73" s="66">
        <f t="shared" si="50"/>
        <v>-34411.641940963673</v>
      </c>
      <c r="AN73" s="66">
        <f t="shared" si="51"/>
        <v>-10411.641940963669</v>
      </c>
      <c r="AO73" s="66">
        <f t="shared" si="52"/>
        <v>-10411.641940963669</v>
      </c>
      <c r="AP73" s="66">
        <f t="shared" si="53"/>
        <v>-16411.641940963669</v>
      </c>
    </row>
    <row r="74" spans="1:42" x14ac:dyDescent="0.25">
      <c r="A74" t="s">
        <v>197</v>
      </c>
      <c r="B74" t="s">
        <v>196</v>
      </c>
      <c r="C74" t="s">
        <v>107</v>
      </c>
      <c r="D74">
        <v>2</v>
      </c>
      <c r="E74">
        <v>2200</v>
      </c>
      <c r="G74" s="4">
        <f t="shared" si="27"/>
        <v>25687.199999999997</v>
      </c>
      <c r="H74">
        <v>274</v>
      </c>
      <c r="I74">
        <v>0.57809999999999995</v>
      </c>
      <c r="J74">
        <v>119</v>
      </c>
      <c r="K74" s="12">
        <v>505</v>
      </c>
      <c r="L74">
        <f t="shared" si="28"/>
        <v>386</v>
      </c>
      <c r="M74">
        <f t="shared" si="29"/>
        <v>155</v>
      </c>
      <c r="N74">
        <f t="shared" si="30"/>
        <v>0.42124352331606219</v>
      </c>
      <c r="O74" s="12">
        <v>0.57809999999999995</v>
      </c>
      <c r="P74">
        <v>114</v>
      </c>
      <c r="Q74">
        <f t="shared" si="31"/>
        <v>8.9637305699481876E-2</v>
      </c>
      <c r="R74">
        <f t="shared" si="32"/>
        <v>0.77966103626943006</v>
      </c>
      <c r="S74" s="12">
        <f t="shared" si="33"/>
        <v>32441.695719170984</v>
      </c>
      <c r="T74" s="12">
        <f t="shared" si="34"/>
        <v>19465.017431502591</v>
      </c>
      <c r="U74">
        <v>119</v>
      </c>
      <c r="V74">
        <f t="shared" si="35"/>
        <v>482.5</v>
      </c>
      <c r="W74">
        <f t="shared" si="36"/>
        <v>70.75</v>
      </c>
      <c r="X74">
        <f t="shared" si="37"/>
        <v>-304.83952489259542</v>
      </c>
      <c r="Y74">
        <f t="shared" si="38"/>
        <v>294.67149987364166</v>
      </c>
      <c r="Z74">
        <f t="shared" si="39"/>
        <v>294.67149987364166</v>
      </c>
      <c r="AA74">
        <f t="shared" si="40"/>
        <v>0.46408601010081174</v>
      </c>
      <c r="AB74">
        <f t="shared" si="41"/>
        <v>0.48332233160621763</v>
      </c>
      <c r="AC74">
        <f t="shared" si="42"/>
        <v>51983.780477542867</v>
      </c>
      <c r="AD74" s="12">
        <f t="shared" si="43"/>
        <v>31190.268286525719</v>
      </c>
      <c r="AE74">
        <v>25687.199999999997</v>
      </c>
      <c r="AF74" s="65">
        <f t="shared" si="44"/>
        <v>5503.0682865257222</v>
      </c>
      <c r="AH74" s="65">
        <f t="shared" si="45"/>
        <v>5880.4217012089812</v>
      </c>
      <c r="AI74" s="65">
        <f t="shared" si="46"/>
        <v>-39480.421701208979</v>
      </c>
      <c r="AJ74" s="65">
        <f t="shared" si="47"/>
        <v>-15480.421701208981</v>
      </c>
      <c r="AK74" s="65">
        <f t="shared" si="48"/>
        <v>-15480.421701208981</v>
      </c>
      <c r="AL74" s="65">
        <f t="shared" si="49"/>
        <v>-21480.421701208979</v>
      </c>
      <c r="AM74" s="66">
        <f t="shared" si="50"/>
        <v>-33977.353414683254</v>
      </c>
      <c r="AN74" s="66">
        <f t="shared" si="51"/>
        <v>-9977.353414683259</v>
      </c>
      <c r="AO74" s="66">
        <f t="shared" si="52"/>
        <v>-9977.353414683259</v>
      </c>
      <c r="AP74" s="66">
        <f t="shared" si="53"/>
        <v>-15977.353414683257</v>
      </c>
    </row>
    <row r="75" spans="1:42" x14ac:dyDescent="0.25">
      <c r="A75" t="s">
        <v>198</v>
      </c>
      <c r="B75" t="s">
        <v>196</v>
      </c>
      <c r="C75" t="s">
        <v>116</v>
      </c>
      <c r="D75">
        <v>1</v>
      </c>
      <c r="E75">
        <v>1500</v>
      </c>
      <c r="G75" s="4">
        <f t="shared" si="27"/>
        <v>17514</v>
      </c>
      <c r="H75">
        <v>860</v>
      </c>
      <c r="I75">
        <v>0.41099999999999998</v>
      </c>
      <c r="J75">
        <v>486</v>
      </c>
      <c r="K75" s="12">
        <v>1215</v>
      </c>
      <c r="L75">
        <f t="shared" si="28"/>
        <v>729</v>
      </c>
      <c r="M75">
        <f t="shared" si="29"/>
        <v>374</v>
      </c>
      <c r="N75">
        <f t="shared" si="30"/>
        <v>0.51042524005486967</v>
      </c>
      <c r="O75" s="12">
        <v>0.41099999999999998</v>
      </c>
      <c r="P75">
        <v>114</v>
      </c>
      <c r="Q75">
        <f t="shared" si="31"/>
        <v>-0.30823045267489713</v>
      </c>
      <c r="R75">
        <f t="shared" si="32"/>
        <v>1.0945335802469136</v>
      </c>
      <c r="S75" s="12">
        <f t="shared" si="33"/>
        <v>45543.542274074076</v>
      </c>
      <c r="T75" s="12">
        <f t="shared" si="34"/>
        <v>27326.125364444444</v>
      </c>
      <c r="U75">
        <v>486</v>
      </c>
      <c r="V75">
        <f t="shared" si="35"/>
        <v>911.25</v>
      </c>
      <c r="W75">
        <f t="shared" si="36"/>
        <v>394.875</v>
      </c>
      <c r="X75">
        <f t="shared" si="37"/>
        <v>-575.72024260803641</v>
      </c>
      <c r="Y75">
        <f t="shared" si="38"/>
        <v>687.14513836239576</v>
      </c>
      <c r="Z75">
        <f t="shared" si="39"/>
        <v>687.14513836239576</v>
      </c>
      <c r="AA75">
        <f t="shared" si="40"/>
        <v>0.32073540561031083</v>
      </c>
      <c r="AB75">
        <f t="shared" si="41"/>
        <v>0.59677000000000002</v>
      </c>
      <c r="AC75">
        <f t="shared" si="42"/>
        <v>149674.67554049232</v>
      </c>
      <c r="AD75" s="12">
        <f t="shared" si="43"/>
        <v>89804.80532429539</v>
      </c>
      <c r="AE75">
        <v>17514</v>
      </c>
      <c r="AF75" s="65">
        <f t="shared" si="44"/>
        <v>72290.80532429539</v>
      </c>
      <c r="AH75" s="65">
        <f t="shared" si="45"/>
        <v>7260.7016666666668</v>
      </c>
      <c r="AI75" s="65">
        <f t="shared" si="46"/>
        <v>-40860.701666666668</v>
      </c>
      <c r="AJ75" s="65">
        <f t="shared" si="47"/>
        <v>-16860.701666666668</v>
      </c>
      <c r="AK75" s="65">
        <f t="shared" si="48"/>
        <v>-16860.701666666668</v>
      </c>
      <c r="AL75" s="65">
        <f t="shared" si="49"/>
        <v>-22860.701666666668</v>
      </c>
      <c r="AM75" s="66">
        <f t="shared" si="50"/>
        <v>31430.103657628722</v>
      </c>
      <c r="AN75" s="66">
        <f t="shared" si="51"/>
        <v>55430.103657628722</v>
      </c>
      <c r="AO75" s="66">
        <f t="shared" si="52"/>
        <v>55430.103657628722</v>
      </c>
      <c r="AP75" s="66">
        <f t="shared" si="53"/>
        <v>49430.103657628722</v>
      </c>
    </row>
    <row r="76" spans="1:42" x14ac:dyDescent="0.25">
      <c r="A76" t="s">
        <v>199</v>
      </c>
      <c r="B76" t="s">
        <v>196</v>
      </c>
      <c r="C76" t="s">
        <v>116</v>
      </c>
      <c r="D76">
        <v>2</v>
      </c>
      <c r="E76">
        <v>2400</v>
      </c>
      <c r="G76" s="4">
        <f t="shared" si="27"/>
        <v>28022.399999999998</v>
      </c>
      <c r="H76">
        <v>729</v>
      </c>
      <c r="I76">
        <v>0.68220000000000003</v>
      </c>
      <c r="J76">
        <v>516</v>
      </c>
      <c r="K76" s="12">
        <v>1650</v>
      </c>
      <c r="L76">
        <f t="shared" si="28"/>
        <v>1134</v>
      </c>
      <c r="M76">
        <f t="shared" si="29"/>
        <v>213</v>
      </c>
      <c r="N76">
        <f t="shared" si="30"/>
        <v>0.2502645502645503</v>
      </c>
      <c r="O76" s="12">
        <v>0.68220000000000003</v>
      </c>
      <c r="P76">
        <v>114</v>
      </c>
      <c r="Q76">
        <f t="shared" si="31"/>
        <v>-0.18359788359788362</v>
      </c>
      <c r="R76">
        <f t="shared" si="32"/>
        <v>0.99589936507936505</v>
      </c>
      <c r="S76" s="12">
        <f t="shared" si="33"/>
        <v>41439.372580952382</v>
      </c>
      <c r="T76" s="12">
        <f t="shared" si="34"/>
        <v>24863.623548571428</v>
      </c>
      <c r="U76">
        <v>516</v>
      </c>
      <c r="V76">
        <f t="shared" si="35"/>
        <v>1417.5</v>
      </c>
      <c r="W76">
        <f t="shared" si="36"/>
        <v>374.25</v>
      </c>
      <c r="X76">
        <f t="shared" si="37"/>
        <v>-895.56482183472326</v>
      </c>
      <c r="Y76">
        <f t="shared" si="38"/>
        <v>948.8924374526157</v>
      </c>
      <c r="Z76">
        <f t="shared" si="39"/>
        <v>948.8924374526157</v>
      </c>
      <c r="AA76">
        <f t="shared" si="40"/>
        <v>0.40539149026639554</v>
      </c>
      <c r="AB76">
        <f t="shared" si="41"/>
        <v>0.52977317460317463</v>
      </c>
      <c r="AC76">
        <f t="shared" si="42"/>
        <v>183484.68201536904</v>
      </c>
      <c r="AD76" s="12">
        <f t="shared" si="43"/>
        <v>110090.80920922142</v>
      </c>
      <c r="AE76">
        <v>28022.399999999998</v>
      </c>
      <c r="AF76" s="65">
        <f t="shared" si="44"/>
        <v>82068.409209221427</v>
      </c>
      <c r="AH76" s="65">
        <f t="shared" si="45"/>
        <v>6445.5736243386255</v>
      </c>
      <c r="AI76" s="65">
        <f t="shared" si="46"/>
        <v>-40045.573624338627</v>
      </c>
      <c r="AJ76" s="65">
        <f t="shared" si="47"/>
        <v>-16045.573624338625</v>
      </c>
      <c r="AK76" s="65">
        <f t="shared" si="48"/>
        <v>-16045.573624338625</v>
      </c>
      <c r="AL76" s="65">
        <f t="shared" si="49"/>
        <v>-22045.573624338627</v>
      </c>
      <c r="AM76" s="66">
        <f t="shared" si="50"/>
        <v>42022.8355848828</v>
      </c>
      <c r="AN76" s="66">
        <f t="shared" si="51"/>
        <v>66022.835584882807</v>
      </c>
      <c r="AO76" s="66">
        <f t="shared" si="52"/>
        <v>66022.835584882807</v>
      </c>
      <c r="AP76" s="66">
        <f t="shared" si="53"/>
        <v>60022.8355848828</v>
      </c>
    </row>
    <row r="77" spans="1:42" x14ac:dyDescent="0.25">
      <c r="A77" t="s">
        <v>200</v>
      </c>
      <c r="B77" t="s">
        <v>201</v>
      </c>
      <c r="C77" t="s">
        <v>107</v>
      </c>
      <c r="D77">
        <v>1</v>
      </c>
      <c r="E77">
        <v>1600</v>
      </c>
      <c r="G77" s="4">
        <f t="shared" si="27"/>
        <v>18681.599999999999</v>
      </c>
      <c r="H77">
        <v>174</v>
      </c>
      <c r="I77">
        <v>0.82469999999999999</v>
      </c>
      <c r="J77">
        <v>160</v>
      </c>
      <c r="K77" s="12">
        <v>321</v>
      </c>
      <c r="L77">
        <f t="shared" si="28"/>
        <v>161</v>
      </c>
      <c r="M77">
        <f t="shared" si="29"/>
        <v>14</v>
      </c>
      <c r="N77">
        <f t="shared" si="30"/>
        <v>0.16956521739130437</v>
      </c>
      <c r="O77" s="12">
        <v>0.82469999999999999</v>
      </c>
      <c r="P77">
        <v>114</v>
      </c>
      <c r="Q77">
        <f t="shared" si="31"/>
        <v>-0.12857142857142859</v>
      </c>
      <c r="R77">
        <f t="shared" si="32"/>
        <v>0.95235142857142863</v>
      </c>
      <c r="S77" s="12">
        <f t="shared" si="33"/>
        <v>39627.342942857147</v>
      </c>
      <c r="T77" s="12">
        <f t="shared" si="34"/>
        <v>23776.405765714288</v>
      </c>
      <c r="U77">
        <v>160</v>
      </c>
      <c r="V77">
        <f t="shared" si="35"/>
        <v>201.25</v>
      </c>
      <c r="W77">
        <f t="shared" si="36"/>
        <v>139.875</v>
      </c>
      <c r="X77">
        <f t="shared" si="37"/>
        <v>-127.14809198888047</v>
      </c>
      <c r="Y77">
        <f t="shared" si="38"/>
        <v>178.08966704574172</v>
      </c>
      <c r="Z77">
        <f t="shared" si="39"/>
        <v>178.08966704574172</v>
      </c>
      <c r="AA77">
        <f t="shared" si="40"/>
        <v>0.18988654432666693</v>
      </c>
      <c r="AB77">
        <f t="shared" si="41"/>
        <v>0.70032378881987578</v>
      </c>
      <c r="AC77">
        <f t="shared" si="42"/>
        <v>45522.95708692757</v>
      </c>
      <c r="AD77" s="12">
        <f t="shared" si="43"/>
        <v>27313.774252156541</v>
      </c>
      <c r="AE77">
        <v>18681.599999999999</v>
      </c>
      <c r="AF77" s="65">
        <f t="shared" si="44"/>
        <v>8632.1742521565429</v>
      </c>
      <c r="AH77" s="65">
        <f t="shared" si="45"/>
        <v>8520.6060973084896</v>
      </c>
      <c r="AI77" s="65">
        <f t="shared" si="46"/>
        <v>-42120.60609730849</v>
      </c>
      <c r="AJ77" s="65">
        <f t="shared" si="47"/>
        <v>-18120.60609730849</v>
      </c>
      <c r="AK77" s="65">
        <f t="shared" si="48"/>
        <v>-18120.60609730849</v>
      </c>
      <c r="AL77" s="65">
        <f t="shared" si="49"/>
        <v>-24120.60609730849</v>
      </c>
      <c r="AM77" s="66">
        <f t="shared" si="50"/>
        <v>-33488.43184515195</v>
      </c>
      <c r="AN77" s="66">
        <f t="shared" si="51"/>
        <v>-9488.4318451519466</v>
      </c>
      <c r="AO77" s="66">
        <f t="shared" si="52"/>
        <v>-9488.4318451519466</v>
      </c>
      <c r="AP77" s="66">
        <f t="shared" si="53"/>
        <v>-15488.431845151947</v>
      </c>
    </row>
    <row r="78" spans="1:42" x14ac:dyDescent="0.25">
      <c r="A78" t="s">
        <v>202</v>
      </c>
      <c r="B78" t="s">
        <v>201</v>
      </c>
      <c r="C78" t="s">
        <v>107</v>
      </c>
      <c r="D78">
        <v>2</v>
      </c>
      <c r="E78">
        <v>1900</v>
      </c>
      <c r="G78" s="4">
        <f t="shared" si="27"/>
        <v>22184.400000000001</v>
      </c>
      <c r="H78">
        <v>308</v>
      </c>
      <c r="I78">
        <v>0.21640000000000001</v>
      </c>
      <c r="J78">
        <v>168</v>
      </c>
      <c r="K78" s="12">
        <v>364</v>
      </c>
      <c r="L78">
        <f t="shared" si="28"/>
        <v>196</v>
      </c>
      <c r="M78">
        <f t="shared" si="29"/>
        <v>140</v>
      </c>
      <c r="N78">
        <f t="shared" si="30"/>
        <v>0.67142857142857137</v>
      </c>
      <c r="O78" s="12">
        <v>0.21640000000000001</v>
      </c>
      <c r="P78">
        <v>114</v>
      </c>
      <c r="Q78">
        <f t="shared" si="31"/>
        <v>-0.12040816326530612</v>
      </c>
      <c r="R78">
        <f t="shared" si="32"/>
        <v>0.94589102040816331</v>
      </c>
      <c r="S78" s="12">
        <f t="shared" si="33"/>
        <v>39358.525359183681</v>
      </c>
      <c r="T78" s="12">
        <f t="shared" si="34"/>
        <v>23615.115215510206</v>
      </c>
      <c r="U78">
        <v>168</v>
      </c>
      <c r="V78">
        <f t="shared" si="35"/>
        <v>245</v>
      </c>
      <c r="W78">
        <f t="shared" si="36"/>
        <v>143.5</v>
      </c>
      <c r="X78">
        <f t="shared" si="37"/>
        <v>-154.78898155168056</v>
      </c>
      <c r="Y78">
        <f t="shared" si="38"/>
        <v>203.41350770785948</v>
      </c>
      <c r="Z78">
        <f t="shared" si="39"/>
        <v>203.41350770785948</v>
      </c>
      <c r="AA78">
        <f t="shared" si="40"/>
        <v>0.24454492941983461</v>
      </c>
      <c r="AB78">
        <f t="shared" si="41"/>
        <v>0.65706714285714285</v>
      </c>
      <c r="AC78">
        <f t="shared" si="42"/>
        <v>48784.561299775713</v>
      </c>
      <c r="AD78" s="12">
        <f t="shared" si="43"/>
        <v>29270.736779865427</v>
      </c>
      <c r="AE78">
        <v>22184.400000000001</v>
      </c>
      <c r="AF78" s="65">
        <f t="shared" si="44"/>
        <v>7086.3367798654253</v>
      </c>
      <c r="AH78" s="65">
        <f t="shared" si="45"/>
        <v>7994.3169047619049</v>
      </c>
      <c r="AI78" s="65">
        <f t="shared" si="46"/>
        <v>-41594.316904761901</v>
      </c>
      <c r="AJ78" s="65">
        <f t="shared" si="47"/>
        <v>-17594.316904761905</v>
      </c>
      <c r="AK78" s="65">
        <f t="shared" si="48"/>
        <v>-17594.316904761905</v>
      </c>
      <c r="AL78" s="65">
        <f t="shared" si="49"/>
        <v>-23594.316904761905</v>
      </c>
      <c r="AM78" s="66">
        <f t="shared" si="50"/>
        <v>-34507.98012489648</v>
      </c>
      <c r="AN78" s="66">
        <f t="shared" si="51"/>
        <v>-10507.98012489648</v>
      </c>
      <c r="AO78" s="66">
        <f t="shared" si="52"/>
        <v>-10507.98012489648</v>
      </c>
      <c r="AP78" s="66">
        <f t="shared" si="53"/>
        <v>-16507.98012489648</v>
      </c>
    </row>
    <row r="79" spans="1:42" x14ac:dyDescent="0.25">
      <c r="A79" t="s">
        <v>203</v>
      </c>
      <c r="B79" t="s">
        <v>201</v>
      </c>
      <c r="C79" t="s">
        <v>116</v>
      </c>
      <c r="D79">
        <v>1</v>
      </c>
      <c r="E79">
        <v>1400</v>
      </c>
      <c r="G79" s="4">
        <f t="shared" si="27"/>
        <v>16346.400000000001</v>
      </c>
      <c r="H79">
        <v>308</v>
      </c>
      <c r="I79">
        <v>0.6</v>
      </c>
      <c r="J79">
        <v>226</v>
      </c>
      <c r="K79" s="12">
        <v>368</v>
      </c>
      <c r="L79">
        <f t="shared" si="28"/>
        <v>142</v>
      </c>
      <c r="M79">
        <f t="shared" si="29"/>
        <v>82</v>
      </c>
      <c r="N79">
        <f t="shared" si="30"/>
        <v>0.56197183098591552</v>
      </c>
      <c r="O79" s="12">
        <v>0.6</v>
      </c>
      <c r="P79">
        <v>114</v>
      </c>
      <c r="Q79">
        <f t="shared" si="31"/>
        <v>-0.53098591549295782</v>
      </c>
      <c r="R79">
        <f t="shared" si="32"/>
        <v>1.2708222535211269</v>
      </c>
      <c r="S79" s="12">
        <f t="shared" si="33"/>
        <v>52878.913969014087</v>
      </c>
      <c r="T79" s="12">
        <f t="shared" si="34"/>
        <v>31727.34838140845</v>
      </c>
      <c r="U79">
        <v>226</v>
      </c>
      <c r="V79">
        <f t="shared" si="35"/>
        <v>177.5</v>
      </c>
      <c r="W79">
        <f t="shared" si="36"/>
        <v>208.25</v>
      </c>
      <c r="X79">
        <f t="shared" si="37"/>
        <v>-112.14303765478898</v>
      </c>
      <c r="Y79">
        <f t="shared" si="38"/>
        <v>199.5138678291635</v>
      </c>
      <c r="Z79">
        <f t="shared" si="39"/>
        <v>226</v>
      </c>
      <c r="AA79">
        <f t="shared" si="40"/>
        <v>0.1</v>
      </c>
      <c r="AB79">
        <f t="shared" si="41"/>
        <v>0.77146000000000003</v>
      </c>
      <c r="AC79">
        <f t="shared" si="42"/>
        <v>63637.735400000005</v>
      </c>
      <c r="AD79" s="12">
        <f t="shared" si="43"/>
        <v>38182.641240000004</v>
      </c>
      <c r="AE79">
        <v>16346.400000000001</v>
      </c>
      <c r="AF79" s="65">
        <f t="shared" si="44"/>
        <v>21836.241240000003</v>
      </c>
      <c r="AH79" s="65">
        <f t="shared" si="45"/>
        <v>9386.0966666666664</v>
      </c>
      <c r="AI79" s="65">
        <f t="shared" si="46"/>
        <v>-42986.096666666665</v>
      </c>
      <c r="AJ79" s="65">
        <f t="shared" si="47"/>
        <v>-18986.096666666665</v>
      </c>
      <c r="AK79" s="65">
        <f t="shared" si="48"/>
        <v>-18986.096666666665</v>
      </c>
      <c r="AL79" s="65">
        <f t="shared" si="49"/>
        <v>-24986.096666666665</v>
      </c>
      <c r="AM79" s="66">
        <f t="shared" si="50"/>
        <v>-21149.855426666662</v>
      </c>
      <c r="AN79" s="66">
        <f t="shared" si="51"/>
        <v>2850.1445733333385</v>
      </c>
      <c r="AO79" s="66">
        <f t="shared" si="52"/>
        <v>2850.1445733333385</v>
      </c>
      <c r="AP79" s="66">
        <f t="shared" si="53"/>
        <v>-3149.8554266666615</v>
      </c>
    </row>
    <row r="80" spans="1:42" x14ac:dyDescent="0.25">
      <c r="A80" t="s">
        <v>204</v>
      </c>
      <c r="B80" t="s">
        <v>201</v>
      </c>
      <c r="C80" t="s">
        <v>116</v>
      </c>
      <c r="D80">
        <v>2</v>
      </c>
      <c r="E80">
        <v>2000</v>
      </c>
      <c r="G80" s="4">
        <f t="shared" si="27"/>
        <v>23352</v>
      </c>
      <c r="H80">
        <v>342</v>
      </c>
      <c r="I80">
        <v>0.39179999999999998</v>
      </c>
      <c r="J80">
        <v>285</v>
      </c>
      <c r="K80" s="12">
        <v>428</v>
      </c>
      <c r="L80">
        <f t="shared" si="28"/>
        <v>143</v>
      </c>
      <c r="M80">
        <f t="shared" si="29"/>
        <v>57</v>
      </c>
      <c r="N80">
        <f t="shared" si="30"/>
        <v>0.4188811188811189</v>
      </c>
      <c r="O80" s="12">
        <v>0.39179999999999998</v>
      </c>
      <c r="P80">
        <v>114</v>
      </c>
      <c r="Q80">
        <f t="shared" si="31"/>
        <v>-0.85664335664335678</v>
      </c>
      <c r="R80">
        <f t="shared" si="32"/>
        <v>1.5285475524475527</v>
      </c>
      <c r="S80" s="12">
        <f t="shared" si="33"/>
        <v>63602.86365734267</v>
      </c>
      <c r="T80" s="12">
        <f t="shared" si="34"/>
        <v>38161.718194405599</v>
      </c>
      <c r="U80">
        <v>285</v>
      </c>
      <c r="V80">
        <f t="shared" si="35"/>
        <v>178.75</v>
      </c>
      <c r="W80">
        <f t="shared" si="36"/>
        <v>267.125</v>
      </c>
      <c r="X80">
        <f t="shared" si="37"/>
        <v>-112.93277735658327</v>
      </c>
      <c r="Y80">
        <f t="shared" si="38"/>
        <v>229.62312041950972</v>
      </c>
      <c r="Z80">
        <f t="shared" si="39"/>
        <v>285</v>
      </c>
      <c r="AA80">
        <f t="shared" si="40"/>
        <v>0.1</v>
      </c>
      <c r="AB80">
        <f t="shared" si="41"/>
        <v>0.77146000000000003</v>
      </c>
      <c r="AC80">
        <f t="shared" si="42"/>
        <v>80251.126500000013</v>
      </c>
      <c r="AD80" s="12">
        <f t="shared" si="43"/>
        <v>48150.675900000009</v>
      </c>
      <c r="AE80">
        <v>23352</v>
      </c>
      <c r="AF80" s="65">
        <f t="shared" si="44"/>
        <v>24798.675900000009</v>
      </c>
      <c r="AH80" s="65">
        <f t="shared" si="45"/>
        <v>9386.0966666666664</v>
      </c>
      <c r="AI80" s="65">
        <f t="shared" si="46"/>
        <v>-42986.096666666665</v>
      </c>
      <c r="AJ80" s="65">
        <f t="shared" si="47"/>
        <v>-18986.096666666665</v>
      </c>
      <c r="AK80" s="65">
        <f t="shared" si="48"/>
        <v>-18986.096666666665</v>
      </c>
      <c r="AL80" s="65">
        <f t="shared" si="49"/>
        <v>-24986.096666666665</v>
      </c>
      <c r="AM80" s="66">
        <f t="shared" si="50"/>
        <v>-18187.420766666655</v>
      </c>
      <c r="AN80" s="66">
        <f t="shared" si="51"/>
        <v>5812.5792333333447</v>
      </c>
      <c r="AO80" s="66">
        <f t="shared" si="52"/>
        <v>5812.5792333333447</v>
      </c>
      <c r="AP80" s="66">
        <f t="shared" si="53"/>
        <v>-187.42076666665525</v>
      </c>
    </row>
    <row r="81" spans="1:42" x14ac:dyDescent="0.25">
      <c r="A81" t="s">
        <v>205</v>
      </c>
      <c r="B81" t="s">
        <v>206</v>
      </c>
      <c r="C81" t="s">
        <v>107</v>
      </c>
      <c r="D81">
        <v>1</v>
      </c>
      <c r="E81">
        <v>1000</v>
      </c>
      <c r="G81" s="4">
        <f t="shared" si="27"/>
        <v>11676</v>
      </c>
      <c r="H81">
        <v>229</v>
      </c>
      <c r="I81">
        <v>0.58899999999999997</v>
      </c>
      <c r="J81">
        <v>91</v>
      </c>
      <c r="K81" s="12">
        <v>342</v>
      </c>
      <c r="L81">
        <f t="shared" si="28"/>
        <v>251</v>
      </c>
      <c r="M81">
        <f t="shared" si="29"/>
        <v>138</v>
      </c>
      <c r="N81">
        <f t="shared" si="30"/>
        <v>0.53984063745019928</v>
      </c>
      <c r="O81" s="12">
        <v>0.58899999999999997</v>
      </c>
      <c r="P81">
        <v>114</v>
      </c>
      <c r="Q81">
        <f t="shared" si="31"/>
        <v>0.17330677290836655</v>
      </c>
      <c r="R81">
        <f t="shared" si="32"/>
        <v>0.71344501992031872</v>
      </c>
      <c r="S81" s="12">
        <f t="shared" si="33"/>
        <v>29686.447278884461</v>
      </c>
      <c r="T81" s="12">
        <f t="shared" si="34"/>
        <v>17811.868367330677</v>
      </c>
      <c r="U81">
        <v>91</v>
      </c>
      <c r="V81">
        <f t="shared" si="35"/>
        <v>313.75</v>
      </c>
      <c r="W81">
        <f t="shared" si="36"/>
        <v>59.625</v>
      </c>
      <c r="X81">
        <f t="shared" si="37"/>
        <v>-198.22466515036643</v>
      </c>
      <c r="Y81">
        <f t="shared" si="38"/>
        <v>198.42240017690168</v>
      </c>
      <c r="Z81">
        <f t="shared" si="39"/>
        <v>198.42240017690168</v>
      </c>
      <c r="AA81">
        <f t="shared" si="40"/>
        <v>0.44238215195825237</v>
      </c>
      <c r="AB81">
        <f t="shared" si="41"/>
        <v>0.50049876494023904</v>
      </c>
      <c r="AC81">
        <f t="shared" si="42"/>
        <v>36248.210672131259</v>
      </c>
      <c r="AD81" s="12">
        <f t="shared" si="43"/>
        <v>21748.926403278754</v>
      </c>
      <c r="AE81">
        <v>11676</v>
      </c>
      <c r="AF81" s="65">
        <f t="shared" si="44"/>
        <v>10072.926403278754</v>
      </c>
      <c r="AH81" s="65">
        <f t="shared" si="45"/>
        <v>6089.4016401062418</v>
      </c>
      <c r="AI81" s="65">
        <f t="shared" si="46"/>
        <v>-39689.40164010624</v>
      </c>
      <c r="AJ81" s="65">
        <f t="shared" si="47"/>
        <v>-15689.401640106242</v>
      </c>
      <c r="AK81" s="65">
        <f t="shared" si="48"/>
        <v>-15689.401640106242</v>
      </c>
      <c r="AL81" s="65">
        <f t="shared" si="49"/>
        <v>-21689.40164010624</v>
      </c>
      <c r="AM81" s="66">
        <f t="shared" si="50"/>
        <v>-29616.475236827486</v>
      </c>
      <c r="AN81" s="66">
        <f t="shared" si="51"/>
        <v>-5616.4752368274876</v>
      </c>
      <c r="AO81" s="66">
        <f t="shared" si="52"/>
        <v>-5616.4752368274876</v>
      </c>
      <c r="AP81" s="66">
        <f t="shared" si="53"/>
        <v>-11616.475236827486</v>
      </c>
    </row>
    <row r="82" spans="1:42" x14ac:dyDescent="0.25">
      <c r="A82" t="s">
        <v>207</v>
      </c>
      <c r="B82" t="s">
        <v>208</v>
      </c>
      <c r="C82" t="s">
        <v>107</v>
      </c>
      <c r="D82">
        <v>2</v>
      </c>
      <c r="E82">
        <v>2500</v>
      </c>
      <c r="G82" s="4">
        <f t="shared" si="27"/>
        <v>29190</v>
      </c>
      <c r="H82">
        <v>392</v>
      </c>
      <c r="I82">
        <v>0.29320000000000002</v>
      </c>
      <c r="J82">
        <v>173</v>
      </c>
      <c r="K82" s="12">
        <v>581</v>
      </c>
      <c r="L82">
        <f t="shared" si="28"/>
        <v>408</v>
      </c>
      <c r="M82">
        <f t="shared" si="29"/>
        <v>219</v>
      </c>
      <c r="N82">
        <f t="shared" si="30"/>
        <v>0.52941176470588236</v>
      </c>
      <c r="O82" s="12">
        <v>0.29320000000000002</v>
      </c>
      <c r="P82">
        <v>114</v>
      </c>
      <c r="Q82">
        <f t="shared" si="31"/>
        <v>-1.5686274509803921E-2</v>
      </c>
      <c r="R82">
        <f t="shared" si="32"/>
        <v>0.86301411764705882</v>
      </c>
      <c r="S82" s="12">
        <f t="shared" si="33"/>
        <v>35910.017435294118</v>
      </c>
      <c r="T82" s="12">
        <f t="shared" si="34"/>
        <v>21546.010461176469</v>
      </c>
      <c r="U82">
        <v>173</v>
      </c>
      <c r="V82">
        <f t="shared" si="35"/>
        <v>510</v>
      </c>
      <c r="W82">
        <f t="shared" si="36"/>
        <v>122</v>
      </c>
      <c r="X82">
        <f t="shared" si="37"/>
        <v>-322.21379833206976</v>
      </c>
      <c r="Y82">
        <f t="shared" si="38"/>
        <v>335.07505686125853</v>
      </c>
      <c r="Z82">
        <f t="shared" si="39"/>
        <v>335.07505686125853</v>
      </c>
      <c r="AA82">
        <f t="shared" si="40"/>
        <v>0.41779422913972258</v>
      </c>
      <c r="AB82">
        <f t="shared" si="41"/>
        <v>0.51995764705882364</v>
      </c>
      <c r="AC82">
        <f t="shared" si="42"/>
        <v>63592.065926093761</v>
      </c>
      <c r="AD82" s="12">
        <f t="shared" si="43"/>
        <v>38155.239555656255</v>
      </c>
      <c r="AE82">
        <v>29190</v>
      </c>
      <c r="AF82" s="65">
        <f t="shared" si="44"/>
        <v>8965.2395556562551</v>
      </c>
      <c r="AH82" s="65">
        <f t="shared" si="45"/>
        <v>6326.1513725490213</v>
      </c>
      <c r="AI82" s="65">
        <f t="shared" si="46"/>
        <v>-39926.151372549022</v>
      </c>
      <c r="AJ82" s="65">
        <f t="shared" si="47"/>
        <v>-15926.151372549022</v>
      </c>
      <c r="AK82" s="65">
        <f t="shared" si="48"/>
        <v>-15926.151372549022</v>
      </c>
      <c r="AL82" s="65">
        <f t="shared" si="49"/>
        <v>-21926.151372549022</v>
      </c>
      <c r="AM82" s="66">
        <f t="shared" si="50"/>
        <v>-30960.911816892767</v>
      </c>
      <c r="AN82" s="66">
        <f t="shared" si="51"/>
        <v>-6960.9118168927671</v>
      </c>
      <c r="AO82" s="66">
        <f t="shared" si="52"/>
        <v>-6960.9118168927671</v>
      </c>
      <c r="AP82" s="66">
        <f t="shared" si="53"/>
        <v>-12960.911816892767</v>
      </c>
    </row>
    <row r="83" spans="1:42" x14ac:dyDescent="0.25">
      <c r="A83" t="s">
        <v>209</v>
      </c>
      <c r="B83" t="s">
        <v>206</v>
      </c>
      <c r="C83" t="s">
        <v>107</v>
      </c>
      <c r="D83">
        <v>2</v>
      </c>
      <c r="E83">
        <v>1400</v>
      </c>
      <c r="G83" s="4">
        <f t="shared" si="27"/>
        <v>16346.400000000001</v>
      </c>
      <c r="H83">
        <v>322</v>
      </c>
      <c r="I83">
        <v>0.2712</v>
      </c>
      <c r="J83">
        <v>168</v>
      </c>
      <c r="K83" s="12">
        <v>392</v>
      </c>
      <c r="L83">
        <f t="shared" si="28"/>
        <v>224</v>
      </c>
      <c r="M83">
        <f t="shared" si="29"/>
        <v>154</v>
      </c>
      <c r="N83">
        <f t="shared" si="30"/>
        <v>0.65</v>
      </c>
      <c r="O83" s="12">
        <v>0.2712</v>
      </c>
      <c r="P83">
        <v>114</v>
      </c>
      <c r="Q83">
        <f t="shared" si="31"/>
        <v>-9.285714285714286E-2</v>
      </c>
      <c r="R83">
        <f t="shared" si="32"/>
        <v>0.92408714285714288</v>
      </c>
      <c r="S83" s="12">
        <f t="shared" si="33"/>
        <v>38451.26601428572</v>
      </c>
      <c r="T83" s="12">
        <f t="shared" si="34"/>
        <v>23070.759608571432</v>
      </c>
      <c r="U83">
        <v>168</v>
      </c>
      <c r="V83">
        <f t="shared" si="35"/>
        <v>280</v>
      </c>
      <c r="W83">
        <f t="shared" si="36"/>
        <v>140</v>
      </c>
      <c r="X83">
        <f t="shared" si="37"/>
        <v>-176.90169320192064</v>
      </c>
      <c r="Y83">
        <f t="shared" si="38"/>
        <v>220.47258023755367</v>
      </c>
      <c r="Z83">
        <f t="shared" si="39"/>
        <v>220.47258023755367</v>
      </c>
      <c r="AA83">
        <f t="shared" si="40"/>
        <v>0.28740207227697739</v>
      </c>
      <c r="AB83">
        <f t="shared" si="41"/>
        <v>0.62315000000000009</v>
      </c>
      <c r="AC83">
        <f t="shared" si="42"/>
        <v>50146.433256886528</v>
      </c>
      <c r="AD83" s="12">
        <f t="shared" si="43"/>
        <v>30087.859954131916</v>
      </c>
      <c r="AE83">
        <v>16346.400000000001</v>
      </c>
      <c r="AF83" s="65">
        <f t="shared" si="44"/>
        <v>13741.459954131915</v>
      </c>
      <c r="AH83" s="65">
        <f t="shared" si="45"/>
        <v>7581.6583333333338</v>
      </c>
      <c r="AI83" s="65">
        <f t="shared" si="46"/>
        <v>-41181.658333333333</v>
      </c>
      <c r="AJ83" s="65">
        <f t="shared" si="47"/>
        <v>-17181.658333333333</v>
      </c>
      <c r="AK83" s="65">
        <f t="shared" si="48"/>
        <v>-17181.658333333333</v>
      </c>
      <c r="AL83" s="65">
        <f t="shared" si="49"/>
        <v>-23181.658333333333</v>
      </c>
      <c r="AM83" s="66">
        <f t="shared" si="50"/>
        <v>-27440.198379201418</v>
      </c>
      <c r="AN83" s="66">
        <f t="shared" si="51"/>
        <v>-3440.198379201418</v>
      </c>
      <c r="AO83" s="66">
        <f t="shared" si="52"/>
        <v>-3440.198379201418</v>
      </c>
      <c r="AP83" s="66">
        <f t="shared" si="53"/>
        <v>-9440.198379201418</v>
      </c>
    </row>
    <row r="84" spans="1:42" x14ac:dyDescent="0.25">
      <c r="A84" t="s">
        <v>210</v>
      </c>
      <c r="B84" t="s">
        <v>206</v>
      </c>
      <c r="C84" t="s">
        <v>116</v>
      </c>
      <c r="D84">
        <v>1</v>
      </c>
      <c r="E84">
        <v>1300</v>
      </c>
      <c r="G84" s="4">
        <f t="shared" si="27"/>
        <v>15178.8</v>
      </c>
      <c r="H84">
        <v>257</v>
      </c>
      <c r="I84">
        <v>0.55069999999999997</v>
      </c>
      <c r="J84">
        <v>155</v>
      </c>
      <c r="K84" s="12">
        <v>494</v>
      </c>
      <c r="L84">
        <f t="shared" si="28"/>
        <v>339</v>
      </c>
      <c r="M84">
        <f t="shared" si="29"/>
        <v>102</v>
      </c>
      <c r="N84">
        <f t="shared" si="30"/>
        <v>0.34070796460176994</v>
      </c>
      <c r="O84" s="12">
        <v>0.55069999999999997</v>
      </c>
      <c r="P84">
        <v>114</v>
      </c>
      <c r="Q84">
        <f t="shared" si="31"/>
        <v>3.2448377581120874E-3</v>
      </c>
      <c r="R84">
        <f t="shared" si="32"/>
        <v>0.84803203539823013</v>
      </c>
      <c r="S84" s="12">
        <f t="shared" si="33"/>
        <v>35286.612992920353</v>
      </c>
      <c r="T84" s="12">
        <f t="shared" si="34"/>
        <v>21171.967795752211</v>
      </c>
      <c r="U84">
        <v>155</v>
      </c>
      <c r="V84">
        <f t="shared" si="35"/>
        <v>423.75</v>
      </c>
      <c r="W84">
        <f t="shared" si="36"/>
        <v>112.625</v>
      </c>
      <c r="X84">
        <f t="shared" si="37"/>
        <v>-267.72175890826384</v>
      </c>
      <c r="Y84">
        <f t="shared" si="38"/>
        <v>284.03662812736923</v>
      </c>
      <c r="Z84">
        <f t="shared" si="39"/>
        <v>284.03662812736923</v>
      </c>
      <c r="AA84">
        <f t="shared" si="40"/>
        <v>0.40451121681975039</v>
      </c>
      <c r="AB84">
        <f t="shared" si="41"/>
        <v>0.53046982300884959</v>
      </c>
      <c r="AC84">
        <f t="shared" si="42"/>
        <v>54995.593845525938</v>
      </c>
      <c r="AD84" s="12">
        <f t="shared" si="43"/>
        <v>32997.35630731556</v>
      </c>
      <c r="AE84">
        <v>15178.8</v>
      </c>
      <c r="AF84" s="65">
        <f t="shared" si="44"/>
        <v>17818.556307315561</v>
      </c>
      <c r="AH84" s="65">
        <f t="shared" si="45"/>
        <v>6454.0495132743372</v>
      </c>
      <c r="AI84" s="65">
        <f t="shared" si="46"/>
        <v>-40054.049513274338</v>
      </c>
      <c r="AJ84" s="65">
        <f t="shared" si="47"/>
        <v>-16054.049513274338</v>
      </c>
      <c r="AK84" s="65">
        <f t="shared" si="48"/>
        <v>-16054.049513274338</v>
      </c>
      <c r="AL84" s="65">
        <f t="shared" si="49"/>
        <v>-22054.049513274338</v>
      </c>
      <c r="AM84" s="66">
        <f t="shared" si="50"/>
        <v>-22235.493205958777</v>
      </c>
      <c r="AN84" s="66">
        <f t="shared" si="51"/>
        <v>1764.5067940412227</v>
      </c>
      <c r="AO84" s="66">
        <f t="shared" si="52"/>
        <v>1764.5067940412227</v>
      </c>
      <c r="AP84" s="66">
        <f t="shared" si="53"/>
        <v>-4235.4932059587773</v>
      </c>
    </row>
    <row r="85" spans="1:42" x14ac:dyDescent="0.25">
      <c r="A85" t="s">
        <v>211</v>
      </c>
      <c r="B85" t="s">
        <v>206</v>
      </c>
      <c r="C85" t="s">
        <v>116</v>
      </c>
      <c r="D85">
        <v>2</v>
      </c>
      <c r="E85">
        <v>1800</v>
      </c>
      <c r="G85" s="4">
        <f t="shared" si="27"/>
        <v>21016.799999999999</v>
      </c>
      <c r="H85">
        <v>286</v>
      </c>
      <c r="I85">
        <v>0.4521</v>
      </c>
      <c r="J85">
        <v>151</v>
      </c>
      <c r="K85" s="12">
        <v>391</v>
      </c>
      <c r="L85">
        <f t="shared" si="28"/>
        <v>240</v>
      </c>
      <c r="M85">
        <f t="shared" si="29"/>
        <v>135</v>
      </c>
      <c r="N85">
        <f t="shared" si="30"/>
        <v>0.55000000000000004</v>
      </c>
      <c r="O85" s="12">
        <v>0.4521</v>
      </c>
      <c r="P85">
        <v>114</v>
      </c>
      <c r="Q85">
        <f t="shared" si="31"/>
        <v>-2.3333333333333331E-2</v>
      </c>
      <c r="R85">
        <f t="shared" si="32"/>
        <v>0.86906600000000001</v>
      </c>
      <c r="S85" s="12">
        <f t="shared" si="33"/>
        <v>36161.836260000004</v>
      </c>
      <c r="T85" s="12">
        <f t="shared" si="34"/>
        <v>21697.101756</v>
      </c>
      <c r="U85">
        <v>151</v>
      </c>
      <c r="V85">
        <f t="shared" si="35"/>
        <v>300</v>
      </c>
      <c r="W85">
        <f t="shared" si="36"/>
        <v>121</v>
      </c>
      <c r="X85">
        <f t="shared" si="37"/>
        <v>-189.53752843062927</v>
      </c>
      <c r="Y85">
        <f t="shared" si="38"/>
        <v>221.72062168309327</v>
      </c>
      <c r="Z85">
        <f t="shared" si="39"/>
        <v>221.72062168309327</v>
      </c>
      <c r="AA85">
        <f t="shared" si="40"/>
        <v>0.3357354056103109</v>
      </c>
      <c r="AB85">
        <f t="shared" si="41"/>
        <v>0.58489900000000006</v>
      </c>
      <c r="AC85">
        <f t="shared" si="42"/>
        <v>47334.722014164152</v>
      </c>
      <c r="AD85" s="12">
        <f t="shared" si="43"/>
        <v>28400.83320849849</v>
      </c>
      <c r="AE85">
        <v>21016.799999999999</v>
      </c>
      <c r="AF85" s="65">
        <f t="shared" si="44"/>
        <v>7384.0332084984911</v>
      </c>
      <c r="AH85" s="65">
        <f t="shared" si="45"/>
        <v>7116.2711666666683</v>
      </c>
      <c r="AI85" s="65">
        <f t="shared" si="46"/>
        <v>-40716.271166666666</v>
      </c>
      <c r="AJ85" s="65">
        <f t="shared" si="47"/>
        <v>-16716.271166666669</v>
      </c>
      <c r="AK85" s="65">
        <f t="shared" si="48"/>
        <v>-16716.271166666669</v>
      </c>
      <c r="AL85" s="65">
        <f t="shared" si="49"/>
        <v>-22716.271166666669</v>
      </c>
      <c r="AM85" s="66">
        <f t="shared" si="50"/>
        <v>-33332.237958168174</v>
      </c>
      <c r="AN85" s="66">
        <f t="shared" si="51"/>
        <v>-9332.237958168178</v>
      </c>
      <c r="AO85" s="66">
        <f t="shared" si="52"/>
        <v>-9332.237958168178</v>
      </c>
      <c r="AP85" s="66">
        <f t="shared" si="53"/>
        <v>-15332.237958168178</v>
      </c>
    </row>
    <row r="86" spans="1:42" x14ac:dyDescent="0.25">
      <c r="A86" t="s">
        <v>212</v>
      </c>
      <c r="B86" t="s">
        <v>213</v>
      </c>
      <c r="C86" t="s">
        <v>107</v>
      </c>
      <c r="D86">
        <v>1</v>
      </c>
      <c r="E86">
        <v>700</v>
      </c>
      <c r="G86" s="4">
        <f t="shared" si="27"/>
        <v>8173.2000000000007</v>
      </c>
      <c r="H86">
        <v>180</v>
      </c>
      <c r="I86">
        <v>0.51780000000000004</v>
      </c>
      <c r="J86">
        <v>99</v>
      </c>
      <c r="K86" s="12">
        <v>265</v>
      </c>
      <c r="L86">
        <f t="shared" si="28"/>
        <v>166</v>
      </c>
      <c r="M86">
        <f t="shared" si="29"/>
        <v>81</v>
      </c>
      <c r="N86">
        <f t="shared" si="30"/>
        <v>0.49036144578313257</v>
      </c>
      <c r="O86" s="12">
        <v>0.51780000000000004</v>
      </c>
      <c r="P86">
        <v>114</v>
      </c>
      <c r="Q86">
        <f t="shared" si="31"/>
        <v>0.17228915662650601</v>
      </c>
      <c r="R86">
        <f t="shared" si="32"/>
        <v>0.71425036144578313</v>
      </c>
      <c r="S86" s="12">
        <f t="shared" si="33"/>
        <v>29719.957539759034</v>
      </c>
      <c r="T86" s="12">
        <f t="shared" si="34"/>
        <v>17831.974523855421</v>
      </c>
      <c r="U86">
        <v>99</v>
      </c>
      <c r="V86">
        <f t="shared" si="35"/>
        <v>207.5</v>
      </c>
      <c r="W86">
        <f t="shared" si="36"/>
        <v>78.25</v>
      </c>
      <c r="X86">
        <f t="shared" si="37"/>
        <v>-131.09679049785191</v>
      </c>
      <c r="Y86">
        <f t="shared" si="38"/>
        <v>150.63592999747283</v>
      </c>
      <c r="Z86">
        <f t="shared" si="39"/>
        <v>150.63592999747283</v>
      </c>
      <c r="AA86">
        <f t="shared" si="40"/>
        <v>0.34884785540950763</v>
      </c>
      <c r="AB86">
        <f t="shared" si="41"/>
        <v>0.57452180722891566</v>
      </c>
      <c r="AC86">
        <f t="shared" si="42"/>
        <v>31588.423758551129</v>
      </c>
      <c r="AD86" s="12">
        <f t="shared" si="43"/>
        <v>18953.054255130675</v>
      </c>
      <c r="AE86">
        <v>8173.2000000000007</v>
      </c>
      <c r="AF86" s="65">
        <f t="shared" si="44"/>
        <v>10779.854255130675</v>
      </c>
      <c r="AH86" s="65">
        <f t="shared" si="45"/>
        <v>6990.015321285141</v>
      </c>
      <c r="AI86" s="65">
        <f t="shared" si="46"/>
        <v>-40590.015321285144</v>
      </c>
      <c r="AJ86" s="65">
        <f t="shared" si="47"/>
        <v>-16590.01532128514</v>
      </c>
      <c r="AK86" s="65">
        <f t="shared" si="48"/>
        <v>-16590.01532128514</v>
      </c>
      <c r="AL86" s="65">
        <f t="shared" si="49"/>
        <v>-22590.01532128514</v>
      </c>
      <c r="AM86" s="66">
        <f t="shared" si="50"/>
        <v>-29810.161066154469</v>
      </c>
      <c r="AN86" s="66">
        <f t="shared" si="51"/>
        <v>-5810.1610661544655</v>
      </c>
      <c r="AO86" s="66">
        <f t="shared" si="52"/>
        <v>-5810.1610661544655</v>
      </c>
      <c r="AP86" s="66">
        <f t="shared" si="53"/>
        <v>-11810.161066154466</v>
      </c>
    </row>
    <row r="87" spans="1:42" x14ac:dyDescent="0.25">
      <c r="A87" t="s">
        <v>214</v>
      </c>
      <c r="B87" t="s">
        <v>213</v>
      </c>
      <c r="C87" t="s">
        <v>107</v>
      </c>
      <c r="D87">
        <v>2</v>
      </c>
      <c r="E87">
        <v>900</v>
      </c>
      <c r="G87" s="4">
        <f t="shared" si="27"/>
        <v>10508.4</v>
      </c>
      <c r="H87">
        <v>230</v>
      </c>
      <c r="I87">
        <v>0.52049999999999996</v>
      </c>
      <c r="J87">
        <v>154</v>
      </c>
      <c r="K87" s="12">
        <v>286</v>
      </c>
      <c r="L87">
        <f t="shared" si="28"/>
        <v>132</v>
      </c>
      <c r="M87">
        <f t="shared" si="29"/>
        <v>76</v>
      </c>
      <c r="N87">
        <f t="shared" si="30"/>
        <v>0.56060606060606066</v>
      </c>
      <c r="O87" s="12">
        <v>0.52049999999999996</v>
      </c>
      <c r="P87">
        <v>114</v>
      </c>
      <c r="Q87">
        <f t="shared" si="31"/>
        <v>-0.14242424242424243</v>
      </c>
      <c r="R87">
        <f t="shared" si="32"/>
        <v>0.96331454545454553</v>
      </c>
      <c r="S87" s="12">
        <f t="shared" si="33"/>
        <v>40083.518236363634</v>
      </c>
      <c r="T87" s="12">
        <f t="shared" si="34"/>
        <v>24050.11094181818</v>
      </c>
      <c r="U87">
        <v>154</v>
      </c>
      <c r="V87">
        <f t="shared" si="35"/>
        <v>165</v>
      </c>
      <c r="W87">
        <f t="shared" si="36"/>
        <v>137.5</v>
      </c>
      <c r="X87">
        <f t="shared" si="37"/>
        <v>-104.24564063684609</v>
      </c>
      <c r="Y87">
        <f t="shared" si="38"/>
        <v>157.42134192570128</v>
      </c>
      <c r="Z87">
        <f t="shared" si="39"/>
        <v>157.42134192570128</v>
      </c>
      <c r="AA87">
        <f t="shared" si="40"/>
        <v>0.12073540561031082</v>
      </c>
      <c r="AB87">
        <f t="shared" si="41"/>
        <v>0.75505</v>
      </c>
      <c r="AC87">
        <f t="shared" si="42"/>
        <v>43384.259240665277</v>
      </c>
      <c r="AD87" s="12">
        <f t="shared" si="43"/>
        <v>26030.555544399165</v>
      </c>
      <c r="AE87">
        <v>10508.4</v>
      </c>
      <c r="AF87" s="65">
        <f t="shared" si="44"/>
        <v>15522.155544399166</v>
      </c>
      <c r="AH87" s="65">
        <f t="shared" si="45"/>
        <v>9186.4416666666675</v>
      </c>
      <c r="AI87" s="65">
        <f t="shared" si="46"/>
        <v>-42786.441666666666</v>
      </c>
      <c r="AJ87" s="65">
        <f t="shared" si="47"/>
        <v>-18786.441666666666</v>
      </c>
      <c r="AK87" s="65">
        <f t="shared" si="48"/>
        <v>-18786.441666666666</v>
      </c>
      <c r="AL87" s="65">
        <f t="shared" si="49"/>
        <v>-24786.441666666666</v>
      </c>
      <c r="AM87" s="66">
        <f t="shared" si="50"/>
        <v>-27264.286122267498</v>
      </c>
      <c r="AN87" s="66">
        <f t="shared" si="51"/>
        <v>-3264.2861222675001</v>
      </c>
      <c r="AO87" s="66">
        <f t="shared" si="52"/>
        <v>-3264.2861222675001</v>
      </c>
      <c r="AP87" s="66">
        <f t="shared" si="53"/>
        <v>-9264.2861222675001</v>
      </c>
    </row>
    <row r="88" spans="1:42" x14ac:dyDescent="0.25">
      <c r="A88" t="s">
        <v>215</v>
      </c>
      <c r="B88" t="s">
        <v>213</v>
      </c>
      <c r="C88" t="s">
        <v>116</v>
      </c>
      <c r="D88">
        <v>1</v>
      </c>
      <c r="E88">
        <v>1000</v>
      </c>
      <c r="G88" s="4">
        <f t="shared" si="27"/>
        <v>11676</v>
      </c>
      <c r="H88">
        <v>221</v>
      </c>
      <c r="I88">
        <v>0.63009999999999999</v>
      </c>
      <c r="J88">
        <v>190</v>
      </c>
      <c r="K88" s="12">
        <v>462</v>
      </c>
      <c r="L88">
        <f t="shared" si="28"/>
        <v>272</v>
      </c>
      <c r="M88">
        <f t="shared" si="29"/>
        <v>31</v>
      </c>
      <c r="N88">
        <f t="shared" si="30"/>
        <v>0.19117647058823531</v>
      </c>
      <c r="O88" s="12">
        <v>0.63009999999999999</v>
      </c>
      <c r="P88">
        <v>114</v>
      </c>
      <c r="Q88">
        <f t="shared" si="31"/>
        <v>-0.12352941176470589</v>
      </c>
      <c r="R88">
        <f t="shared" si="32"/>
        <v>0.94836117647058826</v>
      </c>
      <c r="S88" s="12">
        <f t="shared" si="33"/>
        <v>39461.308552941176</v>
      </c>
      <c r="T88" s="12">
        <f t="shared" si="34"/>
        <v>23676.785131764704</v>
      </c>
      <c r="U88">
        <v>190</v>
      </c>
      <c r="V88">
        <f t="shared" si="35"/>
        <v>340</v>
      </c>
      <c r="W88">
        <f t="shared" si="36"/>
        <v>156</v>
      </c>
      <c r="X88">
        <f t="shared" si="37"/>
        <v>-214.8091988880465</v>
      </c>
      <c r="Y88">
        <f t="shared" si="38"/>
        <v>260.71670457417235</v>
      </c>
      <c r="Z88">
        <f t="shared" si="39"/>
        <v>260.71670457417235</v>
      </c>
      <c r="AA88">
        <f t="shared" si="40"/>
        <v>0.30799030757109513</v>
      </c>
      <c r="AB88">
        <f t="shared" si="41"/>
        <v>0.60685647058823533</v>
      </c>
      <c r="AC88">
        <f t="shared" si="42"/>
        <v>57749.430993866423</v>
      </c>
      <c r="AD88" s="12">
        <f t="shared" si="43"/>
        <v>34649.658596319852</v>
      </c>
      <c r="AE88">
        <v>11676</v>
      </c>
      <c r="AF88" s="65">
        <f t="shared" si="44"/>
        <v>22973.658596319852</v>
      </c>
      <c r="AH88" s="65">
        <f t="shared" si="45"/>
        <v>7383.4203921568633</v>
      </c>
      <c r="AI88" s="65">
        <f t="shared" si="46"/>
        <v>-40983.420392156862</v>
      </c>
      <c r="AJ88" s="65">
        <f t="shared" si="47"/>
        <v>-16983.420392156862</v>
      </c>
      <c r="AK88" s="65">
        <f t="shared" si="48"/>
        <v>-16983.420392156862</v>
      </c>
      <c r="AL88" s="65">
        <f t="shared" si="49"/>
        <v>-22983.420392156862</v>
      </c>
      <c r="AM88" s="66">
        <f t="shared" si="50"/>
        <v>-18009.76179583701</v>
      </c>
      <c r="AN88" s="66">
        <f t="shared" si="51"/>
        <v>5990.2382041629899</v>
      </c>
      <c r="AO88" s="66">
        <f t="shared" si="52"/>
        <v>5990.2382041629899</v>
      </c>
      <c r="AP88" s="66">
        <f t="shared" si="53"/>
        <v>-9.7617958370101405</v>
      </c>
    </row>
    <row r="89" spans="1:42" x14ac:dyDescent="0.25">
      <c r="A89" t="s">
        <v>216</v>
      </c>
      <c r="B89" t="s">
        <v>213</v>
      </c>
      <c r="C89" t="s">
        <v>116</v>
      </c>
      <c r="D89">
        <v>2</v>
      </c>
      <c r="E89">
        <v>1200</v>
      </c>
      <c r="G89" s="4">
        <f t="shared" si="27"/>
        <v>14011.199999999999</v>
      </c>
      <c r="H89">
        <v>316</v>
      </c>
      <c r="I89">
        <v>0.36990000000000001</v>
      </c>
      <c r="J89">
        <v>205</v>
      </c>
      <c r="K89" s="12">
        <v>411</v>
      </c>
      <c r="L89">
        <f t="shared" si="28"/>
        <v>206</v>
      </c>
      <c r="M89">
        <f t="shared" si="29"/>
        <v>111</v>
      </c>
      <c r="N89">
        <f t="shared" si="30"/>
        <v>0.53106796116504862</v>
      </c>
      <c r="O89" s="12">
        <v>0.36990000000000001</v>
      </c>
      <c r="P89">
        <v>114</v>
      </c>
      <c r="Q89">
        <f t="shared" si="31"/>
        <v>-0.25339805825242712</v>
      </c>
      <c r="R89">
        <f t="shared" si="32"/>
        <v>1.0511392233009709</v>
      </c>
      <c r="S89" s="12">
        <f t="shared" si="33"/>
        <v>43737.903081553399</v>
      </c>
      <c r="T89" s="12">
        <f t="shared" si="34"/>
        <v>26242.741848932037</v>
      </c>
      <c r="U89">
        <v>205</v>
      </c>
      <c r="V89">
        <f t="shared" si="35"/>
        <v>257.5</v>
      </c>
      <c r="W89">
        <f t="shared" si="36"/>
        <v>179.25</v>
      </c>
      <c r="X89">
        <f t="shared" si="37"/>
        <v>-162.68637856962346</v>
      </c>
      <c r="Y89">
        <f t="shared" si="38"/>
        <v>228.0060336113217</v>
      </c>
      <c r="Z89">
        <f t="shared" si="39"/>
        <v>228.0060336113217</v>
      </c>
      <c r="AA89">
        <f t="shared" si="40"/>
        <v>0.18934381984979301</v>
      </c>
      <c r="AB89">
        <f t="shared" si="41"/>
        <v>0.70075330097087385</v>
      </c>
      <c r="AC89">
        <f t="shared" si="42"/>
        <v>58318.232953459541</v>
      </c>
      <c r="AD89" s="12">
        <f t="shared" si="43"/>
        <v>34990.939772075726</v>
      </c>
      <c r="AE89">
        <v>14011.199999999999</v>
      </c>
      <c r="AF89" s="65">
        <f t="shared" si="44"/>
        <v>20979.739772075729</v>
      </c>
      <c r="AH89" s="65">
        <f t="shared" si="45"/>
        <v>8525.8318284789657</v>
      </c>
      <c r="AI89" s="65">
        <f t="shared" si="46"/>
        <v>-42125.831828478964</v>
      </c>
      <c r="AJ89" s="65">
        <f t="shared" si="47"/>
        <v>-18125.831828478964</v>
      </c>
      <c r="AK89" s="65">
        <f t="shared" si="48"/>
        <v>-18125.831828478964</v>
      </c>
      <c r="AL89" s="65">
        <f t="shared" si="49"/>
        <v>-24125.831828478964</v>
      </c>
      <c r="AM89" s="66">
        <f t="shared" si="50"/>
        <v>-21146.092056403235</v>
      </c>
      <c r="AN89" s="66">
        <f t="shared" si="51"/>
        <v>2853.9079435967651</v>
      </c>
      <c r="AO89" s="66">
        <f t="shared" si="52"/>
        <v>2853.9079435967651</v>
      </c>
      <c r="AP89" s="66">
        <f t="shared" si="53"/>
        <v>-3146.0920564032349</v>
      </c>
    </row>
    <row r="90" spans="1:42" x14ac:dyDescent="0.25">
      <c r="A90" t="s">
        <v>217</v>
      </c>
      <c r="B90" t="s">
        <v>218</v>
      </c>
      <c r="C90" t="s">
        <v>107</v>
      </c>
      <c r="D90">
        <v>1</v>
      </c>
      <c r="E90">
        <v>700</v>
      </c>
      <c r="G90" s="4">
        <f t="shared" si="27"/>
        <v>8173.2000000000007</v>
      </c>
      <c r="H90">
        <v>245</v>
      </c>
      <c r="I90">
        <v>0.56989999999999996</v>
      </c>
      <c r="J90">
        <v>192</v>
      </c>
      <c r="K90" s="12">
        <v>313</v>
      </c>
      <c r="L90">
        <f t="shared" si="28"/>
        <v>121</v>
      </c>
      <c r="M90">
        <f t="shared" si="29"/>
        <v>53</v>
      </c>
      <c r="N90">
        <f t="shared" si="30"/>
        <v>0.45041322314049592</v>
      </c>
      <c r="O90" s="12">
        <v>0.56989999999999996</v>
      </c>
      <c r="P90">
        <v>114</v>
      </c>
      <c r="Q90">
        <f t="shared" si="31"/>
        <v>-0.41570247933884308</v>
      </c>
      <c r="R90">
        <f t="shared" si="32"/>
        <v>1.1795869421487604</v>
      </c>
      <c r="S90" s="12">
        <f t="shared" si="33"/>
        <v>49082.612662809915</v>
      </c>
      <c r="T90" s="12">
        <f t="shared" si="34"/>
        <v>29449.567597685949</v>
      </c>
      <c r="U90">
        <v>192</v>
      </c>
      <c r="V90">
        <f t="shared" si="35"/>
        <v>151.25</v>
      </c>
      <c r="W90">
        <f t="shared" si="36"/>
        <v>176.875</v>
      </c>
      <c r="X90">
        <f t="shared" si="37"/>
        <v>-95.558503917108922</v>
      </c>
      <c r="Y90">
        <f t="shared" si="38"/>
        <v>169.71956343189285</v>
      </c>
      <c r="Z90">
        <f t="shared" si="39"/>
        <v>192</v>
      </c>
      <c r="AA90">
        <f t="shared" si="40"/>
        <v>0.1</v>
      </c>
      <c r="AB90">
        <f t="shared" si="41"/>
        <v>0.77146000000000003</v>
      </c>
      <c r="AC90">
        <f t="shared" si="42"/>
        <v>54063.916799999999</v>
      </c>
      <c r="AD90" s="12">
        <f t="shared" si="43"/>
        <v>32438.350079999997</v>
      </c>
      <c r="AE90">
        <v>8173.2000000000007</v>
      </c>
      <c r="AF90" s="65">
        <f t="shared" si="44"/>
        <v>24265.150079999996</v>
      </c>
      <c r="AH90" s="65">
        <f t="shared" si="45"/>
        <v>9386.0966666666664</v>
      </c>
      <c r="AI90" s="65">
        <f t="shared" si="46"/>
        <v>-42986.096666666665</v>
      </c>
      <c r="AJ90" s="65">
        <f t="shared" si="47"/>
        <v>-18986.096666666665</v>
      </c>
      <c r="AK90" s="65">
        <f t="shared" si="48"/>
        <v>-18986.096666666665</v>
      </c>
      <c r="AL90" s="65">
        <f t="shared" si="49"/>
        <v>-24986.096666666665</v>
      </c>
      <c r="AM90" s="66">
        <f t="shared" si="50"/>
        <v>-18720.946586666669</v>
      </c>
      <c r="AN90" s="66">
        <f t="shared" si="51"/>
        <v>5279.0534133333313</v>
      </c>
      <c r="AO90" s="66">
        <f t="shared" si="52"/>
        <v>5279.0534133333313</v>
      </c>
      <c r="AP90" s="66">
        <f t="shared" si="53"/>
        <v>-720.94658666666874</v>
      </c>
    </row>
    <row r="91" spans="1:42" x14ac:dyDescent="0.25">
      <c r="A91" t="s">
        <v>219</v>
      </c>
      <c r="B91" t="s">
        <v>218</v>
      </c>
      <c r="C91" t="s">
        <v>107</v>
      </c>
      <c r="D91">
        <v>2</v>
      </c>
      <c r="E91">
        <v>1000</v>
      </c>
      <c r="G91" s="4">
        <f t="shared" si="27"/>
        <v>11676</v>
      </c>
      <c r="H91">
        <v>266</v>
      </c>
      <c r="I91">
        <v>0.41920000000000002</v>
      </c>
      <c r="J91">
        <v>192</v>
      </c>
      <c r="K91" s="12">
        <v>357</v>
      </c>
      <c r="L91">
        <f t="shared" si="28"/>
        <v>165</v>
      </c>
      <c r="M91">
        <f t="shared" si="29"/>
        <v>74</v>
      </c>
      <c r="N91">
        <f t="shared" si="30"/>
        <v>0.45878787878787886</v>
      </c>
      <c r="O91" s="12">
        <v>0.41920000000000002</v>
      </c>
      <c r="P91">
        <v>114</v>
      </c>
      <c r="Q91">
        <f t="shared" si="31"/>
        <v>-0.2781818181818182</v>
      </c>
      <c r="R91">
        <f t="shared" si="32"/>
        <v>1.070753090909091</v>
      </c>
      <c r="S91" s="12">
        <f t="shared" si="33"/>
        <v>44554.036112727277</v>
      </c>
      <c r="T91" s="12">
        <f t="shared" si="34"/>
        <v>26732.421667636365</v>
      </c>
      <c r="U91">
        <v>192</v>
      </c>
      <c r="V91">
        <f t="shared" si="35"/>
        <v>206.25</v>
      </c>
      <c r="W91">
        <f t="shared" si="36"/>
        <v>171.375</v>
      </c>
      <c r="X91">
        <f t="shared" si="37"/>
        <v>-130.30705079605761</v>
      </c>
      <c r="Y91">
        <f t="shared" si="38"/>
        <v>196.52667740712661</v>
      </c>
      <c r="Z91">
        <f t="shared" si="39"/>
        <v>196.52667740712661</v>
      </c>
      <c r="AA91">
        <f t="shared" si="40"/>
        <v>0.12194752682243207</v>
      </c>
      <c r="AB91">
        <f t="shared" si="41"/>
        <v>0.7540907272727273</v>
      </c>
      <c r="AC91">
        <f t="shared" si="42"/>
        <v>54092.614959467959</v>
      </c>
      <c r="AD91" s="12">
        <f t="shared" si="43"/>
        <v>32455.568975680773</v>
      </c>
      <c r="AE91">
        <v>11676</v>
      </c>
      <c r="AF91" s="65">
        <f t="shared" si="44"/>
        <v>20779.568975680773</v>
      </c>
      <c r="AH91" s="65">
        <f t="shared" si="45"/>
        <v>9174.7705151515165</v>
      </c>
      <c r="AI91" s="65">
        <f t="shared" si="46"/>
        <v>-42774.770515151518</v>
      </c>
      <c r="AJ91" s="65">
        <f t="shared" si="47"/>
        <v>-18774.770515151518</v>
      </c>
      <c r="AK91" s="65">
        <f t="shared" si="48"/>
        <v>-18774.770515151518</v>
      </c>
      <c r="AL91" s="65">
        <f t="shared" si="49"/>
        <v>-24774.770515151518</v>
      </c>
      <c r="AM91" s="66">
        <f t="shared" si="50"/>
        <v>-21995.201539470745</v>
      </c>
      <c r="AN91" s="66">
        <f t="shared" si="51"/>
        <v>2004.798460529255</v>
      </c>
      <c r="AO91" s="66">
        <f t="shared" si="52"/>
        <v>2004.798460529255</v>
      </c>
      <c r="AP91" s="66">
        <f t="shared" si="53"/>
        <v>-3995.201539470745</v>
      </c>
    </row>
    <row r="92" spans="1:42" x14ac:dyDescent="0.25">
      <c r="A92" t="s">
        <v>220</v>
      </c>
      <c r="B92" t="s">
        <v>218</v>
      </c>
      <c r="C92" t="s">
        <v>116</v>
      </c>
      <c r="D92">
        <v>1</v>
      </c>
      <c r="E92">
        <v>800</v>
      </c>
      <c r="G92" s="4">
        <f t="shared" si="27"/>
        <v>9340.7999999999993</v>
      </c>
      <c r="H92">
        <v>325</v>
      </c>
      <c r="I92">
        <v>0.45479999999999998</v>
      </c>
      <c r="J92">
        <v>186</v>
      </c>
      <c r="K92" s="12">
        <v>465</v>
      </c>
      <c r="L92">
        <f t="shared" si="28"/>
        <v>279</v>
      </c>
      <c r="M92">
        <f t="shared" si="29"/>
        <v>139</v>
      </c>
      <c r="N92">
        <f t="shared" si="30"/>
        <v>0.49856630824372761</v>
      </c>
      <c r="O92" s="12">
        <v>0.45479999999999998</v>
      </c>
      <c r="P92">
        <v>114</v>
      </c>
      <c r="Q92">
        <f t="shared" si="31"/>
        <v>-0.1064516129032258</v>
      </c>
      <c r="R92">
        <f t="shared" si="32"/>
        <v>0.93484580645161297</v>
      </c>
      <c r="S92" s="12">
        <f t="shared" si="33"/>
        <v>38898.934006451615</v>
      </c>
      <c r="T92" s="12">
        <f t="shared" si="34"/>
        <v>23339.360403870967</v>
      </c>
      <c r="U92">
        <v>186</v>
      </c>
      <c r="V92">
        <f t="shared" si="35"/>
        <v>348.75</v>
      </c>
      <c r="W92">
        <f t="shared" si="36"/>
        <v>151.125</v>
      </c>
      <c r="X92">
        <f t="shared" si="37"/>
        <v>-220.33737680060653</v>
      </c>
      <c r="Y92">
        <f t="shared" si="38"/>
        <v>262.98147270659592</v>
      </c>
      <c r="Z92">
        <f t="shared" si="39"/>
        <v>262.98147270659592</v>
      </c>
      <c r="AA92">
        <f t="shared" si="40"/>
        <v>0.32073540561031089</v>
      </c>
      <c r="AB92">
        <f t="shared" si="41"/>
        <v>0.59677000000000002</v>
      </c>
      <c r="AC92">
        <f t="shared" si="42"/>
        <v>57282.900515497065</v>
      </c>
      <c r="AD92" s="12">
        <f t="shared" si="43"/>
        <v>34369.740309298235</v>
      </c>
      <c r="AE92">
        <v>9340.7999999999993</v>
      </c>
      <c r="AF92" s="65">
        <f t="shared" si="44"/>
        <v>25028.940309298236</v>
      </c>
      <c r="AH92" s="65">
        <f t="shared" si="45"/>
        <v>7260.7016666666668</v>
      </c>
      <c r="AI92" s="65">
        <f t="shared" si="46"/>
        <v>-40860.701666666668</v>
      </c>
      <c r="AJ92" s="65">
        <f t="shared" si="47"/>
        <v>-16860.701666666668</v>
      </c>
      <c r="AK92" s="65">
        <f t="shared" si="48"/>
        <v>-16860.701666666668</v>
      </c>
      <c r="AL92" s="65">
        <f t="shared" si="49"/>
        <v>-22860.701666666668</v>
      </c>
      <c r="AM92" s="66">
        <f t="shared" si="50"/>
        <v>-15831.761357368432</v>
      </c>
      <c r="AN92" s="66">
        <f t="shared" si="51"/>
        <v>8168.2386426315679</v>
      </c>
      <c r="AO92" s="66">
        <f t="shared" si="52"/>
        <v>8168.2386426315679</v>
      </c>
      <c r="AP92" s="66">
        <f t="shared" si="53"/>
        <v>2168.2386426315679</v>
      </c>
    </row>
    <row r="93" spans="1:42" x14ac:dyDescent="0.25">
      <c r="A93" t="s">
        <v>221</v>
      </c>
      <c r="B93" t="s">
        <v>208</v>
      </c>
      <c r="C93" t="s">
        <v>116</v>
      </c>
      <c r="D93">
        <v>1</v>
      </c>
      <c r="E93">
        <v>2500</v>
      </c>
      <c r="G93" s="4">
        <f t="shared" si="27"/>
        <v>29190</v>
      </c>
      <c r="H93">
        <v>393</v>
      </c>
      <c r="I93">
        <v>0.62190000000000001</v>
      </c>
      <c r="J93">
        <v>189</v>
      </c>
      <c r="K93" s="12">
        <v>588</v>
      </c>
      <c r="L93">
        <f t="shared" si="28"/>
        <v>399</v>
      </c>
      <c r="M93">
        <f t="shared" si="29"/>
        <v>204</v>
      </c>
      <c r="N93">
        <f t="shared" si="30"/>
        <v>0.50902255639097749</v>
      </c>
      <c r="O93" s="12">
        <v>0.62190000000000001</v>
      </c>
      <c r="P93">
        <v>114</v>
      </c>
      <c r="Q93">
        <f t="shared" si="31"/>
        <v>-5.0375939849624046E-2</v>
      </c>
      <c r="R93">
        <f t="shared" si="32"/>
        <v>0.89046751879699249</v>
      </c>
      <c r="S93" s="12">
        <f t="shared" si="33"/>
        <v>37052.353457142861</v>
      </c>
      <c r="T93" s="12">
        <f t="shared" si="34"/>
        <v>22231.412074285716</v>
      </c>
      <c r="U93">
        <v>189</v>
      </c>
      <c r="V93">
        <f t="shared" si="35"/>
        <v>498.75</v>
      </c>
      <c r="W93">
        <f t="shared" si="36"/>
        <v>139.125</v>
      </c>
      <c r="X93">
        <f t="shared" si="37"/>
        <v>-315.10614101592114</v>
      </c>
      <c r="Y93">
        <f t="shared" si="38"/>
        <v>337.59178354814253</v>
      </c>
      <c r="Z93">
        <f t="shared" si="39"/>
        <v>337.59178354814253</v>
      </c>
      <c r="AA93">
        <f t="shared" si="40"/>
        <v>0.3979283880664512</v>
      </c>
      <c r="AB93">
        <f t="shared" si="41"/>
        <v>0.53567947368421054</v>
      </c>
      <c r="AC93">
        <f t="shared" si="42"/>
        <v>66006.960959881762</v>
      </c>
      <c r="AD93" s="12">
        <f t="shared" si="43"/>
        <v>39604.176575929057</v>
      </c>
      <c r="AE93">
        <v>29190</v>
      </c>
      <c r="AF93" s="65">
        <f t="shared" si="44"/>
        <v>10414.176575929057</v>
      </c>
      <c r="AH93" s="65">
        <f t="shared" si="45"/>
        <v>6517.4335964912289</v>
      </c>
      <c r="AI93" s="65">
        <f t="shared" si="46"/>
        <v>-40117.433596491232</v>
      </c>
      <c r="AJ93" s="65">
        <f t="shared" si="47"/>
        <v>-16117.433596491228</v>
      </c>
      <c r="AK93" s="65">
        <f t="shared" si="48"/>
        <v>-16117.433596491228</v>
      </c>
      <c r="AL93" s="65">
        <f t="shared" si="49"/>
        <v>-22117.433596491228</v>
      </c>
      <c r="AM93" s="66">
        <f t="shared" si="50"/>
        <v>-29703.257020562174</v>
      </c>
      <c r="AN93" s="66">
        <f t="shared" si="51"/>
        <v>-5703.2570205621705</v>
      </c>
      <c r="AO93" s="66">
        <f t="shared" si="52"/>
        <v>-5703.2570205621705</v>
      </c>
      <c r="AP93" s="66">
        <f t="shared" si="53"/>
        <v>-11703.257020562171</v>
      </c>
    </row>
    <row r="94" spans="1:42" x14ac:dyDescent="0.25">
      <c r="A94" t="s">
        <v>222</v>
      </c>
      <c r="B94" t="s">
        <v>218</v>
      </c>
      <c r="C94" t="s">
        <v>116</v>
      </c>
      <c r="D94">
        <v>2</v>
      </c>
      <c r="E94">
        <v>900</v>
      </c>
      <c r="G94" s="4">
        <f t="shared" si="27"/>
        <v>10508.4</v>
      </c>
      <c r="H94">
        <v>256</v>
      </c>
      <c r="I94">
        <v>0.70960000000000001</v>
      </c>
      <c r="J94">
        <v>209</v>
      </c>
      <c r="K94" s="12">
        <v>358</v>
      </c>
      <c r="L94">
        <f t="shared" si="28"/>
        <v>149</v>
      </c>
      <c r="M94">
        <f t="shared" si="29"/>
        <v>47</v>
      </c>
      <c r="N94">
        <f t="shared" si="30"/>
        <v>0.3523489932885906</v>
      </c>
      <c r="O94" s="12">
        <v>0.70960000000000001</v>
      </c>
      <c r="P94">
        <v>114</v>
      </c>
      <c r="Q94">
        <f t="shared" si="31"/>
        <v>-0.41006711409395979</v>
      </c>
      <c r="R94">
        <f t="shared" si="32"/>
        <v>1.1751271140939599</v>
      </c>
      <c r="S94" s="12">
        <f t="shared" si="33"/>
        <v>48897.039217449666</v>
      </c>
      <c r="T94" s="12">
        <f t="shared" si="34"/>
        <v>29338.223530469801</v>
      </c>
      <c r="U94">
        <v>209</v>
      </c>
      <c r="V94">
        <f t="shared" si="35"/>
        <v>186.25</v>
      </c>
      <c r="W94">
        <f t="shared" si="36"/>
        <v>190.375</v>
      </c>
      <c r="X94">
        <f t="shared" si="37"/>
        <v>-117.67121556734901</v>
      </c>
      <c r="Y94">
        <f t="shared" si="38"/>
        <v>195.27863596158707</v>
      </c>
      <c r="Z94">
        <f t="shared" si="39"/>
        <v>209</v>
      </c>
      <c r="AA94">
        <f t="shared" si="40"/>
        <v>0.1</v>
      </c>
      <c r="AB94">
        <f t="shared" si="41"/>
        <v>0.77146000000000003</v>
      </c>
      <c r="AC94">
        <f t="shared" si="42"/>
        <v>58850.826099999998</v>
      </c>
      <c r="AD94" s="12">
        <f t="shared" si="43"/>
        <v>35310.49566</v>
      </c>
      <c r="AE94">
        <v>10508.4</v>
      </c>
      <c r="AF94" s="65">
        <f t="shared" si="44"/>
        <v>24802.095659999999</v>
      </c>
      <c r="AH94" s="65">
        <f t="shared" si="45"/>
        <v>9386.0966666666664</v>
      </c>
      <c r="AI94" s="65">
        <f t="shared" si="46"/>
        <v>-42986.096666666665</v>
      </c>
      <c r="AJ94" s="65">
        <f t="shared" si="47"/>
        <v>-18986.096666666665</v>
      </c>
      <c r="AK94" s="65">
        <f t="shared" si="48"/>
        <v>-18986.096666666665</v>
      </c>
      <c r="AL94" s="65">
        <f t="shared" si="49"/>
        <v>-24986.096666666665</v>
      </c>
      <c r="AM94" s="66">
        <f t="shared" si="50"/>
        <v>-18184.001006666665</v>
      </c>
      <c r="AN94" s="66">
        <f t="shared" si="51"/>
        <v>5815.9989933333345</v>
      </c>
      <c r="AO94" s="66">
        <f t="shared" si="52"/>
        <v>5815.9989933333345</v>
      </c>
      <c r="AP94" s="66">
        <f t="shared" si="53"/>
        <v>-184.00100666666549</v>
      </c>
    </row>
    <row r="95" spans="1:42" x14ac:dyDescent="0.25">
      <c r="A95" t="s">
        <v>223</v>
      </c>
      <c r="B95" t="s">
        <v>224</v>
      </c>
      <c r="C95" t="s">
        <v>107</v>
      </c>
      <c r="D95">
        <v>1</v>
      </c>
      <c r="E95">
        <v>700</v>
      </c>
      <c r="G95" s="4">
        <f t="shared" si="27"/>
        <v>8173.2000000000007</v>
      </c>
      <c r="H95">
        <v>184</v>
      </c>
      <c r="I95">
        <v>0.30959999999999999</v>
      </c>
      <c r="J95">
        <v>42</v>
      </c>
      <c r="K95" s="12">
        <v>252</v>
      </c>
      <c r="L95">
        <f t="shared" si="28"/>
        <v>210</v>
      </c>
      <c r="M95">
        <f t="shared" si="29"/>
        <v>142</v>
      </c>
      <c r="N95">
        <f t="shared" si="30"/>
        <v>0.64095238095238094</v>
      </c>
      <c r="O95" s="12">
        <v>0.30959999999999999</v>
      </c>
      <c r="P95">
        <v>114</v>
      </c>
      <c r="Q95">
        <f t="shared" si="31"/>
        <v>0.37428571428571433</v>
      </c>
      <c r="R95">
        <f t="shared" si="32"/>
        <v>0.55439028571428572</v>
      </c>
      <c r="S95" s="12">
        <f t="shared" si="33"/>
        <v>23068.17978857143</v>
      </c>
      <c r="T95" s="12">
        <f t="shared" si="34"/>
        <v>13840.907873142858</v>
      </c>
      <c r="U95">
        <v>42</v>
      </c>
      <c r="V95">
        <f t="shared" si="35"/>
        <v>262.5</v>
      </c>
      <c r="W95">
        <f t="shared" si="36"/>
        <v>15.75</v>
      </c>
      <c r="X95">
        <f t="shared" si="37"/>
        <v>-165.84533737680061</v>
      </c>
      <c r="Y95">
        <f t="shared" si="38"/>
        <v>148.94304397270659</v>
      </c>
      <c r="Z95">
        <f t="shared" si="39"/>
        <v>148.94304397270659</v>
      </c>
      <c r="AA95">
        <f t="shared" si="40"/>
        <v>0.50740207227697753</v>
      </c>
      <c r="AB95">
        <f t="shared" si="41"/>
        <v>0.449042</v>
      </c>
      <c r="AC95">
        <f t="shared" si="42"/>
        <v>24411.814058331121</v>
      </c>
      <c r="AD95" s="12">
        <f t="shared" si="43"/>
        <v>14647.088434998672</v>
      </c>
      <c r="AE95">
        <v>8173.2000000000007</v>
      </c>
      <c r="AF95" s="65">
        <f t="shared" si="44"/>
        <v>6473.8884349986711</v>
      </c>
      <c r="AH95" s="65">
        <f t="shared" si="45"/>
        <v>5463.3443333333335</v>
      </c>
      <c r="AI95" s="65">
        <f t="shared" si="46"/>
        <v>-39063.344333333334</v>
      </c>
      <c r="AJ95" s="65">
        <f t="shared" si="47"/>
        <v>-15063.344333333334</v>
      </c>
      <c r="AK95" s="65">
        <f t="shared" si="48"/>
        <v>-15063.344333333334</v>
      </c>
      <c r="AL95" s="65">
        <f t="shared" si="49"/>
        <v>-21063.344333333334</v>
      </c>
      <c r="AM95" s="66">
        <f t="shared" si="50"/>
        <v>-32589.455898334665</v>
      </c>
      <c r="AN95" s="66">
        <f t="shared" si="51"/>
        <v>-8589.4558983346633</v>
      </c>
      <c r="AO95" s="66">
        <f t="shared" si="52"/>
        <v>-8589.4558983346633</v>
      </c>
      <c r="AP95" s="66">
        <f t="shared" si="53"/>
        <v>-14589.455898334663</v>
      </c>
    </row>
    <row r="96" spans="1:42" x14ac:dyDescent="0.25">
      <c r="A96" t="s">
        <v>225</v>
      </c>
      <c r="B96" t="s">
        <v>224</v>
      </c>
      <c r="C96" t="s">
        <v>107</v>
      </c>
      <c r="D96">
        <v>2</v>
      </c>
      <c r="E96">
        <v>1000</v>
      </c>
      <c r="G96" s="4">
        <f t="shared" si="27"/>
        <v>11676</v>
      </c>
      <c r="H96">
        <v>427</v>
      </c>
      <c r="I96">
        <v>0.24110000000000001</v>
      </c>
      <c r="J96">
        <v>94</v>
      </c>
      <c r="K96" s="12">
        <v>531</v>
      </c>
      <c r="L96">
        <f t="shared" si="28"/>
        <v>437</v>
      </c>
      <c r="M96">
        <f t="shared" si="29"/>
        <v>333</v>
      </c>
      <c r="N96">
        <f t="shared" si="30"/>
        <v>0.70961098398169342</v>
      </c>
      <c r="O96" s="12">
        <v>0.24110000000000001</v>
      </c>
      <c r="P96">
        <v>114</v>
      </c>
      <c r="Q96">
        <f t="shared" si="31"/>
        <v>0.13661327231121281</v>
      </c>
      <c r="R96">
        <f t="shared" si="32"/>
        <v>0.74248425629290615</v>
      </c>
      <c r="S96" s="12">
        <f t="shared" si="33"/>
        <v>30894.769904347828</v>
      </c>
      <c r="T96" s="12">
        <f t="shared" si="34"/>
        <v>18536.861942608695</v>
      </c>
      <c r="U96">
        <v>94</v>
      </c>
      <c r="V96">
        <f t="shared" si="35"/>
        <v>546.25</v>
      </c>
      <c r="W96">
        <f t="shared" si="36"/>
        <v>39.375</v>
      </c>
      <c r="X96">
        <f t="shared" si="37"/>
        <v>-345.1162496841041</v>
      </c>
      <c r="Y96">
        <f t="shared" si="38"/>
        <v>313.24338198129897</v>
      </c>
      <c r="Z96">
        <f t="shared" si="39"/>
        <v>313.24338198129897</v>
      </c>
      <c r="AA96">
        <f t="shared" si="40"/>
        <v>0.50136088234562737</v>
      </c>
      <c r="AB96">
        <f t="shared" si="41"/>
        <v>0.45382299771167051</v>
      </c>
      <c r="AC96">
        <f t="shared" si="42"/>
        <v>51887.323477794664</v>
      </c>
      <c r="AD96" s="12">
        <f t="shared" si="43"/>
        <v>31132.394086676795</v>
      </c>
      <c r="AE96">
        <v>11676</v>
      </c>
      <c r="AF96" s="65">
        <f t="shared" si="44"/>
        <v>19456.394086676795</v>
      </c>
      <c r="AH96" s="65">
        <f t="shared" si="45"/>
        <v>5521.5131388253249</v>
      </c>
      <c r="AI96" s="65">
        <f t="shared" si="46"/>
        <v>-39121.513138825321</v>
      </c>
      <c r="AJ96" s="65">
        <f t="shared" si="47"/>
        <v>-15121.513138825325</v>
      </c>
      <c r="AK96" s="65">
        <f t="shared" si="48"/>
        <v>-15121.513138825325</v>
      </c>
      <c r="AL96" s="65">
        <f t="shared" si="49"/>
        <v>-21121.513138825325</v>
      </c>
      <c r="AM96" s="66">
        <f t="shared" si="50"/>
        <v>-19665.119052148526</v>
      </c>
      <c r="AN96" s="66">
        <f t="shared" si="51"/>
        <v>4334.8809478514704</v>
      </c>
      <c r="AO96" s="66">
        <f t="shared" si="52"/>
        <v>4334.8809478514704</v>
      </c>
      <c r="AP96" s="66">
        <f t="shared" si="53"/>
        <v>-1665.1190521485296</v>
      </c>
    </row>
    <row r="97" spans="1:42" x14ac:dyDescent="0.25">
      <c r="A97" t="s">
        <v>226</v>
      </c>
      <c r="B97" t="s">
        <v>224</v>
      </c>
      <c r="C97" t="s">
        <v>116</v>
      </c>
      <c r="D97">
        <v>1</v>
      </c>
      <c r="E97">
        <v>900</v>
      </c>
      <c r="G97" s="4">
        <f t="shared" si="27"/>
        <v>10508.4</v>
      </c>
      <c r="H97">
        <v>418</v>
      </c>
      <c r="I97">
        <v>4.6600000000000003E-2</v>
      </c>
      <c r="J97">
        <v>86</v>
      </c>
      <c r="K97" s="12">
        <v>488</v>
      </c>
      <c r="L97">
        <f t="shared" si="28"/>
        <v>402</v>
      </c>
      <c r="M97">
        <f t="shared" si="29"/>
        <v>332</v>
      </c>
      <c r="N97">
        <f t="shared" si="30"/>
        <v>0.76069651741293531</v>
      </c>
      <c r="O97" s="12">
        <v>4.6600000000000003E-2</v>
      </c>
      <c r="P97">
        <v>114</v>
      </c>
      <c r="Q97">
        <f t="shared" si="31"/>
        <v>0.15572139303482588</v>
      </c>
      <c r="R97">
        <f t="shared" si="32"/>
        <v>0.7273620895522388</v>
      </c>
      <c r="S97" s="12">
        <f t="shared" si="33"/>
        <v>30265.536546268657</v>
      </c>
      <c r="T97" s="12">
        <f t="shared" si="34"/>
        <v>18159.321927761193</v>
      </c>
      <c r="U97">
        <v>86</v>
      </c>
      <c r="V97">
        <f t="shared" si="35"/>
        <v>502.5</v>
      </c>
      <c r="W97">
        <f t="shared" si="36"/>
        <v>35.75</v>
      </c>
      <c r="X97">
        <f t="shared" si="37"/>
        <v>-317.47536012130399</v>
      </c>
      <c r="Y97">
        <f t="shared" si="38"/>
        <v>287.91954131918118</v>
      </c>
      <c r="Z97">
        <f t="shared" si="39"/>
        <v>287.91954131918118</v>
      </c>
      <c r="AA97">
        <f t="shared" si="40"/>
        <v>0.50182993297349487</v>
      </c>
      <c r="AB97">
        <f t="shared" si="41"/>
        <v>0.45345179104477618</v>
      </c>
      <c r="AC97">
        <f t="shared" si="42"/>
        <v>47653.5355661102</v>
      </c>
      <c r="AD97" s="12">
        <f t="shared" si="43"/>
        <v>28592.121339666119</v>
      </c>
      <c r="AE97">
        <v>10508.4</v>
      </c>
      <c r="AF97" s="65">
        <f t="shared" si="44"/>
        <v>18083.721339666117</v>
      </c>
      <c r="AH97" s="65">
        <f t="shared" si="45"/>
        <v>5516.9967910447767</v>
      </c>
      <c r="AI97" s="65">
        <f t="shared" si="46"/>
        <v>-39116.996791044774</v>
      </c>
      <c r="AJ97" s="65">
        <f t="shared" si="47"/>
        <v>-15116.996791044778</v>
      </c>
      <c r="AK97" s="65">
        <f t="shared" si="48"/>
        <v>-15116.996791044778</v>
      </c>
      <c r="AL97" s="65">
        <f t="shared" si="49"/>
        <v>-21116.996791044778</v>
      </c>
      <c r="AM97" s="66">
        <f t="shared" si="50"/>
        <v>-21033.275451378657</v>
      </c>
      <c r="AN97" s="66">
        <f t="shared" si="51"/>
        <v>2966.7245486213396</v>
      </c>
      <c r="AO97" s="66">
        <f t="shared" si="52"/>
        <v>2966.7245486213396</v>
      </c>
      <c r="AP97" s="66">
        <f t="shared" si="53"/>
        <v>-3033.2754513786604</v>
      </c>
    </row>
    <row r="98" spans="1:42" x14ac:dyDescent="0.25">
      <c r="A98" t="s">
        <v>227</v>
      </c>
      <c r="B98" t="s">
        <v>224</v>
      </c>
      <c r="C98" t="s">
        <v>116</v>
      </c>
      <c r="D98">
        <v>2</v>
      </c>
      <c r="E98">
        <v>1200</v>
      </c>
      <c r="G98" s="4">
        <f t="shared" si="27"/>
        <v>14011.199999999999</v>
      </c>
      <c r="H98">
        <v>219</v>
      </c>
      <c r="I98">
        <v>0.63560000000000005</v>
      </c>
      <c r="J98">
        <v>83</v>
      </c>
      <c r="K98" s="12">
        <v>556</v>
      </c>
      <c r="L98">
        <f t="shared" si="28"/>
        <v>473</v>
      </c>
      <c r="M98">
        <f t="shared" si="29"/>
        <v>136</v>
      </c>
      <c r="N98">
        <f t="shared" si="30"/>
        <v>0.33002114164904867</v>
      </c>
      <c r="O98" s="12">
        <v>0.63560000000000005</v>
      </c>
      <c r="P98">
        <v>114</v>
      </c>
      <c r="Q98">
        <f t="shared" si="31"/>
        <v>0.15243128964059197</v>
      </c>
      <c r="R98">
        <f t="shared" si="32"/>
        <v>0.72996587737843555</v>
      </c>
      <c r="S98" s="12">
        <f t="shared" si="33"/>
        <v>30373.880157716703</v>
      </c>
      <c r="T98" s="12">
        <f t="shared" si="34"/>
        <v>18224.328094630022</v>
      </c>
      <c r="U98">
        <v>83</v>
      </c>
      <c r="V98">
        <f t="shared" si="35"/>
        <v>591.25</v>
      </c>
      <c r="W98">
        <f t="shared" si="36"/>
        <v>23.875</v>
      </c>
      <c r="X98">
        <f t="shared" si="37"/>
        <v>-373.54687894869852</v>
      </c>
      <c r="Y98">
        <f t="shared" si="38"/>
        <v>329.67647523376297</v>
      </c>
      <c r="Z98">
        <f t="shared" si="39"/>
        <v>329.67647523376297</v>
      </c>
      <c r="AA98">
        <f t="shared" si="40"/>
        <v>0.51721179743553991</v>
      </c>
      <c r="AB98">
        <f t="shared" si="41"/>
        <v>0.44127858350951377</v>
      </c>
      <c r="AC98">
        <f t="shared" si="42"/>
        <v>53099.896322760942</v>
      </c>
      <c r="AD98" s="12">
        <f t="shared" si="43"/>
        <v>31859.937793656565</v>
      </c>
      <c r="AE98">
        <v>14011.199999999999</v>
      </c>
      <c r="AF98" s="65">
        <f t="shared" si="44"/>
        <v>17848.737793656568</v>
      </c>
      <c r="AH98" s="65">
        <f t="shared" si="45"/>
        <v>5368.889432699084</v>
      </c>
      <c r="AI98" s="65">
        <f t="shared" si="46"/>
        <v>-38968.889432699085</v>
      </c>
      <c r="AJ98" s="65">
        <f t="shared" si="47"/>
        <v>-14968.889432699085</v>
      </c>
      <c r="AK98" s="65">
        <f t="shared" si="48"/>
        <v>-14968.889432699085</v>
      </c>
      <c r="AL98" s="65">
        <f t="shared" si="49"/>
        <v>-20968.889432699085</v>
      </c>
      <c r="AM98" s="66">
        <f t="shared" si="50"/>
        <v>-21120.151639042517</v>
      </c>
      <c r="AN98" s="66">
        <f t="shared" si="51"/>
        <v>2879.8483609574832</v>
      </c>
      <c r="AO98" s="66">
        <f t="shared" si="52"/>
        <v>2879.8483609574832</v>
      </c>
      <c r="AP98" s="66">
        <f t="shared" si="53"/>
        <v>-3120.1516390425168</v>
      </c>
    </row>
    <row r="99" spans="1:42" x14ac:dyDescent="0.25">
      <c r="A99" t="s">
        <v>228</v>
      </c>
      <c r="B99" t="s">
        <v>229</v>
      </c>
      <c r="C99" t="s">
        <v>107</v>
      </c>
      <c r="D99">
        <v>1</v>
      </c>
      <c r="E99">
        <v>1100</v>
      </c>
      <c r="G99" s="4">
        <f t="shared" si="27"/>
        <v>12843.599999999999</v>
      </c>
      <c r="H99">
        <v>220</v>
      </c>
      <c r="I99">
        <v>0.43009999999999998</v>
      </c>
      <c r="J99">
        <v>84</v>
      </c>
      <c r="K99" s="12">
        <v>301</v>
      </c>
      <c r="L99">
        <f t="shared" si="28"/>
        <v>217</v>
      </c>
      <c r="M99">
        <f t="shared" si="29"/>
        <v>136</v>
      </c>
      <c r="N99">
        <f t="shared" si="30"/>
        <v>0.60138248847926268</v>
      </c>
      <c r="O99" s="12">
        <v>0.43009999999999998</v>
      </c>
      <c r="P99">
        <v>114</v>
      </c>
      <c r="Q99">
        <f t="shared" si="31"/>
        <v>0.21059907834101382</v>
      </c>
      <c r="R99">
        <f t="shared" si="32"/>
        <v>0.68393188940092164</v>
      </c>
      <c r="S99" s="12">
        <f t="shared" si="33"/>
        <v>28458.405917972348</v>
      </c>
      <c r="T99" s="12">
        <f t="shared" si="34"/>
        <v>17075.043550783408</v>
      </c>
      <c r="U99">
        <v>84</v>
      </c>
      <c r="V99">
        <f t="shared" si="35"/>
        <v>271.25</v>
      </c>
      <c r="W99">
        <f t="shared" si="36"/>
        <v>56.875</v>
      </c>
      <c r="X99">
        <f t="shared" si="37"/>
        <v>-171.37351528936063</v>
      </c>
      <c r="Y99">
        <f t="shared" si="38"/>
        <v>174.20781210513016</v>
      </c>
      <c r="Z99">
        <f t="shared" si="39"/>
        <v>174.20781210513016</v>
      </c>
      <c r="AA99">
        <f t="shared" si="40"/>
        <v>0.43256336259955819</v>
      </c>
      <c r="AB99">
        <f t="shared" si="41"/>
        <v>0.50826935483870961</v>
      </c>
      <c r="AC99">
        <f t="shared" si="42"/>
        <v>32318.739677286241</v>
      </c>
      <c r="AD99" s="12">
        <f t="shared" si="43"/>
        <v>19391.243806371745</v>
      </c>
      <c r="AE99">
        <v>12843.599999999999</v>
      </c>
      <c r="AF99" s="65">
        <f t="shared" si="44"/>
        <v>6547.6438063717469</v>
      </c>
      <c r="AH99" s="65">
        <f t="shared" si="45"/>
        <v>6183.9438172043001</v>
      </c>
      <c r="AI99" s="65">
        <f t="shared" si="46"/>
        <v>-39783.943817204301</v>
      </c>
      <c r="AJ99" s="65">
        <f t="shared" si="47"/>
        <v>-15783.943817204301</v>
      </c>
      <c r="AK99" s="65">
        <f t="shared" si="48"/>
        <v>-15783.943817204301</v>
      </c>
      <c r="AL99" s="65">
        <f t="shared" si="49"/>
        <v>-21783.943817204301</v>
      </c>
      <c r="AM99" s="66">
        <f t="shared" si="50"/>
        <v>-33236.30001083255</v>
      </c>
      <c r="AN99" s="66">
        <f t="shared" si="51"/>
        <v>-9236.3000108325541</v>
      </c>
      <c r="AO99" s="66">
        <f t="shared" si="52"/>
        <v>-9236.3000108325541</v>
      </c>
      <c r="AP99" s="66">
        <f t="shared" si="53"/>
        <v>-15236.300010832554</v>
      </c>
    </row>
    <row r="100" spans="1:42" x14ac:dyDescent="0.25">
      <c r="A100" t="s">
        <v>230</v>
      </c>
      <c r="B100" t="s">
        <v>229</v>
      </c>
      <c r="C100" t="s">
        <v>107</v>
      </c>
      <c r="D100">
        <v>2</v>
      </c>
      <c r="E100">
        <v>1400</v>
      </c>
      <c r="G100" s="4">
        <f t="shared" si="27"/>
        <v>16346.400000000001</v>
      </c>
      <c r="H100">
        <v>481</v>
      </c>
      <c r="I100">
        <v>0.38080000000000003</v>
      </c>
      <c r="J100">
        <v>134</v>
      </c>
      <c r="K100" s="12">
        <v>568</v>
      </c>
      <c r="L100">
        <f t="shared" si="28"/>
        <v>434</v>
      </c>
      <c r="M100">
        <f t="shared" si="29"/>
        <v>347</v>
      </c>
      <c r="N100">
        <f t="shared" si="30"/>
        <v>0.73963133640553003</v>
      </c>
      <c r="O100" s="12">
        <v>0.38080000000000003</v>
      </c>
      <c r="P100">
        <v>114</v>
      </c>
      <c r="Q100">
        <f t="shared" si="31"/>
        <v>6.313364055299539E-2</v>
      </c>
      <c r="R100">
        <f t="shared" si="32"/>
        <v>0.80063603686635942</v>
      </c>
      <c r="S100" s="12">
        <f t="shared" si="33"/>
        <v>33314.465494009215</v>
      </c>
      <c r="T100" s="12">
        <f t="shared" si="34"/>
        <v>19988.679296405528</v>
      </c>
      <c r="U100">
        <v>134</v>
      </c>
      <c r="V100">
        <f t="shared" si="35"/>
        <v>542.5</v>
      </c>
      <c r="W100">
        <f t="shared" si="36"/>
        <v>79.75</v>
      </c>
      <c r="X100">
        <f t="shared" si="37"/>
        <v>-342.74703057872125</v>
      </c>
      <c r="Y100">
        <f t="shared" si="38"/>
        <v>331.41562421026032</v>
      </c>
      <c r="Z100">
        <f t="shared" si="39"/>
        <v>331.41562421026032</v>
      </c>
      <c r="AA100">
        <f t="shared" si="40"/>
        <v>0.46389976812951211</v>
      </c>
      <c r="AB100">
        <f t="shared" si="41"/>
        <v>0.48346972350230416</v>
      </c>
      <c r="AC100">
        <f t="shared" si="42"/>
        <v>58483.738373466505</v>
      </c>
      <c r="AD100" s="12">
        <f t="shared" si="43"/>
        <v>35090.2430240799</v>
      </c>
      <c r="AE100">
        <v>16346.400000000001</v>
      </c>
      <c r="AF100" s="65">
        <f t="shared" si="44"/>
        <v>18743.843024079899</v>
      </c>
      <c r="AH100" s="65">
        <f t="shared" si="45"/>
        <v>5882.214969278034</v>
      </c>
      <c r="AI100" s="65">
        <f t="shared" si="46"/>
        <v>-39482.214969278037</v>
      </c>
      <c r="AJ100" s="65">
        <f t="shared" si="47"/>
        <v>-15482.214969278033</v>
      </c>
      <c r="AK100" s="65">
        <f t="shared" si="48"/>
        <v>-15482.214969278033</v>
      </c>
      <c r="AL100" s="65">
        <f t="shared" si="49"/>
        <v>-21482.214969278033</v>
      </c>
      <c r="AM100" s="66">
        <f t="shared" si="50"/>
        <v>-20738.371945198138</v>
      </c>
      <c r="AN100" s="66">
        <f t="shared" si="51"/>
        <v>3261.6280548018658</v>
      </c>
      <c r="AO100" s="66">
        <f t="shared" si="52"/>
        <v>3261.6280548018658</v>
      </c>
      <c r="AP100" s="66">
        <f t="shared" si="53"/>
        <v>-2738.3719451981342</v>
      </c>
    </row>
    <row r="101" spans="1:42" x14ac:dyDescent="0.25">
      <c r="A101" t="s">
        <v>231</v>
      </c>
      <c r="B101" t="s">
        <v>229</v>
      </c>
      <c r="C101" t="s">
        <v>116</v>
      </c>
      <c r="D101">
        <v>1</v>
      </c>
      <c r="E101">
        <v>1300</v>
      </c>
      <c r="G101" s="4">
        <f t="shared" si="27"/>
        <v>15178.8</v>
      </c>
      <c r="H101">
        <v>280</v>
      </c>
      <c r="I101">
        <v>0.45750000000000002</v>
      </c>
      <c r="J101">
        <v>109</v>
      </c>
      <c r="K101" s="12">
        <v>615</v>
      </c>
      <c r="L101">
        <f t="shared" si="28"/>
        <v>506</v>
      </c>
      <c r="M101">
        <f t="shared" si="29"/>
        <v>171</v>
      </c>
      <c r="N101">
        <f t="shared" si="30"/>
        <v>0.37035573122529653</v>
      </c>
      <c r="O101" s="12">
        <v>0.45750000000000002</v>
      </c>
      <c r="P101">
        <v>114</v>
      </c>
      <c r="Q101">
        <f t="shared" si="31"/>
        <v>0.10790513833992095</v>
      </c>
      <c r="R101">
        <f t="shared" si="32"/>
        <v>0.76520387351778663</v>
      </c>
      <c r="S101" s="12">
        <f t="shared" si="33"/>
        <v>31840.133177075099</v>
      </c>
      <c r="T101" s="12">
        <f t="shared" si="34"/>
        <v>19104.079906245057</v>
      </c>
      <c r="U101">
        <v>109</v>
      </c>
      <c r="V101">
        <f t="shared" si="35"/>
        <v>632.5</v>
      </c>
      <c r="W101">
        <f t="shared" si="36"/>
        <v>45.75</v>
      </c>
      <c r="X101">
        <f t="shared" si="37"/>
        <v>-399.60828910791002</v>
      </c>
      <c r="Y101">
        <f t="shared" si="38"/>
        <v>362.78181071518827</v>
      </c>
      <c r="Z101">
        <f t="shared" si="39"/>
        <v>362.78181071518827</v>
      </c>
      <c r="AA101">
        <f t="shared" si="40"/>
        <v>0.50123606437183921</v>
      </c>
      <c r="AB101">
        <f t="shared" si="41"/>
        <v>0.45392177865612648</v>
      </c>
      <c r="AC101">
        <f t="shared" si="42"/>
        <v>60106.216146133891</v>
      </c>
      <c r="AD101" s="12">
        <f t="shared" si="43"/>
        <v>36063.72968768033</v>
      </c>
      <c r="AE101">
        <v>15178.8</v>
      </c>
      <c r="AF101" s="65">
        <f t="shared" si="44"/>
        <v>20884.929687680331</v>
      </c>
      <c r="AH101" s="65">
        <f t="shared" si="45"/>
        <v>5522.7149736495394</v>
      </c>
      <c r="AI101" s="65">
        <f t="shared" si="46"/>
        <v>-39122.714973649541</v>
      </c>
      <c r="AJ101" s="65">
        <f t="shared" si="47"/>
        <v>-15122.714973649539</v>
      </c>
      <c r="AK101" s="65">
        <f t="shared" si="48"/>
        <v>-15122.714973649539</v>
      </c>
      <c r="AL101" s="65">
        <f t="shared" si="49"/>
        <v>-21122.714973649541</v>
      </c>
      <c r="AM101" s="66">
        <f t="shared" si="50"/>
        <v>-18237.78528596921</v>
      </c>
      <c r="AN101" s="66">
        <f t="shared" si="51"/>
        <v>5762.2147140307916</v>
      </c>
      <c r="AO101" s="66">
        <f t="shared" si="52"/>
        <v>5762.2147140307916</v>
      </c>
      <c r="AP101" s="66">
        <f t="shared" si="53"/>
        <v>-237.78528596921024</v>
      </c>
    </row>
    <row r="102" spans="1:42" x14ac:dyDescent="0.25">
      <c r="A102" t="s">
        <v>232</v>
      </c>
      <c r="B102" t="s">
        <v>229</v>
      </c>
      <c r="C102" t="s">
        <v>116</v>
      </c>
      <c r="D102">
        <v>2</v>
      </c>
      <c r="E102">
        <v>1900</v>
      </c>
      <c r="G102" s="4">
        <f t="shared" si="27"/>
        <v>22184.400000000001</v>
      </c>
      <c r="H102">
        <v>568</v>
      </c>
      <c r="I102">
        <v>0.189</v>
      </c>
      <c r="J102">
        <v>227</v>
      </c>
      <c r="K102" s="12">
        <v>861</v>
      </c>
      <c r="L102">
        <f t="shared" si="28"/>
        <v>634</v>
      </c>
      <c r="M102">
        <f t="shared" si="29"/>
        <v>341</v>
      </c>
      <c r="N102">
        <f t="shared" si="30"/>
        <v>0.53028391167192435</v>
      </c>
      <c r="O102" s="12">
        <v>0.189</v>
      </c>
      <c r="P102">
        <v>114</v>
      </c>
      <c r="Q102">
        <f t="shared" si="31"/>
        <v>-4.2586750788643546E-2</v>
      </c>
      <c r="R102">
        <f t="shared" si="32"/>
        <v>0.88430315457413255</v>
      </c>
      <c r="S102" s="12">
        <f t="shared" si="33"/>
        <v>36795.854261829656</v>
      </c>
      <c r="T102" s="12">
        <f t="shared" si="34"/>
        <v>22077.512557097794</v>
      </c>
      <c r="U102">
        <v>227</v>
      </c>
      <c r="V102">
        <f t="shared" si="35"/>
        <v>792.5</v>
      </c>
      <c r="W102">
        <f t="shared" si="36"/>
        <v>147.75</v>
      </c>
      <c r="X102">
        <f t="shared" si="37"/>
        <v>-500.694970937579</v>
      </c>
      <c r="Y102">
        <f t="shared" si="38"/>
        <v>499.76614227950472</v>
      </c>
      <c r="Z102">
        <f t="shared" si="39"/>
        <v>499.76614227950472</v>
      </c>
      <c r="AA102">
        <f t="shared" si="40"/>
        <v>0.44418440666183562</v>
      </c>
      <c r="AB102">
        <f t="shared" si="41"/>
        <v>0.49907246056782334</v>
      </c>
      <c r="AC102">
        <f t="shared" si="42"/>
        <v>91038.124192611285</v>
      </c>
      <c r="AD102" s="12">
        <f t="shared" si="43"/>
        <v>54622.874515566771</v>
      </c>
      <c r="AE102">
        <v>22184.400000000001</v>
      </c>
      <c r="AF102" s="65">
        <f t="shared" si="44"/>
        <v>32438.47451556677</v>
      </c>
      <c r="AH102" s="65">
        <f t="shared" si="45"/>
        <v>6072.0482702418503</v>
      </c>
      <c r="AI102" s="65">
        <f t="shared" si="46"/>
        <v>-39672.048270241852</v>
      </c>
      <c r="AJ102" s="65">
        <f t="shared" si="47"/>
        <v>-15672.04827024185</v>
      </c>
      <c r="AK102" s="65">
        <f t="shared" si="48"/>
        <v>-15672.04827024185</v>
      </c>
      <c r="AL102" s="65">
        <f t="shared" si="49"/>
        <v>-21672.048270241852</v>
      </c>
      <c r="AM102" s="66">
        <f t="shared" si="50"/>
        <v>-7233.5737546750825</v>
      </c>
      <c r="AN102" s="66">
        <f t="shared" si="51"/>
        <v>16766.426245324918</v>
      </c>
      <c r="AO102" s="66">
        <f t="shared" si="52"/>
        <v>16766.426245324918</v>
      </c>
      <c r="AP102" s="66">
        <f t="shared" si="53"/>
        <v>10766.426245324918</v>
      </c>
    </row>
    <row r="103" spans="1:42" x14ac:dyDescent="0.25">
      <c r="A103" t="s">
        <v>233</v>
      </c>
      <c r="B103" t="s">
        <v>234</v>
      </c>
      <c r="C103" t="s">
        <v>107</v>
      </c>
      <c r="D103">
        <v>1</v>
      </c>
      <c r="E103">
        <v>900</v>
      </c>
      <c r="G103" s="4">
        <f t="shared" si="27"/>
        <v>10508.4</v>
      </c>
      <c r="H103">
        <v>318</v>
      </c>
      <c r="I103">
        <v>0.29039999999999999</v>
      </c>
      <c r="J103">
        <v>176</v>
      </c>
      <c r="K103" s="12">
        <v>440</v>
      </c>
      <c r="L103">
        <f t="shared" si="28"/>
        <v>264</v>
      </c>
      <c r="M103">
        <f t="shared" si="29"/>
        <v>142</v>
      </c>
      <c r="N103">
        <f t="shared" si="30"/>
        <v>0.53030303030303039</v>
      </c>
      <c r="O103" s="12">
        <v>0.29039999999999999</v>
      </c>
      <c r="P103">
        <v>114</v>
      </c>
      <c r="Q103">
        <f t="shared" si="31"/>
        <v>-8.787878787878789E-2</v>
      </c>
      <c r="R103">
        <f t="shared" si="32"/>
        <v>0.92014727272727281</v>
      </c>
      <c r="S103" s="12">
        <f t="shared" si="33"/>
        <v>38287.328018181826</v>
      </c>
      <c r="T103" s="12">
        <f t="shared" si="34"/>
        <v>22972.396810909097</v>
      </c>
      <c r="U103">
        <v>176</v>
      </c>
      <c r="V103">
        <f t="shared" si="35"/>
        <v>330</v>
      </c>
      <c r="W103">
        <f t="shared" si="36"/>
        <v>143</v>
      </c>
      <c r="X103">
        <f t="shared" si="37"/>
        <v>-208.49128127369218</v>
      </c>
      <c r="Y103">
        <f t="shared" si="38"/>
        <v>248.84268385140257</v>
      </c>
      <c r="Z103">
        <f t="shared" si="39"/>
        <v>248.84268385140257</v>
      </c>
      <c r="AA103">
        <f t="shared" si="40"/>
        <v>0.32073540561031083</v>
      </c>
      <c r="AB103">
        <f t="shared" si="41"/>
        <v>0.59677000000000002</v>
      </c>
      <c r="AC103">
        <f t="shared" si="42"/>
        <v>54203.174681330551</v>
      </c>
      <c r="AD103" s="12">
        <f t="shared" si="43"/>
        <v>32521.904808798328</v>
      </c>
      <c r="AE103">
        <v>10508.4</v>
      </c>
      <c r="AF103" s="65">
        <f t="shared" si="44"/>
        <v>22013.50480879833</v>
      </c>
      <c r="AH103" s="65">
        <f t="shared" si="45"/>
        <v>7260.7016666666668</v>
      </c>
      <c r="AI103" s="65">
        <f t="shared" si="46"/>
        <v>-40860.701666666668</v>
      </c>
      <c r="AJ103" s="65">
        <f t="shared" si="47"/>
        <v>-16860.701666666668</v>
      </c>
      <c r="AK103" s="65">
        <f t="shared" si="48"/>
        <v>-16860.701666666668</v>
      </c>
      <c r="AL103" s="65">
        <f t="shared" si="49"/>
        <v>-22860.701666666668</v>
      </c>
      <c r="AM103" s="66">
        <f t="shared" si="50"/>
        <v>-18847.196857868337</v>
      </c>
      <c r="AN103" s="66">
        <f t="shared" si="51"/>
        <v>5152.8031421316628</v>
      </c>
      <c r="AO103" s="66">
        <f t="shared" si="52"/>
        <v>5152.8031421316628</v>
      </c>
      <c r="AP103" s="66">
        <f t="shared" si="53"/>
        <v>-847.19685786833725</v>
      </c>
    </row>
    <row r="104" spans="1:42" x14ac:dyDescent="0.25">
      <c r="A104" t="s">
        <v>235</v>
      </c>
      <c r="B104" t="s">
        <v>208</v>
      </c>
      <c r="C104" t="s">
        <v>116</v>
      </c>
      <c r="D104">
        <v>2</v>
      </c>
      <c r="E104">
        <v>2800</v>
      </c>
      <c r="G104" s="4">
        <f t="shared" si="27"/>
        <v>32692.800000000003</v>
      </c>
      <c r="H104">
        <v>556</v>
      </c>
      <c r="I104">
        <v>0.29859999999999998</v>
      </c>
      <c r="J104">
        <v>191</v>
      </c>
      <c r="K104" s="12">
        <v>826</v>
      </c>
      <c r="L104">
        <f t="shared" si="28"/>
        <v>635</v>
      </c>
      <c r="M104">
        <f t="shared" si="29"/>
        <v>365</v>
      </c>
      <c r="N104">
        <f t="shared" si="30"/>
        <v>0.5598425196850394</v>
      </c>
      <c r="O104" s="12">
        <v>0.29859999999999998</v>
      </c>
      <c r="P104">
        <v>114</v>
      </c>
      <c r="Q104">
        <f t="shared" si="31"/>
        <v>2.9921259842519699E-3</v>
      </c>
      <c r="R104">
        <f t="shared" si="32"/>
        <v>0.84823203149606297</v>
      </c>
      <c r="S104" s="12">
        <f t="shared" si="33"/>
        <v>35294.934830551181</v>
      </c>
      <c r="T104" s="12">
        <f t="shared" si="34"/>
        <v>21176.960898330708</v>
      </c>
      <c r="U104">
        <v>191</v>
      </c>
      <c r="V104">
        <f t="shared" si="35"/>
        <v>793.75</v>
      </c>
      <c r="W104">
        <f t="shared" si="36"/>
        <v>111.625</v>
      </c>
      <c r="X104">
        <f t="shared" si="37"/>
        <v>-501.48471063937325</v>
      </c>
      <c r="Y104">
        <f t="shared" si="38"/>
        <v>482.37539486985088</v>
      </c>
      <c r="Z104">
        <f t="shared" si="39"/>
        <v>482.37539486985088</v>
      </c>
      <c r="AA104">
        <f t="shared" si="40"/>
        <v>0.46708711164705624</v>
      </c>
      <c r="AB104">
        <f t="shared" si="41"/>
        <v>0.48094725984251974</v>
      </c>
      <c r="AC104">
        <f t="shared" si="42"/>
        <v>84678.950398009503</v>
      </c>
      <c r="AD104" s="12">
        <f t="shared" si="43"/>
        <v>50807.370238805699</v>
      </c>
      <c r="AE104">
        <v>32692.800000000003</v>
      </c>
      <c r="AF104" s="65">
        <f t="shared" si="44"/>
        <v>18114.570238805696</v>
      </c>
      <c r="AH104" s="65">
        <f t="shared" si="45"/>
        <v>5851.5249947506572</v>
      </c>
      <c r="AI104" s="65">
        <f t="shared" si="46"/>
        <v>-39451.52499475066</v>
      </c>
      <c r="AJ104" s="65">
        <f t="shared" si="47"/>
        <v>-15451.524994750656</v>
      </c>
      <c r="AK104" s="65">
        <f t="shared" si="48"/>
        <v>-15451.524994750656</v>
      </c>
      <c r="AL104" s="65">
        <f t="shared" si="49"/>
        <v>-21451.524994750656</v>
      </c>
      <c r="AM104" s="66">
        <f t="shared" si="50"/>
        <v>-21336.954755944964</v>
      </c>
      <c r="AN104" s="66">
        <f t="shared" si="51"/>
        <v>2663.0452440550398</v>
      </c>
      <c r="AO104" s="66">
        <f t="shared" si="52"/>
        <v>2663.0452440550398</v>
      </c>
      <c r="AP104" s="66">
        <f t="shared" si="53"/>
        <v>-3336.9547559449602</v>
      </c>
    </row>
    <row r="105" spans="1:42" x14ac:dyDescent="0.25">
      <c r="A105" t="s">
        <v>236</v>
      </c>
      <c r="B105" t="s">
        <v>234</v>
      </c>
      <c r="C105" t="s">
        <v>107</v>
      </c>
      <c r="D105">
        <v>2</v>
      </c>
      <c r="E105">
        <v>1100</v>
      </c>
      <c r="G105" s="4">
        <f t="shared" si="27"/>
        <v>12843.599999999999</v>
      </c>
      <c r="H105">
        <v>538</v>
      </c>
      <c r="I105">
        <v>0.58079999999999998</v>
      </c>
      <c r="J105">
        <v>225</v>
      </c>
      <c r="K105" s="12">
        <v>1033</v>
      </c>
      <c r="L105">
        <f t="shared" si="28"/>
        <v>808</v>
      </c>
      <c r="M105">
        <f t="shared" si="29"/>
        <v>313</v>
      </c>
      <c r="N105">
        <f t="shared" si="30"/>
        <v>0.40990099009900993</v>
      </c>
      <c r="O105" s="12">
        <v>0.58079999999999998</v>
      </c>
      <c r="P105">
        <v>114</v>
      </c>
      <c r="Q105">
        <f t="shared" si="31"/>
        <v>-9.9009900990099098E-3</v>
      </c>
      <c r="R105">
        <f t="shared" si="32"/>
        <v>0.85843564356435642</v>
      </c>
      <c r="S105" s="12">
        <f t="shared" si="33"/>
        <v>35719.507128712874</v>
      </c>
      <c r="T105" s="12">
        <f t="shared" si="34"/>
        <v>21431.704277227724</v>
      </c>
      <c r="U105">
        <v>225</v>
      </c>
      <c r="V105">
        <f t="shared" si="35"/>
        <v>1010</v>
      </c>
      <c r="W105">
        <f t="shared" si="36"/>
        <v>124</v>
      </c>
      <c r="X105">
        <f t="shared" si="37"/>
        <v>-638.1096790497852</v>
      </c>
      <c r="Y105">
        <f t="shared" si="38"/>
        <v>604.77609299974733</v>
      </c>
      <c r="Z105">
        <f t="shared" si="39"/>
        <v>604.77609299974733</v>
      </c>
      <c r="AA105">
        <f t="shared" si="40"/>
        <v>0.47601593366311618</v>
      </c>
      <c r="AB105">
        <f t="shared" si="41"/>
        <v>0.47388099009900986</v>
      </c>
      <c r="AC105">
        <f t="shared" si="42"/>
        <v>104606.04121470985</v>
      </c>
      <c r="AD105" s="12">
        <f t="shared" si="43"/>
        <v>62763.624728825911</v>
      </c>
      <c r="AE105">
        <v>12843.599999999999</v>
      </c>
      <c r="AF105" s="65">
        <f t="shared" si="44"/>
        <v>49920.024728825912</v>
      </c>
      <c r="AH105" s="65">
        <f t="shared" si="45"/>
        <v>5765.5520462046206</v>
      </c>
      <c r="AI105" s="65">
        <f t="shared" si="46"/>
        <v>-39365.552046204619</v>
      </c>
      <c r="AJ105" s="65">
        <f t="shared" si="47"/>
        <v>-15365.552046204621</v>
      </c>
      <c r="AK105" s="65">
        <f t="shared" si="48"/>
        <v>-15365.552046204621</v>
      </c>
      <c r="AL105" s="65">
        <f t="shared" si="49"/>
        <v>-21365.552046204619</v>
      </c>
      <c r="AM105" s="66">
        <f t="shared" si="50"/>
        <v>10554.472682621294</v>
      </c>
      <c r="AN105" s="66">
        <f t="shared" si="51"/>
        <v>34554.472682621294</v>
      </c>
      <c r="AO105" s="66">
        <f t="shared" si="52"/>
        <v>34554.472682621294</v>
      </c>
      <c r="AP105" s="66">
        <f t="shared" si="53"/>
        <v>28554.472682621294</v>
      </c>
    </row>
    <row r="106" spans="1:42" x14ac:dyDescent="0.25">
      <c r="A106" t="s">
        <v>237</v>
      </c>
      <c r="B106" t="s">
        <v>234</v>
      </c>
      <c r="C106" t="s">
        <v>116</v>
      </c>
      <c r="D106">
        <v>1</v>
      </c>
      <c r="E106">
        <v>1300</v>
      </c>
      <c r="G106" s="4">
        <f t="shared" si="27"/>
        <v>15178.8</v>
      </c>
      <c r="H106">
        <v>318</v>
      </c>
      <c r="I106">
        <v>0.39179999999999998</v>
      </c>
      <c r="J106">
        <v>157</v>
      </c>
      <c r="K106" s="12">
        <v>471</v>
      </c>
      <c r="L106">
        <f t="shared" si="28"/>
        <v>314</v>
      </c>
      <c r="M106">
        <f t="shared" si="29"/>
        <v>161</v>
      </c>
      <c r="N106">
        <f t="shared" si="30"/>
        <v>0.51019108280254777</v>
      </c>
      <c r="O106" s="12">
        <v>0.39179999999999998</v>
      </c>
      <c r="P106">
        <v>114</v>
      </c>
      <c r="Q106">
        <f t="shared" si="31"/>
        <v>-9.554140127388519E-3</v>
      </c>
      <c r="R106">
        <f t="shared" si="32"/>
        <v>0.8581611464968153</v>
      </c>
      <c r="S106" s="12">
        <f t="shared" si="33"/>
        <v>35708.085305732486</v>
      </c>
      <c r="T106" s="12">
        <f t="shared" si="34"/>
        <v>21424.851183439492</v>
      </c>
      <c r="U106">
        <v>157</v>
      </c>
      <c r="V106">
        <f t="shared" si="35"/>
        <v>392.5</v>
      </c>
      <c r="W106">
        <f t="shared" si="36"/>
        <v>117.75</v>
      </c>
      <c r="X106">
        <f t="shared" si="37"/>
        <v>-247.97826636340662</v>
      </c>
      <c r="Y106">
        <f t="shared" si="38"/>
        <v>269.80531336871366</v>
      </c>
      <c r="Z106">
        <f t="shared" si="39"/>
        <v>269.80531336871366</v>
      </c>
      <c r="AA106">
        <f t="shared" si="40"/>
        <v>0.38740207227697748</v>
      </c>
      <c r="AB106">
        <f t="shared" si="41"/>
        <v>0.5440100000000001</v>
      </c>
      <c r="AC106">
        <f t="shared" si="42"/>
        <v>53573.527811885593</v>
      </c>
      <c r="AD106" s="12">
        <f t="shared" si="43"/>
        <v>32144.116687131354</v>
      </c>
      <c r="AE106">
        <v>15178.8</v>
      </c>
      <c r="AF106" s="65">
        <f t="shared" si="44"/>
        <v>16965.316687131355</v>
      </c>
      <c r="AH106" s="65">
        <f t="shared" si="45"/>
        <v>6618.7883333333348</v>
      </c>
      <c r="AI106" s="65">
        <f t="shared" si="46"/>
        <v>-40218.788333333338</v>
      </c>
      <c r="AJ106" s="65">
        <f t="shared" si="47"/>
        <v>-16218.788333333334</v>
      </c>
      <c r="AK106" s="65">
        <f t="shared" si="48"/>
        <v>-16218.788333333334</v>
      </c>
      <c r="AL106" s="65">
        <f t="shared" si="49"/>
        <v>-22218.788333333334</v>
      </c>
      <c r="AM106" s="66">
        <f t="shared" si="50"/>
        <v>-23253.471646201982</v>
      </c>
      <c r="AN106" s="66">
        <f t="shared" si="51"/>
        <v>746.52835379802127</v>
      </c>
      <c r="AO106" s="66">
        <f t="shared" si="52"/>
        <v>746.52835379802127</v>
      </c>
      <c r="AP106" s="66">
        <f t="shared" si="53"/>
        <v>-5253.4716462019787</v>
      </c>
    </row>
    <row r="107" spans="1:42" x14ac:dyDescent="0.25">
      <c r="A107" t="s">
        <v>238</v>
      </c>
      <c r="B107" t="s">
        <v>234</v>
      </c>
      <c r="C107" t="s">
        <v>116</v>
      </c>
      <c r="D107">
        <v>2</v>
      </c>
      <c r="E107">
        <v>1600</v>
      </c>
      <c r="G107" s="4">
        <f t="shared" si="27"/>
        <v>18681.599999999999</v>
      </c>
      <c r="H107">
        <v>680</v>
      </c>
      <c r="I107">
        <v>0.38629999999999998</v>
      </c>
      <c r="J107">
        <v>253</v>
      </c>
      <c r="K107" s="12">
        <v>886</v>
      </c>
      <c r="L107">
        <f t="shared" si="28"/>
        <v>633</v>
      </c>
      <c r="M107">
        <f t="shared" si="29"/>
        <v>427</v>
      </c>
      <c r="N107">
        <f t="shared" si="30"/>
        <v>0.63965244865718796</v>
      </c>
      <c r="O107" s="12">
        <v>0.38629999999999998</v>
      </c>
      <c r="P107">
        <v>114</v>
      </c>
      <c r="Q107">
        <f t="shared" si="31"/>
        <v>-7.5671406003159553E-2</v>
      </c>
      <c r="R107">
        <f t="shared" si="32"/>
        <v>0.91048635071090045</v>
      </c>
      <c r="S107" s="12">
        <f t="shared" si="33"/>
        <v>37885.337053080562</v>
      </c>
      <c r="T107" s="12">
        <f t="shared" si="34"/>
        <v>22731.202231848336</v>
      </c>
      <c r="U107">
        <v>253</v>
      </c>
      <c r="V107">
        <f t="shared" si="35"/>
        <v>791.25</v>
      </c>
      <c r="W107">
        <f t="shared" si="36"/>
        <v>173.875</v>
      </c>
      <c r="X107">
        <f t="shared" si="37"/>
        <v>-499.9052312357847</v>
      </c>
      <c r="Y107">
        <f t="shared" si="38"/>
        <v>512.15688968915856</v>
      </c>
      <c r="Z107">
        <f t="shared" si="39"/>
        <v>512.15688968915856</v>
      </c>
      <c r="AA107">
        <f t="shared" si="40"/>
        <v>0.42752845458345473</v>
      </c>
      <c r="AB107">
        <f t="shared" si="41"/>
        <v>0.51225398104265396</v>
      </c>
      <c r="AC107">
        <f t="shared" si="42"/>
        <v>95759.358066518616</v>
      </c>
      <c r="AD107" s="12">
        <f t="shared" si="43"/>
        <v>57455.61483991117</v>
      </c>
      <c r="AE107">
        <v>18681.599999999999</v>
      </c>
      <c r="AF107" s="65">
        <f t="shared" si="44"/>
        <v>38774.014839911171</v>
      </c>
      <c r="AH107" s="65">
        <f t="shared" si="45"/>
        <v>6232.4234360189575</v>
      </c>
      <c r="AI107" s="65">
        <f t="shared" si="46"/>
        <v>-39832.423436018958</v>
      </c>
      <c r="AJ107" s="65">
        <f t="shared" si="47"/>
        <v>-15832.423436018958</v>
      </c>
      <c r="AK107" s="65">
        <f t="shared" si="48"/>
        <v>-15832.423436018958</v>
      </c>
      <c r="AL107" s="65">
        <f t="shared" si="49"/>
        <v>-21832.423436018958</v>
      </c>
      <c r="AM107" s="66">
        <f t="shared" si="50"/>
        <v>-1058.4085961077872</v>
      </c>
      <c r="AN107" s="66">
        <f t="shared" si="51"/>
        <v>22941.591403892213</v>
      </c>
      <c r="AO107" s="66">
        <f t="shared" si="52"/>
        <v>22941.591403892213</v>
      </c>
      <c r="AP107" s="66">
        <f t="shared" si="53"/>
        <v>16941.591403892213</v>
      </c>
    </row>
    <row r="108" spans="1:42" x14ac:dyDescent="0.25">
      <c r="A108" t="s">
        <v>239</v>
      </c>
      <c r="B108" t="s">
        <v>240</v>
      </c>
      <c r="C108" t="s">
        <v>107</v>
      </c>
      <c r="D108">
        <v>1</v>
      </c>
      <c r="E108">
        <v>1400</v>
      </c>
      <c r="G108" s="4">
        <f t="shared" si="27"/>
        <v>16346.400000000001</v>
      </c>
      <c r="H108">
        <v>202</v>
      </c>
      <c r="I108">
        <v>0.48770000000000002</v>
      </c>
      <c r="J108">
        <v>76</v>
      </c>
      <c r="K108" s="12">
        <v>342</v>
      </c>
      <c r="L108">
        <f t="shared" si="28"/>
        <v>266</v>
      </c>
      <c r="M108">
        <f t="shared" si="29"/>
        <v>126</v>
      </c>
      <c r="N108">
        <f t="shared" si="30"/>
        <v>0.47894736842105268</v>
      </c>
      <c r="O108" s="12">
        <v>0.48770000000000002</v>
      </c>
      <c r="P108">
        <v>114</v>
      </c>
      <c r="Q108">
        <f t="shared" si="31"/>
        <v>0.2142857142857143</v>
      </c>
      <c r="R108">
        <f t="shared" si="32"/>
        <v>0.68101428571428579</v>
      </c>
      <c r="S108" s="12">
        <f t="shared" si="33"/>
        <v>28337.004428571432</v>
      </c>
      <c r="T108" s="12">
        <f t="shared" si="34"/>
        <v>17002.202657142858</v>
      </c>
      <c r="U108">
        <v>76</v>
      </c>
      <c r="V108">
        <f t="shared" si="35"/>
        <v>332.5</v>
      </c>
      <c r="W108">
        <f t="shared" si="36"/>
        <v>42.75</v>
      </c>
      <c r="X108">
        <f t="shared" si="37"/>
        <v>-210.07076067728076</v>
      </c>
      <c r="Y108">
        <f t="shared" si="38"/>
        <v>200.06118903209503</v>
      </c>
      <c r="Z108">
        <f t="shared" si="39"/>
        <v>200.06118903209503</v>
      </c>
      <c r="AA108">
        <f t="shared" si="40"/>
        <v>0.47311635799126323</v>
      </c>
      <c r="AB108">
        <f t="shared" si="41"/>
        <v>0.47617571428571431</v>
      </c>
      <c r="AC108">
        <f t="shared" si="42"/>
        <v>34771.462049695612</v>
      </c>
      <c r="AD108" s="12">
        <f t="shared" si="43"/>
        <v>20862.877229817368</v>
      </c>
      <c r="AE108">
        <v>16346.400000000001</v>
      </c>
      <c r="AF108" s="65">
        <f t="shared" si="44"/>
        <v>4516.4772298173666</v>
      </c>
      <c r="AH108" s="65">
        <f t="shared" si="45"/>
        <v>5793.4711904761916</v>
      </c>
      <c r="AI108" s="65">
        <f t="shared" si="46"/>
        <v>-39393.471190476193</v>
      </c>
      <c r="AJ108" s="65">
        <f t="shared" si="47"/>
        <v>-15393.471190476192</v>
      </c>
      <c r="AK108" s="65">
        <f t="shared" si="48"/>
        <v>-15393.471190476192</v>
      </c>
      <c r="AL108" s="65">
        <f t="shared" si="49"/>
        <v>-21393.471190476193</v>
      </c>
      <c r="AM108" s="66">
        <f t="shared" si="50"/>
        <v>-34876.99396065883</v>
      </c>
      <c r="AN108" s="66">
        <f t="shared" si="51"/>
        <v>-10876.993960658825</v>
      </c>
      <c r="AO108" s="66">
        <f t="shared" si="52"/>
        <v>-10876.993960658825</v>
      </c>
      <c r="AP108" s="66">
        <f t="shared" si="53"/>
        <v>-16876.993960658827</v>
      </c>
    </row>
    <row r="109" spans="1:42" x14ac:dyDescent="0.25">
      <c r="A109" t="s">
        <v>241</v>
      </c>
      <c r="B109" t="s">
        <v>240</v>
      </c>
      <c r="C109" t="s">
        <v>107</v>
      </c>
      <c r="D109">
        <v>2</v>
      </c>
      <c r="E109">
        <v>2000</v>
      </c>
      <c r="G109" s="4">
        <f t="shared" si="27"/>
        <v>23352</v>
      </c>
      <c r="H109">
        <v>579</v>
      </c>
      <c r="I109">
        <v>0.41099999999999998</v>
      </c>
      <c r="J109">
        <v>107</v>
      </c>
      <c r="K109" s="12">
        <v>781</v>
      </c>
      <c r="L109">
        <f t="shared" si="28"/>
        <v>674</v>
      </c>
      <c r="M109">
        <f t="shared" si="29"/>
        <v>472</v>
      </c>
      <c r="N109">
        <f t="shared" si="30"/>
        <v>0.66023738872403559</v>
      </c>
      <c r="O109" s="12">
        <v>0.41099999999999998</v>
      </c>
      <c r="P109">
        <v>114</v>
      </c>
      <c r="Q109">
        <f t="shared" si="31"/>
        <v>0.1083086053412463</v>
      </c>
      <c r="R109">
        <f t="shared" si="32"/>
        <v>0.76488456973293772</v>
      </c>
      <c r="S109" s="12">
        <f t="shared" si="33"/>
        <v>31826.846946587539</v>
      </c>
      <c r="T109" s="12">
        <f t="shared" si="34"/>
        <v>19096.108167952523</v>
      </c>
      <c r="U109">
        <v>107</v>
      </c>
      <c r="V109">
        <f t="shared" si="35"/>
        <v>842.5</v>
      </c>
      <c r="W109">
        <f t="shared" si="36"/>
        <v>22.75</v>
      </c>
      <c r="X109">
        <f t="shared" si="37"/>
        <v>-532.28455900935057</v>
      </c>
      <c r="Y109">
        <f t="shared" si="38"/>
        <v>464.13624589335359</v>
      </c>
      <c r="Z109">
        <f t="shared" si="39"/>
        <v>464.13624589335359</v>
      </c>
      <c r="AA109">
        <f t="shared" si="40"/>
        <v>0.52390058859745237</v>
      </c>
      <c r="AB109">
        <f t="shared" si="41"/>
        <v>0.43598507418397625</v>
      </c>
      <c r="AC109">
        <f t="shared" si="42"/>
        <v>73860.113593009402</v>
      </c>
      <c r="AD109" s="12">
        <f t="shared" si="43"/>
        <v>44316.068155805639</v>
      </c>
      <c r="AE109">
        <v>23352</v>
      </c>
      <c r="AF109" s="65">
        <f t="shared" si="44"/>
        <v>20964.068155805639</v>
      </c>
      <c r="AH109" s="65">
        <f t="shared" si="45"/>
        <v>5304.4850692383779</v>
      </c>
      <c r="AI109" s="65">
        <f t="shared" si="46"/>
        <v>-38904.485069238377</v>
      </c>
      <c r="AJ109" s="65">
        <f t="shared" si="47"/>
        <v>-14904.485069238377</v>
      </c>
      <c r="AK109" s="65">
        <f t="shared" si="48"/>
        <v>-14904.485069238377</v>
      </c>
      <c r="AL109" s="65">
        <f t="shared" si="49"/>
        <v>-20904.485069238377</v>
      </c>
      <c r="AM109" s="66">
        <f t="shared" si="50"/>
        <v>-17940.416913432739</v>
      </c>
      <c r="AN109" s="66">
        <f t="shared" si="51"/>
        <v>6059.5830865672615</v>
      </c>
      <c r="AO109" s="66">
        <f t="shared" si="52"/>
        <v>6059.5830865672615</v>
      </c>
      <c r="AP109" s="66">
        <f t="shared" si="53"/>
        <v>59.583086567261489</v>
      </c>
    </row>
    <row r="110" spans="1:42" x14ac:dyDescent="0.25">
      <c r="A110" t="s">
        <v>242</v>
      </c>
      <c r="B110" t="s">
        <v>240</v>
      </c>
      <c r="C110" t="s">
        <v>116</v>
      </c>
      <c r="D110">
        <v>1</v>
      </c>
      <c r="E110">
        <v>1700</v>
      </c>
      <c r="G110" s="4">
        <f t="shared" si="27"/>
        <v>19849.199999999997</v>
      </c>
      <c r="H110">
        <v>524</v>
      </c>
      <c r="I110">
        <v>0.50409999999999999</v>
      </c>
      <c r="J110">
        <v>162</v>
      </c>
      <c r="K110" s="12">
        <v>614</v>
      </c>
      <c r="L110">
        <f t="shared" si="28"/>
        <v>452</v>
      </c>
      <c r="M110">
        <f t="shared" si="29"/>
        <v>362</v>
      </c>
      <c r="N110">
        <f t="shared" si="30"/>
        <v>0.74070796460176991</v>
      </c>
      <c r="O110" s="12">
        <v>0.50409999999999999</v>
      </c>
      <c r="P110">
        <v>114</v>
      </c>
      <c r="Q110">
        <f t="shared" si="31"/>
        <v>1.5044247787610612E-2</v>
      </c>
      <c r="R110">
        <f t="shared" si="32"/>
        <v>0.83869398230088499</v>
      </c>
      <c r="S110" s="12">
        <f t="shared" si="33"/>
        <v>34898.05660353983</v>
      </c>
      <c r="T110" s="12">
        <f t="shared" si="34"/>
        <v>20938.833962123896</v>
      </c>
      <c r="U110">
        <v>162</v>
      </c>
      <c r="V110">
        <f t="shared" si="35"/>
        <v>565</v>
      </c>
      <c r="W110">
        <f t="shared" si="36"/>
        <v>105.5</v>
      </c>
      <c r="X110">
        <f t="shared" si="37"/>
        <v>-356.96234521101843</v>
      </c>
      <c r="Y110">
        <f t="shared" si="38"/>
        <v>356.38217083649226</v>
      </c>
      <c r="Z110">
        <f t="shared" si="39"/>
        <v>356.38217083649226</v>
      </c>
      <c r="AA110">
        <f t="shared" si="40"/>
        <v>0.4440392404185704</v>
      </c>
      <c r="AB110">
        <f t="shared" si="41"/>
        <v>0.49918734513274343</v>
      </c>
      <c r="AC110">
        <f t="shared" si="42"/>
        <v>64934.036445067031</v>
      </c>
      <c r="AD110" s="12">
        <f t="shared" si="43"/>
        <v>38960.421867040219</v>
      </c>
      <c r="AE110">
        <v>19849.199999999997</v>
      </c>
      <c r="AF110" s="65">
        <f t="shared" si="44"/>
        <v>19111.221867040222</v>
      </c>
      <c r="AH110" s="65">
        <f t="shared" si="45"/>
        <v>6073.446032448378</v>
      </c>
      <c r="AI110" s="65">
        <f t="shared" si="46"/>
        <v>-39673.446032448381</v>
      </c>
      <c r="AJ110" s="65">
        <f t="shared" si="47"/>
        <v>-15673.446032448377</v>
      </c>
      <c r="AK110" s="65">
        <f t="shared" si="48"/>
        <v>-15673.446032448377</v>
      </c>
      <c r="AL110" s="65">
        <f t="shared" si="49"/>
        <v>-21673.446032448377</v>
      </c>
      <c r="AM110" s="66">
        <f t="shared" si="50"/>
        <v>-20562.224165408159</v>
      </c>
      <c r="AN110" s="66">
        <f t="shared" si="51"/>
        <v>3437.7758345918446</v>
      </c>
      <c r="AO110" s="66">
        <f t="shared" si="52"/>
        <v>3437.7758345918446</v>
      </c>
      <c r="AP110" s="66">
        <f t="shared" si="53"/>
        <v>-2562.2241654081554</v>
      </c>
    </row>
    <row r="111" spans="1:42" x14ac:dyDescent="0.25">
      <c r="A111" t="s">
        <v>243</v>
      </c>
      <c r="B111" t="s">
        <v>240</v>
      </c>
      <c r="C111" t="s">
        <v>116</v>
      </c>
      <c r="D111">
        <v>2</v>
      </c>
      <c r="E111">
        <v>2500</v>
      </c>
      <c r="G111" s="4">
        <f t="shared" si="27"/>
        <v>29190</v>
      </c>
      <c r="H111">
        <v>560</v>
      </c>
      <c r="I111">
        <v>0.2767</v>
      </c>
      <c r="J111">
        <v>158</v>
      </c>
      <c r="K111" s="12">
        <v>906</v>
      </c>
      <c r="L111">
        <f t="shared" si="28"/>
        <v>748</v>
      </c>
      <c r="M111">
        <f t="shared" si="29"/>
        <v>402</v>
      </c>
      <c r="N111">
        <f t="shared" si="30"/>
        <v>0.5299465240641712</v>
      </c>
      <c r="O111" s="12">
        <v>0.2767</v>
      </c>
      <c r="P111">
        <v>114</v>
      </c>
      <c r="Q111">
        <f t="shared" si="31"/>
        <v>5.2941176470588235E-2</v>
      </c>
      <c r="R111">
        <f t="shared" si="32"/>
        <v>0.80870235294117654</v>
      </c>
      <c r="S111" s="12">
        <f t="shared" si="33"/>
        <v>33650.104905882356</v>
      </c>
      <c r="T111" s="12">
        <f t="shared" si="34"/>
        <v>20190.062943529414</v>
      </c>
      <c r="U111">
        <v>158</v>
      </c>
      <c r="V111">
        <f t="shared" si="35"/>
        <v>935</v>
      </c>
      <c r="W111">
        <f t="shared" si="36"/>
        <v>64.5</v>
      </c>
      <c r="X111">
        <f t="shared" si="37"/>
        <v>-590.7252969421279</v>
      </c>
      <c r="Y111">
        <f t="shared" si="38"/>
        <v>534.72093757897403</v>
      </c>
      <c r="Z111">
        <f t="shared" si="39"/>
        <v>534.72093757897403</v>
      </c>
      <c r="AA111">
        <f t="shared" si="40"/>
        <v>0.50291009366735195</v>
      </c>
      <c r="AB111">
        <f t="shared" si="41"/>
        <v>0.45259695187165772</v>
      </c>
      <c r="AC111">
        <f t="shared" si="42"/>
        <v>88334.769254322498</v>
      </c>
      <c r="AD111" s="12">
        <f t="shared" si="43"/>
        <v>53000.861552593495</v>
      </c>
      <c r="AE111">
        <v>29190</v>
      </c>
      <c r="AF111" s="65">
        <f t="shared" si="44"/>
        <v>23810.861552593495</v>
      </c>
      <c r="AH111" s="65">
        <f t="shared" si="45"/>
        <v>5506.5962477718358</v>
      </c>
      <c r="AI111" s="65">
        <f t="shared" si="46"/>
        <v>-39106.596247771835</v>
      </c>
      <c r="AJ111" s="65">
        <f t="shared" si="47"/>
        <v>-15106.596247771835</v>
      </c>
      <c r="AK111" s="65">
        <f t="shared" si="48"/>
        <v>-15106.596247771835</v>
      </c>
      <c r="AL111" s="65">
        <f t="shared" si="49"/>
        <v>-21106.596247771835</v>
      </c>
      <c r="AM111" s="66">
        <f t="shared" si="50"/>
        <v>-15295.73469517834</v>
      </c>
      <c r="AN111" s="66">
        <f t="shared" si="51"/>
        <v>8704.2653048216598</v>
      </c>
      <c r="AO111" s="66">
        <f t="shared" si="52"/>
        <v>8704.2653048216598</v>
      </c>
      <c r="AP111" s="66">
        <f t="shared" si="53"/>
        <v>2704.2653048216598</v>
      </c>
    </row>
    <row r="112" spans="1:42" x14ac:dyDescent="0.25">
      <c r="A112" t="s">
        <v>244</v>
      </c>
      <c r="B112" t="s">
        <v>245</v>
      </c>
      <c r="C112" t="s">
        <v>107</v>
      </c>
      <c r="D112">
        <v>1</v>
      </c>
      <c r="E112">
        <v>1800</v>
      </c>
      <c r="G112" s="4">
        <f t="shared" si="27"/>
        <v>21016.799999999999</v>
      </c>
      <c r="H112">
        <v>362</v>
      </c>
      <c r="I112">
        <v>0.32879999999999998</v>
      </c>
      <c r="J112">
        <v>199</v>
      </c>
      <c r="K112" s="12">
        <v>432</v>
      </c>
      <c r="L112">
        <f t="shared" si="28"/>
        <v>233</v>
      </c>
      <c r="M112">
        <f t="shared" si="29"/>
        <v>163</v>
      </c>
      <c r="N112">
        <f t="shared" si="30"/>
        <v>0.65965665236051507</v>
      </c>
      <c r="O112" s="12">
        <v>0.32879999999999998</v>
      </c>
      <c r="P112">
        <v>114</v>
      </c>
      <c r="Q112">
        <f t="shared" si="31"/>
        <v>-0.19184549356223177</v>
      </c>
      <c r="R112">
        <f t="shared" si="32"/>
        <v>1.0024265236051502</v>
      </c>
      <c r="S112" s="12">
        <f t="shared" si="33"/>
        <v>41710.967647210302</v>
      </c>
      <c r="T112" s="12">
        <f t="shared" si="34"/>
        <v>25026.580588326182</v>
      </c>
      <c r="U112">
        <v>199</v>
      </c>
      <c r="V112">
        <f t="shared" si="35"/>
        <v>291.25</v>
      </c>
      <c r="W112">
        <f t="shared" si="36"/>
        <v>169.875</v>
      </c>
      <c r="X112">
        <f t="shared" si="37"/>
        <v>-184.00935051806925</v>
      </c>
      <c r="Y112">
        <f t="shared" si="38"/>
        <v>241.45585355066973</v>
      </c>
      <c r="Z112">
        <f t="shared" si="39"/>
        <v>241.45585355066973</v>
      </c>
      <c r="AA112">
        <f t="shared" si="40"/>
        <v>0.24577117098942397</v>
      </c>
      <c r="AB112">
        <f t="shared" si="41"/>
        <v>0.65609669527896985</v>
      </c>
      <c r="AC112">
        <f t="shared" si="42"/>
        <v>57822.711463180429</v>
      </c>
      <c r="AD112" s="12">
        <f t="shared" si="43"/>
        <v>34693.626877908253</v>
      </c>
      <c r="AE112">
        <v>21016.799999999999</v>
      </c>
      <c r="AF112" s="65">
        <f t="shared" si="44"/>
        <v>13676.826877908254</v>
      </c>
      <c r="AH112" s="65">
        <f t="shared" si="45"/>
        <v>7982.5097925608006</v>
      </c>
      <c r="AI112" s="65">
        <f t="shared" si="46"/>
        <v>-41582.509792560799</v>
      </c>
      <c r="AJ112" s="65">
        <f t="shared" si="47"/>
        <v>-17582.509792560799</v>
      </c>
      <c r="AK112" s="65">
        <f t="shared" si="48"/>
        <v>-17582.509792560799</v>
      </c>
      <c r="AL112" s="65">
        <f t="shared" si="49"/>
        <v>-23582.509792560799</v>
      </c>
      <c r="AM112" s="66">
        <f t="shared" si="50"/>
        <v>-27905.682914652545</v>
      </c>
      <c r="AN112" s="66">
        <f t="shared" si="51"/>
        <v>-3905.6829146525452</v>
      </c>
      <c r="AO112" s="66">
        <f t="shared" si="52"/>
        <v>-3905.6829146525452</v>
      </c>
      <c r="AP112" s="66">
        <f t="shared" si="53"/>
        <v>-9905.6829146525452</v>
      </c>
    </row>
    <row r="113" spans="1:42" x14ac:dyDescent="0.25">
      <c r="A113" t="s">
        <v>246</v>
      </c>
      <c r="B113" t="s">
        <v>245</v>
      </c>
      <c r="C113" t="s">
        <v>107</v>
      </c>
      <c r="D113">
        <v>2</v>
      </c>
      <c r="E113">
        <v>2600</v>
      </c>
      <c r="G113" s="4">
        <f t="shared" si="27"/>
        <v>30357.599999999999</v>
      </c>
      <c r="H113">
        <v>417</v>
      </c>
      <c r="I113">
        <v>0.53149999999999997</v>
      </c>
      <c r="J113">
        <v>366</v>
      </c>
      <c r="K113" s="12">
        <v>594</v>
      </c>
      <c r="L113">
        <f t="shared" si="28"/>
        <v>228</v>
      </c>
      <c r="M113">
        <f t="shared" si="29"/>
        <v>51</v>
      </c>
      <c r="N113">
        <f t="shared" si="30"/>
        <v>0.27894736842105267</v>
      </c>
      <c r="O113" s="12">
        <v>0.53149999999999997</v>
      </c>
      <c r="P113">
        <v>114</v>
      </c>
      <c r="Q113">
        <f t="shared" si="31"/>
        <v>-0.78421052631578958</v>
      </c>
      <c r="R113">
        <f t="shared" si="32"/>
        <v>1.4712242105263158</v>
      </c>
      <c r="S113" s="12">
        <f t="shared" si="33"/>
        <v>61217.6394</v>
      </c>
      <c r="T113" s="12">
        <f t="shared" si="34"/>
        <v>36730.583639999997</v>
      </c>
      <c r="U113">
        <v>366</v>
      </c>
      <c r="V113">
        <f t="shared" si="35"/>
        <v>285</v>
      </c>
      <c r="W113">
        <f t="shared" si="36"/>
        <v>337.5</v>
      </c>
      <c r="X113">
        <f t="shared" si="37"/>
        <v>-180.06065200909779</v>
      </c>
      <c r="Y113">
        <f t="shared" si="38"/>
        <v>321.90959059893856</v>
      </c>
      <c r="Z113">
        <f t="shared" si="39"/>
        <v>366</v>
      </c>
      <c r="AA113">
        <f t="shared" si="40"/>
        <v>0.1</v>
      </c>
      <c r="AB113">
        <f t="shared" si="41"/>
        <v>0.77146000000000003</v>
      </c>
      <c r="AC113">
        <f t="shared" si="42"/>
        <v>103059.34139999999</v>
      </c>
      <c r="AD113" s="12">
        <f t="shared" si="43"/>
        <v>61835.604839999993</v>
      </c>
      <c r="AE113">
        <v>30357.599999999999</v>
      </c>
      <c r="AF113" s="65">
        <f t="shared" si="44"/>
        <v>31478.004839999994</v>
      </c>
      <c r="AH113" s="65">
        <f t="shared" si="45"/>
        <v>9386.0966666666664</v>
      </c>
      <c r="AI113" s="65">
        <f t="shared" si="46"/>
        <v>-42986.096666666665</v>
      </c>
      <c r="AJ113" s="65">
        <f t="shared" si="47"/>
        <v>-18986.096666666665</v>
      </c>
      <c r="AK113" s="65">
        <f t="shared" si="48"/>
        <v>-18986.096666666665</v>
      </c>
      <c r="AL113" s="65">
        <f t="shared" si="49"/>
        <v>-24986.096666666665</v>
      </c>
      <c r="AM113" s="66">
        <f t="shared" si="50"/>
        <v>-11508.09182666667</v>
      </c>
      <c r="AN113" s="66">
        <f t="shared" si="51"/>
        <v>12491.90817333333</v>
      </c>
      <c r="AO113" s="66">
        <f t="shared" si="52"/>
        <v>12491.90817333333</v>
      </c>
      <c r="AP113" s="66">
        <f t="shared" si="53"/>
        <v>6491.9081733333296</v>
      </c>
    </row>
    <row r="114" spans="1:42" x14ac:dyDescent="0.25">
      <c r="A114" t="s">
        <v>247</v>
      </c>
      <c r="B114" t="s">
        <v>245</v>
      </c>
      <c r="C114" t="s">
        <v>116</v>
      </c>
      <c r="D114">
        <v>1</v>
      </c>
      <c r="E114">
        <v>2500</v>
      </c>
      <c r="G114" s="4">
        <f t="shared" si="27"/>
        <v>29190</v>
      </c>
      <c r="H114">
        <v>474</v>
      </c>
      <c r="I114">
        <v>0.4274</v>
      </c>
      <c r="J114">
        <v>333</v>
      </c>
      <c r="K114" s="12">
        <v>665</v>
      </c>
      <c r="L114">
        <f t="shared" si="28"/>
        <v>332</v>
      </c>
      <c r="M114">
        <f t="shared" si="29"/>
        <v>141</v>
      </c>
      <c r="N114">
        <f t="shared" si="30"/>
        <v>0.43975903614457834</v>
      </c>
      <c r="O114" s="12">
        <v>0.4274</v>
      </c>
      <c r="P114">
        <v>114</v>
      </c>
      <c r="Q114">
        <f t="shared" si="31"/>
        <v>-0.42771084337349408</v>
      </c>
      <c r="R114">
        <f t="shared" si="32"/>
        <v>1.1890903614457833</v>
      </c>
      <c r="S114" s="12">
        <f t="shared" si="33"/>
        <v>49478.049939759039</v>
      </c>
      <c r="T114" s="12">
        <f t="shared" si="34"/>
        <v>29686.829963855424</v>
      </c>
      <c r="U114">
        <v>333</v>
      </c>
      <c r="V114">
        <f t="shared" si="35"/>
        <v>415</v>
      </c>
      <c r="W114">
        <f t="shared" si="36"/>
        <v>291.5</v>
      </c>
      <c r="X114">
        <f t="shared" si="37"/>
        <v>-262.19358099570383</v>
      </c>
      <c r="Y114">
        <f t="shared" si="38"/>
        <v>368.77185999494566</v>
      </c>
      <c r="Z114">
        <f t="shared" si="39"/>
        <v>368.77185999494566</v>
      </c>
      <c r="AA114">
        <f t="shared" si="40"/>
        <v>0.18619725299986906</v>
      </c>
      <c r="AB114">
        <f t="shared" si="41"/>
        <v>0.70324349397590369</v>
      </c>
      <c r="AC114">
        <f t="shared" si="42"/>
        <v>94657.790125536005</v>
      </c>
      <c r="AD114" s="12">
        <f t="shared" si="43"/>
        <v>56794.6740753216</v>
      </c>
      <c r="AE114">
        <v>29190</v>
      </c>
      <c r="AF114" s="65">
        <f t="shared" si="44"/>
        <v>27604.6740753216</v>
      </c>
      <c r="AH114" s="65">
        <f t="shared" si="45"/>
        <v>8556.1291767068287</v>
      </c>
      <c r="AI114" s="65">
        <f t="shared" si="46"/>
        <v>-42156.129176706832</v>
      </c>
      <c r="AJ114" s="65">
        <f t="shared" si="47"/>
        <v>-18156.129176706829</v>
      </c>
      <c r="AK114" s="65">
        <f t="shared" si="48"/>
        <v>-18156.129176706829</v>
      </c>
      <c r="AL114" s="65">
        <f t="shared" si="49"/>
        <v>-24156.129176706829</v>
      </c>
      <c r="AM114" s="66">
        <f t="shared" si="50"/>
        <v>-14551.455101385232</v>
      </c>
      <c r="AN114" s="66">
        <f t="shared" si="51"/>
        <v>9448.5448986147712</v>
      </c>
      <c r="AO114" s="66">
        <f t="shared" si="52"/>
        <v>9448.5448986147712</v>
      </c>
      <c r="AP114" s="66">
        <f t="shared" si="53"/>
        <v>3448.5448986147712</v>
      </c>
    </row>
    <row r="115" spans="1:42" x14ac:dyDescent="0.25">
      <c r="A115" t="s">
        <v>248</v>
      </c>
      <c r="B115" t="s">
        <v>106</v>
      </c>
      <c r="C115" t="s">
        <v>116</v>
      </c>
      <c r="D115">
        <v>1</v>
      </c>
      <c r="E115">
        <v>1500</v>
      </c>
      <c r="G115" s="4">
        <f t="shared" si="27"/>
        <v>17514</v>
      </c>
      <c r="H115">
        <v>146</v>
      </c>
      <c r="I115">
        <v>0.24110000000000001</v>
      </c>
      <c r="J115">
        <v>81</v>
      </c>
      <c r="K115" s="12">
        <v>205</v>
      </c>
      <c r="L115">
        <f t="shared" si="28"/>
        <v>124</v>
      </c>
      <c r="M115">
        <f t="shared" si="29"/>
        <v>65</v>
      </c>
      <c r="N115">
        <f t="shared" si="30"/>
        <v>0.51935483870967747</v>
      </c>
      <c r="O115" s="12">
        <v>0.24110000000000001</v>
      </c>
      <c r="P115">
        <v>114</v>
      </c>
      <c r="Q115">
        <f t="shared" si="31"/>
        <v>0.31290322580645163</v>
      </c>
      <c r="R115">
        <f t="shared" si="32"/>
        <v>0.60296838709677414</v>
      </c>
      <c r="S115" s="12">
        <f t="shared" si="33"/>
        <v>25089.514587096772</v>
      </c>
      <c r="T115" s="12">
        <f t="shared" si="34"/>
        <v>15053.708752258062</v>
      </c>
      <c r="U115">
        <v>81</v>
      </c>
      <c r="V115">
        <f t="shared" si="35"/>
        <v>155</v>
      </c>
      <c r="W115">
        <f t="shared" si="36"/>
        <v>65.5</v>
      </c>
      <c r="X115">
        <f t="shared" si="37"/>
        <v>-97.92772302249179</v>
      </c>
      <c r="Y115">
        <f t="shared" si="38"/>
        <v>116.04732120293151</v>
      </c>
      <c r="Z115">
        <f t="shared" si="39"/>
        <v>116.04732120293151</v>
      </c>
      <c r="AA115">
        <f t="shared" si="40"/>
        <v>0.32611174969633233</v>
      </c>
      <c r="AB115">
        <f t="shared" si="41"/>
        <v>0.59251516129032256</v>
      </c>
      <c r="AC115">
        <f t="shared" si="42"/>
        <v>25097.325992550665</v>
      </c>
      <c r="AD115" s="12">
        <f t="shared" si="43"/>
        <v>15058.395595530397</v>
      </c>
      <c r="AE115">
        <v>17514</v>
      </c>
      <c r="AF115" s="65">
        <f t="shared" si="44"/>
        <v>-2455.6044044696027</v>
      </c>
      <c r="AH115" s="65">
        <f t="shared" si="45"/>
        <v>7208.9344623655916</v>
      </c>
      <c r="AI115" s="65">
        <f t="shared" si="46"/>
        <v>-40808.934462365592</v>
      </c>
      <c r="AJ115" s="65">
        <f t="shared" si="47"/>
        <v>-16808.934462365592</v>
      </c>
      <c r="AK115" s="65">
        <f t="shared" si="48"/>
        <v>-16808.934462365592</v>
      </c>
      <c r="AL115" s="65">
        <f t="shared" si="49"/>
        <v>-22808.934462365592</v>
      </c>
      <c r="AM115" s="66">
        <f t="shared" si="50"/>
        <v>-43264.538866835195</v>
      </c>
      <c r="AN115" s="66">
        <f t="shared" si="51"/>
        <v>-19264.538866835195</v>
      </c>
      <c r="AO115" s="66">
        <f t="shared" si="52"/>
        <v>-19264.538866835195</v>
      </c>
      <c r="AP115" s="66">
        <f t="shared" si="53"/>
        <v>-25264.538866835195</v>
      </c>
    </row>
    <row r="116" spans="1:42" x14ac:dyDescent="0.25">
      <c r="A116" t="s">
        <v>249</v>
      </c>
      <c r="B116" t="s">
        <v>208</v>
      </c>
      <c r="C116" t="s">
        <v>107</v>
      </c>
      <c r="D116">
        <v>1</v>
      </c>
      <c r="E116">
        <v>1700</v>
      </c>
      <c r="G116" s="4">
        <f t="shared" si="27"/>
        <v>19849.199999999997</v>
      </c>
      <c r="H116">
        <v>312</v>
      </c>
      <c r="I116">
        <v>0.41099999999999998</v>
      </c>
      <c r="J116">
        <v>106</v>
      </c>
      <c r="K116" s="12">
        <v>465</v>
      </c>
      <c r="L116">
        <f t="shared" si="28"/>
        <v>359</v>
      </c>
      <c r="M116">
        <f t="shared" si="29"/>
        <v>206</v>
      </c>
      <c r="N116">
        <f t="shared" si="30"/>
        <v>0.55905292479108637</v>
      </c>
      <c r="O116" s="12">
        <v>0.41099999999999998</v>
      </c>
      <c r="P116">
        <v>114</v>
      </c>
      <c r="Q116">
        <f t="shared" si="31"/>
        <v>0.11782729805013928</v>
      </c>
      <c r="R116">
        <f t="shared" si="32"/>
        <v>0.75735147632311983</v>
      </c>
      <c r="S116" s="12">
        <f t="shared" si="33"/>
        <v>31513.394929805017</v>
      </c>
      <c r="T116" s="12">
        <f t="shared" si="34"/>
        <v>18908.03695788301</v>
      </c>
      <c r="U116">
        <v>106</v>
      </c>
      <c r="V116">
        <f t="shared" si="35"/>
        <v>448.75</v>
      </c>
      <c r="W116">
        <f t="shared" si="36"/>
        <v>61.125</v>
      </c>
      <c r="X116">
        <f t="shared" si="37"/>
        <v>-283.51655294414962</v>
      </c>
      <c r="Y116">
        <f t="shared" si="38"/>
        <v>271.72167993429366</v>
      </c>
      <c r="Z116">
        <f t="shared" si="39"/>
        <v>271.72167993429366</v>
      </c>
      <c r="AA116">
        <f t="shared" si="40"/>
        <v>0.46929622269480481</v>
      </c>
      <c r="AB116">
        <f t="shared" si="41"/>
        <v>0.47919896935933148</v>
      </c>
      <c r="AC116">
        <f t="shared" si="42"/>
        <v>47526.193376641379</v>
      </c>
      <c r="AD116" s="12">
        <f t="shared" si="43"/>
        <v>28515.716025984828</v>
      </c>
      <c r="AE116">
        <v>19849.199999999997</v>
      </c>
      <c r="AF116" s="65">
        <f t="shared" si="44"/>
        <v>8666.5160259848308</v>
      </c>
      <c r="AH116" s="65">
        <f t="shared" si="45"/>
        <v>5830.2541272051994</v>
      </c>
      <c r="AI116" s="65">
        <f t="shared" si="46"/>
        <v>-39430.254127205197</v>
      </c>
      <c r="AJ116" s="65">
        <f t="shared" si="47"/>
        <v>-15430.2541272052</v>
      </c>
      <c r="AK116" s="65">
        <f t="shared" si="48"/>
        <v>-15430.2541272052</v>
      </c>
      <c r="AL116" s="65">
        <f t="shared" si="49"/>
        <v>-21430.2541272052</v>
      </c>
      <c r="AM116" s="66">
        <f t="shared" si="50"/>
        <v>-30763.738101220366</v>
      </c>
      <c r="AN116" s="66">
        <f t="shared" si="51"/>
        <v>-6763.7381012203696</v>
      </c>
      <c r="AO116" s="66">
        <f t="shared" si="52"/>
        <v>-6763.7381012203696</v>
      </c>
      <c r="AP116" s="66">
        <f t="shared" si="53"/>
        <v>-12763.73810122037</v>
      </c>
    </row>
    <row r="117" spans="1:42" x14ac:dyDescent="0.25">
      <c r="A117" t="s">
        <v>250</v>
      </c>
      <c r="B117" t="s">
        <v>245</v>
      </c>
      <c r="C117" t="s">
        <v>116</v>
      </c>
      <c r="D117">
        <v>2</v>
      </c>
      <c r="E117">
        <v>3600</v>
      </c>
      <c r="G117" s="4">
        <f t="shared" si="27"/>
        <v>42033.599999999999</v>
      </c>
      <c r="H117">
        <v>491</v>
      </c>
      <c r="I117">
        <v>0.39729999999999999</v>
      </c>
      <c r="J117">
        <v>336</v>
      </c>
      <c r="K117" s="12">
        <v>624</v>
      </c>
      <c r="L117">
        <f t="shared" si="28"/>
        <v>288</v>
      </c>
      <c r="M117">
        <f t="shared" si="29"/>
        <v>155</v>
      </c>
      <c r="N117">
        <f t="shared" si="30"/>
        <v>0.53055555555555556</v>
      </c>
      <c r="O117" s="12">
        <v>0.39729999999999999</v>
      </c>
      <c r="P117">
        <v>114</v>
      </c>
      <c r="Q117">
        <f t="shared" si="31"/>
        <v>-0.51666666666666672</v>
      </c>
      <c r="R117">
        <f t="shared" si="32"/>
        <v>1.25949</v>
      </c>
      <c r="S117" s="12">
        <f t="shared" si="33"/>
        <v>52407.378899999996</v>
      </c>
      <c r="T117" s="12">
        <f t="shared" si="34"/>
        <v>31444.427339999995</v>
      </c>
      <c r="U117">
        <v>336</v>
      </c>
      <c r="V117">
        <f t="shared" si="35"/>
        <v>360</v>
      </c>
      <c r="W117">
        <f t="shared" si="36"/>
        <v>300</v>
      </c>
      <c r="X117">
        <f t="shared" si="37"/>
        <v>-227.44503411675512</v>
      </c>
      <c r="Y117">
        <f t="shared" si="38"/>
        <v>343.46474601971192</v>
      </c>
      <c r="Z117">
        <f t="shared" si="39"/>
        <v>343.46474601971192</v>
      </c>
      <c r="AA117">
        <f t="shared" si="40"/>
        <v>0.1207354056103109</v>
      </c>
      <c r="AB117">
        <f t="shared" si="41"/>
        <v>0.75505</v>
      </c>
      <c r="AC117">
        <f t="shared" si="42"/>
        <v>94656.56561599698</v>
      </c>
      <c r="AD117" s="12">
        <f t="shared" si="43"/>
        <v>56793.939369598185</v>
      </c>
      <c r="AE117">
        <v>42033.599999999999</v>
      </c>
      <c r="AF117" s="65">
        <f t="shared" si="44"/>
        <v>14760.339369598187</v>
      </c>
      <c r="AH117" s="65">
        <f t="shared" si="45"/>
        <v>9186.4416666666675</v>
      </c>
      <c r="AI117" s="65">
        <f t="shared" si="46"/>
        <v>-42786.441666666666</v>
      </c>
      <c r="AJ117" s="65">
        <f t="shared" si="47"/>
        <v>-18786.441666666666</v>
      </c>
      <c r="AK117" s="65">
        <f t="shared" si="48"/>
        <v>-18786.441666666666</v>
      </c>
      <c r="AL117" s="65">
        <f t="shared" si="49"/>
        <v>-24786.441666666666</v>
      </c>
      <c r="AM117" s="66">
        <f t="shared" si="50"/>
        <v>-28026.102297068479</v>
      </c>
      <c r="AN117" s="66">
        <f t="shared" si="51"/>
        <v>-4026.1022970684789</v>
      </c>
      <c r="AO117" s="66">
        <f t="shared" si="52"/>
        <v>-4026.1022970684789</v>
      </c>
      <c r="AP117" s="66">
        <f t="shared" si="53"/>
        <v>-10026.102297068479</v>
      </c>
    </row>
    <row r="118" spans="1:42" x14ac:dyDescent="0.25">
      <c r="A118" t="s">
        <v>251</v>
      </c>
      <c r="B118" t="s">
        <v>252</v>
      </c>
      <c r="C118" t="s">
        <v>107</v>
      </c>
      <c r="D118">
        <v>1</v>
      </c>
      <c r="E118">
        <v>1200</v>
      </c>
      <c r="G118" s="4">
        <f t="shared" si="27"/>
        <v>14011.199999999999</v>
      </c>
      <c r="H118">
        <v>204</v>
      </c>
      <c r="I118">
        <v>0.79730000000000001</v>
      </c>
      <c r="J118">
        <v>173</v>
      </c>
      <c r="K118" s="12">
        <v>395</v>
      </c>
      <c r="L118">
        <f t="shared" si="28"/>
        <v>222</v>
      </c>
      <c r="M118">
        <f t="shared" si="29"/>
        <v>31</v>
      </c>
      <c r="N118">
        <f t="shared" si="30"/>
        <v>0.21171171171171171</v>
      </c>
      <c r="O118" s="12">
        <v>0.79730000000000001</v>
      </c>
      <c r="P118">
        <v>114</v>
      </c>
      <c r="Q118">
        <f t="shared" si="31"/>
        <v>-0.11261261261261263</v>
      </c>
      <c r="R118">
        <f t="shared" si="32"/>
        <v>0.93972162162162165</v>
      </c>
      <c r="S118" s="12">
        <f t="shared" si="33"/>
        <v>39101.816675675676</v>
      </c>
      <c r="T118" s="12">
        <f t="shared" si="34"/>
        <v>23461.090005405404</v>
      </c>
      <c r="U118">
        <v>173</v>
      </c>
      <c r="V118">
        <f t="shared" si="35"/>
        <v>277.5</v>
      </c>
      <c r="W118">
        <f t="shared" si="36"/>
        <v>145.25</v>
      </c>
      <c r="X118">
        <f t="shared" si="37"/>
        <v>-175.32221379833206</v>
      </c>
      <c r="Y118">
        <f t="shared" si="38"/>
        <v>221.75407505686127</v>
      </c>
      <c r="Z118">
        <f t="shared" si="39"/>
        <v>221.75407505686127</v>
      </c>
      <c r="AA118">
        <f t="shared" si="40"/>
        <v>0.27569036056526586</v>
      </c>
      <c r="AB118">
        <f t="shared" si="41"/>
        <v>0.63241864864864861</v>
      </c>
      <c r="AC118">
        <f t="shared" si="42"/>
        <v>51188.115555123783</v>
      </c>
      <c r="AD118" s="12">
        <f t="shared" si="43"/>
        <v>30712.869333074268</v>
      </c>
      <c r="AE118">
        <v>14011.199999999999</v>
      </c>
      <c r="AF118" s="65">
        <f t="shared" si="44"/>
        <v>16701.669333074271</v>
      </c>
      <c r="AH118" s="65">
        <f t="shared" si="45"/>
        <v>7694.4268918918924</v>
      </c>
      <c r="AI118" s="65">
        <f t="shared" si="46"/>
        <v>-41294.42689189189</v>
      </c>
      <c r="AJ118" s="65">
        <f t="shared" si="47"/>
        <v>-17294.426891891893</v>
      </c>
      <c r="AK118" s="65">
        <f t="shared" si="48"/>
        <v>-17294.426891891893</v>
      </c>
      <c r="AL118" s="65">
        <f t="shared" si="49"/>
        <v>-23294.426891891893</v>
      </c>
      <c r="AM118" s="66">
        <f t="shared" si="50"/>
        <v>-24592.757558817619</v>
      </c>
      <c r="AN118" s="66">
        <f t="shared" si="51"/>
        <v>-592.75755881762234</v>
      </c>
      <c r="AO118" s="66">
        <f t="shared" si="52"/>
        <v>-592.75755881762234</v>
      </c>
      <c r="AP118" s="66">
        <f t="shared" si="53"/>
        <v>-6592.7575588176223</v>
      </c>
    </row>
    <row r="119" spans="1:42" x14ac:dyDescent="0.25">
      <c r="A119" t="s">
        <v>253</v>
      </c>
      <c r="B119" t="s">
        <v>252</v>
      </c>
      <c r="C119" t="s">
        <v>107</v>
      </c>
      <c r="D119">
        <v>2</v>
      </c>
      <c r="E119">
        <v>1600</v>
      </c>
      <c r="G119" s="4">
        <f t="shared" si="27"/>
        <v>18681.599999999999</v>
      </c>
      <c r="H119">
        <v>245</v>
      </c>
      <c r="I119">
        <v>0.68769999999999998</v>
      </c>
      <c r="J119">
        <v>228</v>
      </c>
      <c r="K119" s="12">
        <v>456</v>
      </c>
      <c r="L119">
        <f t="shared" si="28"/>
        <v>228</v>
      </c>
      <c r="M119">
        <f t="shared" si="29"/>
        <v>17</v>
      </c>
      <c r="N119">
        <f t="shared" si="30"/>
        <v>0.15964912280701754</v>
      </c>
      <c r="O119" s="12">
        <v>0.68769999999999998</v>
      </c>
      <c r="P119">
        <v>114</v>
      </c>
      <c r="Q119">
        <f t="shared" si="31"/>
        <v>-0.30000000000000004</v>
      </c>
      <c r="R119">
        <f t="shared" si="32"/>
        <v>1.08802</v>
      </c>
      <c r="S119" s="12">
        <f t="shared" si="33"/>
        <v>45272.512199999997</v>
      </c>
      <c r="T119" s="12">
        <f t="shared" si="34"/>
        <v>27163.507319999997</v>
      </c>
      <c r="U119">
        <v>228</v>
      </c>
      <c r="V119">
        <f t="shared" si="35"/>
        <v>285</v>
      </c>
      <c r="W119">
        <f t="shared" si="36"/>
        <v>199.5</v>
      </c>
      <c r="X119">
        <f t="shared" si="37"/>
        <v>-180.06065200909779</v>
      </c>
      <c r="Y119">
        <f t="shared" si="38"/>
        <v>252.90959059893862</v>
      </c>
      <c r="Z119">
        <f t="shared" si="39"/>
        <v>252.90959059893862</v>
      </c>
      <c r="AA119">
        <f t="shared" si="40"/>
        <v>0.18740207227697761</v>
      </c>
      <c r="AB119">
        <f t="shared" si="41"/>
        <v>0.70228999999999997</v>
      </c>
      <c r="AC119">
        <f t="shared" si="42"/>
        <v>64829.794879330933</v>
      </c>
      <c r="AD119" s="12">
        <f t="shared" si="43"/>
        <v>38897.876927598561</v>
      </c>
      <c r="AE119">
        <v>18681.599999999999</v>
      </c>
      <c r="AF119" s="65">
        <f t="shared" si="44"/>
        <v>20216.276927598563</v>
      </c>
      <c r="AH119" s="65">
        <f t="shared" si="45"/>
        <v>8544.5283333333336</v>
      </c>
      <c r="AI119" s="65">
        <f t="shared" si="46"/>
        <v>-42144.528333333335</v>
      </c>
      <c r="AJ119" s="65">
        <f t="shared" si="47"/>
        <v>-18144.528333333335</v>
      </c>
      <c r="AK119" s="65">
        <f t="shared" si="48"/>
        <v>-18144.528333333335</v>
      </c>
      <c r="AL119" s="65">
        <f t="shared" si="49"/>
        <v>-24144.528333333335</v>
      </c>
      <c r="AM119" s="66">
        <f t="shared" si="50"/>
        <v>-21928.251405734773</v>
      </c>
      <c r="AN119" s="66">
        <f t="shared" si="51"/>
        <v>2071.7485942652274</v>
      </c>
      <c r="AO119" s="66">
        <f t="shared" si="52"/>
        <v>2071.7485942652274</v>
      </c>
      <c r="AP119" s="66">
        <f t="shared" si="53"/>
        <v>-3928.2514057347726</v>
      </c>
    </row>
    <row r="120" spans="1:42" x14ac:dyDescent="0.25">
      <c r="A120" t="s">
        <v>254</v>
      </c>
      <c r="B120" t="s">
        <v>252</v>
      </c>
      <c r="C120" t="s">
        <v>116</v>
      </c>
      <c r="D120">
        <v>1</v>
      </c>
      <c r="E120">
        <v>1000</v>
      </c>
      <c r="G120" s="4">
        <f t="shared" si="27"/>
        <v>11676</v>
      </c>
      <c r="H120">
        <v>197</v>
      </c>
      <c r="I120">
        <v>0.58899999999999997</v>
      </c>
      <c r="J120">
        <v>155</v>
      </c>
      <c r="K120" s="12">
        <v>252</v>
      </c>
      <c r="L120">
        <f t="shared" si="28"/>
        <v>97</v>
      </c>
      <c r="M120">
        <f t="shared" si="29"/>
        <v>42</v>
      </c>
      <c r="N120">
        <f t="shared" si="30"/>
        <v>0.44639175257731956</v>
      </c>
      <c r="O120" s="12">
        <v>0.58899999999999997</v>
      </c>
      <c r="P120">
        <v>114</v>
      </c>
      <c r="Q120">
        <f t="shared" si="31"/>
        <v>-0.23814432989690723</v>
      </c>
      <c r="R120">
        <f t="shared" si="32"/>
        <v>1.0390674226804124</v>
      </c>
      <c r="S120" s="12">
        <f t="shared" si="33"/>
        <v>43235.595457731957</v>
      </c>
      <c r="T120" s="12">
        <f t="shared" si="34"/>
        <v>25941.357274639173</v>
      </c>
      <c r="U120">
        <v>155</v>
      </c>
      <c r="V120">
        <f t="shared" si="35"/>
        <v>121.25</v>
      </c>
      <c r="W120">
        <f t="shared" si="36"/>
        <v>142.875</v>
      </c>
      <c r="X120">
        <f t="shared" si="37"/>
        <v>-76.604751074045993</v>
      </c>
      <c r="Y120">
        <f t="shared" si="38"/>
        <v>136.59750126358352</v>
      </c>
      <c r="Z120">
        <f t="shared" si="39"/>
        <v>155</v>
      </c>
      <c r="AA120">
        <f t="shared" si="40"/>
        <v>0.1</v>
      </c>
      <c r="AB120">
        <f t="shared" si="41"/>
        <v>0.77146000000000003</v>
      </c>
      <c r="AC120">
        <f t="shared" si="42"/>
        <v>43645.349500000004</v>
      </c>
      <c r="AD120" s="12">
        <f t="shared" si="43"/>
        <v>26187.209700000003</v>
      </c>
      <c r="AE120">
        <v>11676</v>
      </c>
      <c r="AF120" s="65">
        <f t="shared" si="44"/>
        <v>14511.209700000003</v>
      </c>
      <c r="AH120" s="65">
        <f t="shared" si="45"/>
        <v>9386.0966666666664</v>
      </c>
      <c r="AI120" s="65">
        <f t="shared" si="46"/>
        <v>-42986.096666666665</v>
      </c>
      <c r="AJ120" s="65">
        <f t="shared" si="47"/>
        <v>-18986.096666666665</v>
      </c>
      <c r="AK120" s="65">
        <f t="shared" si="48"/>
        <v>-18986.096666666665</v>
      </c>
      <c r="AL120" s="65">
        <f t="shared" si="49"/>
        <v>-24986.096666666665</v>
      </c>
      <c r="AM120" s="66">
        <f t="shared" si="50"/>
        <v>-28474.886966666661</v>
      </c>
      <c r="AN120" s="66">
        <f t="shared" si="51"/>
        <v>-4474.8869666666615</v>
      </c>
      <c r="AO120" s="66">
        <f t="shared" si="52"/>
        <v>-4474.8869666666615</v>
      </c>
      <c r="AP120" s="66">
        <f t="shared" si="53"/>
        <v>-10474.886966666661</v>
      </c>
    </row>
    <row r="121" spans="1:42" x14ac:dyDescent="0.25">
      <c r="A121" t="s">
        <v>255</v>
      </c>
      <c r="B121" t="s">
        <v>252</v>
      </c>
      <c r="C121" t="s">
        <v>116</v>
      </c>
      <c r="D121">
        <v>2</v>
      </c>
      <c r="E121">
        <v>1500</v>
      </c>
      <c r="G121" s="4">
        <f t="shared" si="27"/>
        <v>17514</v>
      </c>
      <c r="H121">
        <v>195</v>
      </c>
      <c r="I121">
        <v>0.61919999999999997</v>
      </c>
      <c r="J121">
        <v>158</v>
      </c>
      <c r="K121" s="12">
        <v>236</v>
      </c>
      <c r="L121">
        <f t="shared" si="28"/>
        <v>78</v>
      </c>
      <c r="M121">
        <f t="shared" si="29"/>
        <v>37</v>
      </c>
      <c r="N121">
        <f t="shared" si="30"/>
        <v>0.47948717948717956</v>
      </c>
      <c r="O121" s="12">
        <v>0.61919999999999997</v>
      </c>
      <c r="P121">
        <v>114</v>
      </c>
      <c r="Q121">
        <f t="shared" si="31"/>
        <v>-0.35128205128205137</v>
      </c>
      <c r="R121">
        <f t="shared" si="32"/>
        <v>1.1286046153846154</v>
      </c>
      <c r="S121" s="12">
        <f t="shared" si="33"/>
        <v>46961.238046153849</v>
      </c>
      <c r="T121" s="12">
        <f t="shared" si="34"/>
        <v>28176.742827692309</v>
      </c>
      <c r="U121">
        <v>158</v>
      </c>
      <c r="V121">
        <f t="shared" si="35"/>
        <v>97.5</v>
      </c>
      <c r="W121">
        <f t="shared" si="36"/>
        <v>148.25</v>
      </c>
      <c r="X121">
        <f t="shared" si="37"/>
        <v>-61.59969673995451</v>
      </c>
      <c r="Y121">
        <f t="shared" si="38"/>
        <v>126.52170204700532</v>
      </c>
      <c r="Z121">
        <f t="shared" si="39"/>
        <v>158</v>
      </c>
      <c r="AA121">
        <f t="shared" si="40"/>
        <v>0.1</v>
      </c>
      <c r="AB121">
        <f t="shared" si="41"/>
        <v>0.77146000000000003</v>
      </c>
      <c r="AC121">
        <f t="shared" si="42"/>
        <v>44490.0982</v>
      </c>
      <c r="AD121" s="12">
        <f t="shared" si="43"/>
        <v>26694.058919999999</v>
      </c>
      <c r="AE121">
        <v>17514</v>
      </c>
      <c r="AF121" s="65">
        <f t="shared" si="44"/>
        <v>9180.0589199999995</v>
      </c>
      <c r="AH121" s="65">
        <f t="shared" si="45"/>
        <v>9386.0966666666664</v>
      </c>
      <c r="AI121" s="65">
        <f t="shared" si="46"/>
        <v>-42986.096666666665</v>
      </c>
      <c r="AJ121" s="65">
        <f t="shared" si="47"/>
        <v>-18986.096666666665</v>
      </c>
      <c r="AK121" s="65">
        <f t="shared" si="48"/>
        <v>-18986.096666666665</v>
      </c>
      <c r="AL121" s="65">
        <f t="shared" si="49"/>
        <v>-24986.096666666665</v>
      </c>
      <c r="AM121" s="66">
        <f t="shared" si="50"/>
        <v>-33806.037746666669</v>
      </c>
      <c r="AN121" s="66">
        <f t="shared" si="51"/>
        <v>-9806.037746666665</v>
      </c>
      <c r="AO121" s="66">
        <f t="shared" si="52"/>
        <v>-9806.037746666665</v>
      </c>
      <c r="AP121" s="66">
        <f t="shared" si="53"/>
        <v>-15806.037746666665</v>
      </c>
    </row>
    <row r="122" spans="1:42" x14ac:dyDescent="0.25">
      <c r="A122" t="s">
        <v>256</v>
      </c>
      <c r="B122" t="s">
        <v>257</v>
      </c>
      <c r="C122" t="s">
        <v>107</v>
      </c>
      <c r="D122">
        <v>1</v>
      </c>
      <c r="E122">
        <v>750</v>
      </c>
      <c r="G122" s="4">
        <f t="shared" si="27"/>
        <v>8757</v>
      </c>
      <c r="H122">
        <v>124</v>
      </c>
      <c r="I122">
        <v>0.45479999999999998</v>
      </c>
      <c r="J122">
        <v>89</v>
      </c>
      <c r="K122" s="12">
        <v>155</v>
      </c>
      <c r="L122">
        <f t="shared" si="28"/>
        <v>66</v>
      </c>
      <c r="M122">
        <f t="shared" si="29"/>
        <v>35</v>
      </c>
      <c r="N122">
        <f t="shared" si="30"/>
        <v>0.52424242424242429</v>
      </c>
      <c r="O122" s="12">
        <v>0.45479999999999998</v>
      </c>
      <c r="P122">
        <v>114</v>
      </c>
      <c r="Q122">
        <f t="shared" si="31"/>
        <v>0.40303030303030307</v>
      </c>
      <c r="R122">
        <f t="shared" si="32"/>
        <v>0.5316418181818181</v>
      </c>
      <c r="S122" s="12">
        <f t="shared" si="33"/>
        <v>22121.616054545451</v>
      </c>
      <c r="T122" s="12">
        <f t="shared" si="34"/>
        <v>13272.96963272727</v>
      </c>
      <c r="U122">
        <v>89</v>
      </c>
      <c r="V122">
        <f t="shared" si="35"/>
        <v>82.5</v>
      </c>
      <c r="W122">
        <f t="shared" si="36"/>
        <v>80.75</v>
      </c>
      <c r="X122">
        <f t="shared" si="37"/>
        <v>-52.122820318423045</v>
      </c>
      <c r="Y122">
        <f t="shared" si="38"/>
        <v>84.710670962850642</v>
      </c>
      <c r="Z122">
        <f t="shared" si="39"/>
        <v>89</v>
      </c>
      <c r="AA122">
        <f t="shared" si="40"/>
        <v>0.1</v>
      </c>
      <c r="AB122">
        <f t="shared" si="41"/>
        <v>0.77146000000000003</v>
      </c>
      <c r="AC122">
        <f t="shared" si="42"/>
        <v>25060.878100000002</v>
      </c>
      <c r="AD122" s="12">
        <f t="shared" si="43"/>
        <v>15036.52686</v>
      </c>
      <c r="AE122">
        <v>8757</v>
      </c>
      <c r="AF122" s="65">
        <f t="shared" si="44"/>
        <v>6279.5268599999999</v>
      </c>
      <c r="AH122" s="65">
        <f t="shared" si="45"/>
        <v>9386.0966666666664</v>
      </c>
      <c r="AI122" s="65">
        <f t="shared" si="46"/>
        <v>-42986.096666666665</v>
      </c>
      <c r="AJ122" s="65">
        <f t="shared" si="47"/>
        <v>-18986.096666666665</v>
      </c>
      <c r="AK122" s="65">
        <f t="shared" si="48"/>
        <v>-18986.096666666665</v>
      </c>
      <c r="AL122" s="65">
        <f t="shared" si="49"/>
        <v>-24986.096666666665</v>
      </c>
      <c r="AM122" s="66">
        <f t="shared" si="50"/>
        <v>-36706.569806666666</v>
      </c>
      <c r="AN122" s="66">
        <f t="shared" si="51"/>
        <v>-12706.569806666665</v>
      </c>
      <c r="AO122" s="66">
        <f t="shared" si="52"/>
        <v>-12706.569806666665</v>
      </c>
      <c r="AP122" s="66">
        <f t="shared" si="53"/>
        <v>-18706.569806666666</v>
      </c>
    </row>
    <row r="123" spans="1:42" x14ac:dyDescent="0.25">
      <c r="A123" t="s">
        <v>258</v>
      </c>
      <c r="B123" t="s">
        <v>257</v>
      </c>
      <c r="C123" t="s">
        <v>107</v>
      </c>
      <c r="D123">
        <v>2</v>
      </c>
      <c r="E123">
        <v>1040</v>
      </c>
      <c r="G123" s="4">
        <f t="shared" si="27"/>
        <v>12143.039999999999</v>
      </c>
      <c r="H123">
        <v>156</v>
      </c>
      <c r="I123">
        <v>0.48770000000000002</v>
      </c>
      <c r="J123">
        <v>115</v>
      </c>
      <c r="K123" s="12">
        <v>179</v>
      </c>
      <c r="L123">
        <f t="shared" si="28"/>
        <v>64</v>
      </c>
      <c r="M123">
        <f t="shared" si="29"/>
        <v>41</v>
      </c>
      <c r="N123">
        <f t="shared" si="30"/>
        <v>0.61250000000000004</v>
      </c>
      <c r="O123" s="12">
        <v>0.48770000000000002</v>
      </c>
      <c r="P123">
        <v>114</v>
      </c>
      <c r="Q123">
        <f t="shared" si="31"/>
        <v>8.7500000000000008E-2</v>
      </c>
      <c r="R123">
        <f t="shared" si="32"/>
        <v>0.78135250000000001</v>
      </c>
      <c r="S123" s="12">
        <f t="shared" si="33"/>
        <v>32512.077525000001</v>
      </c>
      <c r="T123" s="12">
        <f t="shared" si="34"/>
        <v>19507.246514999999</v>
      </c>
      <c r="U123">
        <v>115</v>
      </c>
      <c r="V123">
        <f t="shared" si="35"/>
        <v>80</v>
      </c>
      <c r="W123">
        <f t="shared" si="36"/>
        <v>107</v>
      </c>
      <c r="X123">
        <f t="shared" si="37"/>
        <v>-50.543340914834474</v>
      </c>
      <c r="Y123">
        <f t="shared" si="38"/>
        <v>96.49216578215821</v>
      </c>
      <c r="Z123">
        <f t="shared" si="39"/>
        <v>115</v>
      </c>
      <c r="AA123">
        <f t="shared" si="40"/>
        <v>0.1</v>
      </c>
      <c r="AB123">
        <f t="shared" si="41"/>
        <v>0.77146000000000003</v>
      </c>
      <c r="AC123">
        <f t="shared" si="42"/>
        <v>32382.033500000001</v>
      </c>
      <c r="AD123" s="12">
        <f t="shared" si="43"/>
        <v>19429.220099999999</v>
      </c>
      <c r="AE123">
        <v>12143.039999999999</v>
      </c>
      <c r="AF123" s="65">
        <f t="shared" si="44"/>
        <v>7286.1800999999996</v>
      </c>
      <c r="AH123" s="65">
        <f t="shared" si="45"/>
        <v>9386.0966666666664</v>
      </c>
      <c r="AI123" s="65">
        <f t="shared" si="46"/>
        <v>-42986.096666666665</v>
      </c>
      <c r="AJ123" s="65">
        <f t="shared" si="47"/>
        <v>-18986.096666666665</v>
      </c>
      <c r="AK123" s="65">
        <f t="shared" si="48"/>
        <v>-18986.096666666665</v>
      </c>
      <c r="AL123" s="65">
        <f t="shared" si="49"/>
        <v>-24986.096666666665</v>
      </c>
      <c r="AM123" s="66">
        <f t="shared" si="50"/>
        <v>-35699.916566666667</v>
      </c>
      <c r="AN123" s="66">
        <f t="shared" si="51"/>
        <v>-11699.916566666665</v>
      </c>
      <c r="AO123" s="66">
        <f t="shared" si="52"/>
        <v>-11699.916566666665</v>
      </c>
      <c r="AP123" s="66">
        <f t="shared" si="53"/>
        <v>-17699.916566666667</v>
      </c>
    </row>
    <row r="124" spans="1:42" x14ac:dyDescent="0.25">
      <c r="A124" t="s">
        <v>259</v>
      </c>
      <c r="B124" t="s">
        <v>257</v>
      </c>
      <c r="C124" t="s">
        <v>116</v>
      </c>
      <c r="D124">
        <v>1</v>
      </c>
      <c r="E124">
        <v>900</v>
      </c>
      <c r="G124" s="4">
        <f t="shared" si="27"/>
        <v>10508.4</v>
      </c>
      <c r="H124">
        <v>256</v>
      </c>
      <c r="I124">
        <v>0.47949999999999998</v>
      </c>
      <c r="J124">
        <v>152</v>
      </c>
      <c r="K124" s="12">
        <v>300</v>
      </c>
      <c r="L124">
        <f t="shared" si="28"/>
        <v>148</v>
      </c>
      <c r="M124">
        <f t="shared" si="29"/>
        <v>104</v>
      </c>
      <c r="N124">
        <f t="shared" si="30"/>
        <v>0.66216216216216217</v>
      </c>
      <c r="O124" s="12">
        <v>0.47949999999999998</v>
      </c>
      <c r="P124">
        <v>114</v>
      </c>
      <c r="Q124">
        <f t="shared" si="31"/>
        <v>-0.10540540540540541</v>
      </c>
      <c r="R124">
        <f t="shared" si="32"/>
        <v>0.93401783783783787</v>
      </c>
      <c r="S124" s="12">
        <f t="shared" si="33"/>
        <v>38864.482232432434</v>
      </c>
      <c r="T124" s="12">
        <f t="shared" si="34"/>
        <v>23318.689339459459</v>
      </c>
      <c r="U124">
        <v>152</v>
      </c>
      <c r="V124">
        <f t="shared" si="35"/>
        <v>185</v>
      </c>
      <c r="W124">
        <f t="shared" si="36"/>
        <v>133.5</v>
      </c>
      <c r="X124">
        <f t="shared" si="37"/>
        <v>-116.88147586555472</v>
      </c>
      <c r="Y124">
        <f t="shared" si="38"/>
        <v>166.16938337124085</v>
      </c>
      <c r="Z124">
        <f t="shared" si="39"/>
        <v>166.16938337124085</v>
      </c>
      <c r="AA124">
        <f t="shared" si="40"/>
        <v>0.17659126146616677</v>
      </c>
      <c r="AB124">
        <f t="shared" si="41"/>
        <v>0.71084567567567558</v>
      </c>
      <c r="AC124">
        <f t="shared" si="42"/>
        <v>43114.08747368613</v>
      </c>
      <c r="AD124" s="12">
        <f t="shared" si="43"/>
        <v>25868.452484211677</v>
      </c>
      <c r="AE124">
        <v>10508.4</v>
      </c>
      <c r="AF124" s="65">
        <f t="shared" si="44"/>
        <v>15360.052484211677</v>
      </c>
      <c r="AH124" s="65">
        <f t="shared" si="45"/>
        <v>8648.622387387386</v>
      </c>
      <c r="AI124" s="65">
        <f t="shared" si="46"/>
        <v>-42248.622387387382</v>
      </c>
      <c r="AJ124" s="65">
        <f t="shared" si="47"/>
        <v>-18248.622387387386</v>
      </c>
      <c r="AK124" s="65">
        <f t="shared" si="48"/>
        <v>-18248.622387387386</v>
      </c>
      <c r="AL124" s="65">
        <f t="shared" si="49"/>
        <v>-24248.622387387386</v>
      </c>
      <c r="AM124" s="66">
        <f t="shared" si="50"/>
        <v>-26888.569903175703</v>
      </c>
      <c r="AN124" s="66">
        <f t="shared" si="51"/>
        <v>-2888.5699031757085</v>
      </c>
      <c r="AO124" s="66">
        <f t="shared" si="52"/>
        <v>-2888.5699031757085</v>
      </c>
      <c r="AP124" s="66">
        <f t="shared" si="53"/>
        <v>-8888.5699031757085</v>
      </c>
    </row>
    <row r="125" spans="1:42" x14ac:dyDescent="0.25">
      <c r="A125" t="s">
        <v>260</v>
      </c>
      <c r="B125" t="s">
        <v>257</v>
      </c>
      <c r="C125" t="s">
        <v>116</v>
      </c>
      <c r="D125">
        <v>2</v>
      </c>
      <c r="E125">
        <v>1400</v>
      </c>
      <c r="G125" s="4">
        <f t="shared" si="27"/>
        <v>16346.400000000001</v>
      </c>
      <c r="H125">
        <v>284</v>
      </c>
      <c r="I125">
        <v>0.49320000000000003</v>
      </c>
      <c r="J125">
        <v>175</v>
      </c>
      <c r="K125" s="12">
        <v>368</v>
      </c>
      <c r="L125">
        <f t="shared" si="28"/>
        <v>193</v>
      </c>
      <c r="M125">
        <f t="shared" si="29"/>
        <v>109</v>
      </c>
      <c r="N125">
        <f t="shared" si="30"/>
        <v>0.55181347150259075</v>
      </c>
      <c r="O125" s="12">
        <v>0.49320000000000003</v>
      </c>
      <c r="P125">
        <v>114</v>
      </c>
      <c r="Q125">
        <f t="shared" si="31"/>
        <v>-0.1528497409326425</v>
      </c>
      <c r="R125">
        <f t="shared" si="32"/>
        <v>0.97156528497409334</v>
      </c>
      <c r="S125" s="12">
        <f t="shared" si="33"/>
        <v>40426.831507772025</v>
      </c>
      <c r="T125" s="12">
        <f t="shared" si="34"/>
        <v>24256.098904663213</v>
      </c>
      <c r="U125">
        <v>175</v>
      </c>
      <c r="V125">
        <f t="shared" si="35"/>
        <v>241.25</v>
      </c>
      <c r="W125">
        <f t="shared" si="36"/>
        <v>150.875</v>
      </c>
      <c r="X125">
        <f t="shared" si="37"/>
        <v>-152.41976244629771</v>
      </c>
      <c r="Y125">
        <f t="shared" si="38"/>
        <v>205.08574993682083</v>
      </c>
      <c r="Z125">
        <f t="shared" si="39"/>
        <v>205.08574993682083</v>
      </c>
      <c r="AA125">
        <f t="shared" si="40"/>
        <v>0.22470777175884282</v>
      </c>
      <c r="AB125">
        <f t="shared" si="41"/>
        <v>0.6727662694300518</v>
      </c>
      <c r="AC125">
        <f t="shared" si="42"/>
        <v>50360.79283786469</v>
      </c>
      <c r="AD125" s="12">
        <f t="shared" si="43"/>
        <v>30216.475702718813</v>
      </c>
      <c r="AE125">
        <v>16346.400000000001</v>
      </c>
      <c r="AF125" s="65">
        <f t="shared" si="44"/>
        <v>13870.075702718812</v>
      </c>
      <c r="AH125" s="65">
        <f t="shared" si="45"/>
        <v>8185.3229447322974</v>
      </c>
      <c r="AI125" s="65">
        <f t="shared" si="46"/>
        <v>-41785.322944732296</v>
      </c>
      <c r="AJ125" s="65">
        <f t="shared" si="47"/>
        <v>-17785.322944732296</v>
      </c>
      <c r="AK125" s="65">
        <f t="shared" si="48"/>
        <v>-17785.322944732296</v>
      </c>
      <c r="AL125" s="65">
        <f t="shared" si="49"/>
        <v>-23785.322944732296</v>
      </c>
      <c r="AM125" s="66">
        <f t="shared" si="50"/>
        <v>-27915.247242013484</v>
      </c>
      <c r="AN125" s="66">
        <f t="shared" si="51"/>
        <v>-3915.2472420134836</v>
      </c>
      <c r="AO125" s="66">
        <f t="shared" si="52"/>
        <v>-3915.2472420134836</v>
      </c>
      <c r="AP125" s="66">
        <f t="shared" si="53"/>
        <v>-9915.2472420134836</v>
      </c>
    </row>
    <row r="126" spans="1:42" x14ac:dyDescent="0.25">
      <c r="A126" t="s">
        <v>261</v>
      </c>
      <c r="B126" t="s">
        <v>262</v>
      </c>
      <c r="C126" t="s">
        <v>107</v>
      </c>
      <c r="D126">
        <v>1</v>
      </c>
      <c r="E126">
        <v>825</v>
      </c>
      <c r="G126" s="4">
        <f t="shared" si="27"/>
        <v>9632.7000000000007</v>
      </c>
      <c r="H126">
        <v>128</v>
      </c>
      <c r="I126">
        <v>0.36159999999999998</v>
      </c>
      <c r="J126">
        <v>77</v>
      </c>
      <c r="K126" s="12">
        <v>161</v>
      </c>
      <c r="L126">
        <f t="shared" si="28"/>
        <v>84</v>
      </c>
      <c r="M126">
        <f t="shared" si="29"/>
        <v>51</v>
      </c>
      <c r="N126">
        <f t="shared" si="30"/>
        <v>0.58571428571428574</v>
      </c>
      <c r="O126" s="12">
        <v>0.36159999999999998</v>
      </c>
      <c r="P126">
        <v>114</v>
      </c>
      <c r="Q126">
        <f t="shared" si="31"/>
        <v>0.45238095238095244</v>
      </c>
      <c r="R126">
        <f t="shared" si="32"/>
        <v>0.49258571428571429</v>
      </c>
      <c r="S126" s="12">
        <f t="shared" si="33"/>
        <v>20496.491571428571</v>
      </c>
      <c r="T126" s="12">
        <f t="shared" si="34"/>
        <v>12297.894942857141</v>
      </c>
      <c r="U126">
        <v>77</v>
      </c>
      <c r="V126">
        <f t="shared" si="35"/>
        <v>105</v>
      </c>
      <c r="W126">
        <f t="shared" si="36"/>
        <v>66.5</v>
      </c>
      <c r="X126">
        <f t="shared" si="37"/>
        <v>-66.338134950720246</v>
      </c>
      <c r="Y126">
        <f t="shared" si="38"/>
        <v>89.677217589082645</v>
      </c>
      <c r="Z126">
        <f t="shared" si="39"/>
        <v>89.677217589082645</v>
      </c>
      <c r="AA126">
        <f t="shared" si="40"/>
        <v>0.22073540561031091</v>
      </c>
      <c r="AB126">
        <f t="shared" si="41"/>
        <v>0.67591000000000001</v>
      </c>
      <c r="AC126">
        <f t="shared" si="42"/>
        <v>22124.010771332451</v>
      </c>
      <c r="AD126" s="12">
        <f t="shared" si="43"/>
        <v>13274.40646279947</v>
      </c>
      <c r="AE126">
        <v>9632.7000000000007</v>
      </c>
      <c r="AF126" s="65">
        <f t="shared" si="44"/>
        <v>3641.7064627994696</v>
      </c>
      <c r="AH126" s="65">
        <f t="shared" si="45"/>
        <v>8223.5716666666667</v>
      </c>
      <c r="AI126" s="65">
        <f t="shared" si="46"/>
        <v>-41823.57166666667</v>
      </c>
      <c r="AJ126" s="65">
        <f t="shared" si="47"/>
        <v>-17823.571666666667</v>
      </c>
      <c r="AK126" s="65">
        <f t="shared" si="48"/>
        <v>-17823.571666666667</v>
      </c>
      <c r="AL126" s="65">
        <f t="shared" si="49"/>
        <v>-23823.571666666667</v>
      </c>
      <c r="AM126" s="66">
        <f t="shared" si="50"/>
        <v>-38181.865203867201</v>
      </c>
      <c r="AN126" s="66">
        <f t="shared" si="51"/>
        <v>-14181.865203867197</v>
      </c>
      <c r="AO126" s="66">
        <f t="shared" si="52"/>
        <v>-14181.865203867197</v>
      </c>
      <c r="AP126" s="66">
        <f t="shared" si="53"/>
        <v>-20181.865203867197</v>
      </c>
    </row>
    <row r="127" spans="1:42" x14ac:dyDescent="0.25">
      <c r="A127" t="s">
        <v>263</v>
      </c>
      <c r="B127" t="s">
        <v>264</v>
      </c>
      <c r="C127" t="s">
        <v>107</v>
      </c>
      <c r="D127">
        <v>2</v>
      </c>
      <c r="E127">
        <v>2700</v>
      </c>
      <c r="G127" s="4">
        <f t="shared" si="27"/>
        <v>31525.199999999997</v>
      </c>
      <c r="H127">
        <v>337</v>
      </c>
      <c r="I127">
        <v>0.4219</v>
      </c>
      <c r="J127">
        <v>157</v>
      </c>
      <c r="K127" s="12">
        <v>526</v>
      </c>
      <c r="L127">
        <f t="shared" si="28"/>
        <v>369</v>
      </c>
      <c r="M127">
        <f t="shared" si="29"/>
        <v>180</v>
      </c>
      <c r="N127">
        <f t="shared" si="30"/>
        <v>0.49024390243902438</v>
      </c>
      <c r="O127" s="12">
        <v>0.4219</v>
      </c>
      <c r="P127">
        <v>114</v>
      </c>
      <c r="Q127">
        <f t="shared" si="31"/>
        <v>6.7750677506775159E-3</v>
      </c>
      <c r="R127">
        <f t="shared" si="32"/>
        <v>0.84523821138211386</v>
      </c>
      <c r="S127" s="12">
        <f t="shared" si="33"/>
        <v>35170.361975609754</v>
      </c>
      <c r="T127" s="12">
        <f t="shared" si="34"/>
        <v>21102.217185365851</v>
      </c>
      <c r="U127">
        <v>157</v>
      </c>
      <c r="V127">
        <f t="shared" si="35"/>
        <v>461.25</v>
      </c>
      <c r="W127">
        <f t="shared" si="36"/>
        <v>110.875</v>
      </c>
      <c r="X127">
        <f t="shared" si="37"/>
        <v>-291.41394996209249</v>
      </c>
      <c r="Y127">
        <f t="shared" si="38"/>
        <v>303.31420583775594</v>
      </c>
      <c r="Z127">
        <f t="shared" si="39"/>
        <v>303.31420583775594</v>
      </c>
      <c r="AA127">
        <f t="shared" si="40"/>
        <v>0.41721237037995867</v>
      </c>
      <c r="AB127">
        <f t="shared" si="41"/>
        <v>0.52041813008130067</v>
      </c>
      <c r="AC127">
        <f t="shared" si="42"/>
        <v>57615.327317650583</v>
      </c>
      <c r="AD127" s="12">
        <f t="shared" si="43"/>
        <v>34569.196390590347</v>
      </c>
      <c r="AE127">
        <v>31525.199999999997</v>
      </c>
      <c r="AF127" s="65">
        <f t="shared" si="44"/>
        <v>3043.9963905903496</v>
      </c>
      <c r="AH127" s="65">
        <f t="shared" si="45"/>
        <v>6331.7539159891585</v>
      </c>
      <c r="AI127" s="65">
        <f t="shared" si="46"/>
        <v>-39931.75391598916</v>
      </c>
      <c r="AJ127" s="65">
        <f t="shared" si="47"/>
        <v>-15931.753915989158</v>
      </c>
      <c r="AK127" s="65">
        <f t="shared" si="48"/>
        <v>-15931.753915989158</v>
      </c>
      <c r="AL127" s="65">
        <f t="shared" si="49"/>
        <v>-21931.75391598916</v>
      </c>
      <c r="AM127" s="66">
        <f t="shared" si="50"/>
        <v>-36887.757525398811</v>
      </c>
      <c r="AN127" s="66">
        <f t="shared" si="51"/>
        <v>-12887.757525398809</v>
      </c>
      <c r="AO127" s="66">
        <f t="shared" si="52"/>
        <v>-12887.757525398809</v>
      </c>
      <c r="AP127" s="66">
        <f t="shared" si="53"/>
        <v>-18887.757525398811</v>
      </c>
    </row>
    <row r="128" spans="1:42" x14ac:dyDescent="0.25">
      <c r="A128" t="s">
        <v>265</v>
      </c>
      <c r="B128" t="s">
        <v>262</v>
      </c>
      <c r="C128" t="s">
        <v>107</v>
      </c>
      <c r="D128">
        <v>2</v>
      </c>
      <c r="E128">
        <v>1300</v>
      </c>
      <c r="G128" s="4">
        <f t="shared" si="27"/>
        <v>15178.8</v>
      </c>
      <c r="H128">
        <v>139</v>
      </c>
      <c r="I128">
        <v>0.74250000000000005</v>
      </c>
      <c r="J128">
        <v>125</v>
      </c>
      <c r="K128" s="12">
        <v>170</v>
      </c>
      <c r="L128">
        <f t="shared" si="28"/>
        <v>45</v>
      </c>
      <c r="M128">
        <f t="shared" si="29"/>
        <v>14</v>
      </c>
      <c r="N128">
        <f t="shared" si="30"/>
        <v>0.34888888888888892</v>
      </c>
      <c r="O128" s="12">
        <v>0.74250000000000005</v>
      </c>
      <c r="P128">
        <v>114</v>
      </c>
      <c r="Q128">
        <f t="shared" si="31"/>
        <v>-9.555555555555556E-2</v>
      </c>
      <c r="R128">
        <f t="shared" si="32"/>
        <v>0.92622266666666664</v>
      </c>
      <c r="S128" s="12">
        <f t="shared" si="33"/>
        <v>38540.125159999996</v>
      </c>
      <c r="T128" s="12">
        <f t="shared" si="34"/>
        <v>23124.075095999997</v>
      </c>
      <c r="U128">
        <v>125</v>
      </c>
      <c r="V128">
        <f t="shared" si="35"/>
        <v>56.25</v>
      </c>
      <c r="W128">
        <f t="shared" si="36"/>
        <v>119.375</v>
      </c>
      <c r="X128">
        <f t="shared" si="37"/>
        <v>-35.538286580742991</v>
      </c>
      <c r="Y128">
        <f t="shared" si="38"/>
        <v>89.916366565580006</v>
      </c>
      <c r="Z128">
        <f t="shared" si="39"/>
        <v>125</v>
      </c>
      <c r="AA128">
        <f t="shared" si="40"/>
        <v>0.1</v>
      </c>
      <c r="AB128">
        <f t="shared" si="41"/>
        <v>0.77146000000000003</v>
      </c>
      <c r="AC128">
        <f t="shared" si="42"/>
        <v>35197.862500000003</v>
      </c>
      <c r="AD128" s="12">
        <f t="shared" si="43"/>
        <v>21118.717500000002</v>
      </c>
      <c r="AE128">
        <v>15178.8</v>
      </c>
      <c r="AF128" s="65">
        <f t="shared" si="44"/>
        <v>5939.9175000000032</v>
      </c>
      <c r="AH128" s="65">
        <f t="shared" si="45"/>
        <v>9386.0966666666664</v>
      </c>
      <c r="AI128" s="65">
        <f t="shared" si="46"/>
        <v>-42986.096666666665</v>
      </c>
      <c r="AJ128" s="65">
        <f t="shared" si="47"/>
        <v>-18986.096666666665</v>
      </c>
      <c r="AK128" s="65">
        <f t="shared" si="48"/>
        <v>-18986.096666666665</v>
      </c>
      <c r="AL128" s="65">
        <f t="shared" si="49"/>
        <v>-24986.096666666665</v>
      </c>
      <c r="AM128" s="66">
        <f t="shared" si="50"/>
        <v>-37046.179166666661</v>
      </c>
      <c r="AN128" s="66">
        <f t="shared" si="51"/>
        <v>-13046.179166666661</v>
      </c>
      <c r="AO128" s="66">
        <f t="shared" si="52"/>
        <v>-13046.179166666661</v>
      </c>
      <c r="AP128" s="66">
        <f t="shared" si="53"/>
        <v>-19046.179166666661</v>
      </c>
    </row>
    <row r="129" spans="1:42" x14ac:dyDescent="0.25">
      <c r="A129" t="s">
        <v>266</v>
      </c>
      <c r="B129" t="s">
        <v>262</v>
      </c>
      <c r="C129" t="s">
        <v>116</v>
      </c>
      <c r="D129">
        <v>1</v>
      </c>
      <c r="E129">
        <v>1000</v>
      </c>
      <c r="G129" s="4">
        <f t="shared" si="27"/>
        <v>11676</v>
      </c>
      <c r="H129">
        <v>240</v>
      </c>
      <c r="I129">
        <v>0.36990000000000001</v>
      </c>
      <c r="J129">
        <v>140</v>
      </c>
      <c r="K129" s="12">
        <v>288</v>
      </c>
      <c r="L129">
        <f t="shared" si="28"/>
        <v>148</v>
      </c>
      <c r="M129">
        <f t="shared" si="29"/>
        <v>100</v>
      </c>
      <c r="N129">
        <f t="shared" si="30"/>
        <v>0.64054054054054055</v>
      </c>
      <c r="O129" s="12">
        <v>0.36990000000000001</v>
      </c>
      <c r="P129">
        <v>114</v>
      </c>
      <c r="Q129">
        <f t="shared" si="31"/>
        <v>-4.0540540540540543E-2</v>
      </c>
      <c r="R129">
        <f t="shared" si="32"/>
        <v>0.88268378378378376</v>
      </c>
      <c r="S129" s="12">
        <f t="shared" si="33"/>
        <v>36728.472243243246</v>
      </c>
      <c r="T129" s="12">
        <f t="shared" si="34"/>
        <v>22037.083345945946</v>
      </c>
      <c r="U129">
        <v>140</v>
      </c>
      <c r="V129">
        <f t="shared" si="35"/>
        <v>185</v>
      </c>
      <c r="W129">
        <f t="shared" si="36"/>
        <v>121.5</v>
      </c>
      <c r="X129">
        <f t="shared" si="37"/>
        <v>-116.88147586555472</v>
      </c>
      <c r="Y129">
        <f t="shared" si="38"/>
        <v>160.16938337124085</v>
      </c>
      <c r="Z129">
        <f t="shared" si="39"/>
        <v>160.16938337124085</v>
      </c>
      <c r="AA129">
        <f t="shared" si="40"/>
        <v>0.20902369389859921</v>
      </c>
      <c r="AB129">
        <f t="shared" si="41"/>
        <v>0.68517864864864864</v>
      </c>
      <c r="AC129">
        <f t="shared" si="42"/>
        <v>40056.794203415862</v>
      </c>
      <c r="AD129" s="12">
        <f t="shared" si="43"/>
        <v>24034.076522049516</v>
      </c>
      <c r="AE129">
        <v>11676</v>
      </c>
      <c r="AF129" s="65">
        <f t="shared" si="44"/>
        <v>12358.076522049516</v>
      </c>
      <c r="AH129" s="65">
        <f t="shared" si="45"/>
        <v>8336.3402252252254</v>
      </c>
      <c r="AI129" s="65">
        <f t="shared" si="46"/>
        <v>-41936.340225225227</v>
      </c>
      <c r="AJ129" s="65">
        <f t="shared" si="47"/>
        <v>-17936.340225225227</v>
      </c>
      <c r="AK129" s="65">
        <f t="shared" si="48"/>
        <v>-17936.340225225227</v>
      </c>
      <c r="AL129" s="65">
        <f t="shared" si="49"/>
        <v>-23936.340225225227</v>
      </c>
      <c r="AM129" s="66">
        <f t="shared" si="50"/>
        <v>-29578.263703175711</v>
      </c>
      <c r="AN129" s="66">
        <f t="shared" si="51"/>
        <v>-5578.2637031757113</v>
      </c>
      <c r="AO129" s="66">
        <f t="shared" si="52"/>
        <v>-5578.2637031757113</v>
      </c>
      <c r="AP129" s="66">
        <f t="shared" si="53"/>
        <v>-11578.263703175711</v>
      </c>
    </row>
    <row r="130" spans="1:42" x14ac:dyDescent="0.25">
      <c r="A130" t="s">
        <v>267</v>
      </c>
      <c r="B130" t="s">
        <v>262</v>
      </c>
      <c r="C130" t="s">
        <v>116</v>
      </c>
      <c r="D130">
        <v>2</v>
      </c>
      <c r="E130">
        <v>1480</v>
      </c>
      <c r="G130" s="4">
        <f t="shared" si="27"/>
        <v>17280.48</v>
      </c>
      <c r="H130">
        <v>249</v>
      </c>
      <c r="I130">
        <v>0.44109999999999999</v>
      </c>
      <c r="J130">
        <v>175</v>
      </c>
      <c r="K130" s="12">
        <v>310</v>
      </c>
      <c r="L130">
        <f t="shared" si="28"/>
        <v>135</v>
      </c>
      <c r="M130">
        <f t="shared" si="29"/>
        <v>74</v>
      </c>
      <c r="N130">
        <f t="shared" si="30"/>
        <v>0.53851851851851851</v>
      </c>
      <c r="O130" s="12">
        <v>0.44109999999999999</v>
      </c>
      <c r="P130">
        <v>114</v>
      </c>
      <c r="Q130">
        <f t="shared" si="31"/>
        <v>-0.26148148148148154</v>
      </c>
      <c r="R130">
        <f t="shared" si="32"/>
        <v>1.0575364444444446</v>
      </c>
      <c r="S130" s="12">
        <f t="shared" si="33"/>
        <v>44004.091453333334</v>
      </c>
      <c r="T130" s="12">
        <f t="shared" si="34"/>
        <v>26402.454871999998</v>
      </c>
      <c r="U130">
        <v>175</v>
      </c>
      <c r="V130">
        <f t="shared" si="35"/>
        <v>168.75</v>
      </c>
      <c r="W130">
        <f t="shared" si="36"/>
        <v>158.125</v>
      </c>
      <c r="X130">
        <f t="shared" si="37"/>
        <v>-106.61485974222896</v>
      </c>
      <c r="Y130">
        <f t="shared" si="38"/>
        <v>169.74909969673993</v>
      </c>
      <c r="Z130">
        <f t="shared" si="39"/>
        <v>175</v>
      </c>
      <c r="AA130">
        <f t="shared" si="40"/>
        <v>0.1</v>
      </c>
      <c r="AB130">
        <f t="shared" si="41"/>
        <v>0.77146000000000003</v>
      </c>
      <c r="AC130">
        <f t="shared" si="42"/>
        <v>49277.007500000007</v>
      </c>
      <c r="AD130" s="12">
        <f t="shared" si="43"/>
        <v>29566.204500000003</v>
      </c>
      <c r="AE130">
        <v>17280.48</v>
      </c>
      <c r="AF130" s="65">
        <f t="shared" si="44"/>
        <v>12285.724500000004</v>
      </c>
      <c r="AH130" s="65">
        <f t="shared" si="45"/>
        <v>9386.0966666666664</v>
      </c>
      <c r="AI130" s="65">
        <f t="shared" si="46"/>
        <v>-42986.096666666665</v>
      </c>
      <c r="AJ130" s="65">
        <f t="shared" si="47"/>
        <v>-18986.096666666665</v>
      </c>
      <c r="AK130" s="65">
        <f t="shared" si="48"/>
        <v>-18986.096666666665</v>
      </c>
      <c r="AL130" s="65">
        <f t="shared" si="49"/>
        <v>-24986.096666666665</v>
      </c>
      <c r="AM130" s="66">
        <f t="shared" si="50"/>
        <v>-30700.372166666661</v>
      </c>
      <c r="AN130" s="66">
        <f t="shared" si="51"/>
        <v>-6700.3721666666606</v>
      </c>
      <c r="AO130" s="66">
        <f t="shared" si="52"/>
        <v>-6700.3721666666606</v>
      </c>
      <c r="AP130" s="66">
        <f t="shared" si="53"/>
        <v>-12700.372166666661</v>
      </c>
    </row>
    <row r="131" spans="1:42" x14ac:dyDescent="0.25">
      <c r="A131" t="s">
        <v>268</v>
      </c>
      <c r="B131" t="s">
        <v>269</v>
      </c>
      <c r="C131" t="s">
        <v>107</v>
      </c>
      <c r="D131">
        <v>1</v>
      </c>
      <c r="E131">
        <v>650</v>
      </c>
      <c r="G131" s="4">
        <f t="shared" si="27"/>
        <v>7589.4</v>
      </c>
      <c r="H131">
        <v>107</v>
      </c>
      <c r="I131">
        <v>0.47949999999999998</v>
      </c>
      <c r="J131">
        <v>80</v>
      </c>
      <c r="K131" s="12">
        <v>156</v>
      </c>
      <c r="L131">
        <f t="shared" si="28"/>
        <v>76</v>
      </c>
      <c r="M131">
        <f t="shared" si="29"/>
        <v>27</v>
      </c>
      <c r="N131">
        <f t="shared" si="30"/>
        <v>0.38421052631578945</v>
      </c>
      <c r="O131" s="12">
        <v>0.47949999999999998</v>
      </c>
      <c r="P131">
        <v>114</v>
      </c>
      <c r="Q131">
        <f t="shared" si="31"/>
        <v>0.45789473684210535</v>
      </c>
      <c r="R131">
        <f t="shared" si="32"/>
        <v>0.48822210526315785</v>
      </c>
      <c r="S131" s="12">
        <f t="shared" si="33"/>
        <v>20314.921799999996</v>
      </c>
      <c r="T131" s="12">
        <f t="shared" si="34"/>
        <v>12188.953079999997</v>
      </c>
      <c r="U131">
        <v>80</v>
      </c>
      <c r="V131">
        <f t="shared" si="35"/>
        <v>95</v>
      </c>
      <c r="W131">
        <f t="shared" si="36"/>
        <v>70.5</v>
      </c>
      <c r="X131">
        <f t="shared" si="37"/>
        <v>-60.020217336365931</v>
      </c>
      <c r="Y131">
        <f t="shared" si="38"/>
        <v>86.303196866312859</v>
      </c>
      <c r="Z131">
        <f t="shared" si="39"/>
        <v>86.303196866312859</v>
      </c>
      <c r="AA131">
        <f t="shared" si="40"/>
        <v>0.16634944069803009</v>
      </c>
      <c r="AB131">
        <f t="shared" si="41"/>
        <v>0.71895105263157899</v>
      </c>
      <c r="AC131">
        <f t="shared" si="42"/>
        <v>22647.437594864699</v>
      </c>
      <c r="AD131" s="12">
        <f t="shared" si="43"/>
        <v>13588.462556918819</v>
      </c>
      <c r="AE131">
        <v>7589.4</v>
      </c>
      <c r="AF131" s="65">
        <f t="shared" si="44"/>
        <v>5999.0625569188196</v>
      </c>
      <c r="AH131" s="65">
        <f t="shared" si="45"/>
        <v>8747.2378070175455</v>
      </c>
      <c r="AI131" s="65">
        <f t="shared" si="46"/>
        <v>-42347.237807017547</v>
      </c>
      <c r="AJ131" s="65">
        <f t="shared" si="47"/>
        <v>-18347.237807017547</v>
      </c>
      <c r="AK131" s="65">
        <f t="shared" si="48"/>
        <v>-18347.237807017547</v>
      </c>
      <c r="AL131" s="65">
        <f t="shared" si="49"/>
        <v>-24347.237807017547</v>
      </c>
      <c r="AM131" s="66">
        <f t="shared" si="50"/>
        <v>-36348.175250098728</v>
      </c>
      <c r="AN131" s="66">
        <f t="shared" si="51"/>
        <v>-12348.175250098728</v>
      </c>
      <c r="AO131" s="66">
        <f t="shared" si="52"/>
        <v>-12348.175250098728</v>
      </c>
      <c r="AP131" s="66">
        <f t="shared" si="53"/>
        <v>-18348.175250098728</v>
      </c>
    </row>
    <row r="132" spans="1:42" x14ac:dyDescent="0.25">
      <c r="A132" t="s">
        <v>270</v>
      </c>
      <c r="B132" t="s">
        <v>269</v>
      </c>
      <c r="C132" t="s">
        <v>107</v>
      </c>
      <c r="D132">
        <v>2</v>
      </c>
      <c r="E132">
        <v>920</v>
      </c>
      <c r="G132" s="4">
        <f t="shared" ref="G132:G195" si="54">E132*$F$4*12</f>
        <v>10741.92</v>
      </c>
      <c r="H132">
        <v>147</v>
      </c>
      <c r="I132">
        <v>0.41370000000000001</v>
      </c>
      <c r="J132">
        <v>108</v>
      </c>
      <c r="K132" s="12">
        <v>205</v>
      </c>
      <c r="L132">
        <f t="shared" ref="L132:L195" si="55">K132-J132</f>
        <v>97</v>
      </c>
      <c r="M132">
        <f t="shared" ref="M132:M195" si="56">H132-J132</f>
        <v>39</v>
      </c>
      <c r="N132">
        <f t="shared" ref="N132:N195" si="57">0.1+$K$2*M132/L132</f>
        <v>0.42164948453608253</v>
      </c>
      <c r="O132" s="12">
        <v>0.41370000000000001</v>
      </c>
      <c r="P132">
        <v>114</v>
      </c>
      <c r="Q132">
        <f t="shared" ref="Q132:Q195" si="58">0.8*(P132-J132)/(K132-J132)+0.1</f>
        <v>0.14948453608247425</v>
      </c>
      <c r="R132">
        <f t="shared" ref="R132:R195" si="59">$Q$2*Q132+$R$2</f>
        <v>0.73229793814432986</v>
      </c>
      <c r="S132" s="12">
        <f t="shared" ref="S132:S195" si="60">R132*365*P132</f>
        <v>30470.917206185564</v>
      </c>
      <c r="T132" s="12">
        <f t="shared" ref="T132:T195" si="61">S132*(1-$T$1)</f>
        <v>18282.550323711337</v>
      </c>
      <c r="U132">
        <v>108</v>
      </c>
      <c r="V132">
        <f t="shared" ref="V132:V195" si="62">1.25*L132</f>
        <v>121.25</v>
      </c>
      <c r="W132">
        <f t="shared" ref="W132:W195" si="63">J132-L132/8</f>
        <v>95.875</v>
      </c>
      <c r="X132">
        <f t="shared" ref="X132:X195" si="64">V132/(2*$Q$2)</f>
        <v>-76.604751074045993</v>
      </c>
      <c r="Y132">
        <f t="shared" ref="Y132:Y195" si="65">(($Q$2*W132/V132)-$R$2)*X132</f>
        <v>113.09750126358351</v>
      </c>
      <c r="Z132">
        <f t="shared" ref="Z132:Z195" si="66">IF(Y132&gt;U132,Y132,U132)</f>
        <v>113.09750126358351</v>
      </c>
      <c r="AA132">
        <f t="shared" ref="AA132:AA195" si="67">(Z132-W132)/V132</f>
        <v>0.14204124753470937</v>
      </c>
      <c r="AB132">
        <f t="shared" ref="AB132:AB195" si="68">$Q$2*AA132+$R$2</f>
        <v>0.73818855670103101</v>
      </c>
      <c r="AC132">
        <f t="shared" ref="AC132:AC195" si="69">AB132*Z132*365</f>
        <v>30472.857646854078</v>
      </c>
      <c r="AD132" s="12">
        <f t="shared" ref="AD132:AD195" si="70">AC132*(1-$T$1)</f>
        <v>18283.714588112445</v>
      </c>
      <c r="AE132">
        <v>10741.92</v>
      </c>
      <c r="AF132" s="65">
        <f t="shared" si="44"/>
        <v>7541.7945881124451</v>
      </c>
      <c r="AH132" s="65">
        <f t="shared" si="45"/>
        <v>8981.2941065292107</v>
      </c>
      <c r="AI132" s="65">
        <f t="shared" si="46"/>
        <v>-42581.294106529211</v>
      </c>
      <c r="AJ132" s="65">
        <f t="shared" si="47"/>
        <v>-18581.294106529211</v>
      </c>
      <c r="AK132" s="65">
        <f t="shared" si="48"/>
        <v>-18581.294106529211</v>
      </c>
      <c r="AL132" s="65">
        <f t="shared" si="49"/>
        <v>-24581.294106529211</v>
      </c>
      <c r="AM132" s="66">
        <f t="shared" si="50"/>
        <v>-35039.499518416764</v>
      </c>
      <c r="AN132" s="66">
        <f t="shared" si="51"/>
        <v>-11039.499518416766</v>
      </c>
      <c r="AO132" s="66">
        <f t="shared" si="52"/>
        <v>-11039.499518416766</v>
      </c>
      <c r="AP132" s="66">
        <f t="shared" si="53"/>
        <v>-17039.499518416764</v>
      </c>
    </row>
    <row r="133" spans="1:42" x14ac:dyDescent="0.25">
      <c r="A133" t="s">
        <v>271</v>
      </c>
      <c r="B133" t="s">
        <v>269</v>
      </c>
      <c r="C133" t="s">
        <v>116</v>
      </c>
      <c r="D133">
        <v>1</v>
      </c>
      <c r="E133">
        <v>880</v>
      </c>
      <c r="G133" s="4">
        <f t="shared" si="54"/>
        <v>10274.880000000001</v>
      </c>
      <c r="H133">
        <v>246</v>
      </c>
      <c r="I133">
        <v>0.44379999999999997</v>
      </c>
      <c r="J133">
        <v>145</v>
      </c>
      <c r="K133" s="12">
        <v>333</v>
      </c>
      <c r="L133">
        <f t="shared" si="55"/>
        <v>188</v>
      </c>
      <c r="M133">
        <f t="shared" si="56"/>
        <v>101</v>
      </c>
      <c r="N133">
        <f t="shared" si="57"/>
        <v>0.52978723404255323</v>
      </c>
      <c r="O133" s="12">
        <v>0.44379999999999997</v>
      </c>
      <c r="P133">
        <v>114</v>
      </c>
      <c r="Q133">
        <f t="shared" si="58"/>
        <v>-3.1914893617021267E-2</v>
      </c>
      <c r="R133">
        <f t="shared" si="59"/>
        <v>0.87585744680851063</v>
      </c>
      <c r="S133" s="12">
        <f t="shared" si="60"/>
        <v>36444.428361702128</v>
      </c>
      <c r="T133" s="12">
        <f t="shared" si="61"/>
        <v>21866.657017021276</v>
      </c>
      <c r="U133">
        <v>145</v>
      </c>
      <c r="V133">
        <f t="shared" si="62"/>
        <v>235</v>
      </c>
      <c r="W133">
        <f t="shared" si="63"/>
        <v>121.5</v>
      </c>
      <c r="X133">
        <f t="shared" si="64"/>
        <v>-148.47106393732625</v>
      </c>
      <c r="Y133">
        <f t="shared" si="65"/>
        <v>187.03948698508972</v>
      </c>
      <c r="Z133">
        <f t="shared" si="66"/>
        <v>187.03948698508972</v>
      </c>
      <c r="AA133">
        <f t="shared" si="67"/>
        <v>0.27889143397910521</v>
      </c>
      <c r="AB133">
        <f t="shared" si="68"/>
        <v>0.6298853191489362</v>
      </c>
      <c r="AC133">
        <f t="shared" si="69"/>
        <v>43001.900837865636</v>
      </c>
      <c r="AD133" s="12">
        <f t="shared" si="70"/>
        <v>25801.14050271938</v>
      </c>
      <c r="AE133">
        <v>10274.880000000001</v>
      </c>
      <c r="AF133" s="65">
        <f t="shared" ref="AF133:AF196" si="71">AD133-AE133</f>
        <v>15526.260502719379</v>
      </c>
      <c r="AH133" s="65">
        <f t="shared" ref="AH133:AH196" si="72">AB133*(365/$AG$23)*$AG$21</f>
        <v>7663.6047163120584</v>
      </c>
      <c r="AI133" s="65">
        <f t="shared" ref="AI133:AI196" si="73">-$AG$7-$AG$13-AH133</f>
        <v>-41263.60471631206</v>
      </c>
      <c r="AJ133" s="65">
        <f t="shared" ref="AJ133:AJ196" si="74">-$AG$13-AH133-$AG$18</f>
        <v>-17263.60471631206</v>
      </c>
      <c r="AK133" s="65">
        <f t="shared" ref="AK133:AK196" si="75">-($AG$7/$AG$9)-$AG$13-AH133</f>
        <v>-17263.60471631206</v>
      </c>
      <c r="AL133" s="65">
        <f t="shared" ref="AL133:AL196" si="76">-($AG$7/$AG$9)-$AG$13-AH133-$AG$18</f>
        <v>-23263.60471631206</v>
      </c>
      <c r="AM133" s="66">
        <f t="shared" ref="AM133:AM196" si="77">AF133+AI133</f>
        <v>-25737.344213592682</v>
      </c>
      <c r="AN133" s="66">
        <f t="shared" ref="AN133:AN196" si="78">AF133+AJ133</f>
        <v>-1737.3442135926816</v>
      </c>
      <c r="AO133" s="66">
        <f t="shared" ref="AO133:AO196" si="79">AF133+AK133</f>
        <v>-1737.3442135926816</v>
      </c>
      <c r="AP133" s="66">
        <f t="shared" ref="AP133:AP196" si="80">AF133+AL133</f>
        <v>-7737.3442135926816</v>
      </c>
    </row>
    <row r="134" spans="1:42" x14ac:dyDescent="0.25">
      <c r="A134" t="s">
        <v>272</v>
      </c>
      <c r="B134" t="s">
        <v>269</v>
      </c>
      <c r="C134" t="s">
        <v>116</v>
      </c>
      <c r="D134">
        <v>2</v>
      </c>
      <c r="E134">
        <v>1200</v>
      </c>
      <c r="G134" s="4">
        <f t="shared" si="54"/>
        <v>14011.199999999999</v>
      </c>
      <c r="H134">
        <v>169</v>
      </c>
      <c r="I134">
        <v>0.61919999999999997</v>
      </c>
      <c r="J134">
        <v>160</v>
      </c>
      <c r="K134" s="12">
        <v>310</v>
      </c>
      <c r="L134">
        <f t="shared" si="55"/>
        <v>150</v>
      </c>
      <c r="M134">
        <f t="shared" si="56"/>
        <v>9</v>
      </c>
      <c r="N134">
        <f t="shared" si="57"/>
        <v>0.14800000000000002</v>
      </c>
      <c r="O134" s="12">
        <v>0.61919999999999997</v>
      </c>
      <c r="P134">
        <v>114</v>
      </c>
      <c r="Q134">
        <f t="shared" si="58"/>
        <v>-0.14533333333333337</v>
      </c>
      <c r="R134">
        <f t="shared" si="59"/>
        <v>0.96561680000000005</v>
      </c>
      <c r="S134" s="12">
        <f t="shared" si="60"/>
        <v>40179.315047999997</v>
      </c>
      <c r="T134" s="12">
        <f t="shared" si="61"/>
        <v>24107.589028799997</v>
      </c>
      <c r="U134">
        <v>160</v>
      </c>
      <c r="V134">
        <f t="shared" si="62"/>
        <v>187.5</v>
      </c>
      <c r="W134">
        <f t="shared" si="63"/>
        <v>141.25</v>
      </c>
      <c r="X134">
        <f t="shared" si="64"/>
        <v>-118.4609552691433</v>
      </c>
      <c r="Y134">
        <f t="shared" si="65"/>
        <v>171.38788855193332</v>
      </c>
      <c r="Z134">
        <f t="shared" si="66"/>
        <v>171.38788855193332</v>
      </c>
      <c r="AA134">
        <f t="shared" si="67"/>
        <v>0.16073540561031102</v>
      </c>
      <c r="AB134">
        <f t="shared" si="68"/>
        <v>0.72339399999999987</v>
      </c>
      <c r="AC134">
        <f t="shared" si="69"/>
        <v>45253.054141665089</v>
      </c>
      <c r="AD134" s="12">
        <f t="shared" si="70"/>
        <v>27151.832484999053</v>
      </c>
      <c r="AE134">
        <v>14011.199999999999</v>
      </c>
      <c r="AF134" s="65">
        <f t="shared" si="71"/>
        <v>13140.632484999054</v>
      </c>
      <c r="AH134" s="65">
        <f t="shared" si="72"/>
        <v>8801.2936666666665</v>
      </c>
      <c r="AI134" s="65">
        <f t="shared" si="73"/>
        <v>-42401.293666666665</v>
      </c>
      <c r="AJ134" s="65">
        <f t="shared" si="74"/>
        <v>-18401.293666666665</v>
      </c>
      <c r="AK134" s="65">
        <f t="shared" si="75"/>
        <v>-18401.293666666665</v>
      </c>
      <c r="AL134" s="65">
        <f t="shared" si="76"/>
        <v>-24401.293666666665</v>
      </c>
      <c r="AM134" s="66">
        <f t="shared" si="77"/>
        <v>-29260.661181667609</v>
      </c>
      <c r="AN134" s="66">
        <f t="shared" si="78"/>
        <v>-5260.6611816676104</v>
      </c>
      <c r="AO134" s="66">
        <f t="shared" si="79"/>
        <v>-5260.6611816676104</v>
      </c>
      <c r="AP134" s="66">
        <f t="shared" si="80"/>
        <v>-11260.66118166761</v>
      </c>
    </row>
    <row r="135" spans="1:42" x14ac:dyDescent="0.25">
      <c r="A135" t="s">
        <v>273</v>
      </c>
      <c r="B135" t="s">
        <v>274</v>
      </c>
      <c r="C135" t="s">
        <v>107</v>
      </c>
      <c r="D135">
        <v>1</v>
      </c>
      <c r="E135">
        <v>1000</v>
      </c>
      <c r="G135" s="4">
        <f t="shared" si="54"/>
        <v>11676</v>
      </c>
      <c r="H135">
        <v>174</v>
      </c>
      <c r="I135">
        <v>0.54790000000000005</v>
      </c>
      <c r="J135">
        <v>95</v>
      </c>
      <c r="K135" s="12">
        <v>280</v>
      </c>
      <c r="L135">
        <f t="shared" si="55"/>
        <v>185</v>
      </c>
      <c r="M135">
        <f t="shared" si="56"/>
        <v>79</v>
      </c>
      <c r="N135">
        <f t="shared" si="57"/>
        <v>0.44162162162162166</v>
      </c>
      <c r="O135" s="12">
        <v>0.54790000000000005</v>
      </c>
      <c r="P135">
        <v>114</v>
      </c>
      <c r="Q135">
        <f t="shared" si="58"/>
        <v>0.18216216216216219</v>
      </c>
      <c r="R135">
        <f t="shared" si="59"/>
        <v>0.7064368648648649</v>
      </c>
      <c r="S135" s="12">
        <f t="shared" si="60"/>
        <v>29394.83794702703</v>
      </c>
      <c r="T135" s="12">
        <f t="shared" si="61"/>
        <v>17636.902768216216</v>
      </c>
      <c r="U135">
        <v>95</v>
      </c>
      <c r="V135">
        <f t="shared" si="62"/>
        <v>231.25</v>
      </c>
      <c r="W135">
        <f t="shared" si="63"/>
        <v>71.875</v>
      </c>
      <c r="X135">
        <f t="shared" si="64"/>
        <v>-146.1018448319434</v>
      </c>
      <c r="Y135">
        <f t="shared" si="65"/>
        <v>160.21172921405105</v>
      </c>
      <c r="Z135">
        <f t="shared" si="66"/>
        <v>160.21172921405105</v>
      </c>
      <c r="AA135">
        <f t="shared" si="67"/>
        <v>0.38199666687157208</v>
      </c>
      <c r="AB135">
        <f t="shared" si="68"/>
        <v>0.54828783783783797</v>
      </c>
      <c r="AC135">
        <f t="shared" si="69"/>
        <v>32062.382051567129</v>
      </c>
      <c r="AD135" s="12">
        <f t="shared" si="70"/>
        <v>19237.429230940277</v>
      </c>
      <c r="AE135">
        <v>11676</v>
      </c>
      <c r="AF135" s="65">
        <f t="shared" si="71"/>
        <v>7561.4292309402772</v>
      </c>
      <c r="AH135" s="65">
        <f t="shared" si="72"/>
        <v>6670.8353603603628</v>
      </c>
      <c r="AI135" s="65">
        <f t="shared" si="73"/>
        <v>-40270.835360360361</v>
      </c>
      <c r="AJ135" s="65">
        <f t="shared" si="74"/>
        <v>-16270.835360360363</v>
      </c>
      <c r="AK135" s="65">
        <f t="shared" si="75"/>
        <v>-16270.835360360363</v>
      </c>
      <c r="AL135" s="65">
        <f t="shared" si="76"/>
        <v>-22270.835360360361</v>
      </c>
      <c r="AM135" s="66">
        <f t="shared" si="77"/>
        <v>-32709.406129420084</v>
      </c>
      <c r="AN135" s="66">
        <f t="shared" si="78"/>
        <v>-8709.4061294200856</v>
      </c>
      <c r="AO135" s="66">
        <f t="shared" si="79"/>
        <v>-8709.4061294200856</v>
      </c>
      <c r="AP135" s="66">
        <f t="shared" si="80"/>
        <v>-14709.406129420084</v>
      </c>
    </row>
    <row r="136" spans="1:42" x14ac:dyDescent="0.25">
      <c r="A136" t="s">
        <v>275</v>
      </c>
      <c r="B136" t="s">
        <v>274</v>
      </c>
      <c r="C136" t="s">
        <v>107</v>
      </c>
      <c r="D136">
        <v>2</v>
      </c>
      <c r="E136">
        <v>1200</v>
      </c>
      <c r="G136" s="4">
        <f t="shared" si="54"/>
        <v>14011.199999999999</v>
      </c>
      <c r="H136">
        <v>203</v>
      </c>
      <c r="I136">
        <v>0.2712</v>
      </c>
      <c r="J136">
        <v>125</v>
      </c>
      <c r="K136" s="12">
        <v>277</v>
      </c>
      <c r="L136">
        <f t="shared" si="55"/>
        <v>152</v>
      </c>
      <c r="M136">
        <f t="shared" si="56"/>
        <v>78</v>
      </c>
      <c r="N136">
        <f t="shared" si="57"/>
        <v>0.51052631578947372</v>
      </c>
      <c r="O136" s="12">
        <v>0.2712</v>
      </c>
      <c r="P136">
        <v>114</v>
      </c>
      <c r="Q136">
        <f t="shared" si="58"/>
        <v>4.2105263157894736E-2</v>
      </c>
      <c r="R136">
        <f t="shared" si="59"/>
        <v>0.81727789473684209</v>
      </c>
      <c r="S136" s="12">
        <f t="shared" si="60"/>
        <v>34006.933199999999</v>
      </c>
      <c r="T136" s="12">
        <f t="shared" si="61"/>
        <v>20404.159919999998</v>
      </c>
      <c r="U136">
        <v>125</v>
      </c>
      <c r="V136">
        <f t="shared" si="62"/>
        <v>190</v>
      </c>
      <c r="W136">
        <f t="shared" si="63"/>
        <v>106</v>
      </c>
      <c r="X136">
        <f t="shared" si="64"/>
        <v>-120.04043467273186</v>
      </c>
      <c r="Y136">
        <f t="shared" si="65"/>
        <v>155.10639373262572</v>
      </c>
      <c r="Z136">
        <f t="shared" si="66"/>
        <v>155.10639373262572</v>
      </c>
      <c r="AA136">
        <f t="shared" si="67"/>
        <v>0.25845470385592484</v>
      </c>
      <c r="AB136">
        <f t="shared" si="68"/>
        <v>0.64605894736842107</v>
      </c>
      <c r="AC136">
        <f t="shared" si="69"/>
        <v>36575.873814729392</v>
      </c>
      <c r="AD136" s="12">
        <f t="shared" si="70"/>
        <v>21945.524288837634</v>
      </c>
      <c r="AE136">
        <v>14011.199999999999</v>
      </c>
      <c r="AF136" s="65">
        <f t="shared" si="71"/>
        <v>7934.3242888376353</v>
      </c>
      <c r="AH136" s="65">
        <f t="shared" si="72"/>
        <v>7860.3838596491232</v>
      </c>
      <c r="AI136" s="65">
        <f t="shared" si="73"/>
        <v>-41460.383859649126</v>
      </c>
      <c r="AJ136" s="65">
        <f t="shared" si="74"/>
        <v>-17460.383859649122</v>
      </c>
      <c r="AK136" s="65">
        <f t="shared" si="75"/>
        <v>-17460.383859649122</v>
      </c>
      <c r="AL136" s="65">
        <f t="shared" si="76"/>
        <v>-23460.383859649122</v>
      </c>
      <c r="AM136" s="66">
        <f t="shared" si="77"/>
        <v>-33526.059570811492</v>
      </c>
      <c r="AN136" s="66">
        <f t="shared" si="78"/>
        <v>-9526.059570811487</v>
      </c>
      <c r="AO136" s="66">
        <f t="shared" si="79"/>
        <v>-9526.059570811487</v>
      </c>
      <c r="AP136" s="66">
        <f t="shared" si="80"/>
        <v>-15526.059570811487</v>
      </c>
    </row>
    <row r="137" spans="1:42" x14ac:dyDescent="0.25">
      <c r="A137" t="s">
        <v>276</v>
      </c>
      <c r="B137" t="s">
        <v>274</v>
      </c>
      <c r="C137" t="s">
        <v>116</v>
      </c>
      <c r="D137">
        <v>1</v>
      </c>
      <c r="E137">
        <v>1400</v>
      </c>
      <c r="G137" s="4">
        <f t="shared" si="54"/>
        <v>16346.400000000001</v>
      </c>
      <c r="H137">
        <v>240</v>
      </c>
      <c r="I137">
        <v>0.76160000000000005</v>
      </c>
      <c r="J137">
        <v>209</v>
      </c>
      <c r="K137" s="12">
        <v>384</v>
      </c>
      <c r="L137">
        <f t="shared" si="55"/>
        <v>175</v>
      </c>
      <c r="M137">
        <f t="shared" si="56"/>
        <v>31</v>
      </c>
      <c r="N137">
        <f t="shared" si="57"/>
        <v>0.24171428571428571</v>
      </c>
      <c r="O137" s="12">
        <v>0.76160000000000005</v>
      </c>
      <c r="P137">
        <v>114</v>
      </c>
      <c r="Q137">
        <f t="shared" si="58"/>
        <v>-0.3342857142857143</v>
      </c>
      <c r="R137">
        <f t="shared" si="59"/>
        <v>1.1151537142857144</v>
      </c>
      <c r="S137" s="12">
        <f t="shared" si="60"/>
        <v>46401.546051428581</v>
      </c>
      <c r="T137" s="12">
        <f t="shared" si="61"/>
        <v>27840.927630857146</v>
      </c>
      <c r="U137">
        <v>209</v>
      </c>
      <c r="V137">
        <f t="shared" si="62"/>
        <v>218.75</v>
      </c>
      <c r="W137">
        <f t="shared" si="63"/>
        <v>187.125</v>
      </c>
      <c r="X137">
        <f t="shared" si="64"/>
        <v>-138.2044478140005</v>
      </c>
      <c r="Y137">
        <f t="shared" si="65"/>
        <v>211.11920331058883</v>
      </c>
      <c r="Z137">
        <f t="shared" si="66"/>
        <v>211.11920331058883</v>
      </c>
      <c r="AA137">
        <f t="shared" si="67"/>
        <v>0.10968778656269179</v>
      </c>
      <c r="AB137">
        <f t="shared" si="68"/>
        <v>0.76379308571428572</v>
      </c>
      <c r="AC137">
        <f t="shared" si="69"/>
        <v>58856.75652879975</v>
      </c>
      <c r="AD137" s="12">
        <f t="shared" si="70"/>
        <v>35314.053917279845</v>
      </c>
      <c r="AE137">
        <v>16346.400000000001</v>
      </c>
      <c r="AF137" s="65">
        <f t="shared" si="71"/>
        <v>18967.653917279844</v>
      </c>
      <c r="AH137" s="65">
        <f t="shared" si="72"/>
        <v>9292.815876190476</v>
      </c>
      <c r="AI137" s="65">
        <f t="shared" si="73"/>
        <v>-42892.815876190478</v>
      </c>
      <c r="AJ137" s="65">
        <f t="shared" si="74"/>
        <v>-18892.815876190478</v>
      </c>
      <c r="AK137" s="65">
        <f t="shared" si="75"/>
        <v>-18892.815876190478</v>
      </c>
      <c r="AL137" s="65">
        <f t="shared" si="76"/>
        <v>-24892.815876190478</v>
      </c>
      <c r="AM137" s="66">
        <f t="shared" si="77"/>
        <v>-23925.161958910634</v>
      </c>
      <c r="AN137" s="66">
        <f t="shared" si="78"/>
        <v>74.838041089366016</v>
      </c>
      <c r="AO137" s="66">
        <f t="shared" si="79"/>
        <v>74.838041089366016</v>
      </c>
      <c r="AP137" s="66">
        <f t="shared" si="80"/>
        <v>-5925.161958910634</v>
      </c>
    </row>
    <row r="138" spans="1:42" x14ac:dyDescent="0.25">
      <c r="A138" t="s">
        <v>277</v>
      </c>
      <c r="B138" t="s">
        <v>264</v>
      </c>
      <c r="C138" t="s">
        <v>116</v>
      </c>
      <c r="D138">
        <v>1</v>
      </c>
      <c r="E138">
        <v>2700</v>
      </c>
      <c r="G138" s="4">
        <f t="shared" si="54"/>
        <v>31525.199999999997</v>
      </c>
      <c r="H138">
        <v>389</v>
      </c>
      <c r="I138">
        <v>0.51229999999999998</v>
      </c>
      <c r="J138">
        <v>202</v>
      </c>
      <c r="K138" s="12">
        <v>629</v>
      </c>
      <c r="L138">
        <f t="shared" si="55"/>
        <v>427</v>
      </c>
      <c r="M138">
        <f t="shared" si="56"/>
        <v>187</v>
      </c>
      <c r="N138">
        <f t="shared" si="57"/>
        <v>0.45035128805620606</v>
      </c>
      <c r="O138" s="12">
        <v>0.51229999999999998</v>
      </c>
      <c r="P138">
        <v>114</v>
      </c>
      <c r="Q138">
        <f t="shared" si="58"/>
        <v>-6.4871194379391095E-2</v>
      </c>
      <c r="R138">
        <f t="shared" si="59"/>
        <v>0.90193906323185014</v>
      </c>
      <c r="S138" s="12">
        <f t="shared" si="60"/>
        <v>37529.684421077283</v>
      </c>
      <c r="T138" s="12">
        <f t="shared" si="61"/>
        <v>22517.810652646371</v>
      </c>
      <c r="U138">
        <v>202</v>
      </c>
      <c r="V138">
        <f t="shared" si="62"/>
        <v>533.75</v>
      </c>
      <c r="W138">
        <f t="shared" si="63"/>
        <v>148.625</v>
      </c>
      <c r="X138">
        <f t="shared" si="64"/>
        <v>-337.21885266616124</v>
      </c>
      <c r="Y138">
        <f t="shared" si="65"/>
        <v>361.15085607783675</v>
      </c>
      <c r="Z138">
        <f t="shared" si="66"/>
        <v>361.15085607783675</v>
      </c>
      <c r="AA138">
        <f t="shared" si="67"/>
        <v>0.39817490600063093</v>
      </c>
      <c r="AB138">
        <f t="shared" si="68"/>
        <v>0.53548437939110072</v>
      </c>
      <c r="AC138">
        <f t="shared" si="69"/>
        <v>70587.584342192888</v>
      </c>
      <c r="AD138" s="12">
        <f t="shared" si="70"/>
        <v>42352.55060531573</v>
      </c>
      <c r="AE138">
        <v>31525.199999999997</v>
      </c>
      <c r="AF138" s="65">
        <f t="shared" si="71"/>
        <v>10827.350605315733</v>
      </c>
      <c r="AH138" s="65">
        <f t="shared" si="72"/>
        <v>6515.0599492583924</v>
      </c>
      <c r="AI138" s="65">
        <f t="shared" si="73"/>
        <v>-40115.059949258393</v>
      </c>
      <c r="AJ138" s="65">
        <f t="shared" si="74"/>
        <v>-16115.059949258393</v>
      </c>
      <c r="AK138" s="65">
        <f t="shared" si="75"/>
        <v>-16115.059949258393</v>
      </c>
      <c r="AL138" s="65">
        <f t="shared" si="76"/>
        <v>-22115.059949258393</v>
      </c>
      <c r="AM138" s="66">
        <f t="shared" si="77"/>
        <v>-29287.709343942661</v>
      </c>
      <c r="AN138" s="66">
        <f t="shared" si="78"/>
        <v>-5287.7093439426608</v>
      </c>
      <c r="AO138" s="66">
        <f t="shared" si="79"/>
        <v>-5287.7093439426608</v>
      </c>
      <c r="AP138" s="66">
        <f t="shared" si="80"/>
        <v>-11287.709343942661</v>
      </c>
    </row>
    <row r="139" spans="1:42" x14ac:dyDescent="0.25">
      <c r="A139" t="s">
        <v>278</v>
      </c>
      <c r="B139" t="s">
        <v>274</v>
      </c>
      <c r="C139" t="s">
        <v>116</v>
      </c>
      <c r="D139">
        <v>2</v>
      </c>
      <c r="E139">
        <v>1600</v>
      </c>
      <c r="G139" s="4">
        <f t="shared" si="54"/>
        <v>18681.599999999999</v>
      </c>
      <c r="H139">
        <v>312</v>
      </c>
      <c r="I139">
        <v>0.60819999999999996</v>
      </c>
      <c r="J139">
        <v>220</v>
      </c>
      <c r="K139" s="12">
        <v>418</v>
      </c>
      <c r="L139">
        <f t="shared" si="55"/>
        <v>198</v>
      </c>
      <c r="M139">
        <f t="shared" si="56"/>
        <v>92</v>
      </c>
      <c r="N139">
        <f t="shared" si="57"/>
        <v>0.47171717171717176</v>
      </c>
      <c r="O139" s="12">
        <v>0.60819999999999996</v>
      </c>
      <c r="P139">
        <v>114</v>
      </c>
      <c r="Q139">
        <f t="shared" si="58"/>
        <v>-0.32828282828282829</v>
      </c>
      <c r="R139">
        <f t="shared" si="59"/>
        <v>1.1104030303030303</v>
      </c>
      <c r="S139" s="12">
        <f t="shared" si="60"/>
        <v>46203.870090909099</v>
      </c>
      <c r="T139" s="12">
        <f t="shared" si="61"/>
        <v>27722.322054545457</v>
      </c>
      <c r="U139">
        <v>220</v>
      </c>
      <c r="V139">
        <f t="shared" si="62"/>
        <v>247.5</v>
      </c>
      <c r="W139">
        <f t="shared" si="63"/>
        <v>195.25</v>
      </c>
      <c r="X139">
        <f t="shared" si="64"/>
        <v>-156.36846095526914</v>
      </c>
      <c r="Y139">
        <f t="shared" si="65"/>
        <v>230.63201288855194</v>
      </c>
      <c r="Z139">
        <f t="shared" si="66"/>
        <v>230.63201288855194</v>
      </c>
      <c r="AA139">
        <f t="shared" si="67"/>
        <v>0.1429576278325331</v>
      </c>
      <c r="AB139">
        <f t="shared" si="68"/>
        <v>0.73746333333333336</v>
      </c>
      <c r="AC139">
        <f t="shared" si="69"/>
        <v>62080.16834433125</v>
      </c>
      <c r="AD139" s="12">
        <f t="shared" si="70"/>
        <v>37248.10100659875</v>
      </c>
      <c r="AE139">
        <v>18681.599999999999</v>
      </c>
      <c r="AF139" s="65">
        <f t="shared" si="71"/>
        <v>18566.501006598752</v>
      </c>
      <c r="AH139" s="65">
        <f t="shared" si="72"/>
        <v>8972.4705555555556</v>
      </c>
      <c r="AI139" s="65">
        <f t="shared" si="73"/>
        <v>-42572.470555555556</v>
      </c>
      <c r="AJ139" s="65">
        <f t="shared" si="74"/>
        <v>-18572.470555555556</v>
      </c>
      <c r="AK139" s="65">
        <f t="shared" si="75"/>
        <v>-18572.470555555556</v>
      </c>
      <c r="AL139" s="65">
        <f t="shared" si="76"/>
        <v>-24572.470555555556</v>
      </c>
      <c r="AM139" s="66">
        <f t="shared" si="77"/>
        <v>-24005.969548956804</v>
      </c>
      <c r="AN139" s="66">
        <f t="shared" si="78"/>
        <v>-5.9695489568039193</v>
      </c>
      <c r="AO139" s="66">
        <f t="shared" si="79"/>
        <v>-5.9695489568039193</v>
      </c>
      <c r="AP139" s="66">
        <f t="shared" si="80"/>
        <v>-6005.9695489568039</v>
      </c>
    </row>
    <row r="140" spans="1:42" x14ac:dyDescent="0.25">
      <c r="A140" t="s">
        <v>279</v>
      </c>
      <c r="B140" t="s">
        <v>280</v>
      </c>
      <c r="C140" t="s">
        <v>107</v>
      </c>
      <c r="D140">
        <v>1</v>
      </c>
      <c r="E140">
        <v>1105</v>
      </c>
      <c r="G140" s="4">
        <f t="shared" si="54"/>
        <v>12901.98</v>
      </c>
      <c r="H140">
        <v>111</v>
      </c>
      <c r="I140">
        <v>0.61099999999999999</v>
      </c>
      <c r="J140">
        <v>82</v>
      </c>
      <c r="K140" s="12">
        <v>235</v>
      </c>
      <c r="L140">
        <f t="shared" si="55"/>
        <v>153</v>
      </c>
      <c r="M140">
        <f t="shared" si="56"/>
        <v>29</v>
      </c>
      <c r="N140">
        <f t="shared" si="57"/>
        <v>0.25163398692810457</v>
      </c>
      <c r="O140" s="12">
        <v>0.61099999999999999</v>
      </c>
      <c r="P140">
        <v>114</v>
      </c>
      <c r="Q140">
        <f t="shared" si="58"/>
        <v>0.26732026143790855</v>
      </c>
      <c r="R140">
        <f t="shared" si="59"/>
        <v>0.63904274509803916</v>
      </c>
      <c r="S140" s="12">
        <f t="shared" si="60"/>
        <v>26590.568623529409</v>
      </c>
      <c r="T140" s="12">
        <f t="shared" si="61"/>
        <v>15954.341174117644</v>
      </c>
      <c r="U140">
        <v>82</v>
      </c>
      <c r="V140">
        <f t="shared" si="62"/>
        <v>191.25</v>
      </c>
      <c r="W140">
        <f t="shared" si="63"/>
        <v>62.875</v>
      </c>
      <c r="X140">
        <f t="shared" si="64"/>
        <v>-120.83017437452615</v>
      </c>
      <c r="Y140">
        <f t="shared" si="65"/>
        <v>134.21564632297196</v>
      </c>
      <c r="Z140">
        <f t="shared" si="66"/>
        <v>134.21564632297196</v>
      </c>
      <c r="AA140">
        <f t="shared" si="67"/>
        <v>0.37302298730965733</v>
      </c>
      <c r="AB140">
        <f t="shared" si="68"/>
        <v>0.55538960784313729</v>
      </c>
      <c r="AC140">
        <f t="shared" si="69"/>
        <v>27207.820939870944</v>
      </c>
      <c r="AD140" s="12">
        <f t="shared" si="70"/>
        <v>16324.692563922566</v>
      </c>
      <c r="AE140">
        <v>12901.98</v>
      </c>
      <c r="AF140" s="65">
        <f t="shared" si="71"/>
        <v>3422.7125639225669</v>
      </c>
      <c r="AH140" s="65">
        <f t="shared" si="72"/>
        <v>6757.2402287581708</v>
      </c>
      <c r="AI140" s="65">
        <f t="shared" si="73"/>
        <v>-40357.240228758172</v>
      </c>
      <c r="AJ140" s="65">
        <f t="shared" si="74"/>
        <v>-16357.240228758172</v>
      </c>
      <c r="AK140" s="65">
        <f t="shared" si="75"/>
        <v>-16357.240228758172</v>
      </c>
      <c r="AL140" s="65">
        <f t="shared" si="76"/>
        <v>-22357.240228758172</v>
      </c>
      <c r="AM140" s="66">
        <f t="shared" si="77"/>
        <v>-36934.527664835608</v>
      </c>
      <c r="AN140" s="66">
        <f t="shared" si="78"/>
        <v>-12934.527664835605</v>
      </c>
      <c r="AO140" s="66">
        <f t="shared" si="79"/>
        <v>-12934.527664835605</v>
      </c>
      <c r="AP140" s="66">
        <f t="shared" si="80"/>
        <v>-18934.527664835605</v>
      </c>
    </row>
    <row r="141" spans="1:42" x14ac:dyDescent="0.25">
      <c r="A141" t="s">
        <v>281</v>
      </c>
      <c r="B141" t="s">
        <v>280</v>
      </c>
      <c r="C141" t="s">
        <v>107</v>
      </c>
      <c r="D141">
        <v>2</v>
      </c>
      <c r="E141">
        <v>1665</v>
      </c>
      <c r="G141" s="4">
        <f t="shared" si="54"/>
        <v>19440.54</v>
      </c>
      <c r="H141">
        <v>169</v>
      </c>
      <c r="I141">
        <v>0.30680000000000002</v>
      </c>
      <c r="J141">
        <v>130</v>
      </c>
      <c r="K141" s="12">
        <v>200</v>
      </c>
      <c r="L141">
        <f t="shared" si="55"/>
        <v>70</v>
      </c>
      <c r="M141">
        <f t="shared" si="56"/>
        <v>39</v>
      </c>
      <c r="N141">
        <f t="shared" si="57"/>
        <v>0.54571428571428571</v>
      </c>
      <c r="O141" s="12">
        <v>0.30680000000000002</v>
      </c>
      <c r="P141">
        <v>114</v>
      </c>
      <c r="Q141">
        <f t="shared" si="58"/>
        <v>-8.2857142857142851E-2</v>
      </c>
      <c r="R141">
        <f t="shared" si="59"/>
        <v>0.91617314285714291</v>
      </c>
      <c r="S141" s="12">
        <f t="shared" si="60"/>
        <v>38121.964474285713</v>
      </c>
      <c r="T141" s="12">
        <f t="shared" si="61"/>
        <v>22873.178684571427</v>
      </c>
      <c r="U141">
        <v>130</v>
      </c>
      <c r="V141">
        <f t="shared" si="62"/>
        <v>87.5</v>
      </c>
      <c r="W141">
        <f t="shared" si="63"/>
        <v>121.25</v>
      </c>
      <c r="X141">
        <f t="shared" si="64"/>
        <v>-55.281779125600202</v>
      </c>
      <c r="Y141">
        <f t="shared" si="65"/>
        <v>107.64768132423553</v>
      </c>
      <c r="Z141">
        <f t="shared" si="66"/>
        <v>130</v>
      </c>
      <c r="AA141">
        <f t="shared" si="67"/>
        <v>0.1</v>
      </c>
      <c r="AB141">
        <f t="shared" si="68"/>
        <v>0.77146000000000003</v>
      </c>
      <c r="AC141">
        <f t="shared" si="69"/>
        <v>36605.777000000002</v>
      </c>
      <c r="AD141" s="12">
        <f t="shared" si="70"/>
        <v>21963.466199999999</v>
      </c>
      <c r="AE141">
        <v>19440.54</v>
      </c>
      <c r="AF141" s="65">
        <f t="shared" si="71"/>
        <v>2522.9261999999981</v>
      </c>
      <c r="AH141" s="65">
        <f t="shared" si="72"/>
        <v>9386.0966666666664</v>
      </c>
      <c r="AI141" s="65">
        <f t="shared" si="73"/>
        <v>-42986.096666666665</v>
      </c>
      <c r="AJ141" s="65">
        <f t="shared" si="74"/>
        <v>-18986.096666666665</v>
      </c>
      <c r="AK141" s="65">
        <f t="shared" si="75"/>
        <v>-18986.096666666665</v>
      </c>
      <c r="AL141" s="65">
        <f t="shared" si="76"/>
        <v>-24986.096666666665</v>
      </c>
      <c r="AM141" s="66">
        <f t="shared" si="77"/>
        <v>-40463.170466666663</v>
      </c>
      <c r="AN141" s="66">
        <f t="shared" si="78"/>
        <v>-16463.170466666666</v>
      </c>
      <c r="AO141" s="66">
        <f t="shared" si="79"/>
        <v>-16463.170466666666</v>
      </c>
      <c r="AP141" s="66">
        <f t="shared" si="80"/>
        <v>-22463.170466666666</v>
      </c>
    </row>
    <row r="142" spans="1:42" x14ac:dyDescent="0.25">
      <c r="A142" t="s">
        <v>282</v>
      </c>
      <c r="B142" t="s">
        <v>280</v>
      </c>
      <c r="C142" t="s">
        <v>116</v>
      </c>
      <c r="D142">
        <v>1</v>
      </c>
      <c r="E142">
        <v>1175</v>
      </c>
      <c r="G142" s="4">
        <f t="shared" si="54"/>
        <v>13719.3</v>
      </c>
      <c r="H142">
        <v>201</v>
      </c>
      <c r="I142">
        <v>0.52329999999999999</v>
      </c>
      <c r="J142">
        <v>106</v>
      </c>
      <c r="K142" s="12">
        <v>267</v>
      </c>
      <c r="L142">
        <f t="shared" si="55"/>
        <v>161</v>
      </c>
      <c r="M142">
        <f t="shared" si="56"/>
        <v>95</v>
      </c>
      <c r="N142">
        <f t="shared" si="57"/>
        <v>0.57204968944099377</v>
      </c>
      <c r="O142" s="12">
        <v>0.52329999999999999</v>
      </c>
      <c r="P142">
        <v>114</v>
      </c>
      <c r="Q142">
        <f t="shared" si="58"/>
        <v>0.13975155279503107</v>
      </c>
      <c r="R142">
        <f t="shared" si="59"/>
        <v>0.74000062111801246</v>
      </c>
      <c r="S142" s="12">
        <f t="shared" si="60"/>
        <v>30791.425844720499</v>
      </c>
      <c r="T142" s="12">
        <f t="shared" si="61"/>
        <v>18474.8555068323</v>
      </c>
      <c r="U142">
        <v>106</v>
      </c>
      <c r="V142">
        <f t="shared" si="62"/>
        <v>201.25</v>
      </c>
      <c r="W142">
        <f t="shared" si="63"/>
        <v>85.875</v>
      </c>
      <c r="X142">
        <f t="shared" si="64"/>
        <v>-127.14809198888047</v>
      </c>
      <c r="Y142">
        <f t="shared" si="65"/>
        <v>151.08966704574172</v>
      </c>
      <c r="Z142">
        <f t="shared" si="66"/>
        <v>151.08966704574172</v>
      </c>
      <c r="AA142">
        <f t="shared" si="67"/>
        <v>0.32404803500989676</v>
      </c>
      <c r="AB142">
        <f t="shared" si="68"/>
        <v>0.5941483850931677</v>
      </c>
      <c r="AC142">
        <f t="shared" si="69"/>
        <v>32765.933813014522</v>
      </c>
      <c r="AD142" s="12">
        <f t="shared" si="70"/>
        <v>19659.560287808712</v>
      </c>
      <c r="AE142">
        <v>13719.3</v>
      </c>
      <c r="AF142" s="65">
        <f t="shared" si="71"/>
        <v>5940.2602878087127</v>
      </c>
      <c r="AH142" s="65">
        <f t="shared" si="72"/>
        <v>7228.8053519668738</v>
      </c>
      <c r="AI142" s="65">
        <f t="shared" si="73"/>
        <v>-40828.805351966876</v>
      </c>
      <c r="AJ142" s="65">
        <f t="shared" si="74"/>
        <v>-16828.805351966876</v>
      </c>
      <c r="AK142" s="65">
        <f t="shared" si="75"/>
        <v>-16828.805351966876</v>
      </c>
      <c r="AL142" s="65">
        <f t="shared" si="76"/>
        <v>-22828.805351966876</v>
      </c>
      <c r="AM142" s="66">
        <f t="shared" si="77"/>
        <v>-34888.545064158163</v>
      </c>
      <c r="AN142" s="66">
        <f t="shared" si="78"/>
        <v>-10888.545064158163</v>
      </c>
      <c r="AO142" s="66">
        <f t="shared" si="79"/>
        <v>-10888.545064158163</v>
      </c>
      <c r="AP142" s="66">
        <f t="shared" si="80"/>
        <v>-16888.545064158163</v>
      </c>
    </row>
    <row r="143" spans="1:42" x14ac:dyDescent="0.25">
      <c r="A143" t="s">
        <v>283</v>
      </c>
      <c r="B143" t="s">
        <v>280</v>
      </c>
      <c r="C143" t="s">
        <v>116</v>
      </c>
      <c r="D143">
        <v>2</v>
      </c>
      <c r="E143">
        <v>1725</v>
      </c>
      <c r="G143" s="4">
        <f t="shared" si="54"/>
        <v>20141.099999999999</v>
      </c>
      <c r="H143">
        <v>242</v>
      </c>
      <c r="I143">
        <v>0.48220000000000002</v>
      </c>
      <c r="J143">
        <v>195</v>
      </c>
      <c r="K143" s="12">
        <v>305</v>
      </c>
      <c r="L143">
        <f t="shared" si="55"/>
        <v>110</v>
      </c>
      <c r="M143">
        <f t="shared" si="56"/>
        <v>47</v>
      </c>
      <c r="N143">
        <f t="shared" si="57"/>
        <v>0.44181818181818189</v>
      </c>
      <c r="O143" s="12">
        <v>0.48220000000000002</v>
      </c>
      <c r="P143">
        <v>114</v>
      </c>
      <c r="Q143">
        <f t="shared" si="58"/>
        <v>-0.48909090909090913</v>
      </c>
      <c r="R143">
        <f t="shared" si="59"/>
        <v>1.2376665454545455</v>
      </c>
      <c r="S143" s="12">
        <f t="shared" si="60"/>
        <v>51499.304956363638</v>
      </c>
      <c r="T143" s="12">
        <f t="shared" si="61"/>
        <v>30899.582973818182</v>
      </c>
      <c r="U143">
        <v>195</v>
      </c>
      <c r="V143">
        <f t="shared" si="62"/>
        <v>137.5</v>
      </c>
      <c r="W143">
        <f t="shared" si="63"/>
        <v>181.25</v>
      </c>
      <c r="X143">
        <f t="shared" si="64"/>
        <v>-86.871367197371754</v>
      </c>
      <c r="Y143">
        <f t="shared" si="65"/>
        <v>164.51778493808442</v>
      </c>
      <c r="Z143">
        <f t="shared" si="66"/>
        <v>195</v>
      </c>
      <c r="AA143">
        <f t="shared" si="67"/>
        <v>0.1</v>
      </c>
      <c r="AB143">
        <f t="shared" si="68"/>
        <v>0.77146000000000003</v>
      </c>
      <c r="AC143">
        <f t="shared" si="69"/>
        <v>54908.66550000001</v>
      </c>
      <c r="AD143" s="12">
        <f t="shared" si="70"/>
        <v>32945.199300000007</v>
      </c>
      <c r="AE143">
        <v>20141.099999999999</v>
      </c>
      <c r="AF143" s="65">
        <f t="shared" si="71"/>
        <v>12804.099300000009</v>
      </c>
      <c r="AH143" s="65">
        <f t="shared" si="72"/>
        <v>9386.0966666666664</v>
      </c>
      <c r="AI143" s="65">
        <f t="shared" si="73"/>
        <v>-42986.096666666665</v>
      </c>
      <c r="AJ143" s="65">
        <f t="shared" si="74"/>
        <v>-18986.096666666665</v>
      </c>
      <c r="AK143" s="65">
        <f t="shared" si="75"/>
        <v>-18986.096666666665</v>
      </c>
      <c r="AL143" s="65">
        <f t="shared" si="76"/>
        <v>-24986.096666666665</v>
      </c>
      <c r="AM143" s="66">
        <f t="shared" si="77"/>
        <v>-30181.997366666656</v>
      </c>
      <c r="AN143" s="66">
        <f t="shared" si="78"/>
        <v>-6181.9973666666556</v>
      </c>
      <c r="AO143" s="66">
        <f t="shared" si="79"/>
        <v>-6181.9973666666556</v>
      </c>
      <c r="AP143" s="66">
        <f t="shared" si="80"/>
        <v>-12181.997366666656</v>
      </c>
    </row>
    <row r="144" spans="1:42" x14ac:dyDescent="0.25">
      <c r="A144" t="s">
        <v>284</v>
      </c>
      <c r="B144" t="s">
        <v>285</v>
      </c>
      <c r="C144" t="s">
        <v>107</v>
      </c>
      <c r="D144">
        <v>1</v>
      </c>
      <c r="E144">
        <v>709</v>
      </c>
      <c r="G144" s="4">
        <f t="shared" si="54"/>
        <v>8278.2839999999997</v>
      </c>
      <c r="H144">
        <v>158</v>
      </c>
      <c r="I144">
        <v>0.22189999999999999</v>
      </c>
      <c r="J144">
        <v>86</v>
      </c>
      <c r="K144" s="12">
        <v>192</v>
      </c>
      <c r="L144">
        <f t="shared" si="55"/>
        <v>106</v>
      </c>
      <c r="M144">
        <f t="shared" si="56"/>
        <v>72</v>
      </c>
      <c r="N144">
        <f t="shared" si="57"/>
        <v>0.64339622641509431</v>
      </c>
      <c r="O144" s="12">
        <v>0.22189999999999999</v>
      </c>
      <c r="P144">
        <v>114</v>
      </c>
      <c r="Q144">
        <f t="shared" si="58"/>
        <v>0.31132075471698117</v>
      </c>
      <c r="R144">
        <f t="shared" si="59"/>
        <v>0.60422075471698111</v>
      </c>
      <c r="S144" s="12">
        <f t="shared" si="60"/>
        <v>25141.625603773584</v>
      </c>
      <c r="T144" s="12">
        <f t="shared" si="61"/>
        <v>15084.975362264149</v>
      </c>
      <c r="U144">
        <v>86</v>
      </c>
      <c r="V144">
        <f t="shared" si="62"/>
        <v>132.5</v>
      </c>
      <c r="W144">
        <f t="shared" si="63"/>
        <v>72.75</v>
      </c>
      <c r="X144">
        <f t="shared" si="64"/>
        <v>-83.712408390194597</v>
      </c>
      <c r="Y144">
        <f t="shared" si="65"/>
        <v>107.58077457669954</v>
      </c>
      <c r="Z144">
        <f t="shared" si="66"/>
        <v>107.58077457669954</v>
      </c>
      <c r="AA144">
        <f t="shared" si="67"/>
        <v>0.26287377039018522</v>
      </c>
      <c r="AB144">
        <f t="shared" si="68"/>
        <v>0.6425616981132074</v>
      </c>
      <c r="AC144">
        <f t="shared" si="69"/>
        <v>25231.45909666345</v>
      </c>
      <c r="AD144" s="12">
        <f t="shared" si="70"/>
        <v>15138.875457998069</v>
      </c>
      <c r="AE144">
        <v>8278.2839999999997</v>
      </c>
      <c r="AF144" s="65">
        <f t="shared" si="71"/>
        <v>6860.591457998069</v>
      </c>
      <c r="AH144" s="65">
        <f t="shared" si="72"/>
        <v>7817.8339937106903</v>
      </c>
      <c r="AI144" s="65">
        <f t="shared" si="73"/>
        <v>-41417.833993710694</v>
      </c>
      <c r="AJ144" s="65">
        <f t="shared" si="74"/>
        <v>-17417.83399371069</v>
      </c>
      <c r="AK144" s="65">
        <f t="shared" si="75"/>
        <v>-17417.83399371069</v>
      </c>
      <c r="AL144" s="65">
        <f t="shared" si="76"/>
        <v>-23417.83399371069</v>
      </c>
      <c r="AM144" s="66">
        <f t="shared" si="77"/>
        <v>-34557.242535712627</v>
      </c>
      <c r="AN144" s="66">
        <f t="shared" si="78"/>
        <v>-10557.242535712621</v>
      </c>
      <c r="AO144" s="66">
        <f t="shared" si="79"/>
        <v>-10557.242535712621</v>
      </c>
      <c r="AP144" s="66">
        <f t="shared" si="80"/>
        <v>-16557.242535712619</v>
      </c>
    </row>
    <row r="145" spans="1:42" x14ac:dyDescent="0.25">
      <c r="A145" t="s">
        <v>286</v>
      </c>
      <c r="B145" t="s">
        <v>285</v>
      </c>
      <c r="C145" t="s">
        <v>107</v>
      </c>
      <c r="D145">
        <v>2</v>
      </c>
      <c r="E145">
        <v>869</v>
      </c>
      <c r="G145" s="4">
        <f t="shared" si="54"/>
        <v>10146.444</v>
      </c>
      <c r="H145">
        <v>246</v>
      </c>
      <c r="I145">
        <v>0.38900000000000001</v>
      </c>
      <c r="J145">
        <v>135</v>
      </c>
      <c r="K145" s="12">
        <v>305</v>
      </c>
      <c r="L145">
        <f t="shared" si="55"/>
        <v>170</v>
      </c>
      <c r="M145">
        <f t="shared" si="56"/>
        <v>111</v>
      </c>
      <c r="N145">
        <f t="shared" si="57"/>
        <v>0.62235294117647066</v>
      </c>
      <c r="O145" s="12">
        <v>0.38900000000000001</v>
      </c>
      <c r="P145">
        <v>114</v>
      </c>
      <c r="Q145">
        <f t="shared" si="58"/>
        <v>1.1764705882352927E-3</v>
      </c>
      <c r="R145">
        <f t="shared" si="59"/>
        <v>0.84966894117647063</v>
      </c>
      <c r="S145" s="12">
        <f t="shared" si="60"/>
        <v>35354.724642352943</v>
      </c>
      <c r="T145" s="12">
        <f t="shared" si="61"/>
        <v>21212.834785411764</v>
      </c>
      <c r="U145">
        <v>135</v>
      </c>
      <c r="V145">
        <f t="shared" si="62"/>
        <v>212.5</v>
      </c>
      <c r="W145">
        <f t="shared" si="63"/>
        <v>113.75</v>
      </c>
      <c r="X145">
        <f t="shared" si="64"/>
        <v>-134.25574930502907</v>
      </c>
      <c r="Y145">
        <f t="shared" si="65"/>
        <v>171.07294035885772</v>
      </c>
      <c r="Z145">
        <f t="shared" si="66"/>
        <v>171.07294035885772</v>
      </c>
      <c r="AA145">
        <f t="shared" si="67"/>
        <v>0.2697550134534481</v>
      </c>
      <c r="AB145">
        <f t="shared" si="68"/>
        <v>0.63711588235294125</v>
      </c>
      <c r="AC145">
        <f t="shared" si="69"/>
        <v>39782.549880357692</v>
      </c>
      <c r="AD145" s="12">
        <f t="shared" si="70"/>
        <v>23869.529928214615</v>
      </c>
      <c r="AE145">
        <v>10146.444</v>
      </c>
      <c r="AF145" s="65">
        <f t="shared" si="71"/>
        <v>13723.085928214616</v>
      </c>
      <c r="AH145" s="65">
        <f t="shared" si="72"/>
        <v>7751.5765686274517</v>
      </c>
      <c r="AI145" s="65">
        <f t="shared" si="73"/>
        <v>-41351.576568627454</v>
      </c>
      <c r="AJ145" s="65">
        <f t="shared" si="74"/>
        <v>-17351.576568627454</v>
      </c>
      <c r="AK145" s="65">
        <f t="shared" si="75"/>
        <v>-17351.576568627454</v>
      </c>
      <c r="AL145" s="65">
        <f t="shared" si="76"/>
        <v>-23351.576568627454</v>
      </c>
      <c r="AM145" s="66">
        <f t="shared" si="77"/>
        <v>-27628.490640412838</v>
      </c>
      <c r="AN145" s="66">
        <f t="shared" si="78"/>
        <v>-3628.4906404128378</v>
      </c>
      <c r="AO145" s="66">
        <f t="shared" si="79"/>
        <v>-3628.4906404128378</v>
      </c>
      <c r="AP145" s="66">
        <f t="shared" si="80"/>
        <v>-9628.4906404128378</v>
      </c>
    </row>
    <row r="146" spans="1:42" x14ac:dyDescent="0.25">
      <c r="A146" t="s">
        <v>287</v>
      </c>
      <c r="B146" t="s">
        <v>285</v>
      </c>
      <c r="C146" t="s">
        <v>116</v>
      </c>
      <c r="D146">
        <v>1</v>
      </c>
      <c r="E146">
        <v>925</v>
      </c>
      <c r="G146" s="4">
        <f t="shared" si="54"/>
        <v>10800.3</v>
      </c>
      <c r="H146">
        <v>207</v>
      </c>
      <c r="I146">
        <v>0.41639999999999999</v>
      </c>
      <c r="J146">
        <v>125</v>
      </c>
      <c r="K146" s="12">
        <v>288</v>
      </c>
      <c r="L146">
        <f t="shared" si="55"/>
        <v>163</v>
      </c>
      <c r="M146">
        <f t="shared" si="56"/>
        <v>82</v>
      </c>
      <c r="N146">
        <f t="shared" si="57"/>
        <v>0.50245398773006145</v>
      </c>
      <c r="O146" s="12">
        <v>0.41639999999999999</v>
      </c>
      <c r="P146">
        <v>114</v>
      </c>
      <c r="Q146">
        <f t="shared" si="58"/>
        <v>4.6012269938650305E-2</v>
      </c>
      <c r="R146">
        <f t="shared" si="59"/>
        <v>0.81418588957055216</v>
      </c>
      <c r="S146" s="12">
        <f t="shared" si="60"/>
        <v>33878.274865030675</v>
      </c>
      <c r="T146" s="12">
        <f t="shared" si="61"/>
        <v>20326.964919018403</v>
      </c>
      <c r="U146">
        <v>125</v>
      </c>
      <c r="V146">
        <f t="shared" si="62"/>
        <v>203.75</v>
      </c>
      <c r="W146">
        <f t="shared" si="63"/>
        <v>104.625</v>
      </c>
      <c r="X146">
        <f t="shared" si="64"/>
        <v>-128.72757139246903</v>
      </c>
      <c r="Y146">
        <f t="shared" si="65"/>
        <v>161.80817222643415</v>
      </c>
      <c r="Z146">
        <f t="shared" si="66"/>
        <v>161.80817222643415</v>
      </c>
      <c r="AA146">
        <f t="shared" si="67"/>
        <v>0.28065360601930872</v>
      </c>
      <c r="AB146">
        <f t="shared" si="68"/>
        <v>0.62849073619631912</v>
      </c>
      <c r="AC146">
        <f t="shared" si="69"/>
        <v>37118.652109087925</v>
      </c>
      <c r="AD146" s="12">
        <f t="shared" si="70"/>
        <v>22271.191265452755</v>
      </c>
      <c r="AE146">
        <v>10800.3</v>
      </c>
      <c r="AF146" s="65">
        <f t="shared" si="71"/>
        <v>11470.891265452756</v>
      </c>
      <c r="AH146" s="65">
        <f t="shared" si="72"/>
        <v>7646.6372903885504</v>
      </c>
      <c r="AI146" s="65">
        <f t="shared" si="73"/>
        <v>-41246.637290388549</v>
      </c>
      <c r="AJ146" s="65">
        <f t="shared" si="74"/>
        <v>-17246.637290388549</v>
      </c>
      <c r="AK146" s="65">
        <f t="shared" si="75"/>
        <v>-17246.637290388549</v>
      </c>
      <c r="AL146" s="65">
        <f t="shared" si="76"/>
        <v>-23246.637290388549</v>
      </c>
      <c r="AM146" s="66">
        <f t="shared" si="77"/>
        <v>-29775.746024935794</v>
      </c>
      <c r="AN146" s="66">
        <f t="shared" si="78"/>
        <v>-5775.7460249357937</v>
      </c>
      <c r="AO146" s="66">
        <f t="shared" si="79"/>
        <v>-5775.7460249357937</v>
      </c>
      <c r="AP146" s="66">
        <f t="shared" si="80"/>
        <v>-11775.746024935794</v>
      </c>
    </row>
    <row r="147" spans="1:42" x14ac:dyDescent="0.25">
      <c r="A147" t="s">
        <v>288</v>
      </c>
      <c r="B147" t="s">
        <v>285</v>
      </c>
      <c r="C147" t="s">
        <v>116</v>
      </c>
      <c r="D147">
        <v>2</v>
      </c>
      <c r="E147">
        <v>1350</v>
      </c>
      <c r="G147" s="4">
        <f t="shared" si="54"/>
        <v>15762.599999999999</v>
      </c>
      <c r="H147">
        <v>224</v>
      </c>
      <c r="I147">
        <v>0.4849</v>
      </c>
      <c r="J147">
        <v>119</v>
      </c>
      <c r="K147" s="12">
        <v>360</v>
      </c>
      <c r="L147">
        <f t="shared" si="55"/>
        <v>241</v>
      </c>
      <c r="M147">
        <f t="shared" si="56"/>
        <v>105</v>
      </c>
      <c r="N147">
        <f t="shared" si="57"/>
        <v>0.44854771784232361</v>
      </c>
      <c r="O147" s="12">
        <v>0.4849</v>
      </c>
      <c r="P147">
        <v>114</v>
      </c>
      <c r="Q147">
        <f t="shared" si="58"/>
        <v>8.3402489626556026E-2</v>
      </c>
      <c r="R147">
        <f t="shared" si="59"/>
        <v>0.78459526970954363</v>
      </c>
      <c r="S147" s="12">
        <f t="shared" si="60"/>
        <v>32647.009172614111</v>
      </c>
      <c r="T147" s="12">
        <f t="shared" si="61"/>
        <v>19588.205503568464</v>
      </c>
      <c r="U147">
        <v>119</v>
      </c>
      <c r="V147">
        <f t="shared" si="62"/>
        <v>301.25</v>
      </c>
      <c r="W147">
        <f t="shared" si="63"/>
        <v>88.875</v>
      </c>
      <c r="X147">
        <f t="shared" si="64"/>
        <v>-190.32726813242357</v>
      </c>
      <c r="Y147">
        <f t="shared" si="65"/>
        <v>206.32987427343951</v>
      </c>
      <c r="Z147">
        <f t="shared" si="66"/>
        <v>206.32987427343951</v>
      </c>
      <c r="AA147">
        <f t="shared" si="67"/>
        <v>0.38989169883299424</v>
      </c>
      <c r="AB147">
        <f t="shared" si="68"/>
        <v>0.54203970954356839</v>
      </c>
      <c r="AC147">
        <f t="shared" si="69"/>
        <v>40821.229569287687</v>
      </c>
      <c r="AD147" s="12">
        <f t="shared" si="70"/>
        <v>24492.737741572611</v>
      </c>
      <c r="AE147">
        <v>15762.599999999999</v>
      </c>
      <c r="AF147" s="65">
        <f t="shared" si="71"/>
        <v>8730.1377415726129</v>
      </c>
      <c r="AH147" s="65">
        <f t="shared" si="72"/>
        <v>6594.816466113416</v>
      </c>
      <c r="AI147" s="65">
        <f t="shared" si="73"/>
        <v>-40194.816466113414</v>
      </c>
      <c r="AJ147" s="65">
        <f t="shared" si="74"/>
        <v>-16194.816466113416</v>
      </c>
      <c r="AK147" s="65">
        <f t="shared" si="75"/>
        <v>-16194.816466113416</v>
      </c>
      <c r="AL147" s="65">
        <f t="shared" si="76"/>
        <v>-22194.816466113414</v>
      </c>
      <c r="AM147" s="66">
        <f t="shared" si="77"/>
        <v>-31464.678724540801</v>
      </c>
      <c r="AN147" s="66">
        <f t="shared" si="78"/>
        <v>-7464.6787245408032</v>
      </c>
      <c r="AO147" s="66">
        <f t="shared" si="79"/>
        <v>-7464.6787245408032</v>
      </c>
      <c r="AP147" s="66">
        <f t="shared" si="80"/>
        <v>-13464.678724540801</v>
      </c>
    </row>
    <row r="148" spans="1:42" x14ac:dyDescent="0.25">
      <c r="A148" t="s">
        <v>289</v>
      </c>
      <c r="B148" t="s">
        <v>290</v>
      </c>
      <c r="C148" t="s">
        <v>107</v>
      </c>
      <c r="D148">
        <v>1</v>
      </c>
      <c r="E148">
        <v>900</v>
      </c>
      <c r="G148" s="4">
        <f t="shared" si="54"/>
        <v>10508.4</v>
      </c>
      <c r="H148">
        <v>139</v>
      </c>
      <c r="I148">
        <v>0.55069999999999997</v>
      </c>
      <c r="J148">
        <v>89</v>
      </c>
      <c r="K148" s="12">
        <v>177</v>
      </c>
      <c r="L148">
        <f t="shared" si="55"/>
        <v>88</v>
      </c>
      <c r="M148">
        <f t="shared" si="56"/>
        <v>50</v>
      </c>
      <c r="N148">
        <f t="shared" si="57"/>
        <v>0.55454545454545456</v>
      </c>
      <c r="O148" s="12">
        <v>0.55069999999999997</v>
      </c>
      <c r="P148">
        <v>114</v>
      </c>
      <c r="Q148">
        <f t="shared" si="58"/>
        <v>0.32727272727272727</v>
      </c>
      <c r="R148">
        <f t="shared" si="59"/>
        <v>0.5915963636363637</v>
      </c>
      <c r="S148" s="12">
        <f t="shared" si="60"/>
        <v>24616.324690909092</v>
      </c>
      <c r="T148" s="12">
        <f t="shared" si="61"/>
        <v>14769.794814545454</v>
      </c>
      <c r="U148">
        <v>89</v>
      </c>
      <c r="V148">
        <f t="shared" si="62"/>
        <v>110</v>
      </c>
      <c r="W148">
        <f t="shared" si="63"/>
        <v>78</v>
      </c>
      <c r="X148">
        <f t="shared" si="64"/>
        <v>-69.497093757897403</v>
      </c>
      <c r="Y148">
        <f t="shared" si="65"/>
        <v>98.114227950467537</v>
      </c>
      <c r="Z148">
        <f t="shared" si="66"/>
        <v>98.114227950467537</v>
      </c>
      <c r="AA148">
        <f t="shared" si="67"/>
        <v>0.18285661773152306</v>
      </c>
      <c r="AB148">
        <f t="shared" si="68"/>
        <v>0.7058872727272727</v>
      </c>
      <c r="AC148">
        <f t="shared" si="69"/>
        <v>25279.01844604958</v>
      </c>
      <c r="AD148" s="12">
        <f t="shared" si="70"/>
        <v>15167.411067629748</v>
      </c>
      <c r="AE148">
        <v>10508.4</v>
      </c>
      <c r="AF148" s="65">
        <f t="shared" si="71"/>
        <v>4659.0110676297481</v>
      </c>
      <c r="AH148" s="65">
        <f t="shared" si="72"/>
        <v>8588.2951515151526</v>
      </c>
      <c r="AI148" s="65">
        <f t="shared" si="73"/>
        <v>-42188.295151515151</v>
      </c>
      <c r="AJ148" s="65">
        <f t="shared" si="74"/>
        <v>-18188.295151515151</v>
      </c>
      <c r="AK148" s="65">
        <f t="shared" si="75"/>
        <v>-18188.295151515151</v>
      </c>
      <c r="AL148" s="65">
        <f t="shared" si="76"/>
        <v>-24188.295151515151</v>
      </c>
      <c r="AM148" s="66">
        <f t="shared" si="77"/>
        <v>-37529.284083885403</v>
      </c>
      <c r="AN148" s="66">
        <f t="shared" si="78"/>
        <v>-13529.284083885403</v>
      </c>
      <c r="AO148" s="66">
        <f t="shared" si="79"/>
        <v>-13529.284083885403</v>
      </c>
      <c r="AP148" s="66">
        <f t="shared" si="80"/>
        <v>-19529.284083885403</v>
      </c>
    </row>
    <row r="149" spans="1:42" x14ac:dyDescent="0.25">
      <c r="A149" t="s">
        <v>291</v>
      </c>
      <c r="B149" t="s">
        <v>264</v>
      </c>
      <c r="C149" t="s">
        <v>116</v>
      </c>
      <c r="D149">
        <v>2</v>
      </c>
      <c r="E149">
        <v>3200</v>
      </c>
      <c r="G149" s="4">
        <f t="shared" si="54"/>
        <v>37363.199999999997</v>
      </c>
      <c r="H149">
        <v>325</v>
      </c>
      <c r="I149">
        <v>0.81640000000000001</v>
      </c>
      <c r="J149">
        <v>195</v>
      </c>
      <c r="K149" s="12">
        <v>844</v>
      </c>
      <c r="L149">
        <f t="shared" si="55"/>
        <v>649</v>
      </c>
      <c r="M149">
        <f t="shared" si="56"/>
        <v>130</v>
      </c>
      <c r="N149">
        <f t="shared" si="57"/>
        <v>0.26024653312788903</v>
      </c>
      <c r="O149" s="12">
        <v>0.81640000000000001</v>
      </c>
      <c r="P149">
        <v>114</v>
      </c>
      <c r="Q149">
        <f t="shared" si="58"/>
        <v>1.5408320493066896E-4</v>
      </c>
      <c r="R149">
        <f t="shared" si="59"/>
        <v>0.85047805855161784</v>
      </c>
      <c r="S149" s="12">
        <f t="shared" si="60"/>
        <v>35388.392016332822</v>
      </c>
      <c r="T149" s="12">
        <f t="shared" si="61"/>
        <v>21233.035209799691</v>
      </c>
      <c r="U149">
        <v>195</v>
      </c>
      <c r="V149">
        <f t="shared" si="62"/>
        <v>811.25</v>
      </c>
      <c r="W149">
        <f t="shared" si="63"/>
        <v>113.875</v>
      </c>
      <c r="X149">
        <f t="shared" si="64"/>
        <v>-512.54106646449327</v>
      </c>
      <c r="Y149">
        <f t="shared" si="65"/>
        <v>492.90493113469802</v>
      </c>
      <c r="Z149">
        <f t="shared" si="66"/>
        <v>492.90493113469802</v>
      </c>
      <c r="AA149">
        <f t="shared" si="67"/>
        <v>0.46721717243106076</v>
      </c>
      <c r="AB149">
        <f t="shared" si="68"/>
        <v>0.48084432973805852</v>
      </c>
      <c r="AC149">
        <f t="shared" si="69"/>
        <v>86508.847551157436</v>
      </c>
      <c r="AD149" s="12">
        <f t="shared" si="70"/>
        <v>51905.308530694463</v>
      </c>
      <c r="AE149">
        <v>37363.199999999997</v>
      </c>
      <c r="AF149" s="65">
        <f t="shared" si="71"/>
        <v>14542.108530694466</v>
      </c>
      <c r="AH149" s="65">
        <f t="shared" si="72"/>
        <v>5850.2726784797123</v>
      </c>
      <c r="AI149" s="65">
        <f t="shared" si="73"/>
        <v>-39450.272678479712</v>
      </c>
      <c r="AJ149" s="65">
        <f t="shared" si="74"/>
        <v>-15450.272678479712</v>
      </c>
      <c r="AK149" s="65">
        <f t="shared" si="75"/>
        <v>-15450.272678479712</v>
      </c>
      <c r="AL149" s="65">
        <f t="shared" si="76"/>
        <v>-21450.272678479712</v>
      </c>
      <c r="AM149" s="66">
        <f t="shared" si="77"/>
        <v>-24908.164147785246</v>
      </c>
      <c r="AN149" s="66">
        <f t="shared" si="78"/>
        <v>-908.16414778524631</v>
      </c>
      <c r="AO149" s="66">
        <f t="shared" si="79"/>
        <v>-908.16414778524631</v>
      </c>
      <c r="AP149" s="66">
        <f t="shared" si="80"/>
        <v>-6908.1641477852463</v>
      </c>
    </row>
    <row r="150" spans="1:42" x14ac:dyDescent="0.25">
      <c r="A150" t="s">
        <v>292</v>
      </c>
      <c r="B150" t="s">
        <v>290</v>
      </c>
      <c r="C150" t="s">
        <v>107</v>
      </c>
      <c r="D150">
        <v>2</v>
      </c>
      <c r="E150">
        <v>1325</v>
      </c>
      <c r="G150" s="4">
        <f t="shared" si="54"/>
        <v>15470.699999999999</v>
      </c>
      <c r="H150">
        <v>283</v>
      </c>
      <c r="I150">
        <v>0.29320000000000002</v>
      </c>
      <c r="J150">
        <v>161</v>
      </c>
      <c r="K150" s="12">
        <v>319</v>
      </c>
      <c r="L150">
        <f t="shared" si="55"/>
        <v>158</v>
      </c>
      <c r="M150">
        <f t="shared" si="56"/>
        <v>122</v>
      </c>
      <c r="N150">
        <f t="shared" si="57"/>
        <v>0.71772151898734182</v>
      </c>
      <c r="O150" s="12">
        <v>0.29320000000000002</v>
      </c>
      <c r="P150">
        <v>114</v>
      </c>
      <c r="Q150">
        <f t="shared" si="58"/>
        <v>-0.13797468354430381</v>
      </c>
      <c r="R150">
        <f t="shared" si="59"/>
        <v>0.95979316455696206</v>
      </c>
      <c r="S150" s="12">
        <f t="shared" si="60"/>
        <v>39936.993577215195</v>
      </c>
      <c r="T150" s="12">
        <f t="shared" si="61"/>
        <v>23962.196146329115</v>
      </c>
      <c r="U150">
        <v>161</v>
      </c>
      <c r="V150">
        <f t="shared" si="62"/>
        <v>197.5</v>
      </c>
      <c r="W150">
        <f t="shared" si="63"/>
        <v>141.25</v>
      </c>
      <c r="X150">
        <f t="shared" si="64"/>
        <v>-124.7788728834976</v>
      </c>
      <c r="Y150">
        <f t="shared" si="65"/>
        <v>176.76190927470307</v>
      </c>
      <c r="Z150">
        <f t="shared" si="66"/>
        <v>176.76190927470307</v>
      </c>
      <c r="AA150">
        <f t="shared" si="67"/>
        <v>0.17980713556811681</v>
      </c>
      <c r="AB150">
        <f t="shared" si="68"/>
        <v>0.70830063291139234</v>
      </c>
      <c r="AC150">
        <f t="shared" si="69"/>
        <v>45698.208858072881</v>
      </c>
      <c r="AD150" s="12">
        <f t="shared" si="70"/>
        <v>27418.925314843727</v>
      </c>
      <c r="AE150">
        <v>15470.699999999999</v>
      </c>
      <c r="AF150" s="65">
        <f t="shared" si="71"/>
        <v>11948.225314843728</v>
      </c>
      <c r="AH150" s="65">
        <f t="shared" si="72"/>
        <v>8617.6577004219416</v>
      </c>
      <c r="AI150" s="65">
        <f t="shared" si="73"/>
        <v>-42217.657700421943</v>
      </c>
      <c r="AJ150" s="65">
        <f t="shared" si="74"/>
        <v>-18217.657700421943</v>
      </c>
      <c r="AK150" s="65">
        <f t="shared" si="75"/>
        <v>-18217.657700421943</v>
      </c>
      <c r="AL150" s="65">
        <f t="shared" si="76"/>
        <v>-24217.657700421943</v>
      </c>
      <c r="AM150" s="66">
        <f t="shared" si="77"/>
        <v>-30269.432385578213</v>
      </c>
      <c r="AN150" s="66">
        <f t="shared" si="78"/>
        <v>-6269.432385578215</v>
      </c>
      <c r="AO150" s="66">
        <f t="shared" si="79"/>
        <v>-6269.432385578215</v>
      </c>
      <c r="AP150" s="66">
        <f t="shared" si="80"/>
        <v>-12269.432385578215</v>
      </c>
    </row>
    <row r="151" spans="1:42" x14ac:dyDescent="0.25">
      <c r="A151" t="s">
        <v>293</v>
      </c>
      <c r="B151" t="s">
        <v>290</v>
      </c>
      <c r="C151" t="s">
        <v>116</v>
      </c>
      <c r="D151">
        <v>1</v>
      </c>
      <c r="E151">
        <v>975</v>
      </c>
      <c r="G151" s="4">
        <f t="shared" si="54"/>
        <v>11384.099999999999</v>
      </c>
      <c r="H151">
        <v>192</v>
      </c>
      <c r="I151">
        <v>0.50139999999999996</v>
      </c>
      <c r="J151">
        <v>145</v>
      </c>
      <c r="K151" s="12">
        <v>300</v>
      </c>
      <c r="L151">
        <f t="shared" si="55"/>
        <v>155</v>
      </c>
      <c r="M151">
        <f t="shared" si="56"/>
        <v>47</v>
      </c>
      <c r="N151">
        <f t="shared" si="57"/>
        <v>0.34258064516129033</v>
      </c>
      <c r="O151" s="12">
        <v>0.50139999999999996</v>
      </c>
      <c r="P151">
        <v>114</v>
      </c>
      <c r="Q151">
        <f t="shared" si="58"/>
        <v>-0.06</v>
      </c>
      <c r="R151">
        <f t="shared" si="59"/>
        <v>0.89808399999999999</v>
      </c>
      <c r="S151" s="12">
        <f t="shared" si="60"/>
        <v>37369.275240000003</v>
      </c>
      <c r="T151" s="12">
        <f t="shared" si="61"/>
        <v>22421.565144</v>
      </c>
      <c r="U151">
        <v>145</v>
      </c>
      <c r="V151">
        <f t="shared" si="62"/>
        <v>193.75</v>
      </c>
      <c r="W151">
        <f t="shared" si="63"/>
        <v>125.625</v>
      </c>
      <c r="X151">
        <f t="shared" si="64"/>
        <v>-122.40965377811473</v>
      </c>
      <c r="Y151">
        <f t="shared" si="65"/>
        <v>166.9341515036644</v>
      </c>
      <c r="Z151">
        <f t="shared" si="66"/>
        <v>166.9341515036644</v>
      </c>
      <c r="AA151">
        <f t="shared" si="67"/>
        <v>0.21320852388988076</v>
      </c>
      <c r="AB151">
        <f t="shared" si="68"/>
        <v>0.68186677419354835</v>
      </c>
      <c r="AC151">
        <f t="shared" si="69"/>
        <v>41546.800756817363</v>
      </c>
      <c r="AD151" s="12">
        <f t="shared" si="70"/>
        <v>24928.080454090417</v>
      </c>
      <c r="AE151">
        <v>11384.099999999999</v>
      </c>
      <c r="AF151" s="65">
        <f t="shared" si="71"/>
        <v>13543.980454090419</v>
      </c>
      <c r="AH151" s="65">
        <f t="shared" si="72"/>
        <v>8296.0457526881728</v>
      </c>
      <c r="AI151" s="65">
        <f t="shared" si="73"/>
        <v>-41896.045752688173</v>
      </c>
      <c r="AJ151" s="65">
        <f t="shared" si="74"/>
        <v>-17896.045752688173</v>
      </c>
      <c r="AK151" s="65">
        <f t="shared" si="75"/>
        <v>-17896.045752688173</v>
      </c>
      <c r="AL151" s="65">
        <f t="shared" si="76"/>
        <v>-23896.045752688173</v>
      </c>
      <c r="AM151" s="66">
        <f t="shared" si="77"/>
        <v>-28352.065298597754</v>
      </c>
      <c r="AN151" s="66">
        <f t="shared" si="78"/>
        <v>-4352.065298597754</v>
      </c>
      <c r="AO151" s="66">
        <f t="shared" si="79"/>
        <v>-4352.065298597754</v>
      </c>
      <c r="AP151" s="66">
        <f t="shared" si="80"/>
        <v>-10352.065298597754</v>
      </c>
    </row>
    <row r="152" spans="1:42" x14ac:dyDescent="0.25">
      <c r="A152" t="s">
        <v>294</v>
      </c>
      <c r="B152" t="s">
        <v>290</v>
      </c>
      <c r="C152" t="s">
        <v>116</v>
      </c>
      <c r="D152">
        <v>2</v>
      </c>
      <c r="E152">
        <v>1550</v>
      </c>
      <c r="G152" s="4">
        <f t="shared" si="54"/>
        <v>18097.8</v>
      </c>
      <c r="H152">
        <v>307</v>
      </c>
      <c r="I152">
        <v>0.3014</v>
      </c>
      <c r="J152">
        <v>185</v>
      </c>
      <c r="K152" s="12">
        <v>376</v>
      </c>
      <c r="L152">
        <f t="shared" si="55"/>
        <v>191</v>
      </c>
      <c r="M152">
        <f t="shared" si="56"/>
        <v>122</v>
      </c>
      <c r="N152">
        <f t="shared" si="57"/>
        <v>0.61099476439790579</v>
      </c>
      <c r="O152" s="12">
        <v>0.3014</v>
      </c>
      <c r="P152">
        <v>114</v>
      </c>
      <c r="Q152">
        <f t="shared" si="58"/>
        <v>-0.19738219895287959</v>
      </c>
      <c r="R152">
        <f t="shared" si="59"/>
        <v>1.006808272251309</v>
      </c>
      <c r="S152" s="12">
        <f t="shared" si="60"/>
        <v>41893.292208376966</v>
      </c>
      <c r="T152" s="12">
        <f t="shared" si="61"/>
        <v>25135.975325026178</v>
      </c>
      <c r="U152">
        <v>185</v>
      </c>
      <c r="V152">
        <f t="shared" si="62"/>
        <v>238.75</v>
      </c>
      <c r="W152">
        <f t="shared" si="63"/>
        <v>161.125</v>
      </c>
      <c r="X152">
        <f t="shared" si="64"/>
        <v>-150.84028304270913</v>
      </c>
      <c r="Y152">
        <f t="shared" si="65"/>
        <v>208.8672447561284</v>
      </c>
      <c r="Z152">
        <f t="shared" si="66"/>
        <v>208.8672447561284</v>
      </c>
      <c r="AA152">
        <f t="shared" si="67"/>
        <v>0.1999675173031556</v>
      </c>
      <c r="AB152">
        <f t="shared" si="68"/>
        <v>0.69234570680628271</v>
      </c>
      <c r="AC152">
        <f t="shared" si="69"/>
        <v>52782.044172767339</v>
      </c>
      <c r="AD152" s="12">
        <f t="shared" si="70"/>
        <v>31669.2265036604</v>
      </c>
      <c r="AE152">
        <v>18097.8</v>
      </c>
      <c r="AF152" s="65">
        <f t="shared" si="71"/>
        <v>13571.426503660401</v>
      </c>
      <c r="AH152" s="65">
        <f t="shared" si="72"/>
        <v>8423.5394328097718</v>
      </c>
      <c r="AI152" s="65">
        <f t="shared" si="73"/>
        <v>-42023.539432809775</v>
      </c>
      <c r="AJ152" s="65">
        <f t="shared" si="74"/>
        <v>-18023.539432809772</v>
      </c>
      <c r="AK152" s="65">
        <f t="shared" si="75"/>
        <v>-18023.539432809772</v>
      </c>
      <c r="AL152" s="65">
        <f t="shared" si="76"/>
        <v>-24023.539432809772</v>
      </c>
      <c r="AM152" s="66">
        <f t="shared" si="77"/>
        <v>-28452.112929149374</v>
      </c>
      <c r="AN152" s="66">
        <f t="shared" si="78"/>
        <v>-4452.1129291493708</v>
      </c>
      <c r="AO152" s="66">
        <f t="shared" si="79"/>
        <v>-4452.1129291493708</v>
      </c>
      <c r="AP152" s="66">
        <f t="shared" si="80"/>
        <v>-10452.112929149371</v>
      </c>
    </row>
    <row r="153" spans="1:42" x14ac:dyDescent="0.25">
      <c r="A153" t="s">
        <v>295</v>
      </c>
      <c r="B153" t="s">
        <v>296</v>
      </c>
      <c r="C153" t="s">
        <v>107</v>
      </c>
      <c r="D153">
        <v>1</v>
      </c>
      <c r="E153">
        <v>1165</v>
      </c>
      <c r="G153" s="4">
        <f t="shared" si="54"/>
        <v>13602.54</v>
      </c>
      <c r="H153">
        <v>180</v>
      </c>
      <c r="I153">
        <v>0.34250000000000003</v>
      </c>
      <c r="J153">
        <v>135</v>
      </c>
      <c r="K153" s="12">
        <v>220</v>
      </c>
      <c r="L153">
        <f t="shared" si="55"/>
        <v>85</v>
      </c>
      <c r="M153">
        <f t="shared" si="56"/>
        <v>45</v>
      </c>
      <c r="N153">
        <f t="shared" si="57"/>
        <v>0.52352941176470591</v>
      </c>
      <c r="O153" s="12">
        <v>0.34250000000000003</v>
      </c>
      <c r="P153">
        <v>114</v>
      </c>
      <c r="Q153">
        <f t="shared" si="58"/>
        <v>-9.764705882352942E-2</v>
      </c>
      <c r="R153">
        <f t="shared" si="59"/>
        <v>0.92787788235294122</v>
      </c>
      <c r="S153" s="12">
        <f t="shared" si="60"/>
        <v>38608.99868470589</v>
      </c>
      <c r="T153" s="12">
        <f t="shared" si="61"/>
        <v>23165.399210823532</v>
      </c>
      <c r="U153">
        <v>135</v>
      </c>
      <c r="V153">
        <f t="shared" si="62"/>
        <v>106.25</v>
      </c>
      <c r="W153">
        <f t="shared" si="63"/>
        <v>124.375</v>
      </c>
      <c r="X153">
        <f t="shared" si="64"/>
        <v>-67.127874652514535</v>
      </c>
      <c r="Y153">
        <f t="shared" si="65"/>
        <v>119.28647017942887</v>
      </c>
      <c r="Z153">
        <f t="shared" si="66"/>
        <v>135</v>
      </c>
      <c r="AA153">
        <f t="shared" si="67"/>
        <v>0.1</v>
      </c>
      <c r="AB153">
        <f t="shared" si="68"/>
        <v>0.77146000000000003</v>
      </c>
      <c r="AC153">
        <f t="shared" si="69"/>
        <v>38013.691500000001</v>
      </c>
      <c r="AD153" s="12">
        <f t="shared" si="70"/>
        <v>22808.214899999999</v>
      </c>
      <c r="AE153">
        <v>13602.54</v>
      </c>
      <c r="AF153" s="65">
        <f t="shared" si="71"/>
        <v>9205.6748999999982</v>
      </c>
      <c r="AH153" s="65">
        <f t="shared" si="72"/>
        <v>9386.0966666666664</v>
      </c>
      <c r="AI153" s="65">
        <f t="shared" si="73"/>
        <v>-42986.096666666665</v>
      </c>
      <c r="AJ153" s="65">
        <f t="shared" si="74"/>
        <v>-18986.096666666665</v>
      </c>
      <c r="AK153" s="65">
        <f t="shared" si="75"/>
        <v>-18986.096666666665</v>
      </c>
      <c r="AL153" s="65">
        <f t="shared" si="76"/>
        <v>-24986.096666666665</v>
      </c>
      <c r="AM153" s="66">
        <f t="shared" si="77"/>
        <v>-33780.421766666666</v>
      </c>
      <c r="AN153" s="66">
        <f t="shared" si="78"/>
        <v>-9780.4217666666664</v>
      </c>
      <c r="AO153" s="66">
        <f t="shared" si="79"/>
        <v>-9780.4217666666664</v>
      </c>
      <c r="AP153" s="66">
        <f t="shared" si="80"/>
        <v>-15780.421766666666</v>
      </c>
    </row>
    <row r="154" spans="1:42" x14ac:dyDescent="0.25">
      <c r="A154" t="s">
        <v>297</v>
      </c>
      <c r="B154" t="s">
        <v>296</v>
      </c>
      <c r="C154" t="s">
        <v>107</v>
      </c>
      <c r="D154">
        <v>2</v>
      </c>
      <c r="E154">
        <v>1625</v>
      </c>
      <c r="G154" s="4">
        <f t="shared" si="54"/>
        <v>18973.5</v>
      </c>
      <c r="H154">
        <v>260</v>
      </c>
      <c r="I154">
        <v>0.6</v>
      </c>
      <c r="J154">
        <v>220</v>
      </c>
      <c r="K154" s="12">
        <v>312</v>
      </c>
      <c r="L154">
        <f t="shared" si="55"/>
        <v>92</v>
      </c>
      <c r="M154">
        <f t="shared" si="56"/>
        <v>40</v>
      </c>
      <c r="N154">
        <f t="shared" si="57"/>
        <v>0.44782608695652171</v>
      </c>
      <c r="O154" s="12">
        <v>0.6</v>
      </c>
      <c r="P154">
        <v>114</v>
      </c>
      <c r="Q154">
        <f t="shared" si="58"/>
        <v>-0.82173913043478275</v>
      </c>
      <c r="R154">
        <f t="shared" si="59"/>
        <v>1.500924347826087</v>
      </c>
      <c r="S154" s="12">
        <f t="shared" si="60"/>
        <v>62453.462113043483</v>
      </c>
      <c r="T154" s="12">
        <f t="shared" si="61"/>
        <v>37472.077267826091</v>
      </c>
      <c r="U154">
        <v>220</v>
      </c>
      <c r="V154">
        <f t="shared" si="62"/>
        <v>115</v>
      </c>
      <c r="W154">
        <f t="shared" si="63"/>
        <v>208.5</v>
      </c>
      <c r="X154">
        <f t="shared" si="64"/>
        <v>-72.656052565074546</v>
      </c>
      <c r="Y154">
        <f t="shared" si="65"/>
        <v>166.05123831185242</v>
      </c>
      <c r="Z154">
        <f t="shared" si="66"/>
        <v>220</v>
      </c>
      <c r="AA154">
        <f t="shared" si="67"/>
        <v>0.1</v>
      </c>
      <c r="AB154">
        <f t="shared" si="68"/>
        <v>0.77146000000000003</v>
      </c>
      <c r="AC154">
        <f t="shared" si="69"/>
        <v>61948.238000000005</v>
      </c>
      <c r="AD154" s="12">
        <f t="shared" si="70"/>
        <v>37168.942800000004</v>
      </c>
      <c r="AE154">
        <v>18973.5</v>
      </c>
      <c r="AF154" s="65">
        <f t="shared" si="71"/>
        <v>18195.442800000004</v>
      </c>
      <c r="AH154" s="65">
        <f t="shared" si="72"/>
        <v>9386.0966666666664</v>
      </c>
      <c r="AI154" s="65">
        <f t="shared" si="73"/>
        <v>-42986.096666666665</v>
      </c>
      <c r="AJ154" s="65">
        <f t="shared" si="74"/>
        <v>-18986.096666666665</v>
      </c>
      <c r="AK154" s="65">
        <f t="shared" si="75"/>
        <v>-18986.096666666665</v>
      </c>
      <c r="AL154" s="65">
        <f t="shared" si="76"/>
        <v>-24986.096666666665</v>
      </c>
      <c r="AM154" s="66">
        <f t="shared" si="77"/>
        <v>-24790.65386666666</v>
      </c>
      <c r="AN154" s="66">
        <f t="shared" si="78"/>
        <v>-790.65386666666018</v>
      </c>
      <c r="AO154" s="66">
        <f t="shared" si="79"/>
        <v>-790.65386666666018</v>
      </c>
      <c r="AP154" s="66">
        <f t="shared" si="80"/>
        <v>-6790.6538666666602</v>
      </c>
    </row>
    <row r="155" spans="1:42" x14ac:dyDescent="0.25">
      <c r="A155" t="s">
        <v>298</v>
      </c>
      <c r="B155" t="s">
        <v>296</v>
      </c>
      <c r="C155" t="s">
        <v>116</v>
      </c>
      <c r="D155">
        <v>1</v>
      </c>
      <c r="E155">
        <v>1400</v>
      </c>
      <c r="G155" s="4">
        <f t="shared" si="54"/>
        <v>16346.400000000001</v>
      </c>
      <c r="H155">
        <v>232</v>
      </c>
      <c r="I155">
        <v>0.49859999999999999</v>
      </c>
      <c r="J155">
        <v>135</v>
      </c>
      <c r="K155" s="12">
        <v>287</v>
      </c>
      <c r="L155">
        <f t="shared" si="55"/>
        <v>152</v>
      </c>
      <c r="M155">
        <f t="shared" si="56"/>
        <v>97</v>
      </c>
      <c r="N155">
        <f t="shared" si="57"/>
        <v>0.61052631578947369</v>
      </c>
      <c r="O155" s="12">
        <v>0.49859999999999999</v>
      </c>
      <c r="P155">
        <v>114</v>
      </c>
      <c r="Q155">
        <f t="shared" si="58"/>
        <v>-1.0526315789473689E-2</v>
      </c>
      <c r="R155">
        <f t="shared" si="59"/>
        <v>0.85893052631578948</v>
      </c>
      <c r="S155" s="12">
        <f t="shared" si="60"/>
        <v>35740.099199999997</v>
      </c>
      <c r="T155" s="12">
        <f t="shared" si="61"/>
        <v>21444.059519999999</v>
      </c>
      <c r="U155">
        <v>135</v>
      </c>
      <c r="V155">
        <f t="shared" si="62"/>
        <v>190</v>
      </c>
      <c r="W155">
        <f t="shared" si="63"/>
        <v>116</v>
      </c>
      <c r="X155">
        <f t="shared" si="64"/>
        <v>-120.04043467273186</v>
      </c>
      <c r="Y155">
        <f t="shared" si="65"/>
        <v>160.10639373262572</v>
      </c>
      <c r="Z155">
        <f t="shared" si="66"/>
        <v>160.10639373262572</v>
      </c>
      <c r="AA155">
        <f t="shared" si="67"/>
        <v>0.23213891438224063</v>
      </c>
      <c r="AB155">
        <f t="shared" si="68"/>
        <v>0.66688526315789476</v>
      </c>
      <c r="AC155">
        <f t="shared" si="69"/>
        <v>38971.996998939918</v>
      </c>
      <c r="AD155" s="12">
        <f t="shared" si="70"/>
        <v>23383.198199363949</v>
      </c>
      <c r="AE155">
        <v>16346.400000000001</v>
      </c>
      <c r="AF155" s="65">
        <f t="shared" si="71"/>
        <v>7036.7981993639478</v>
      </c>
      <c r="AH155" s="65">
        <f t="shared" si="72"/>
        <v>8113.7707017543862</v>
      </c>
      <c r="AI155" s="65">
        <f t="shared" si="73"/>
        <v>-41713.770701754387</v>
      </c>
      <c r="AJ155" s="65">
        <f t="shared" si="74"/>
        <v>-17713.770701754387</v>
      </c>
      <c r="AK155" s="65">
        <f t="shared" si="75"/>
        <v>-17713.770701754387</v>
      </c>
      <c r="AL155" s="65">
        <f t="shared" si="76"/>
        <v>-23713.770701754387</v>
      </c>
      <c r="AM155" s="66">
        <f t="shared" si="77"/>
        <v>-34676.972502390439</v>
      </c>
      <c r="AN155" s="66">
        <f t="shared" si="78"/>
        <v>-10676.972502390439</v>
      </c>
      <c r="AO155" s="66">
        <f t="shared" si="79"/>
        <v>-10676.972502390439</v>
      </c>
      <c r="AP155" s="66">
        <f t="shared" si="80"/>
        <v>-16676.972502390439</v>
      </c>
    </row>
    <row r="156" spans="1:42" x14ac:dyDescent="0.25">
      <c r="A156" t="s">
        <v>299</v>
      </c>
      <c r="B156" t="s">
        <v>296</v>
      </c>
      <c r="C156" t="s">
        <v>116</v>
      </c>
      <c r="D156">
        <v>2</v>
      </c>
      <c r="E156">
        <v>1995</v>
      </c>
      <c r="G156" s="4">
        <f t="shared" si="54"/>
        <v>23293.62</v>
      </c>
      <c r="H156">
        <v>292</v>
      </c>
      <c r="I156">
        <v>0.63839999999999997</v>
      </c>
      <c r="J156">
        <v>224</v>
      </c>
      <c r="K156" s="12">
        <v>331</v>
      </c>
      <c r="L156">
        <f t="shared" si="55"/>
        <v>107</v>
      </c>
      <c r="M156">
        <f t="shared" si="56"/>
        <v>68</v>
      </c>
      <c r="N156">
        <f t="shared" si="57"/>
        <v>0.60841121495327111</v>
      </c>
      <c r="O156" s="12">
        <v>0.63839999999999997</v>
      </c>
      <c r="P156">
        <v>114</v>
      </c>
      <c r="Q156">
        <f t="shared" si="58"/>
        <v>-0.72242990654205608</v>
      </c>
      <c r="R156">
        <f t="shared" si="59"/>
        <v>1.4223310280373833</v>
      </c>
      <c r="S156" s="12">
        <f t="shared" si="60"/>
        <v>59183.194076635518</v>
      </c>
      <c r="T156" s="12">
        <f t="shared" si="61"/>
        <v>35509.916445981311</v>
      </c>
      <c r="U156">
        <v>224</v>
      </c>
      <c r="V156">
        <f t="shared" si="62"/>
        <v>133.75</v>
      </c>
      <c r="W156">
        <f t="shared" si="63"/>
        <v>210.625</v>
      </c>
      <c r="X156">
        <f t="shared" si="64"/>
        <v>-84.502148091988886</v>
      </c>
      <c r="Y156">
        <f t="shared" si="65"/>
        <v>177.19002716704577</v>
      </c>
      <c r="Z156">
        <f t="shared" si="66"/>
        <v>224</v>
      </c>
      <c r="AA156">
        <f t="shared" si="67"/>
        <v>0.1</v>
      </c>
      <c r="AB156">
        <f t="shared" si="68"/>
        <v>0.77146000000000003</v>
      </c>
      <c r="AC156">
        <f t="shared" si="69"/>
        <v>63074.569600000003</v>
      </c>
      <c r="AD156" s="12">
        <f t="shared" si="70"/>
        <v>37844.741759999997</v>
      </c>
      <c r="AE156">
        <v>23293.62</v>
      </c>
      <c r="AF156" s="65">
        <f t="shared" si="71"/>
        <v>14551.121759999998</v>
      </c>
      <c r="AH156" s="65">
        <f t="shared" si="72"/>
        <v>9386.0966666666664</v>
      </c>
      <c r="AI156" s="65">
        <f t="shared" si="73"/>
        <v>-42986.096666666665</v>
      </c>
      <c r="AJ156" s="65">
        <f t="shared" si="74"/>
        <v>-18986.096666666665</v>
      </c>
      <c r="AK156" s="65">
        <f t="shared" si="75"/>
        <v>-18986.096666666665</v>
      </c>
      <c r="AL156" s="65">
        <f t="shared" si="76"/>
        <v>-24986.096666666665</v>
      </c>
      <c r="AM156" s="66">
        <f t="shared" si="77"/>
        <v>-28434.974906666666</v>
      </c>
      <c r="AN156" s="66">
        <f t="shared" si="78"/>
        <v>-4434.9749066666664</v>
      </c>
      <c r="AO156" s="66">
        <f t="shared" si="79"/>
        <v>-4434.9749066666664</v>
      </c>
      <c r="AP156" s="66">
        <f t="shared" si="80"/>
        <v>-10434.974906666666</v>
      </c>
    </row>
    <row r="157" spans="1:42" x14ac:dyDescent="0.25">
      <c r="A157" t="s">
        <v>300</v>
      </c>
      <c r="B157" t="s">
        <v>301</v>
      </c>
      <c r="C157" t="s">
        <v>107</v>
      </c>
      <c r="D157">
        <v>1</v>
      </c>
      <c r="E157">
        <v>760</v>
      </c>
      <c r="G157" s="4">
        <f t="shared" si="54"/>
        <v>8873.76</v>
      </c>
      <c r="H157">
        <v>169</v>
      </c>
      <c r="I157">
        <v>0.29039999999999999</v>
      </c>
      <c r="J157">
        <v>100</v>
      </c>
      <c r="K157" s="12">
        <v>195</v>
      </c>
      <c r="L157">
        <f t="shared" si="55"/>
        <v>95</v>
      </c>
      <c r="M157">
        <f t="shared" si="56"/>
        <v>69</v>
      </c>
      <c r="N157">
        <f t="shared" si="57"/>
        <v>0.68105263157894735</v>
      </c>
      <c r="O157" s="12">
        <v>0.29039999999999999</v>
      </c>
      <c r="P157">
        <v>114</v>
      </c>
      <c r="Q157">
        <f t="shared" si="58"/>
        <v>0.21789473684210528</v>
      </c>
      <c r="R157">
        <f t="shared" si="59"/>
        <v>0.6781581052631579</v>
      </c>
      <c r="S157" s="12">
        <f t="shared" si="60"/>
        <v>28218.158760000002</v>
      </c>
      <c r="T157" s="12">
        <f t="shared" si="61"/>
        <v>16930.895256</v>
      </c>
      <c r="U157">
        <v>100</v>
      </c>
      <c r="V157">
        <f t="shared" si="62"/>
        <v>118.75</v>
      </c>
      <c r="W157">
        <f t="shared" si="63"/>
        <v>88.125</v>
      </c>
      <c r="X157">
        <f t="shared" si="64"/>
        <v>-75.025271670457414</v>
      </c>
      <c r="Y157">
        <f t="shared" si="65"/>
        <v>107.87899608289108</v>
      </c>
      <c r="Z157">
        <f t="shared" si="66"/>
        <v>107.87899608289108</v>
      </c>
      <c r="AA157">
        <f t="shared" si="67"/>
        <v>0.16634944069803012</v>
      </c>
      <c r="AB157">
        <f t="shared" si="68"/>
        <v>0.71895105263157899</v>
      </c>
      <c r="AC157">
        <f t="shared" si="69"/>
        <v>28309.296993580876</v>
      </c>
      <c r="AD157" s="12">
        <f t="shared" si="70"/>
        <v>16985.578196148526</v>
      </c>
      <c r="AE157">
        <v>8873.76</v>
      </c>
      <c r="AF157" s="65">
        <f t="shared" si="71"/>
        <v>8111.8181961485261</v>
      </c>
      <c r="AH157" s="65">
        <f t="shared" si="72"/>
        <v>8747.2378070175455</v>
      </c>
      <c r="AI157" s="65">
        <f t="shared" si="73"/>
        <v>-42347.237807017547</v>
      </c>
      <c r="AJ157" s="65">
        <f t="shared" si="74"/>
        <v>-18347.237807017547</v>
      </c>
      <c r="AK157" s="65">
        <f t="shared" si="75"/>
        <v>-18347.237807017547</v>
      </c>
      <c r="AL157" s="65">
        <f t="shared" si="76"/>
        <v>-24347.237807017547</v>
      </c>
      <c r="AM157" s="66">
        <f t="shared" si="77"/>
        <v>-34235.419610869023</v>
      </c>
      <c r="AN157" s="66">
        <f t="shared" si="78"/>
        <v>-10235.419610869021</v>
      </c>
      <c r="AO157" s="66">
        <f t="shared" si="79"/>
        <v>-10235.419610869021</v>
      </c>
      <c r="AP157" s="66">
        <f t="shared" si="80"/>
        <v>-16235.419610869021</v>
      </c>
    </row>
    <row r="158" spans="1:42" x14ac:dyDescent="0.25">
      <c r="A158" t="s">
        <v>302</v>
      </c>
      <c r="B158" t="s">
        <v>301</v>
      </c>
      <c r="C158" t="s">
        <v>107</v>
      </c>
      <c r="D158">
        <v>2</v>
      </c>
      <c r="E158">
        <v>965</v>
      </c>
      <c r="G158" s="4">
        <f t="shared" si="54"/>
        <v>11267.34</v>
      </c>
      <c r="H158">
        <v>189</v>
      </c>
      <c r="I158">
        <v>0.53969999999999996</v>
      </c>
      <c r="J158">
        <v>135</v>
      </c>
      <c r="K158" s="12">
        <v>284</v>
      </c>
      <c r="L158">
        <f t="shared" si="55"/>
        <v>149</v>
      </c>
      <c r="M158">
        <f t="shared" si="56"/>
        <v>54</v>
      </c>
      <c r="N158">
        <f t="shared" si="57"/>
        <v>0.38993288590604025</v>
      </c>
      <c r="O158" s="12">
        <v>0.53969999999999996</v>
      </c>
      <c r="P158">
        <v>114</v>
      </c>
      <c r="Q158">
        <f t="shared" si="58"/>
        <v>-1.2751677852348986E-2</v>
      </c>
      <c r="R158">
        <f t="shared" si="59"/>
        <v>0.86069167785234901</v>
      </c>
      <c r="S158" s="12">
        <f t="shared" si="60"/>
        <v>35813.380715436237</v>
      </c>
      <c r="T158" s="12">
        <f t="shared" si="61"/>
        <v>21488.02842926174</v>
      </c>
      <c r="U158">
        <v>135</v>
      </c>
      <c r="V158">
        <f t="shared" si="62"/>
        <v>186.25</v>
      </c>
      <c r="W158">
        <f t="shared" si="63"/>
        <v>116.375</v>
      </c>
      <c r="X158">
        <f t="shared" si="64"/>
        <v>-117.67121556734901</v>
      </c>
      <c r="Y158">
        <f t="shared" si="65"/>
        <v>158.27863596158707</v>
      </c>
      <c r="Z158">
        <f t="shared" si="66"/>
        <v>158.27863596158707</v>
      </c>
      <c r="AA158">
        <f t="shared" si="67"/>
        <v>0.22498596489442724</v>
      </c>
      <c r="AB158">
        <f t="shared" si="68"/>
        <v>0.67254610738255027</v>
      </c>
      <c r="AC158">
        <f t="shared" si="69"/>
        <v>38854.133381691572</v>
      </c>
      <c r="AD158" s="12">
        <f t="shared" si="70"/>
        <v>23312.480029014943</v>
      </c>
      <c r="AE158">
        <v>11267.34</v>
      </c>
      <c r="AF158" s="65">
        <f t="shared" si="71"/>
        <v>12045.140029014943</v>
      </c>
      <c r="AH158" s="65">
        <f t="shared" si="72"/>
        <v>8182.6443064876958</v>
      </c>
      <c r="AI158" s="65">
        <f t="shared" si="73"/>
        <v>-41782.644306487695</v>
      </c>
      <c r="AJ158" s="65">
        <f t="shared" si="74"/>
        <v>-17782.644306487695</v>
      </c>
      <c r="AK158" s="65">
        <f t="shared" si="75"/>
        <v>-17782.644306487695</v>
      </c>
      <c r="AL158" s="65">
        <f t="shared" si="76"/>
        <v>-23782.644306487695</v>
      </c>
      <c r="AM158" s="66">
        <f t="shared" si="77"/>
        <v>-29737.504277472752</v>
      </c>
      <c r="AN158" s="66">
        <f t="shared" si="78"/>
        <v>-5737.5042774727517</v>
      </c>
      <c r="AO158" s="66">
        <f t="shared" si="79"/>
        <v>-5737.5042774727517</v>
      </c>
      <c r="AP158" s="66">
        <f t="shared" si="80"/>
        <v>-11737.504277472752</v>
      </c>
    </row>
    <row r="159" spans="1:42" x14ac:dyDescent="0.25">
      <c r="A159" t="s">
        <v>303</v>
      </c>
      <c r="B159" t="s">
        <v>301</v>
      </c>
      <c r="C159" t="s">
        <v>116</v>
      </c>
      <c r="D159">
        <v>1</v>
      </c>
      <c r="E159">
        <v>1185</v>
      </c>
      <c r="G159" s="4">
        <f t="shared" si="54"/>
        <v>13836.059999999998</v>
      </c>
      <c r="H159">
        <v>289</v>
      </c>
      <c r="I159">
        <v>0.27950000000000003</v>
      </c>
      <c r="J159">
        <v>157</v>
      </c>
      <c r="K159" s="12">
        <v>320</v>
      </c>
      <c r="L159">
        <f t="shared" si="55"/>
        <v>163</v>
      </c>
      <c r="M159">
        <f t="shared" si="56"/>
        <v>132</v>
      </c>
      <c r="N159">
        <f t="shared" si="57"/>
        <v>0.74785276073619633</v>
      </c>
      <c r="O159" s="12">
        <v>0.27950000000000003</v>
      </c>
      <c r="P159">
        <v>114</v>
      </c>
      <c r="Q159">
        <f t="shared" si="58"/>
        <v>-0.11104294478527607</v>
      </c>
      <c r="R159">
        <f t="shared" si="59"/>
        <v>0.9384793865030675</v>
      </c>
      <c r="S159" s="12">
        <f t="shared" si="60"/>
        <v>39050.127272392638</v>
      </c>
      <c r="T159" s="12">
        <f t="shared" si="61"/>
        <v>23430.076363435583</v>
      </c>
      <c r="U159">
        <v>157</v>
      </c>
      <c r="V159">
        <f t="shared" si="62"/>
        <v>203.75</v>
      </c>
      <c r="W159">
        <f t="shared" si="63"/>
        <v>136.625</v>
      </c>
      <c r="X159">
        <f t="shared" si="64"/>
        <v>-128.72757139246903</v>
      </c>
      <c r="Y159">
        <f t="shared" si="65"/>
        <v>177.80817222643415</v>
      </c>
      <c r="Z159">
        <f t="shared" si="66"/>
        <v>177.80817222643415</v>
      </c>
      <c r="AA159">
        <f t="shared" si="67"/>
        <v>0.20212599865734554</v>
      </c>
      <c r="AB159">
        <f t="shared" si="68"/>
        <v>0.69063748466257679</v>
      </c>
      <c r="AC159">
        <f t="shared" si="69"/>
        <v>44822.360918903876</v>
      </c>
      <c r="AD159" s="12">
        <f t="shared" si="70"/>
        <v>26893.416551342325</v>
      </c>
      <c r="AE159">
        <v>13836.059999999998</v>
      </c>
      <c r="AF159" s="65">
        <f t="shared" si="71"/>
        <v>13057.356551342327</v>
      </c>
      <c r="AH159" s="65">
        <f t="shared" si="72"/>
        <v>8402.756063394685</v>
      </c>
      <c r="AI159" s="65">
        <f t="shared" si="73"/>
        <v>-42002.756063394685</v>
      </c>
      <c r="AJ159" s="65">
        <f t="shared" si="74"/>
        <v>-18002.756063394685</v>
      </c>
      <c r="AK159" s="65">
        <f t="shared" si="75"/>
        <v>-18002.756063394685</v>
      </c>
      <c r="AL159" s="65">
        <f t="shared" si="76"/>
        <v>-24002.756063394685</v>
      </c>
      <c r="AM159" s="66">
        <f t="shared" si="77"/>
        <v>-28945.399512052358</v>
      </c>
      <c r="AN159" s="66">
        <f t="shared" si="78"/>
        <v>-4945.3995120523577</v>
      </c>
      <c r="AO159" s="66">
        <f t="shared" si="79"/>
        <v>-4945.3995120523577</v>
      </c>
      <c r="AP159" s="66">
        <f t="shared" si="80"/>
        <v>-10945.399512052358</v>
      </c>
    </row>
    <row r="160" spans="1:42" x14ac:dyDescent="0.25">
      <c r="A160" t="s">
        <v>304</v>
      </c>
      <c r="B160" t="s">
        <v>264</v>
      </c>
      <c r="C160" t="s">
        <v>107</v>
      </c>
      <c r="D160">
        <v>1</v>
      </c>
      <c r="E160">
        <v>1700</v>
      </c>
      <c r="G160" s="4">
        <f t="shared" si="54"/>
        <v>19849.199999999997</v>
      </c>
      <c r="H160">
        <v>239</v>
      </c>
      <c r="I160">
        <v>0.67669999999999997</v>
      </c>
      <c r="J160">
        <v>98</v>
      </c>
      <c r="K160" s="12">
        <v>430</v>
      </c>
      <c r="L160">
        <f t="shared" si="55"/>
        <v>332</v>
      </c>
      <c r="M160">
        <f t="shared" si="56"/>
        <v>141</v>
      </c>
      <c r="N160">
        <f t="shared" si="57"/>
        <v>0.43975903614457834</v>
      </c>
      <c r="O160" s="12">
        <v>0.67669999999999997</v>
      </c>
      <c r="P160">
        <v>114</v>
      </c>
      <c r="Q160">
        <f t="shared" si="58"/>
        <v>0.13855421686746988</v>
      </c>
      <c r="R160">
        <f t="shared" si="59"/>
        <v>0.74094819277108437</v>
      </c>
      <c r="S160" s="12">
        <f t="shared" si="60"/>
        <v>30830.854301204818</v>
      </c>
      <c r="T160" s="12">
        <f t="shared" si="61"/>
        <v>18498.512580722891</v>
      </c>
      <c r="U160">
        <v>98</v>
      </c>
      <c r="V160">
        <f t="shared" si="62"/>
        <v>415</v>
      </c>
      <c r="W160">
        <f t="shared" si="63"/>
        <v>56.5</v>
      </c>
      <c r="X160">
        <f t="shared" si="64"/>
        <v>-262.19358099570383</v>
      </c>
      <c r="Y160">
        <f t="shared" si="65"/>
        <v>251.27185999494569</v>
      </c>
      <c r="Z160">
        <f t="shared" si="66"/>
        <v>251.27185999494569</v>
      </c>
      <c r="AA160">
        <f t="shared" si="67"/>
        <v>0.46932978312035106</v>
      </c>
      <c r="AB160">
        <f t="shared" si="68"/>
        <v>0.47917240963855418</v>
      </c>
      <c r="AC160">
        <f t="shared" si="69"/>
        <v>43946.928059270933</v>
      </c>
      <c r="AD160" s="12">
        <f t="shared" si="70"/>
        <v>26368.15683556256</v>
      </c>
      <c r="AE160">
        <v>19849.199999999997</v>
      </c>
      <c r="AF160" s="65">
        <f t="shared" si="71"/>
        <v>6518.9568355625634</v>
      </c>
      <c r="AH160" s="65">
        <f t="shared" si="72"/>
        <v>5829.9309839357429</v>
      </c>
      <c r="AI160" s="65">
        <f t="shared" si="73"/>
        <v>-39429.930983935745</v>
      </c>
      <c r="AJ160" s="65">
        <f t="shared" si="74"/>
        <v>-15429.930983935743</v>
      </c>
      <c r="AK160" s="65">
        <f t="shared" si="75"/>
        <v>-15429.930983935743</v>
      </c>
      <c r="AL160" s="65">
        <f t="shared" si="76"/>
        <v>-21429.930983935745</v>
      </c>
      <c r="AM160" s="66">
        <f t="shared" si="77"/>
        <v>-32910.974148373178</v>
      </c>
      <c r="AN160" s="66">
        <f t="shared" si="78"/>
        <v>-8910.9741483731796</v>
      </c>
      <c r="AO160" s="66">
        <f t="shared" si="79"/>
        <v>-8910.9741483731796</v>
      </c>
      <c r="AP160" s="66">
        <f t="shared" si="80"/>
        <v>-14910.974148373181</v>
      </c>
    </row>
    <row r="161" spans="1:42" x14ac:dyDescent="0.25">
      <c r="A161" t="s">
        <v>305</v>
      </c>
      <c r="B161" t="s">
        <v>301</v>
      </c>
      <c r="C161" t="s">
        <v>116</v>
      </c>
      <c r="D161">
        <v>2</v>
      </c>
      <c r="E161">
        <v>1340</v>
      </c>
      <c r="G161" s="4">
        <f t="shared" si="54"/>
        <v>15645.84</v>
      </c>
      <c r="H161">
        <v>278</v>
      </c>
      <c r="I161">
        <v>0.38900000000000001</v>
      </c>
      <c r="J161">
        <v>135</v>
      </c>
      <c r="K161" s="12">
        <v>347</v>
      </c>
      <c r="L161">
        <f t="shared" si="55"/>
        <v>212</v>
      </c>
      <c r="M161">
        <f t="shared" si="56"/>
        <v>143</v>
      </c>
      <c r="N161">
        <f t="shared" si="57"/>
        <v>0.63962264150943393</v>
      </c>
      <c r="O161" s="12">
        <v>0.38900000000000001</v>
      </c>
      <c r="P161">
        <v>114</v>
      </c>
      <c r="Q161">
        <f t="shared" si="58"/>
        <v>2.0754716981132071E-2</v>
      </c>
      <c r="R161">
        <f t="shared" si="59"/>
        <v>0.8341747169811321</v>
      </c>
      <c r="S161" s="12">
        <f t="shared" si="60"/>
        <v>34710.009973584907</v>
      </c>
      <c r="T161" s="12">
        <f t="shared" si="61"/>
        <v>20826.005984150943</v>
      </c>
      <c r="U161">
        <v>135</v>
      </c>
      <c r="V161">
        <f t="shared" si="62"/>
        <v>265</v>
      </c>
      <c r="W161">
        <f t="shared" si="63"/>
        <v>108.5</v>
      </c>
      <c r="X161">
        <f t="shared" si="64"/>
        <v>-167.42481678038919</v>
      </c>
      <c r="Y161">
        <f t="shared" si="65"/>
        <v>196.66154915339905</v>
      </c>
      <c r="Z161">
        <f t="shared" si="66"/>
        <v>196.66154915339905</v>
      </c>
      <c r="AA161">
        <f t="shared" si="67"/>
        <v>0.33268509114490208</v>
      </c>
      <c r="AB161">
        <f t="shared" si="68"/>
        <v>0.58731301886792453</v>
      </c>
      <c r="AC161">
        <f t="shared" si="69"/>
        <v>42158.189166911812</v>
      </c>
      <c r="AD161" s="12">
        <f t="shared" si="70"/>
        <v>25294.913500147086</v>
      </c>
      <c r="AE161">
        <v>15645.84</v>
      </c>
      <c r="AF161" s="65">
        <f t="shared" si="71"/>
        <v>9649.0735001470857</v>
      </c>
      <c r="AH161" s="65">
        <f t="shared" si="72"/>
        <v>7145.6417295597494</v>
      </c>
      <c r="AI161" s="65">
        <f t="shared" si="73"/>
        <v>-40745.641729559749</v>
      </c>
      <c r="AJ161" s="65">
        <f t="shared" si="74"/>
        <v>-16745.641729559749</v>
      </c>
      <c r="AK161" s="65">
        <f t="shared" si="75"/>
        <v>-16745.641729559749</v>
      </c>
      <c r="AL161" s="65">
        <f t="shared" si="76"/>
        <v>-22745.641729559749</v>
      </c>
      <c r="AM161" s="66">
        <f t="shared" si="77"/>
        <v>-31096.568229412664</v>
      </c>
      <c r="AN161" s="66">
        <f t="shared" si="78"/>
        <v>-7096.5682294126636</v>
      </c>
      <c r="AO161" s="66">
        <f t="shared" si="79"/>
        <v>-7096.5682294126636</v>
      </c>
      <c r="AP161" s="66">
        <f t="shared" si="80"/>
        <v>-13096.568229412664</v>
      </c>
    </row>
    <row r="162" spans="1:42" x14ac:dyDescent="0.25">
      <c r="A162" t="s">
        <v>306</v>
      </c>
      <c r="B162" t="s">
        <v>307</v>
      </c>
      <c r="C162" t="s">
        <v>107</v>
      </c>
      <c r="D162">
        <v>1</v>
      </c>
      <c r="E162">
        <v>1150</v>
      </c>
      <c r="G162" s="4">
        <f t="shared" si="54"/>
        <v>13427.400000000001</v>
      </c>
      <c r="H162">
        <v>183</v>
      </c>
      <c r="I162">
        <v>0.57530000000000003</v>
      </c>
      <c r="J162">
        <v>80</v>
      </c>
      <c r="K162" s="12">
        <v>267</v>
      </c>
      <c r="L162">
        <f t="shared" si="55"/>
        <v>187</v>
      </c>
      <c r="M162">
        <f t="shared" si="56"/>
        <v>103</v>
      </c>
      <c r="N162">
        <f t="shared" si="57"/>
        <v>0.54064171122994653</v>
      </c>
      <c r="O162" s="12">
        <v>0.57530000000000003</v>
      </c>
      <c r="P162">
        <v>114</v>
      </c>
      <c r="Q162">
        <f t="shared" si="58"/>
        <v>0.24545454545454548</v>
      </c>
      <c r="R162">
        <f t="shared" si="59"/>
        <v>0.65634727272727278</v>
      </c>
      <c r="S162" s="12">
        <f t="shared" si="60"/>
        <v>27310.610018181818</v>
      </c>
      <c r="T162" s="12">
        <f t="shared" si="61"/>
        <v>16386.366010909089</v>
      </c>
      <c r="U162">
        <v>80</v>
      </c>
      <c r="V162">
        <f t="shared" si="62"/>
        <v>233.75</v>
      </c>
      <c r="W162">
        <f t="shared" si="63"/>
        <v>56.625</v>
      </c>
      <c r="X162">
        <f t="shared" si="64"/>
        <v>-147.68132423553197</v>
      </c>
      <c r="Y162">
        <f t="shared" si="65"/>
        <v>153.93023439474348</v>
      </c>
      <c r="Z162">
        <f t="shared" si="66"/>
        <v>153.93023439474348</v>
      </c>
      <c r="AA162">
        <f t="shared" si="67"/>
        <v>0.41627907762457106</v>
      </c>
      <c r="AB162">
        <f t="shared" si="68"/>
        <v>0.52115673796791451</v>
      </c>
      <c r="AC162">
        <f t="shared" si="69"/>
        <v>29280.949273607363</v>
      </c>
      <c r="AD162" s="12">
        <f t="shared" si="70"/>
        <v>17568.569564164416</v>
      </c>
      <c r="AE162">
        <v>13427.400000000001</v>
      </c>
      <c r="AF162" s="65">
        <f t="shared" si="71"/>
        <v>4141.1695641644146</v>
      </c>
      <c r="AH162" s="65">
        <f t="shared" si="72"/>
        <v>6340.74031194296</v>
      </c>
      <c r="AI162" s="65">
        <f t="shared" si="73"/>
        <v>-39940.740311942958</v>
      </c>
      <c r="AJ162" s="65">
        <f t="shared" si="74"/>
        <v>-15940.74031194296</v>
      </c>
      <c r="AK162" s="65">
        <f t="shared" si="75"/>
        <v>-15940.74031194296</v>
      </c>
      <c r="AL162" s="65">
        <f t="shared" si="76"/>
        <v>-21940.740311942958</v>
      </c>
      <c r="AM162" s="66">
        <f t="shared" si="77"/>
        <v>-35799.570747778547</v>
      </c>
      <c r="AN162" s="66">
        <f t="shared" si="78"/>
        <v>-11799.570747778545</v>
      </c>
      <c r="AO162" s="66">
        <f t="shared" si="79"/>
        <v>-11799.570747778545</v>
      </c>
      <c r="AP162" s="66">
        <f t="shared" si="80"/>
        <v>-17799.570747778544</v>
      </c>
    </row>
    <row r="163" spans="1:42" x14ac:dyDescent="0.25">
      <c r="A163" t="s">
        <v>308</v>
      </c>
      <c r="B163" t="s">
        <v>307</v>
      </c>
      <c r="C163" t="s">
        <v>107</v>
      </c>
      <c r="D163">
        <v>2</v>
      </c>
      <c r="E163">
        <v>2000</v>
      </c>
      <c r="G163" s="4">
        <f t="shared" si="54"/>
        <v>23352</v>
      </c>
      <c r="H163">
        <v>237</v>
      </c>
      <c r="I163">
        <v>0.31230000000000002</v>
      </c>
      <c r="J163">
        <v>160</v>
      </c>
      <c r="K163" s="12">
        <v>323</v>
      </c>
      <c r="L163">
        <f t="shared" si="55"/>
        <v>163</v>
      </c>
      <c r="M163">
        <f t="shared" si="56"/>
        <v>77</v>
      </c>
      <c r="N163">
        <f t="shared" si="57"/>
        <v>0.47791411042944787</v>
      </c>
      <c r="O163" s="12">
        <v>0.31230000000000002</v>
      </c>
      <c r="P163">
        <v>114</v>
      </c>
      <c r="Q163">
        <f t="shared" si="58"/>
        <v>-0.1257668711656442</v>
      </c>
      <c r="R163">
        <f t="shared" si="59"/>
        <v>0.95013190184049079</v>
      </c>
      <c r="S163" s="12">
        <f t="shared" si="60"/>
        <v>39534.988435582825</v>
      </c>
      <c r="T163" s="12">
        <f t="shared" si="61"/>
        <v>23720.993061349694</v>
      </c>
      <c r="U163">
        <v>160</v>
      </c>
      <c r="V163">
        <f t="shared" si="62"/>
        <v>203.75</v>
      </c>
      <c r="W163">
        <f t="shared" si="63"/>
        <v>139.625</v>
      </c>
      <c r="X163">
        <f t="shared" si="64"/>
        <v>-128.72757139246903</v>
      </c>
      <c r="Y163">
        <f t="shared" si="65"/>
        <v>179.30817222643412</v>
      </c>
      <c r="Z163">
        <f t="shared" si="66"/>
        <v>179.30817222643412</v>
      </c>
      <c r="AA163">
        <f t="shared" si="67"/>
        <v>0.19476403546716134</v>
      </c>
      <c r="AB163">
        <f t="shared" si="68"/>
        <v>0.69646374233128849</v>
      </c>
      <c r="AC163">
        <f t="shared" si="69"/>
        <v>45581.798840683012</v>
      </c>
      <c r="AD163" s="12">
        <f t="shared" si="70"/>
        <v>27349.079304409806</v>
      </c>
      <c r="AE163">
        <v>23352</v>
      </c>
      <c r="AF163" s="65">
        <f t="shared" si="71"/>
        <v>3997.0793044098064</v>
      </c>
      <c r="AH163" s="65">
        <f t="shared" si="72"/>
        <v>8473.6421983640103</v>
      </c>
      <c r="AI163" s="65">
        <f t="shared" si="73"/>
        <v>-42073.64219836401</v>
      </c>
      <c r="AJ163" s="65">
        <f t="shared" si="74"/>
        <v>-18073.64219836401</v>
      </c>
      <c r="AK163" s="65">
        <f t="shared" si="75"/>
        <v>-18073.64219836401</v>
      </c>
      <c r="AL163" s="65">
        <f t="shared" si="76"/>
        <v>-24073.64219836401</v>
      </c>
      <c r="AM163" s="66">
        <f t="shared" si="77"/>
        <v>-38076.562893954208</v>
      </c>
      <c r="AN163" s="66">
        <f t="shared" si="78"/>
        <v>-14076.562893954204</v>
      </c>
      <c r="AO163" s="66">
        <f t="shared" si="79"/>
        <v>-14076.562893954204</v>
      </c>
      <c r="AP163" s="66">
        <f t="shared" si="80"/>
        <v>-20076.562893954204</v>
      </c>
    </row>
    <row r="164" spans="1:42" x14ac:dyDescent="0.25">
      <c r="A164" t="s">
        <v>309</v>
      </c>
      <c r="B164" t="s">
        <v>307</v>
      </c>
      <c r="C164" t="s">
        <v>116</v>
      </c>
      <c r="D164">
        <v>1</v>
      </c>
      <c r="E164">
        <v>1600</v>
      </c>
      <c r="G164" s="4">
        <f t="shared" si="54"/>
        <v>18681.599999999999</v>
      </c>
      <c r="H164">
        <v>297</v>
      </c>
      <c r="I164">
        <v>0.4521</v>
      </c>
      <c r="J164">
        <v>225</v>
      </c>
      <c r="K164" s="12">
        <v>406</v>
      </c>
      <c r="L164">
        <f t="shared" si="55"/>
        <v>181</v>
      </c>
      <c r="M164">
        <f t="shared" si="56"/>
        <v>72</v>
      </c>
      <c r="N164">
        <f t="shared" si="57"/>
        <v>0.41823204419889504</v>
      </c>
      <c r="O164" s="12">
        <v>0.4521</v>
      </c>
      <c r="P164">
        <v>114</v>
      </c>
      <c r="Q164">
        <f t="shared" si="58"/>
        <v>-0.39060773480662991</v>
      </c>
      <c r="R164">
        <f t="shared" si="59"/>
        <v>1.1597269613259669</v>
      </c>
      <c r="S164" s="12">
        <f t="shared" si="60"/>
        <v>48256.238860773483</v>
      </c>
      <c r="T164" s="12">
        <f t="shared" si="61"/>
        <v>28953.74331646409</v>
      </c>
      <c r="U164">
        <v>225</v>
      </c>
      <c r="V164">
        <f t="shared" si="62"/>
        <v>226.25</v>
      </c>
      <c r="W164">
        <f t="shared" si="63"/>
        <v>202.375</v>
      </c>
      <c r="X164">
        <f t="shared" si="64"/>
        <v>-142.94288602476624</v>
      </c>
      <c r="Y164">
        <f t="shared" si="65"/>
        <v>222.77471885266615</v>
      </c>
      <c r="Z164">
        <f t="shared" si="66"/>
        <v>225</v>
      </c>
      <c r="AA164">
        <f t="shared" si="67"/>
        <v>0.1</v>
      </c>
      <c r="AB164">
        <f t="shared" si="68"/>
        <v>0.77146000000000003</v>
      </c>
      <c r="AC164">
        <f t="shared" si="69"/>
        <v>63356.152500000004</v>
      </c>
      <c r="AD164" s="12">
        <f t="shared" si="70"/>
        <v>38013.691500000001</v>
      </c>
      <c r="AE164">
        <v>18681.599999999999</v>
      </c>
      <c r="AF164" s="65">
        <f t="shared" si="71"/>
        <v>19332.091500000002</v>
      </c>
      <c r="AH164" s="65">
        <f t="shared" si="72"/>
        <v>9386.0966666666664</v>
      </c>
      <c r="AI164" s="65">
        <f t="shared" si="73"/>
        <v>-42986.096666666665</v>
      </c>
      <c r="AJ164" s="65">
        <f t="shared" si="74"/>
        <v>-18986.096666666665</v>
      </c>
      <c r="AK164" s="65">
        <f t="shared" si="75"/>
        <v>-18986.096666666665</v>
      </c>
      <c r="AL164" s="65">
        <f t="shared" si="76"/>
        <v>-24986.096666666665</v>
      </c>
      <c r="AM164" s="66">
        <f t="shared" si="77"/>
        <v>-23654.005166666662</v>
      </c>
      <c r="AN164" s="66">
        <f t="shared" si="78"/>
        <v>345.99483333333774</v>
      </c>
      <c r="AO164" s="66">
        <f t="shared" si="79"/>
        <v>345.99483333333774</v>
      </c>
      <c r="AP164" s="66">
        <f t="shared" si="80"/>
        <v>-5654.0051666666623</v>
      </c>
    </row>
    <row r="165" spans="1:42" x14ac:dyDescent="0.25">
      <c r="A165" t="s">
        <v>310</v>
      </c>
      <c r="B165" t="s">
        <v>307</v>
      </c>
      <c r="C165" t="s">
        <v>116</v>
      </c>
      <c r="D165">
        <v>2</v>
      </c>
      <c r="E165">
        <v>2150</v>
      </c>
      <c r="G165" s="4">
        <f t="shared" si="54"/>
        <v>25103.399999999998</v>
      </c>
      <c r="H165">
        <v>360</v>
      </c>
      <c r="I165">
        <v>0.53149999999999997</v>
      </c>
      <c r="J165">
        <v>170</v>
      </c>
      <c r="K165" s="12">
        <v>447</v>
      </c>
      <c r="L165">
        <f t="shared" si="55"/>
        <v>277</v>
      </c>
      <c r="M165">
        <f t="shared" si="56"/>
        <v>190</v>
      </c>
      <c r="N165">
        <f t="shared" si="57"/>
        <v>0.64873646209386282</v>
      </c>
      <c r="O165" s="12">
        <v>0.53149999999999997</v>
      </c>
      <c r="P165">
        <v>114</v>
      </c>
      <c r="Q165">
        <f t="shared" si="58"/>
        <v>-6.1732851985559584E-2</v>
      </c>
      <c r="R165">
        <f t="shared" si="59"/>
        <v>0.89945537906137185</v>
      </c>
      <c r="S165" s="12">
        <f t="shared" si="60"/>
        <v>37426.338322743686</v>
      </c>
      <c r="T165" s="12">
        <f t="shared" si="61"/>
        <v>22455.802993646212</v>
      </c>
      <c r="U165">
        <v>170</v>
      </c>
      <c r="V165">
        <f t="shared" si="62"/>
        <v>346.25</v>
      </c>
      <c r="W165">
        <f t="shared" si="63"/>
        <v>135.375</v>
      </c>
      <c r="X165">
        <f t="shared" si="64"/>
        <v>-218.75789739701796</v>
      </c>
      <c r="Y165">
        <f t="shared" si="65"/>
        <v>253.76296752590346</v>
      </c>
      <c r="Z165">
        <f t="shared" si="66"/>
        <v>253.76296752590346</v>
      </c>
      <c r="AA165">
        <f t="shared" si="67"/>
        <v>0.34191470765603887</v>
      </c>
      <c r="AB165">
        <f t="shared" si="68"/>
        <v>0.58000870036101082</v>
      </c>
      <c r="AC165">
        <f t="shared" si="69"/>
        <v>53722.426082975217</v>
      </c>
      <c r="AD165" s="12">
        <f t="shared" si="70"/>
        <v>32233.45564978513</v>
      </c>
      <c r="AE165">
        <v>25103.399999999998</v>
      </c>
      <c r="AF165" s="65">
        <f t="shared" si="71"/>
        <v>7130.0556497851321</v>
      </c>
      <c r="AH165" s="65">
        <f t="shared" si="72"/>
        <v>7056.772521058966</v>
      </c>
      <c r="AI165" s="65">
        <f t="shared" si="73"/>
        <v>-40656.772521058963</v>
      </c>
      <c r="AJ165" s="65">
        <f t="shared" si="74"/>
        <v>-16656.772521058967</v>
      </c>
      <c r="AK165" s="65">
        <f t="shared" si="75"/>
        <v>-16656.772521058967</v>
      </c>
      <c r="AL165" s="65">
        <f t="shared" si="76"/>
        <v>-22656.772521058967</v>
      </c>
      <c r="AM165" s="66">
        <f t="shared" si="77"/>
        <v>-33526.716871273835</v>
      </c>
      <c r="AN165" s="66">
        <f t="shared" si="78"/>
        <v>-9526.7168712738348</v>
      </c>
      <c r="AO165" s="66">
        <f t="shared" si="79"/>
        <v>-9526.7168712738348</v>
      </c>
      <c r="AP165" s="66">
        <f t="shared" si="80"/>
        <v>-15526.716871273835</v>
      </c>
    </row>
    <row r="166" spans="1:42" x14ac:dyDescent="0.25">
      <c r="A166" t="s">
        <v>311</v>
      </c>
      <c r="B166" t="s">
        <v>312</v>
      </c>
      <c r="C166" t="s">
        <v>107</v>
      </c>
      <c r="D166">
        <v>1</v>
      </c>
      <c r="E166">
        <v>1600</v>
      </c>
      <c r="G166" s="4">
        <f t="shared" si="54"/>
        <v>18681.599999999999</v>
      </c>
      <c r="H166">
        <v>209</v>
      </c>
      <c r="I166">
        <v>0.53969999999999996</v>
      </c>
      <c r="J166">
        <v>94</v>
      </c>
      <c r="K166" s="12">
        <v>411</v>
      </c>
      <c r="L166">
        <f t="shared" si="55"/>
        <v>317</v>
      </c>
      <c r="M166">
        <f t="shared" si="56"/>
        <v>115</v>
      </c>
      <c r="N166">
        <f t="shared" si="57"/>
        <v>0.39022082018927451</v>
      </c>
      <c r="O166" s="12">
        <v>0.53969999999999996</v>
      </c>
      <c r="P166">
        <v>114</v>
      </c>
      <c r="Q166">
        <f t="shared" si="58"/>
        <v>0.15047318611987381</v>
      </c>
      <c r="R166">
        <f t="shared" si="59"/>
        <v>0.7315155205047319</v>
      </c>
      <c r="S166" s="12">
        <f t="shared" si="60"/>
        <v>30438.360808201898</v>
      </c>
      <c r="T166" s="12">
        <f t="shared" si="61"/>
        <v>18263.01648492114</v>
      </c>
      <c r="U166">
        <v>94</v>
      </c>
      <c r="V166">
        <f t="shared" si="62"/>
        <v>396.25</v>
      </c>
      <c r="W166">
        <f t="shared" si="63"/>
        <v>54.375</v>
      </c>
      <c r="X166">
        <f t="shared" si="64"/>
        <v>-250.3474854687895</v>
      </c>
      <c r="Y166">
        <f t="shared" si="65"/>
        <v>240.13307113975236</v>
      </c>
      <c r="Z166">
        <f t="shared" si="66"/>
        <v>240.13307113975236</v>
      </c>
      <c r="AA166">
        <f t="shared" si="67"/>
        <v>0.46879008489527407</v>
      </c>
      <c r="AB166">
        <f t="shared" si="68"/>
        <v>0.47959952681388013</v>
      </c>
      <c r="AC166">
        <f t="shared" si="69"/>
        <v>42036.213161211002</v>
      </c>
      <c r="AD166" s="12">
        <f t="shared" si="70"/>
        <v>25221.727896726599</v>
      </c>
      <c r="AE166">
        <v>18681.599999999999</v>
      </c>
      <c r="AF166" s="65">
        <f t="shared" si="71"/>
        <v>6540.1278967266007</v>
      </c>
      <c r="AH166" s="65">
        <f t="shared" si="72"/>
        <v>5835.1275762355417</v>
      </c>
      <c r="AI166" s="65">
        <f t="shared" si="73"/>
        <v>-39435.127576235544</v>
      </c>
      <c r="AJ166" s="65">
        <f t="shared" si="74"/>
        <v>-15435.127576235542</v>
      </c>
      <c r="AK166" s="65">
        <f t="shared" si="75"/>
        <v>-15435.127576235542</v>
      </c>
      <c r="AL166" s="65">
        <f t="shared" si="76"/>
        <v>-21435.127576235544</v>
      </c>
      <c r="AM166" s="66">
        <f t="shared" si="77"/>
        <v>-32894.999679508939</v>
      </c>
      <c r="AN166" s="66">
        <f t="shared" si="78"/>
        <v>-8894.999679508941</v>
      </c>
      <c r="AO166" s="66">
        <f t="shared" si="79"/>
        <v>-8894.999679508941</v>
      </c>
      <c r="AP166" s="66">
        <f t="shared" si="80"/>
        <v>-14894.999679508943</v>
      </c>
    </row>
    <row r="167" spans="1:42" x14ac:dyDescent="0.25">
      <c r="A167" t="s">
        <v>313</v>
      </c>
      <c r="B167" t="s">
        <v>312</v>
      </c>
      <c r="C167" t="s">
        <v>107</v>
      </c>
      <c r="D167">
        <v>2</v>
      </c>
      <c r="E167">
        <v>2100</v>
      </c>
      <c r="G167" s="4">
        <f t="shared" si="54"/>
        <v>24519.599999999999</v>
      </c>
      <c r="H167">
        <v>265</v>
      </c>
      <c r="I167">
        <v>0.4027</v>
      </c>
      <c r="J167">
        <v>130</v>
      </c>
      <c r="K167" s="12">
        <v>438</v>
      </c>
      <c r="L167">
        <f t="shared" si="55"/>
        <v>308</v>
      </c>
      <c r="M167">
        <f t="shared" si="56"/>
        <v>135</v>
      </c>
      <c r="N167">
        <f t="shared" si="57"/>
        <v>0.45064935064935063</v>
      </c>
      <c r="O167" s="12">
        <v>0.4027</v>
      </c>
      <c r="P167">
        <v>114</v>
      </c>
      <c r="Q167">
        <f t="shared" si="58"/>
        <v>5.8441558441558447E-2</v>
      </c>
      <c r="R167">
        <f t="shared" si="59"/>
        <v>0.80434935064935065</v>
      </c>
      <c r="S167" s="12">
        <f t="shared" si="60"/>
        <v>33468.976480519479</v>
      </c>
      <c r="T167" s="12">
        <f t="shared" si="61"/>
        <v>20081.385888311688</v>
      </c>
      <c r="U167">
        <v>130</v>
      </c>
      <c r="V167">
        <f t="shared" si="62"/>
        <v>385</v>
      </c>
      <c r="W167">
        <f t="shared" si="63"/>
        <v>91.5</v>
      </c>
      <c r="X167">
        <f t="shared" si="64"/>
        <v>-243.23982815264088</v>
      </c>
      <c r="Y167">
        <f t="shared" si="65"/>
        <v>252.64979782663633</v>
      </c>
      <c r="Z167">
        <f t="shared" si="66"/>
        <v>252.64979782663633</v>
      </c>
      <c r="AA167">
        <f t="shared" si="67"/>
        <v>0.41857090344580866</v>
      </c>
      <c r="AB167">
        <f t="shared" si="68"/>
        <v>0.51934298701298709</v>
      </c>
      <c r="AC167">
        <f t="shared" si="69"/>
        <v>47892.343745102102</v>
      </c>
      <c r="AD167" s="12">
        <f t="shared" si="70"/>
        <v>28735.406247061259</v>
      </c>
      <c r="AE167">
        <v>24519.599999999999</v>
      </c>
      <c r="AF167" s="65">
        <f t="shared" si="71"/>
        <v>4215.8062470612604</v>
      </c>
      <c r="AH167" s="65">
        <f t="shared" si="72"/>
        <v>6318.6730086580101</v>
      </c>
      <c r="AI167" s="65">
        <f t="shared" si="73"/>
        <v>-39918.673008658006</v>
      </c>
      <c r="AJ167" s="65">
        <f t="shared" si="74"/>
        <v>-15918.67300865801</v>
      </c>
      <c r="AK167" s="65">
        <f t="shared" si="75"/>
        <v>-15918.67300865801</v>
      </c>
      <c r="AL167" s="65">
        <f t="shared" si="76"/>
        <v>-21918.67300865801</v>
      </c>
      <c r="AM167" s="66">
        <f t="shared" si="77"/>
        <v>-35702.866761596742</v>
      </c>
      <c r="AN167" s="66">
        <f t="shared" si="78"/>
        <v>-11702.86676159675</v>
      </c>
      <c r="AO167" s="66">
        <f t="shared" si="79"/>
        <v>-11702.86676159675</v>
      </c>
      <c r="AP167" s="66">
        <f t="shared" si="80"/>
        <v>-17702.86676159675</v>
      </c>
    </row>
    <row r="168" spans="1:42" x14ac:dyDescent="0.25">
      <c r="A168" t="s">
        <v>314</v>
      </c>
      <c r="B168" t="s">
        <v>312</v>
      </c>
      <c r="C168" t="s">
        <v>116</v>
      </c>
      <c r="D168">
        <v>1</v>
      </c>
      <c r="E168">
        <v>1200</v>
      </c>
      <c r="G168" s="4">
        <f t="shared" si="54"/>
        <v>14011.199999999999</v>
      </c>
      <c r="H168">
        <v>435</v>
      </c>
      <c r="I168">
        <v>0.4</v>
      </c>
      <c r="J168">
        <v>162</v>
      </c>
      <c r="K168" s="12">
        <v>504</v>
      </c>
      <c r="L168">
        <f t="shared" si="55"/>
        <v>342</v>
      </c>
      <c r="M168">
        <f t="shared" si="56"/>
        <v>273</v>
      </c>
      <c r="N168">
        <f t="shared" si="57"/>
        <v>0.73859649122807014</v>
      </c>
      <c r="O168" s="12">
        <v>0.4</v>
      </c>
      <c r="P168">
        <v>114</v>
      </c>
      <c r="Q168">
        <f t="shared" si="58"/>
        <v>-1.2280701754385975E-2</v>
      </c>
      <c r="R168">
        <f t="shared" si="59"/>
        <v>0.86031894736842107</v>
      </c>
      <c r="S168" s="12">
        <f t="shared" si="60"/>
        <v>35797.871399999996</v>
      </c>
      <c r="T168" s="12">
        <f t="shared" si="61"/>
        <v>21478.722839999999</v>
      </c>
      <c r="U168">
        <v>162</v>
      </c>
      <c r="V168">
        <f t="shared" si="62"/>
        <v>427.5</v>
      </c>
      <c r="W168">
        <f t="shared" si="63"/>
        <v>119.25</v>
      </c>
      <c r="X168">
        <f t="shared" si="64"/>
        <v>-270.09097801364669</v>
      </c>
      <c r="Y168">
        <f t="shared" si="65"/>
        <v>289.36438589840787</v>
      </c>
      <c r="Z168">
        <f t="shared" si="66"/>
        <v>289.36438589840787</v>
      </c>
      <c r="AA168">
        <f t="shared" si="67"/>
        <v>0.39792838806645114</v>
      </c>
      <c r="AB168">
        <f t="shared" si="68"/>
        <v>0.53567947368421054</v>
      </c>
      <c r="AC168">
        <f t="shared" si="69"/>
        <v>56577.395108470082</v>
      </c>
      <c r="AD168" s="12">
        <f t="shared" si="70"/>
        <v>33946.437065082049</v>
      </c>
      <c r="AE168">
        <v>14011.199999999999</v>
      </c>
      <c r="AF168" s="65">
        <f t="shared" si="71"/>
        <v>19935.237065082052</v>
      </c>
      <c r="AH168" s="65">
        <f t="shared" si="72"/>
        <v>6517.4335964912289</v>
      </c>
      <c r="AI168" s="65">
        <f t="shared" si="73"/>
        <v>-40117.433596491232</v>
      </c>
      <c r="AJ168" s="65">
        <f t="shared" si="74"/>
        <v>-16117.433596491228</v>
      </c>
      <c r="AK168" s="65">
        <f t="shared" si="75"/>
        <v>-16117.433596491228</v>
      </c>
      <c r="AL168" s="65">
        <f t="shared" si="76"/>
        <v>-22117.433596491228</v>
      </c>
      <c r="AM168" s="66">
        <f t="shared" si="77"/>
        <v>-20182.196531409179</v>
      </c>
      <c r="AN168" s="66">
        <f t="shared" si="78"/>
        <v>3817.8034685908242</v>
      </c>
      <c r="AO168" s="66">
        <f t="shared" si="79"/>
        <v>3817.8034685908242</v>
      </c>
      <c r="AP168" s="66">
        <f t="shared" si="80"/>
        <v>-2182.1965314091758</v>
      </c>
    </row>
    <row r="169" spans="1:42" x14ac:dyDescent="0.25">
      <c r="A169" t="s">
        <v>315</v>
      </c>
      <c r="B169" t="s">
        <v>312</v>
      </c>
      <c r="C169" t="s">
        <v>116</v>
      </c>
      <c r="D169">
        <v>2</v>
      </c>
      <c r="E169">
        <v>2100</v>
      </c>
      <c r="G169" s="4">
        <f t="shared" si="54"/>
        <v>24519.599999999999</v>
      </c>
      <c r="H169">
        <v>487</v>
      </c>
      <c r="I169">
        <v>0.43009999999999998</v>
      </c>
      <c r="J169">
        <v>175</v>
      </c>
      <c r="K169" s="12">
        <v>755</v>
      </c>
      <c r="L169">
        <f t="shared" si="55"/>
        <v>580</v>
      </c>
      <c r="M169">
        <f t="shared" si="56"/>
        <v>312</v>
      </c>
      <c r="N169">
        <f t="shared" si="57"/>
        <v>0.53034482758620693</v>
      </c>
      <c r="O169" s="12">
        <v>0.43009999999999998</v>
      </c>
      <c r="P169">
        <v>114</v>
      </c>
      <c r="Q169">
        <f t="shared" si="58"/>
        <v>1.5862068965517243E-2</v>
      </c>
      <c r="R169">
        <f t="shared" si="59"/>
        <v>0.83804675862068967</v>
      </c>
      <c r="S169" s="12">
        <f t="shared" si="60"/>
        <v>34871.1256262069</v>
      </c>
      <c r="T169" s="12">
        <f t="shared" si="61"/>
        <v>20922.675375724139</v>
      </c>
      <c r="U169">
        <v>175</v>
      </c>
      <c r="V169">
        <f t="shared" si="62"/>
        <v>725</v>
      </c>
      <c r="W169">
        <f t="shared" si="63"/>
        <v>102.5</v>
      </c>
      <c r="X169">
        <f t="shared" si="64"/>
        <v>-458.04902704068741</v>
      </c>
      <c r="Y169">
        <f t="shared" si="65"/>
        <v>440.86650240080871</v>
      </c>
      <c r="Z169">
        <f t="shared" si="66"/>
        <v>440.86650240080871</v>
      </c>
      <c r="AA169">
        <f t="shared" si="67"/>
        <v>0.46671241710456374</v>
      </c>
      <c r="AB169">
        <f t="shared" si="68"/>
        <v>0.48124379310344828</v>
      </c>
      <c r="AC169">
        <f t="shared" si="69"/>
        <v>77439.957771679721</v>
      </c>
      <c r="AD169" s="12">
        <f t="shared" si="70"/>
        <v>46463.97466300783</v>
      </c>
      <c r="AE169">
        <v>24519.599999999999</v>
      </c>
      <c r="AF169" s="65">
        <f t="shared" si="71"/>
        <v>21944.374663007831</v>
      </c>
      <c r="AH169" s="65">
        <f t="shared" si="72"/>
        <v>5855.1328160919547</v>
      </c>
      <c r="AI169" s="65">
        <f t="shared" si="73"/>
        <v>-39455.132816091951</v>
      </c>
      <c r="AJ169" s="65">
        <f t="shared" si="74"/>
        <v>-15455.132816091955</v>
      </c>
      <c r="AK169" s="65">
        <f t="shared" si="75"/>
        <v>-15455.132816091955</v>
      </c>
      <c r="AL169" s="65">
        <f t="shared" si="76"/>
        <v>-21455.132816091955</v>
      </c>
      <c r="AM169" s="66">
        <f t="shared" si="77"/>
        <v>-17510.75815308412</v>
      </c>
      <c r="AN169" s="66">
        <f t="shared" si="78"/>
        <v>6489.2418469158765</v>
      </c>
      <c r="AO169" s="66">
        <f t="shared" si="79"/>
        <v>6489.2418469158765</v>
      </c>
      <c r="AP169" s="66">
        <f t="shared" si="80"/>
        <v>489.24184691587652</v>
      </c>
    </row>
    <row r="170" spans="1:42" x14ac:dyDescent="0.25">
      <c r="A170" t="s">
        <v>316</v>
      </c>
      <c r="B170" t="s">
        <v>317</v>
      </c>
      <c r="C170" t="s">
        <v>107</v>
      </c>
      <c r="D170">
        <v>2</v>
      </c>
      <c r="E170">
        <v>2500</v>
      </c>
      <c r="G170" s="4">
        <f t="shared" si="54"/>
        <v>29190</v>
      </c>
      <c r="H170">
        <v>231</v>
      </c>
      <c r="I170">
        <v>0.4027</v>
      </c>
      <c r="J170">
        <v>129</v>
      </c>
      <c r="K170" s="12">
        <v>431</v>
      </c>
      <c r="L170">
        <f t="shared" si="55"/>
        <v>302</v>
      </c>
      <c r="M170">
        <f t="shared" si="56"/>
        <v>102</v>
      </c>
      <c r="N170">
        <f t="shared" si="57"/>
        <v>0.37019867549668872</v>
      </c>
      <c r="O170" s="12">
        <v>0.4027</v>
      </c>
      <c r="P170">
        <v>114</v>
      </c>
      <c r="Q170">
        <f t="shared" si="58"/>
        <v>6.0264900662251659E-2</v>
      </c>
      <c r="R170">
        <f t="shared" si="59"/>
        <v>0.80290635761589402</v>
      </c>
      <c r="S170" s="12">
        <f t="shared" si="60"/>
        <v>33408.933540397353</v>
      </c>
      <c r="T170" s="12">
        <f t="shared" si="61"/>
        <v>20045.36012423841</v>
      </c>
      <c r="U170">
        <v>129</v>
      </c>
      <c r="V170">
        <f t="shared" si="62"/>
        <v>377.5</v>
      </c>
      <c r="W170">
        <f t="shared" si="63"/>
        <v>91.25</v>
      </c>
      <c r="X170">
        <f t="shared" si="64"/>
        <v>-238.50138994187515</v>
      </c>
      <c r="Y170">
        <f t="shared" si="65"/>
        <v>248.49428228455901</v>
      </c>
      <c r="Z170">
        <f t="shared" si="66"/>
        <v>248.49428228455901</v>
      </c>
      <c r="AA170">
        <f t="shared" si="67"/>
        <v>0.41654114512465962</v>
      </c>
      <c r="AB170">
        <f t="shared" si="68"/>
        <v>0.5209493377483444</v>
      </c>
      <c r="AC170">
        <f t="shared" si="69"/>
        <v>47250.320103492777</v>
      </c>
      <c r="AD170" s="12">
        <f t="shared" si="70"/>
        <v>28350.192062095666</v>
      </c>
      <c r="AE170">
        <v>29190</v>
      </c>
      <c r="AF170" s="65">
        <f t="shared" si="71"/>
        <v>-839.80793790433381</v>
      </c>
      <c r="AH170" s="65">
        <f t="shared" si="72"/>
        <v>6338.2169426048567</v>
      </c>
      <c r="AI170" s="65">
        <f t="shared" si="73"/>
        <v>-39938.216942604857</v>
      </c>
      <c r="AJ170" s="65">
        <f t="shared" si="74"/>
        <v>-15938.216942604857</v>
      </c>
      <c r="AK170" s="65">
        <f t="shared" si="75"/>
        <v>-15938.216942604857</v>
      </c>
      <c r="AL170" s="65">
        <f t="shared" si="76"/>
        <v>-21938.216942604857</v>
      </c>
      <c r="AM170" s="66">
        <f t="shared" si="77"/>
        <v>-40778.024880509191</v>
      </c>
      <c r="AN170" s="66">
        <f t="shared" si="78"/>
        <v>-16778.024880509191</v>
      </c>
      <c r="AO170" s="66">
        <f t="shared" si="79"/>
        <v>-16778.024880509191</v>
      </c>
      <c r="AP170" s="66">
        <f t="shared" si="80"/>
        <v>-22778.024880509191</v>
      </c>
    </row>
    <row r="171" spans="1:42" x14ac:dyDescent="0.25">
      <c r="A171" t="s">
        <v>318</v>
      </c>
      <c r="B171" t="s">
        <v>106</v>
      </c>
      <c r="C171" t="s">
        <v>116</v>
      </c>
      <c r="D171">
        <v>2</v>
      </c>
      <c r="E171">
        <v>2000</v>
      </c>
      <c r="G171" s="4">
        <f t="shared" si="54"/>
        <v>23352</v>
      </c>
      <c r="H171">
        <v>199</v>
      </c>
      <c r="I171">
        <v>0.31230000000000002</v>
      </c>
      <c r="J171">
        <v>97</v>
      </c>
      <c r="K171" s="12">
        <v>240</v>
      </c>
      <c r="L171">
        <f t="shared" si="55"/>
        <v>143</v>
      </c>
      <c r="M171">
        <f t="shared" si="56"/>
        <v>102</v>
      </c>
      <c r="N171">
        <f t="shared" si="57"/>
        <v>0.67062937062937067</v>
      </c>
      <c r="O171" s="12">
        <v>0.31230000000000002</v>
      </c>
      <c r="P171">
        <v>114</v>
      </c>
      <c r="Q171">
        <f t="shared" si="58"/>
        <v>0.19510489510489512</v>
      </c>
      <c r="R171">
        <f t="shared" si="59"/>
        <v>0.69619398601398608</v>
      </c>
      <c r="S171" s="12">
        <f t="shared" si="60"/>
        <v>28968.63175804196</v>
      </c>
      <c r="T171" s="12">
        <f t="shared" si="61"/>
        <v>17381.179054825174</v>
      </c>
      <c r="U171">
        <v>97</v>
      </c>
      <c r="V171">
        <f t="shared" si="62"/>
        <v>178.75</v>
      </c>
      <c r="W171">
        <f t="shared" si="63"/>
        <v>79.125</v>
      </c>
      <c r="X171">
        <f t="shared" si="64"/>
        <v>-112.93277735658327</v>
      </c>
      <c r="Y171">
        <f t="shared" si="65"/>
        <v>135.62312041950975</v>
      </c>
      <c r="Z171">
        <f t="shared" si="66"/>
        <v>135.62312041950975</v>
      </c>
      <c r="AA171">
        <f t="shared" si="67"/>
        <v>0.31607340094830627</v>
      </c>
      <c r="AB171">
        <f t="shared" si="68"/>
        <v>0.60045951048951052</v>
      </c>
      <c r="AC171">
        <f t="shared" si="69"/>
        <v>29724.210261827946</v>
      </c>
      <c r="AD171" s="12">
        <f t="shared" si="70"/>
        <v>17834.526157096767</v>
      </c>
      <c r="AE171">
        <v>23352</v>
      </c>
      <c r="AF171" s="65">
        <f t="shared" si="71"/>
        <v>-5517.4738429032332</v>
      </c>
      <c r="AH171" s="65">
        <f t="shared" si="72"/>
        <v>7305.5907109557111</v>
      </c>
      <c r="AI171" s="65">
        <f t="shared" si="73"/>
        <v>-40905.590710955708</v>
      </c>
      <c r="AJ171" s="65">
        <f t="shared" si="74"/>
        <v>-16905.590710955712</v>
      </c>
      <c r="AK171" s="65">
        <f t="shared" si="75"/>
        <v>-16905.590710955712</v>
      </c>
      <c r="AL171" s="65">
        <f t="shared" si="76"/>
        <v>-22905.590710955712</v>
      </c>
      <c r="AM171" s="66">
        <f t="shared" si="77"/>
        <v>-46423.064553858945</v>
      </c>
      <c r="AN171" s="66">
        <f t="shared" si="78"/>
        <v>-22423.064553858945</v>
      </c>
      <c r="AO171" s="66">
        <f t="shared" si="79"/>
        <v>-22423.064553858945</v>
      </c>
      <c r="AP171" s="66">
        <f t="shared" si="80"/>
        <v>-28423.064553858945</v>
      </c>
    </row>
    <row r="172" spans="1:42" x14ac:dyDescent="0.25">
      <c r="A172" t="s">
        <v>319</v>
      </c>
      <c r="B172" t="s">
        <v>317</v>
      </c>
      <c r="C172" t="s">
        <v>116</v>
      </c>
      <c r="D172">
        <v>1</v>
      </c>
      <c r="E172">
        <v>2500</v>
      </c>
      <c r="G172" s="4">
        <f t="shared" si="54"/>
        <v>29190</v>
      </c>
      <c r="H172">
        <v>490</v>
      </c>
      <c r="I172">
        <v>0.2301</v>
      </c>
      <c r="J172">
        <v>186</v>
      </c>
      <c r="K172" s="12">
        <v>578</v>
      </c>
      <c r="L172">
        <f t="shared" si="55"/>
        <v>392</v>
      </c>
      <c r="M172">
        <f t="shared" si="56"/>
        <v>304</v>
      </c>
      <c r="N172">
        <f t="shared" si="57"/>
        <v>0.7204081632653061</v>
      </c>
      <c r="O172" s="12">
        <v>0.2301</v>
      </c>
      <c r="P172">
        <v>114</v>
      </c>
      <c r="Q172">
        <f t="shared" si="58"/>
        <v>-4.6938775510204089E-2</v>
      </c>
      <c r="R172">
        <f t="shared" si="59"/>
        <v>0.88774734693877555</v>
      </c>
      <c r="S172" s="12">
        <f t="shared" si="60"/>
        <v>36939.167106122455</v>
      </c>
      <c r="T172" s="12">
        <f t="shared" si="61"/>
        <v>22163.500263673472</v>
      </c>
      <c r="U172">
        <v>186</v>
      </c>
      <c r="V172">
        <f t="shared" si="62"/>
        <v>490</v>
      </c>
      <c r="W172">
        <f t="shared" si="63"/>
        <v>137</v>
      </c>
      <c r="X172">
        <f t="shared" si="64"/>
        <v>-309.57796310336113</v>
      </c>
      <c r="Y172">
        <f t="shared" si="65"/>
        <v>331.82701541571902</v>
      </c>
      <c r="Z172">
        <f t="shared" si="66"/>
        <v>331.82701541571902</v>
      </c>
      <c r="AA172">
        <f t="shared" si="67"/>
        <v>0.39760615390963067</v>
      </c>
      <c r="AB172">
        <f t="shared" si="68"/>
        <v>0.53593448979591829</v>
      </c>
      <c r="AC172">
        <f t="shared" si="69"/>
        <v>64910.702905673883</v>
      </c>
      <c r="AD172" s="12">
        <f t="shared" si="70"/>
        <v>38946.421743404331</v>
      </c>
      <c r="AE172">
        <v>29190</v>
      </c>
      <c r="AF172" s="65">
        <f t="shared" si="71"/>
        <v>9756.4217434043312</v>
      </c>
      <c r="AH172" s="65">
        <f t="shared" si="72"/>
        <v>6520.5362925170066</v>
      </c>
      <c r="AI172" s="65">
        <f t="shared" si="73"/>
        <v>-40120.536292517005</v>
      </c>
      <c r="AJ172" s="65">
        <f t="shared" si="74"/>
        <v>-16120.536292517007</v>
      </c>
      <c r="AK172" s="65">
        <f t="shared" si="75"/>
        <v>-16120.536292517007</v>
      </c>
      <c r="AL172" s="65">
        <f t="shared" si="76"/>
        <v>-22120.536292517005</v>
      </c>
      <c r="AM172" s="66">
        <f t="shared" si="77"/>
        <v>-30364.114549112674</v>
      </c>
      <c r="AN172" s="66">
        <f t="shared" si="78"/>
        <v>-6364.1145491126754</v>
      </c>
      <c r="AO172" s="66">
        <f t="shared" si="79"/>
        <v>-6364.1145491126754</v>
      </c>
      <c r="AP172" s="66">
        <f t="shared" si="80"/>
        <v>-12364.114549112674</v>
      </c>
    </row>
    <row r="173" spans="1:42" x14ac:dyDescent="0.25">
      <c r="A173" t="s">
        <v>320</v>
      </c>
      <c r="B173" t="s">
        <v>317</v>
      </c>
      <c r="C173" t="s">
        <v>116</v>
      </c>
      <c r="D173">
        <v>2</v>
      </c>
      <c r="E173">
        <v>2750</v>
      </c>
      <c r="G173" s="4">
        <f t="shared" si="54"/>
        <v>32109</v>
      </c>
      <c r="H173">
        <v>538</v>
      </c>
      <c r="I173">
        <v>0.6</v>
      </c>
      <c r="J173">
        <v>188</v>
      </c>
      <c r="K173" s="12">
        <v>810</v>
      </c>
      <c r="L173">
        <f t="shared" si="55"/>
        <v>622</v>
      </c>
      <c r="M173">
        <f t="shared" si="56"/>
        <v>350</v>
      </c>
      <c r="N173">
        <f t="shared" si="57"/>
        <v>0.5501607717041801</v>
      </c>
      <c r="O173" s="12">
        <v>0.6</v>
      </c>
      <c r="P173">
        <v>114</v>
      </c>
      <c r="Q173">
        <f t="shared" si="58"/>
        <v>4.8231511254019366E-3</v>
      </c>
      <c r="R173">
        <f t="shared" si="59"/>
        <v>0.84678295819935689</v>
      </c>
      <c r="S173" s="12">
        <f t="shared" si="60"/>
        <v>35234.63889067524</v>
      </c>
      <c r="T173" s="12">
        <f t="shared" si="61"/>
        <v>21140.783334405143</v>
      </c>
      <c r="U173">
        <v>188</v>
      </c>
      <c r="V173">
        <f t="shared" si="62"/>
        <v>777.5</v>
      </c>
      <c r="W173">
        <f t="shared" si="63"/>
        <v>110.25</v>
      </c>
      <c r="X173">
        <f t="shared" si="64"/>
        <v>-491.21809451604753</v>
      </c>
      <c r="Y173">
        <f t="shared" si="65"/>
        <v>472.95511119535001</v>
      </c>
      <c r="Z173">
        <f t="shared" si="66"/>
        <v>472.95511119535001</v>
      </c>
      <c r="AA173">
        <f t="shared" si="67"/>
        <v>0.46650175073356914</v>
      </c>
      <c r="AB173">
        <f t="shared" si="68"/>
        <v>0.48141051446945343</v>
      </c>
      <c r="AC173">
        <f t="shared" si="69"/>
        <v>83105.23064155152</v>
      </c>
      <c r="AD173" s="12">
        <f t="shared" si="70"/>
        <v>49863.138384930913</v>
      </c>
      <c r="AE173">
        <v>32109</v>
      </c>
      <c r="AF173" s="65">
        <f t="shared" si="71"/>
        <v>17754.138384930913</v>
      </c>
      <c r="AH173" s="65">
        <f t="shared" si="72"/>
        <v>5857.1612593783502</v>
      </c>
      <c r="AI173" s="65">
        <f t="shared" si="73"/>
        <v>-39457.16125937835</v>
      </c>
      <c r="AJ173" s="65">
        <f t="shared" si="74"/>
        <v>-15457.16125937835</v>
      </c>
      <c r="AK173" s="65">
        <f t="shared" si="75"/>
        <v>-15457.16125937835</v>
      </c>
      <c r="AL173" s="65">
        <f t="shared" si="76"/>
        <v>-21457.16125937835</v>
      </c>
      <c r="AM173" s="66">
        <f t="shared" si="77"/>
        <v>-21703.022874447437</v>
      </c>
      <c r="AN173" s="66">
        <f t="shared" si="78"/>
        <v>2296.9771255525629</v>
      </c>
      <c r="AO173" s="66">
        <f t="shared" si="79"/>
        <v>2296.9771255525629</v>
      </c>
      <c r="AP173" s="66">
        <f t="shared" si="80"/>
        <v>-3703.0228744474371</v>
      </c>
    </row>
    <row r="174" spans="1:42" x14ac:dyDescent="0.25">
      <c r="A174" t="s">
        <v>321</v>
      </c>
      <c r="B174" t="s">
        <v>317</v>
      </c>
      <c r="C174" t="s">
        <v>107</v>
      </c>
      <c r="D174">
        <v>1</v>
      </c>
      <c r="E174">
        <v>1800</v>
      </c>
      <c r="G174" s="4">
        <f t="shared" si="54"/>
        <v>21016.799999999999</v>
      </c>
      <c r="H174">
        <v>288</v>
      </c>
      <c r="I174">
        <v>0.2329</v>
      </c>
      <c r="J174">
        <v>89</v>
      </c>
      <c r="K174" s="12">
        <v>390</v>
      </c>
      <c r="L174">
        <f t="shared" si="55"/>
        <v>301</v>
      </c>
      <c r="M174">
        <f t="shared" si="56"/>
        <v>199</v>
      </c>
      <c r="N174">
        <f t="shared" si="57"/>
        <v>0.62890365448504992</v>
      </c>
      <c r="O174" s="12">
        <v>0.2329</v>
      </c>
      <c r="P174">
        <v>114</v>
      </c>
      <c r="Q174">
        <f t="shared" si="58"/>
        <v>0.16644518272425252</v>
      </c>
      <c r="R174">
        <f t="shared" si="59"/>
        <v>0.71887528239202658</v>
      </c>
      <c r="S174" s="12">
        <f t="shared" si="60"/>
        <v>29912.400500332227</v>
      </c>
      <c r="T174" s="12">
        <f t="shared" si="61"/>
        <v>17947.440300199334</v>
      </c>
      <c r="U174">
        <v>89</v>
      </c>
      <c r="V174">
        <f t="shared" si="62"/>
        <v>376.25</v>
      </c>
      <c r="W174">
        <f t="shared" si="63"/>
        <v>51.375</v>
      </c>
      <c r="X174">
        <f t="shared" si="64"/>
        <v>-237.71165024008087</v>
      </c>
      <c r="Y174">
        <f t="shared" si="65"/>
        <v>227.88502969421279</v>
      </c>
      <c r="Z174">
        <f t="shared" si="66"/>
        <v>227.88502969421279</v>
      </c>
      <c r="AA174">
        <f t="shared" si="67"/>
        <v>0.46912964702780807</v>
      </c>
      <c r="AB174">
        <f t="shared" si="68"/>
        <v>0.47933079734219269</v>
      </c>
      <c r="AC174">
        <f t="shared" si="69"/>
        <v>39869.794239771836</v>
      </c>
      <c r="AD174" s="12">
        <f t="shared" si="70"/>
        <v>23921.876543863102</v>
      </c>
      <c r="AE174">
        <v>21016.799999999999</v>
      </c>
      <c r="AF174" s="65">
        <f t="shared" si="71"/>
        <v>2905.0765438631024</v>
      </c>
      <c r="AH174" s="65">
        <f t="shared" si="72"/>
        <v>5831.8580343300109</v>
      </c>
      <c r="AI174" s="65">
        <f t="shared" si="73"/>
        <v>-39431.858034330013</v>
      </c>
      <c r="AJ174" s="65">
        <f t="shared" si="74"/>
        <v>-15431.858034330011</v>
      </c>
      <c r="AK174" s="65">
        <f t="shared" si="75"/>
        <v>-15431.858034330011</v>
      </c>
      <c r="AL174" s="65">
        <f t="shared" si="76"/>
        <v>-21431.858034330013</v>
      </c>
      <c r="AM174" s="66">
        <f t="shared" si="77"/>
        <v>-36526.781490466907</v>
      </c>
      <c r="AN174" s="66">
        <f t="shared" si="78"/>
        <v>-12526.781490466909</v>
      </c>
      <c r="AO174" s="66">
        <f t="shared" si="79"/>
        <v>-12526.781490466909</v>
      </c>
      <c r="AP174" s="66">
        <f t="shared" si="80"/>
        <v>-18526.78149046691</v>
      </c>
    </row>
    <row r="175" spans="1:42" x14ac:dyDescent="0.25">
      <c r="A175" t="s">
        <v>322</v>
      </c>
      <c r="B175" t="s">
        <v>323</v>
      </c>
      <c r="C175" t="s">
        <v>107</v>
      </c>
      <c r="D175">
        <v>2</v>
      </c>
      <c r="E175">
        <v>3000</v>
      </c>
      <c r="G175" s="4">
        <f t="shared" si="54"/>
        <v>35028</v>
      </c>
      <c r="H175">
        <v>415</v>
      </c>
      <c r="I175">
        <v>0.40820000000000001</v>
      </c>
      <c r="J175">
        <v>193</v>
      </c>
      <c r="K175" s="12">
        <v>648</v>
      </c>
      <c r="L175">
        <f t="shared" si="55"/>
        <v>455</v>
      </c>
      <c r="M175">
        <f t="shared" si="56"/>
        <v>222</v>
      </c>
      <c r="N175">
        <f t="shared" si="57"/>
        <v>0.49032967032967034</v>
      </c>
      <c r="O175" s="12">
        <v>0.40820000000000001</v>
      </c>
      <c r="P175">
        <v>114</v>
      </c>
      <c r="Q175">
        <f t="shared" si="58"/>
        <v>-3.8901098901098913E-2</v>
      </c>
      <c r="R175">
        <f t="shared" si="59"/>
        <v>0.8813863296703297</v>
      </c>
      <c r="S175" s="12">
        <f t="shared" si="60"/>
        <v>36674.485177582421</v>
      </c>
      <c r="T175" s="12">
        <f t="shared" si="61"/>
        <v>22004.691106549453</v>
      </c>
      <c r="U175">
        <v>193</v>
      </c>
      <c r="V175">
        <f t="shared" si="62"/>
        <v>568.75</v>
      </c>
      <c r="W175">
        <f t="shared" si="63"/>
        <v>136.125</v>
      </c>
      <c r="X175">
        <f t="shared" si="64"/>
        <v>-359.33156431640134</v>
      </c>
      <c r="Y175">
        <f t="shared" si="65"/>
        <v>373.70992860753103</v>
      </c>
      <c r="Z175">
        <f t="shared" si="66"/>
        <v>373.70992860753103</v>
      </c>
      <c r="AA175">
        <f t="shared" si="67"/>
        <v>0.41773174260664797</v>
      </c>
      <c r="AB175">
        <f t="shared" si="68"/>
        <v>0.52000709890109875</v>
      </c>
      <c r="AC175">
        <f t="shared" si="69"/>
        <v>70931.112769094703</v>
      </c>
      <c r="AD175" s="12">
        <f t="shared" si="70"/>
        <v>42558.66766145682</v>
      </c>
      <c r="AE175">
        <v>35028</v>
      </c>
      <c r="AF175" s="65">
        <f t="shared" si="71"/>
        <v>7530.6676614568205</v>
      </c>
      <c r="AH175" s="65">
        <f t="shared" si="72"/>
        <v>6326.7530366300352</v>
      </c>
      <c r="AI175" s="65">
        <f t="shared" si="73"/>
        <v>-39926.753036630034</v>
      </c>
      <c r="AJ175" s="65">
        <f t="shared" si="74"/>
        <v>-15926.753036630034</v>
      </c>
      <c r="AK175" s="65">
        <f t="shared" si="75"/>
        <v>-15926.753036630034</v>
      </c>
      <c r="AL175" s="65">
        <f t="shared" si="76"/>
        <v>-21926.753036630034</v>
      </c>
      <c r="AM175" s="66">
        <f t="shared" si="77"/>
        <v>-32396.085375173214</v>
      </c>
      <c r="AN175" s="66">
        <f t="shared" si="78"/>
        <v>-8396.0853751732138</v>
      </c>
      <c r="AO175" s="66">
        <f t="shared" si="79"/>
        <v>-8396.0853751732138</v>
      </c>
      <c r="AP175" s="66">
        <f t="shared" si="80"/>
        <v>-14396.085375173214</v>
      </c>
    </row>
    <row r="176" spans="1:42" x14ac:dyDescent="0.25">
      <c r="A176" t="s">
        <v>324</v>
      </c>
      <c r="B176" t="s">
        <v>323</v>
      </c>
      <c r="C176" t="s">
        <v>116</v>
      </c>
      <c r="D176">
        <v>1</v>
      </c>
      <c r="E176">
        <v>2000</v>
      </c>
      <c r="G176" s="4">
        <f t="shared" si="54"/>
        <v>23352</v>
      </c>
      <c r="H176">
        <v>387</v>
      </c>
      <c r="I176">
        <v>0.32600000000000001</v>
      </c>
      <c r="J176">
        <v>193</v>
      </c>
      <c r="K176" s="12">
        <v>600</v>
      </c>
      <c r="L176">
        <f t="shared" si="55"/>
        <v>407</v>
      </c>
      <c r="M176">
        <f t="shared" si="56"/>
        <v>194</v>
      </c>
      <c r="N176">
        <f t="shared" si="57"/>
        <v>0.48132678132678142</v>
      </c>
      <c r="O176" s="12">
        <v>0.32600000000000001</v>
      </c>
      <c r="P176">
        <v>114</v>
      </c>
      <c r="Q176">
        <f t="shared" si="58"/>
        <v>-5.5282555282555296E-2</v>
      </c>
      <c r="R176">
        <f t="shared" si="59"/>
        <v>0.89435061425061424</v>
      </c>
      <c r="S176" s="12">
        <f t="shared" si="60"/>
        <v>37213.92905896806</v>
      </c>
      <c r="T176" s="12">
        <f t="shared" si="61"/>
        <v>22328.357435380836</v>
      </c>
      <c r="U176">
        <v>193</v>
      </c>
      <c r="V176">
        <f t="shared" si="62"/>
        <v>508.75</v>
      </c>
      <c r="W176">
        <f t="shared" si="63"/>
        <v>142.125</v>
      </c>
      <c r="X176">
        <f t="shared" si="64"/>
        <v>-321.42405863027545</v>
      </c>
      <c r="Y176">
        <f t="shared" si="65"/>
        <v>344.46580427091232</v>
      </c>
      <c r="Z176">
        <f t="shared" si="66"/>
        <v>344.46580427091232</v>
      </c>
      <c r="AA176">
        <f t="shared" si="67"/>
        <v>0.39772148259638784</v>
      </c>
      <c r="AB176">
        <f t="shared" si="68"/>
        <v>0.53584321867321871</v>
      </c>
      <c r="AC176">
        <f t="shared" si="69"/>
        <v>67371.577828435387</v>
      </c>
      <c r="AD176" s="12">
        <f t="shared" si="70"/>
        <v>40422.946697061234</v>
      </c>
      <c r="AE176">
        <v>23352</v>
      </c>
      <c r="AF176" s="65">
        <f t="shared" si="71"/>
        <v>17070.946697061234</v>
      </c>
      <c r="AH176" s="65">
        <f t="shared" si="72"/>
        <v>6519.4258271908284</v>
      </c>
      <c r="AI176" s="65">
        <f t="shared" si="73"/>
        <v>-40119.425827190826</v>
      </c>
      <c r="AJ176" s="65">
        <f t="shared" si="74"/>
        <v>-16119.425827190829</v>
      </c>
      <c r="AK176" s="65">
        <f t="shared" si="75"/>
        <v>-16119.425827190829</v>
      </c>
      <c r="AL176" s="65">
        <f t="shared" si="76"/>
        <v>-22119.425827190829</v>
      </c>
      <c r="AM176" s="66">
        <f t="shared" si="77"/>
        <v>-23048.479130129592</v>
      </c>
      <c r="AN176" s="66">
        <f t="shared" si="78"/>
        <v>951.52086987040457</v>
      </c>
      <c r="AO176" s="66">
        <f t="shared" si="79"/>
        <v>951.52086987040457</v>
      </c>
      <c r="AP176" s="66">
        <f t="shared" si="80"/>
        <v>-5048.4791301295954</v>
      </c>
    </row>
    <row r="177" spans="1:42" x14ac:dyDescent="0.25">
      <c r="A177" t="s">
        <v>325</v>
      </c>
      <c r="B177" t="s">
        <v>323</v>
      </c>
      <c r="C177" t="s">
        <v>116</v>
      </c>
      <c r="D177">
        <v>2</v>
      </c>
      <c r="E177">
        <v>2950</v>
      </c>
      <c r="G177" s="4">
        <f t="shared" si="54"/>
        <v>34444.199999999997</v>
      </c>
      <c r="H177">
        <v>575</v>
      </c>
      <c r="I177">
        <v>0.38900000000000001</v>
      </c>
      <c r="J177">
        <v>192</v>
      </c>
      <c r="K177" s="12">
        <v>829</v>
      </c>
      <c r="L177">
        <f t="shared" si="55"/>
        <v>637</v>
      </c>
      <c r="M177">
        <f t="shared" si="56"/>
        <v>383</v>
      </c>
      <c r="N177">
        <f t="shared" si="57"/>
        <v>0.58100470957613826</v>
      </c>
      <c r="O177" s="12">
        <v>0.38900000000000001</v>
      </c>
      <c r="P177">
        <v>114</v>
      </c>
      <c r="Q177">
        <f t="shared" si="58"/>
        <v>2.040816326530609E-3</v>
      </c>
      <c r="R177">
        <f t="shared" si="59"/>
        <v>0.84898489795918375</v>
      </c>
      <c r="S177" s="12">
        <f t="shared" si="60"/>
        <v>35326.261604081636</v>
      </c>
      <c r="T177" s="12">
        <f t="shared" si="61"/>
        <v>21195.756962448981</v>
      </c>
      <c r="U177">
        <v>192</v>
      </c>
      <c r="V177">
        <f t="shared" si="62"/>
        <v>796.25</v>
      </c>
      <c r="W177">
        <f t="shared" si="63"/>
        <v>112.375</v>
      </c>
      <c r="X177">
        <f t="shared" si="64"/>
        <v>-503.06419004296185</v>
      </c>
      <c r="Y177">
        <f t="shared" si="65"/>
        <v>484.09390005054337</v>
      </c>
      <c r="Z177">
        <f t="shared" si="66"/>
        <v>484.09390005054337</v>
      </c>
      <c r="AA177">
        <f t="shared" si="67"/>
        <v>0.46683692314039982</v>
      </c>
      <c r="AB177">
        <f t="shared" si="68"/>
        <v>0.48114525902668759</v>
      </c>
      <c r="AC177">
        <f t="shared" si="69"/>
        <v>85015.612000566209</v>
      </c>
      <c r="AD177" s="12">
        <f t="shared" si="70"/>
        <v>51009.367200339722</v>
      </c>
      <c r="AE177">
        <v>34444.199999999997</v>
      </c>
      <c r="AF177" s="65">
        <f t="shared" si="71"/>
        <v>16565.167200339725</v>
      </c>
      <c r="AH177" s="65">
        <f t="shared" si="72"/>
        <v>5853.9339848246991</v>
      </c>
      <c r="AI177" s="65">
        <f t="shared" si="73"/>
        <v>-39453.933984824696</v>
      </c>
      <c r="AJ177" s="65">
        <f t="shared" si="74"/>
        <v>-15453.9339848247</v>
      </c>
      <c r="AK177" s="65">
        <f t="shared" si="75"/>
        <v>-15453.9339848247</v>
      </c>
      <c r="AL177" s="65">
        <f t="shared" si="76"/>
        <v>-21453.9339848247</v>
      </c>
      <c r="AM177" s="66">
        <f t="shared" si="77"/>
        <v>-22888.766784484971</v>
      </c>
      <c r="AN177" s="66">
        <f t="shared" si="78"/>
        <v>1111.2332155150252</v>
      </c>
      <c r="AO177" s="66">
        <f t="shared" si="79"/>
        <v>1111.2332155150252</v>
      </c>
      <c r="AP177" s="66">
        <f t="shared" si="80"/>
        <v>-4888.7667844849748</v>
      </c>
    </row>
    <row r="178" spans="1:42" x14ac:dyDescent="0.25">
      <c r="A178" t="s">
        <v>326</v>
      </c>
      <c r="B178" t="s">
        <v>323</v>
      </c>
      <c r="C178" t="s">
        <v>107</v>
      </c>
      <c r="D178">
        <v>1</v>
      </c>
      <c r="E178">
        <v>1700</v>
      </c>
      <c r="G178" s="4">
        <f t="shared" si="54"/>
        <v>19849.199999999997</v>
      </c>
      <c r="H178">
        <v>228</v>
      </c>
      <c r="I178">
        <v>0.52049999999999996</v>
      </c>
      <c r="J178">
        <v>98</v>
      </c>
      <c r="K178" s="12">
        <v>432</v>
      </c>
      <c r="L178">
        <f t="shared" si="55"/>
        <v>334</v>
      </c>
      <c r="M178">
        <f t="shared" si="56"/>
        <v>130</v>
      </c>
      <c r="N178">
        <f t="shared" si="57"/>
        <v>0.41137724550898203</v>
      </c>
      <c r="O178" s="12">
        <v>0.52049999999999996</v>
      </c>
      <c r="P178">
        <v>114</v>
      </c>
      <c r="Q178">
        <f t="shared" si="58"/>
        <v>0.13832335329341316</v>
      </c>
      <c r="R178">
        <f t="shared" si="59"/>
        <v>0.7411308982035929</v>
      </c>
      <c r="S178" s="12">
        <f t="shared" si="60"/>
        <v>30838.456674251502</v>
      </c>
      <c r="T178" s="12">
        <f t="shared" si="61"/>
        <v>18503.074004550901</v>
      </c>
      <c r="U178">
        <v>98</v>
      </c>
      <c r="V178">
        <f t="shared" si="62"/>
        <v>417.5</v>
      </c>
      <c r="W178">
        <f t="shared" si="63"/>
        <v>56.25</v>
      </c>
      <c r="X178">
        <f t="shared" si="64"/>
        <v>-263.77306039929238</v>
      </c>
      <c r="Y178">
        <f t="shared" si="65"/>
        <v>252.49036517563809</v>
      </c>
      <c r="Z178">
        <f t="shared" si="66"/>
        <v>252.49036517563809</v>
      </c>
      <c r="AA178">
        <f t="shared" si="67"/>
        <v>0.4700368028158996</v>
      </c>
      <c r="AB178">
        <f t="shared" si="68"/>
        <v>0.47861287425149707</v>
      </c>
      <c r="AC178">
        <f t="shared" si="69"/>
        <v>44108.475880095619</v>
      </c>
      <c r="AD178" s="12">
        <f t="shared" si="70"/>
        <v>26465.085528057371</v>
      </c>
      <c r="AE178">
        <v>19849.199999999997</v>
      </c>
      <c r="AF178" s="65">
        <f t="shared" si="71"/>
        <v>6615.8855280573734</v>
      </c>
      <c r="AH178" s="65">
        <f t="shared" si="72"/>
        <v>5823.123303393214</v>
      </c>
      <c r="AI178" s="65">
        <f t="shared" si="73"/>
        <v>-39423.123303393215</v>
      </c>
      <c r="AJ178" s="65">
        <f t="shared" si="74"/>
        <v>-15423.123303393215</v>
      </c>
      <c r="AK178" s="65">
        <f t="shared" si="75"/>
        <v>-15423.123303393215</v>
      </c>
      <c r="AL178" s="65">
        <f t="shared" si="76"/>
        <v>-21423.123303393215</v>
      </c>
      <c r="AM178" s="66">
        <f t="shared" si="77"/>
        <v>-32807.237775335845</v>
      </c>
      <c r="AN178" s="66">
        <f t="shared" si="78"/>
        <v>-8807.2377753358414</v>
      </c>
      <c r="AO178" s="66">
        <f t="shared" si="79"/>
        <v>-8807.2377753358414</v>
      </c>
      <c r="AP178" s="66">
        <f t="shared" si="80"/>
        <v>-14807.237775335841</v>
      </c>
    </row>
    <row r="179" spans="1:42" x14ac:dyDescent="0.25">
      <c r="A179" t="s">
        <v>327</v>
      </c>
      <c r="B179" t="s">
        <v>328</v>
      </c>
      <c r="C179" t="s">
        <v>107</v>
      </c>
      <c r="D179">
        <v>1</v>
      </c>
      <c r="E179">
        <v>3000</v>
      </c>
      <c r="G179" s="4">
        <f t="shared" si="54"/>
        <v>35028</v>
      </c>
      <c r="H179">
        <v>337</v>
      </c>
      <c r="I179">
        <v>0.46300000000000002</v>
      </c>
      <c r="J179">
        <v>87</v>
      </c>
      <c r="K179" s="12">
        <v>512</v>
      </c>
      <c r="L179">
        <f t="shared" si="55"/>
        <v>425</v>
      </c>
      <c r="M179">
        <f t="shared" si="56"/>
        <v>250</v>
      </c>
      <c r="N179">
        <f t="shared" si="57"/>
        <v>0.57058823529411762</v>
      </c>
      <c r="O179" s="12">
        <v>0.46300000000000002</v>
      </c>
      <c r="P179">
        <v>114</v>
      </c>
      <c r="Q179">
        <f t="shared" si="58"/>
        <v>0.15082352941176472</v>
      </c>
      <c r="R179">
        <f t="shared" si="59"/>
        <v>0.73123825882352944</v>
      </c>
      <c r="S179" s="12">
        <f t="shared" si="60"/>
        <v>30426.823949647063</v>
      </c>
      <c r="T179" s="12">
        <f t="shared" si="61"/>
        <v>18256.094369788236</v>
      </c>
      <c r="U179">
        <v>87</v>
      </c>
      <c r="V179">
        <f t="shared" si="62"/>
        <v>531.25</v>
      </c>
      <c r="W179">
        <f t="shared" si="63"/>
        <v>33.875</v>
      </c>
      <c r="X179">
        <f t="shared" si="64"/>
        <v>-335.63937326257263</v>
      </c>
      <c r="Y179">
        <f t="shared" si="65"/>
        <v>302.43235089714432</v>
      </c>
      <c r="Z179">
        <f t="shared" si="66"/>
        <v>302.43235089714432</v>
      </c>
      <c r="AA179">
        <f t="shared" si="67"/>
        <v>0.50551971933580109</v>
      </c>
      <c r="AB179">
        <f t="shared" si="68"/>
        <v>0.45053169411764704</v>
      </c>
      <c r="AC179">
        <f t="shared" si="69"/>
        <v>49733.206183070688</v>
      </c>
      <c r="AD179" s="12">
        <f t="shared" si="70"/>
        <v>29839.923709842413</v>
      </c>
      <c r="AE179">
        <v>35028</v>
      </c>
      <c r="AF179" s="65">
        <f t="shared" si="71"/>
        <v>-5188.0762901575872</v>
      </c>
      <c r="AH179" s="65">
        <f t="shared" si="72"/>
        <v>5481.4689450980395</v>
      </c>
      <c r="AI179" s="65">
        <f t="shared" si="73"/>
        <v>-39081.468945098037</v>
      </c>
      <c r="AJ179" s="65">
        <f t="shared" si="74"/>
        <v>-15081.46894509804</v>
      </c>
      <c r="AK179" s="65">
        <f t="shared" si="75"/>
        <v>-15081.46894509804</v>
      </c>
      <c r="AL179" s="65">
        <f t="shared" si="76"/>
        <v>-21081.46894509804</v>
      </c>
      <c r="AM179" s="66">
        <f t="shared" si="77"/>
        <v>-44269.545235255624</v>
      </c>
      <c r="AN179" s="66">
        <f t="shared" si="78"/>
        <v>-20269.545235255628</v>
      </c>
      <c r="AO179" s="66">
        <f t="shared" si="79"/>
        <v>-20269.545235255628</v>
      </c>
      <c r="AP179" s="66">
        <f t="shared" si="80"/>
        <v>-26269.545235255628</v>
      </c>
    </row>
    <row r="180" spans="1:42" x14ac:dyDescent="0.25">
      <c r="A180" t="s">
        <v>329</v>
      </c>
      <c r="B180" t="s">
        <v>328</v>
      </c>
      <c r="C180" t="s">
        <v>107</v>
      </c>
      <c r="D180">
        <v>2</v>
      </c>
      <c r="E180">
        <v>3200</v>
      </c>
      <c r="G180" s="4">
        <f t="shared" si="54"/>
        <v>37363.199999999997</v>
      </c>
      <c r="H180">
        <v>154</v>
      </c>
      <c r="I180">
        <v>0.67949999999999999</v>
      </c>
      <c r="J180">
        <v>154</v>
      </c>
      <c r="K180" s="12">
        <v>480</v>
      </c>
      <c r="L180">
        <f t="shared" si="55"/>
        <v>326</v>
      </c>
      <c r="M180">
        <f t="shared" si="56"/>
        <v>0</v>
      </c>
      <c r="N180">
        <f t="shared" si="57"/>
        <v>0.1</v>
      </c>
      <c r="O180" s="12">
        <v>0.67949999999999999</v>
      </c>
      <c r="P180">
        <v>114</v>
      </c>
      <c r="Q180">
        <f t="shared" si="58"/>
        <v>1.8404907975460155E-3</v>
      </c>
      <c r="R180">
        <f t="shared" si="59"/>
        <v>0.84914343558282213</v>
      </c>
      <c r="S180" s="12">
        <f t="shared" si="60"/>
        <v>35332.858354601231</v>
      </c>
      <c r="T180" s="12">
        <f t="shared" si="61"/>
        <v>21199.715012760738</v>
      </c>
      <c r="U180">
        <v>154</v>
      </c>
      <c r="V180">
        <f t="shared" si="62"/>
        <v>407.5</v>
      </c>
      <c r="W180">
        <f t="shared" si="63"/>
        <v>113.25</v>
      </c>
      <c r="X180">
        <f t="shared" si="64"/>
        <v>-257.45514278493806</v>
      </c>
      <c r="Y180">
        <f t="shared" si="65"/>
        <v>275.6163444528683</v>
      </c>
      <c r="Z180">
        <f t="shared" si="66"/>
        <v>275.6163444528683</v>
      </c>
      <c r="AA180">
        <f t="shared" si="67"/>
        <v>0.39844501706225349</v>
      </c>
      <c r="AB180">
        <f t="shared" si="68"/>
        <v>0.53527061349693261</v>
      </c>
      <c r="AC180">
        <f t="shared" si="69"/>
        <v>53848.205371550081</v>
      </c>
      <c r="AD180" s="12">
        <f t="shared" si="70"/>
        <v>32308.923222930047</v>
      </c>
      <c r="AE180">
        <v>37363.199999999997</v>
      </c>
      <c r="AF180" s="65">
        <f t="shared" si="71"/>
        <v>-5054.2767770699502</v>
      </c>
      <c r="AH180" s="65">
        <f t="shared" si="72"/>
        <v>6512.459130879347</v>
      </c>
      <c r="AI180" s="65">
        <f t="shared" si="73"/>
        <v>-40112.459130879346</v>
      </c>
      <c r="AJ180" s="65">
        <f t="shared" si="74"/>
        <v>-16112.459130879346</v>
      </c>
      <c r="AK180" s="65">
        <f t="shared" si="75"/>
        <v>-16112.459130879346</v>
      </c>
      <c r="AL180" s="65">
        <f t="shared" si="76"/>
        <v>-22112.459130879346</v>
      </c>
      <c r="AM180" s="66">
        <f t="shared" si="77"/>
        <v>-45166.735907949296</v>
      </c>
      <c r="AN180" s="66">
        <f t="shared" si="78"/>
        <v>-21166.735907949296</v>
      </c>
      <c r="AO180" s="66">
        <f t="shared" si="79"/>
        <v>-21166.735907949296</v>
      </c>
      <c r="AP180" s="66">
        <f t="shared" si="80"/>
        <v>-27166.735907949296</v>
      </c>
    </row>
    <row r="181" spans="1:42" x14ac:dyDescent="0.25">
      <c r="A181" t="s">
        <v>330</v>
      </c>
      <c r="B181" t="s">
        <v>331</v>
      </c>
      <c r="C181" t="s">
        <v>107</v>
      </c>
      <c r="D181">
        <v>2</v>
      </c>
      <c r="E181">
        <v>4500</v>
      </c>
      <c r="G181" s="4">
        <f t="shared" si="54"/>
        <v>52542</v>
      </c>
      <c r="H181">
        <v>432</v>
      </c>
      <c r="I181">
        <v>0.68220000000000003</v>
      </c>
      <c r="J181">
        <v>273</v>
      </c>
      <c r="K181" s="12">
        <v>853</v>
      </c>
      <c r="L181">
        <f t="shared" si="55"/>
        <v>580</v>
      </c>
      <c r="M181">
        <f t="shared" si="56"/>
        <v>159</v>
      </c>
      <c r="N181">
        <f t="shared" si="57"/>
        <v>0.31931034482758625</v>
      </c>
      <c r="O181" s="12">
        <v>0.68220000000000003</v>
      </c>
      <c r="P181">
        <v>114</v>
      </c>
      <c r="Q181">
        <f t="shared" si="58"/>
        <v>-0.11931034482758621</v>
      </c>
      <c r="R181">
        <f t="shared" si="59"/>
        <v>0.9450222068965517</v>
      </c>
      <c r="S181" s="12">
        <f t="shared" si="60"/>
        <v>39322.374028965518</v>
      </c>
      <c r="T181" s="12">
        <f t="shared" si="61"/>
        <v>23593.424417379309</v>
      </c>
      <c r="U181">
        <v>273</v>
      </c>
      <c r="V181">
        <f t="shared" si="62"/>
        <v>725</v>
      </c>
      <c r="W181">
        <f t="shared" si="63"/>
        <v>200.5</v>
      </c>
      <c r="X181">
        <f t="shared" si="64"/>
        <v>-458.04902704068741</v>
      </c>
      <c r="Y181">
        <f t="shared" si="65"/>
        <v>489.86650240080877</v>
      </c>
      <c r="Z181">
        <f t="shared" si="66"/>
        <v>489.86650240080877</v>
      </c>
      <c r="AA181">
        <f t="shared" si="67"/>
        <v>0.39912621020801209</v>
      </c>
      <c r="AB181">
        <f t="shared" si="68"/>
        <v>0.53473151724137924</v>
      </c>
      <c r="AC181">
        <f t="shared" si="69"/>
        <v>95610.676197196954</v>
      </c>
      <c r="AD181" s="12">
        <f t="shared" si="70"/>
        <v>57366.405718318172</v>
      </c>
      <c r="AE181">
        <v>52542</v>
      </c>
      <c r="AF181" s="65">
        <f t="shared" si="71"/>
        <v>4824.4057183181721</v>
      </c>
      <c r="AH181" s="65">
        <f t="shared" si="72"/>
        <v>6505.9001264367807</v>
      </c>
      <c r="AI181" s="65">
        <f t="shared" si="73"/>
        <v>-40105.900126436783</v>
      </c>
      <c r="AJ181" s="65">
        <f t="shared" si="74"/>
        <v>-16105.90012643678</v>
      </c>
      <c r="AK181" s="65">
        <f t="shared" si="75"/>
        <v>-16105.90012643678</v>
      </c>
      <c r="AL181" s="65">
        <f t="shared" si="76"/>
        <v>-22105.90012643678</v>
      </c>
      <c r="AM181" s="66">
        <f t="shared" si="77"/>
        <v>-35281.494408118611</v>
      </c>
      <c r="AN181" s="66">
        <f t="shared" si="78"/>
        <v>-11281.494408118608</v>
      </c>
      <c r="AO181" s="66">
        <f t="shared" si="79"/>
        <v>-11281.494408118608</v>
      </c>
      <c r="AP181" s="66">
        <f t="shared" si="80"/>
        <v>-17281.494408118608</v>
      </c>
    </row>
    <row r="182" spans="1:42" x14ac:dyDescent="0.25">
      <c r="A182" t="s">
        <v>332</v>
      </c>
      <c r="B182" t="s">
        <v>106</v>
      </c>
      <c r="C182" t="s">
        <v>107</v>
      </c>
      <c r="D182">
        <v>1</v>
      </c>
      <c r="E182">
        <v>800</v>
      </c>
      <c r="G182" s="4">
        <f t="shared" si="54"/>
        <v>9340.7999999999993</v>
      </c>
      <c r="H182">
        <v>104</v>
      </c>
      <c r="I182">
        <v>0.56989999999999996</v>
      </c>
      <c r="J182">
        <v>53</v>
      </c>
      <c r="K182" s="12">
        <v>188</v>
      </c>
      <c r="L182">
        <f t="shared" si="55"/>
        <v>135</v>
      </c>
      <c r="M182">
        <f t="shared" si="56"/>
        <v>51</v>
      </c>
      <c r="N182">
        <f t="shared" si="57"/>
        <v>0.40222222222222226</v>
      </c>
      <c r="O182" s="12">
        <v>0.56989999999999996</v>
      </c>
      <c r="P182">
        <v>114</v>
      </c>
      <c r="Q182">
        <f t="shared" si="58"/>
        <v>0.46148148148148149</v>
      </c>
      <c r="R182">
        <f t="shared" si="59"/>
        <v>0.48538355555555557</v>
      </c>
      <c r="S182" s="12">
        <f t="shared" si="60"/>
        <v>20196.809746666666</v>
      </c>
      <c r="T182" s="12">
        <f t="shared" si="61"/>
        <v>12118.085847999999</v>
      </c>
      <c r="U182">
        <v>53</v>
      </c>
      <c r="V182">
        <f t="shared" si="62"/>
        <v>168.75</v>
      </c>
      <c r="W182">
        <f t="shared" si="63"/>
        <v>36.125</v>
      </c>
      <c r="X182">
        <f t="shared" si="64"/>
        <v>-106.61485974222896</v>
      </c>
      <c r="Y182">
        <f t="shared" si="65"/>
        <v>108.74909969673996</v>
      </c>
      <c r="Z182">
        <f t="shared" si="66"/>
        <v>108.74909969673996</v>
      </c>
      <c r="AA182">
        <f t="shared" si="67"/>
        <v>0.43036503523994052</v>
      </c>
      <c r="AB182">
        <f t="shared" si="68"/>
        <v>0.51000911111111114</v>
      </c>
      <c r="AC182">
        <f t="shared" si="69"/>
        <v>20244.006559720805</v>
      </c>
      <c r="AD182" s="12">
        <f t="shared" si="70"/>
        <v>12146.403935832483</v>
      </c>
      <c r="AE182">
        <v>9340.7999999999993</v>
      </c>
      <c r="AF182" s="65">
        <f t="shared" si="71"/>
        <v>2805.6039358324833</v>
      </c>
      <c r="AH182" s="65">
        <f t="shared" si="72"/>
        <v>6205.1108518518522</v>
      </c>
      <c r="AI182" s="65">
        <f t="shared" si="73"/>
        <v>-39805.110851851852</v>
      </c>
      <c r="AJ182" s="65">
        <f t="shared" si="74"/>
        <v>-15805.110851851852</v>
      </c>
      <c r="AK182" s="65">
        <f t="shared" si="75"/>
        <v>-15805.110851851852</v>
      </c>
      <c r="AL182" s="65">
        <f t="shared" si="76"/>
        <v>-21805.110851851852</v>
      </c>
      <c r="AM182" s="66">
        <f t="shared" si="77"/>
        <v>-36999.506916019367</v>
      </c>
      <c r="AN182" s="66">
        <f t="shared" si="78"/>
        <v>-12999.506916019369</v>
      </c>
      <c r="AO182" s="66">
        <f t="shared" si="79"/>
        <v>-12999.506916019369</v>
      </c>
      <c r="AP182" s="66">
        <f t="shared" si="80"/>
        <v>-18999.506916019367</v>
      </c>
    </row>
    <row r="183" spans="1:42" x14ac:dyDescent="0.25">
      <c r="A183" t="s">
        <v>333</v>
      </c>
      <c r="B183" t="s">
        <v>331</v>
      </c>
      <c r="C183" t="s">
        <v>116</v>
      </c>
      <c r="D183">
        <v>1</v>
      </c>
      <c r="E183">
        <v>4500</v>
      </c>
      <c r="G183" s="4">
        <f t="shared" si="54"/>
        <v>52542</v>
      </c>
      <c r="H183">
        <v>200</v>
      </c>
      <c r="I183">
        <v>0.86850000000000005</v>
      </c>
      <c r="J183">
        <v>103</v>
      </c>
      <c r="K183" s="12">
        <v>807</v>
      </c>
      <c r="L183">
        <f t="shared" si="55"/>
        <v>704</v>
      </c>
      <c r="M183">
        <f t="shared" si="56"/>
        <v>97</v>
      </c>
      <c r="N183">
        <f t="shared" si="57"/>
        <v>0.21022727272727276</v>
      </c>
      <c r="O183" s="12">
        <v>0.86850000000000005</v>
      </c>
      <c r="P183">
        <v>114</v>
      </c>
      <c r="Q183">
        <f t="shared" si="58"/>
        <v>0.1125</v>
      </c>
      <c r="R183">
        <f t="shared" si="59"/>
        <v>0.76156750000000006</v>
      </c>
      <c r="S183" s="12">
        <f t="shared" si="60"/>
        <v>31688.823675000003</v>
      </c>
      <c r="T183" s="12">
        <f t="shared" si="61"/>
        <v>19013.294205000002</v>
      </c>
      <c r="U183">
        <v>103</v>
      </c>
      <c r="V183">
        <f t="shared" si="62"/>
        <v>880</v>
      </c>
      <c r="W183">
        <f t="shared" si="63"/>
        <v>15</v>
      </c>
      <c r="X183">
        <f t="shared" si="64"/>
        <v>-555.97675006317922</v>
      </c>
      <c r="Y183">
        <f t="shared" si="65"/>
        <v>480.41382360374024</v>
      </c>
      <c r="Z183">
        <f t="shared" si="66"/>
        <v>480.41382360374024</v>
      </c>
      <c r="AA183">
        <f t="shared" si="67"/>
        <v>0.52887934500425027</v>
      </c>
      <c r="AB183">
        <f t="shared" si="68"/>
        <v>0.43204488636363636</v>
      </c>
      <c r="AC183">
        <f t="shared" si="69"/>
        <v>75759.522576635267</v>
      </c>
      <c r="AD183" s="12">
        <f t="shared" si="70"/>
        <v>45455.713545981162</v>
      </c>
      <c r="AE183">
        <v>52542</v>
      </c>
      <c r="AF183" s="65">
        <f t="shared" si="71"/>
        <v>-7086.2864540188384</v>
      </c>
      <c r="AH183" s="65">
        <f t="shared" si="72"/>
        <v>5256.5461174242428</v>
      </c>
      <c r="AI183" s="65">
        <f t="shared" si="73"/>
        <v>-38856.546117424245</v>
      </c>
      <c r="AJ183" s="65">
        <f t="shared" si="74"/>
        <v>-14856.546117424243</v>
      </c>
      <c r="AK183" s="65">
        <f t="shared" si="75"/>
        <v>-14856.546117424243</v>
      </c>
      <c r="AL183" s="65">
        <f t="shared" si="76"/>
        <v>-20856.546117424245</v>
      </c>
      <c r="AM183" s="66">
        <f t="shared" si="77"/>
        <v>-45942.832571443083</v>
      </c>
      <c r="AN183" s="66">
        <f t="shared" si="78"/>
        <v>-21942.832571443083</v>
      </c>
      <c r="AO183" s="66">
        <f t="shared" si="79"/>
        <v>-21942.832571443083</v>
      </c>
      <c r="AP183" s="66">
        <f t="shared" si="80"/>
        <v>-27942.832571443083</v>
      </c>
    </row>
    <row r="184" spans="1:42" x14ac:dyDescent="0.25">
      <c r="A184" t="s">
        <v>334</v>
      </c>
      <c r="B184" t="s">
        <v>331</v>
      </c>
      <c r="C184" t="s">
        <v>116</v>
      </c>
      <c r="D184">
        <v>2</v>
      </c>
      <c r="E184">
        <v>5500</v>
      </c>
      <c r="G184" s="4">
        <f t="shared" si="54"/>
        <v>64218</v>
      </c>
      <c r="H184">
        <v>428</v>
      </c>
      <c r="I184">
        <v>0.52329999999999999</v>
      </c>
      <c r="J184">
        <v>200</v>
      </c>
      <c r="K184" s="12">
        <v>770</v>
      </c>
      <c r="L184">
        <f t="shared" si="55"/>
        <v>570</v>
      </c>
      <c r="M184">
        <f t="shared" si="56"/>
        <v>228</v>
      </c>
      <c r="N184">
        <f t="shared" si="57"/>
        <v>0.42000000000000004</v>
      </c>
      <c r="O184" s="12">
        <v>0.52329999999999999</v>
      </c>
      <c r="P184">
        <v>114</v>
      </c>
      <c r="Q184">
        <f t="shared" si="58"/>
        <v>-2.0701754385964902E-2</v>
      </c>
      <c r="R184">
        <f t="shared" si="59"/>
        <v>0.86698336842105261</v>
      </c>
      <c r="S184" s="12">
        <f t="shared" si="60"/>
        <v>36075.177960000001</v>
      </c>
      <c r="T184" s="12">
        <f t="shared" si="61"/>
        <v>21645.106776000001</v>
      </c>
      <c r="U184">
        <v>200</v>
      </c>
      <c r="V184">
        <f t="shared" si="62"/>
        <v>712.5</v>
      </c>
      <c r="W184">
        <f t="shared" si="63"/>
        <v>128.75</v>
      </c>
      <c r="X184">
        <f t="shared" si="64"/>
        <v>-450.15163002274448</v>
      </c>
      <c r="Y184">
        <f t="shared" si="65"/>
        <v>447.2739764973465</v>
      </c>
      <c r="Z184">
        <f t="shared" si="66"/>
        <v>447.2739764973465</v>
      </c>
      <c r="AA184">
        <f t="shared" si="67"/>
        <v>0.4470511950839951</v>
      </c>
      <c r="AB184">
        <f t="shared" si="68"/>
        <v>0.49680368421052629</v>
      </c>
      <c r="AC184">
        <f t="shared" si="69"/>
        <v>81105.686172011541</v>
      </c>
      <c r="AD184" s="12">
        <f t="shared" si="70"/>
        <v>48663.411703206926</v>
      </c>
      <c r="AE184">
        <v>64218</v>
      </c>
      <c r="AF184" s="65">
        <f t="shared" si="71"/>
        <v>-15554.588296793074</v>
      </c>
      <c r="AH184" s="65">
        <f t="shared" si="72"/>
        <v>6044.444824561403</v>
      </c>
      <c r="AI184" s="65">
        <f t="shared" si="73"/>
        <v>-39644.444824561404</v>
      </c>
      <c r="AJ184" s="65">
        <f t="shared" si="74"/>
        <v>-15644.444824561404</v>
      </c>
      <c r="AK184" s="65">
        <f t="shared" si="75"/>
        <v>-15644.444824561404</v>
      </c>
      <c r="AL184" s="65">
        <f t="shared" si="76"/>
        <v>-21644.444824561404</v>
      </c>
      <c r="AM184" s="66">
        <f t="shared" si="77"/>
        <v>-55199.033121354478</v>
      </c>
      <c r="AN184" s="66">
        <f t="shared" si="78"/>
        <v>-31199.033121354478</v>
      </c>
      <c r="AO184" s="66">
        <f t="shared" si="79"/>
        <v>-31199.033121354478</v>
      </c>
      <c r="AP184" s="66">
        <f t="shared" si="80"/>
        <v>-37199.033121354478</v>
      </c>
    </row>
    <row r="185" spans="1:42" x14ac:dyDescent="0.25">
      <c r="A185" t="s">
        <v>335</v>
      </c>
      <c r="B185" t="s">
        <v>331</v>
      </c>
      <c r="C185" t="s">
        <v>107</v>
      </c>
      <c r="D185">
        <v>1</v>
      </c>
      <c r="E185">
        <v>3500</v>
      </c>
      <c r="G185" s="4">
        <f t="shared" si="54"/>
        <v>40866</v>
      </c>
      <c r="H185">
        <v>576</v>
      </c>
      <c r="I185">
        <v>0.46029999999999999</v>
      </c>
      <c r="J185">
        <v>151</v>
      </c>
      <c r="K185" s="12">
        <v>890</v>
      </c>
      <c r="L185">
        <f t="shared" si="55"/>
        <v>739</v>
      </c>
      <c r="M185">
        <f t="shared" si="56"/>
        <v>425</v>
      </c>
      <c r="N185">
        <f t="shared" si="57"/>
        <v>0.56008119079837615</v>
      </c>
      <c r="O185" s="12">
        <v>0.46029999999999999</v>
      </c>
      <c r="P185">
        <v>114</v>
      </c>
      <c r="Q185">
        <f t="shared" si="58"/>
        <v>5.9945872801082545E-2</v>
      </c>
      <c r="R185">
        <f t="shared" si="59"/>
        <v>0.80315883626522333</v>
      </c>
      <c r="S185" s="12">
        <f t="shared" si="60"/>
        <v>33419.439176995947</v>
      </c>
      <c r="T185" s="12">
        <f t="shared" si="61"/>
        <v>20051.663506197568</v>
      </c>
      <c r="U185">
        <v>151</v>
      </c>
      <c r="V185">
        <f t="shared" si="62"/>
        <v>923.75</v>
      </c>
      <c r="W185">
        <f t="shared" si="63"/>
        <v>58.625</v>
      </c>
      <c r="X185">
        <f t="shared" si="64"/>
        <v>-583.61763962597934</v>
      </c>
      <c r="Y185">
        <f t="shared" si="65"/>
        <v>525.73766426585803</v>
      </c>
      <c r="Z185">
        <f t="shared" si="66"/>
        <v>525.73766426585803</v>
      </c>
      <c r="AA185">
        <f t="shared" si="67"/>
        <v>0.50567000191161893</v>
      </c>
      <c r="AB185">
        <f t="shared" si="68"/>
        <v>0.45041276048714479</v>
      </c>
      <c r="AC185">
        <f t="shared" si="69"/>
        <v>86431.617718727837</v>
      </c>
      <c r="AD185" s="12">
        <f t="shared" si="70"/>
        <v>51858.970631236698</v>
      </c>
      <c r="AE185">
        <v>40866</v>
      </c>
      <c r="AF185" s="65">
        <f t="shared" si="71"/>
        <v>10992.970631236698</v>
      </c>
      <c r="AH185" s="65">
        <f t="shared" si="72"/>
        <v>5480.0219192602617</v>
      </c>
      <c r="AI185" s="65">
        <f t="shared" si="73"/>
        <v>-39080.02191926026</v>
      </c>
      <c r="AJ185" s="65">
        <f t="shared" si="74"/>
        <v>-15080.021919260262</v>
      </c>
      <c r="AK185" s="65">
        <f t="shared" si="75"/>
        <v>-15080.021919260262</v>
      </c>
      <c r="AL185" s="65">
        <f t="shared" si="76"/>
        <v>-21080.02191926026</v>
      </c>
      <c r="AM185" s="66">
        <f t="shared" si="77"/>
        <v>-28087.051288023562</v>
      </c>
      <c r="AN185" s="66">
        <f t="shared" si="78"/>
        <v>-4087.0512880235638</v>
      </c>
      <c r="AO185" s="66">
        <f t="shared" si="79"/>
        <v>-4087.0512880235638</v>
      </c>
      <c r="AP185" s="66">
        <f t="shared" si="80"/>
        <v>-10087.051288023562</v>
      </c>
    </row>
    <row r="186" spans="1:42" x14ac:dyDescent="0.25">
      <c r="A186" t="s">
        <v>336</v>
      </c>
      <c r="B186" t="s">
        <v>337</v>
      </c>
      <c r="C186" t="s">
        <v>107</v>
      </c>
      <c r="D186">
        <v>2</v>
      </c>
      <c r="E186">
        <v>4000</v>
      </c>
      <c r="G186" s="4">
        <f t="shared" si="54"/>
        <v>46704</v>
      </c>
      <c r="H186">
        <v>560</v>
      </c>
      <c r="I186">
        <v>0.35339999999999999</v>
      </c>
      <c r="J186">
        <v>218</v>
      </c>
      <c r="K186" s="12">
        <v>681</v>
      </c>
      <c r="L186">
        <f t="shared" si="55"/>
        <v>463</v>
      </c>
      <c r="M186">
        <f t="shared" si="56"/>
        <v>342</v>
      </c>
      <c r="N186">
        <f t="shared" si="57"/>
        <v>0.69092872570194386</v>
      </c>
      <c r="O186" s="12">
        <v>0.35339999999999999</v>
      </c>
      <c r="P186">
        <v>114</v>
      </c>
      <c r="Q186">
        <f t="shared" si="58"/>
        <v>-7.9697624190064792E-2</v>
      </c>
      <c r="R186">
        <f t="shared" si="59"/>
        <v>0.91367269978401733</v>
      </c>
      <c r="S186" s="12">
        <f t="shared" si="60"/>
        <v>38017.921038012959</v>
      </c>
      <c r="T186" s="12">
        <f t="shared" si="61"/>
        <v>22810.752622807773</v>
      </c>
      <c r="U186">
        <v>218</v>
      </c>
      <c r="V186">
        <f t="shared" si="62"/>
        <v>578.75</v>
      </c>
      <c r="W186">
        <f t="shared" si="63"/>
        <v>160.125</v>
      </c>
      <c r="X186">
        <f t="shared" si="64"/>
        <v>-365.6494819307556</v>
      </c>
      <c r="Y186">
        <f t="shared" si="65"/>
        <v>391.08394933030075</v>
      </c>
      <c r="Z186">
        <f t="shared" si="66"/>
        <v>391.08394933030075</v>
      </c>
      <c r="AA186">
        <f t="shared" si="67"/>
        <v>0.39906513923162118</v>
      </c>
      <c r="AB186">
        <f t="shared" si="68"/>
        <v>0.53477984881209495</v>
      </c>
      <c r="AC186">
        <f t="shared" si="69"/>
        <v>76337.492582928768</v>
      </c>
      <c r="AD186" s="12">
        <f t="shared" si="70"/>
        <v>45802.495549757259</v>
      </c>
      <c r="AE186">
        <v>46704</v>
      </c>
      <c r="AF186" s="65">
        <f t="shared" si="71"/>
        <v>-901.50445024274086</v>
      </c>
      <c r="AH186" s="65">
        <f t="shared" si="72"/>
        <v>6506.4881605471555</v>
      </c>
      <c r="AI186" s="65">
        <f t="shared" si="73"/>
        <v>-40106.488160547153</v>
      </c>
      <c r="AJ186" s="65">
        <f t="shared" si="74"/>
        <v>-16106.488160547156</v>
      </c>
      <c r="AK186" s="65">
        <f t="shared" si="75"/>
        <v>-16106.488160547156</v>
      </c>
      <c r="AL186" s="65">
        <f t="shared" si="76"/>
        <v>-22106.488160547156</v>
      </c>
      <c r="AM186" s="66">
        <f t="shared" si="77"/>
        <v>-41007.992610789894</v>
      </c>
      <c r="AN186" s="66">
        <f t="shared" si="78"/>
        <v>-17007.992610789897</v>
      </c>
      <c r="AO186" s="66">
        <f t="shared" si="79"/>
        <v>-17007.992610789897</v>
      </c>
      <c r="AP186" s="66">
        <f t="shared" si="80"/>
        <v>-23007.992610789897</v>
      </c>
    </row>
    <row r="187" spans="1:42" x14ac:dyDescent="0.25">
      <c r="A187" t="s">
        <v>338</v>
      </c>
      <c r="B187" t="s">
        <v>337</v>
      </c>
      <c r="C187" t="s">
        <v>107</v>
      </c>
      <c r="D187">
        <v>1</v>
      </c>
      <c r="E187">
        <v>3000</v>
      </c>
      <c r="G187" s="4">
        <f t="shared" si="54"/>
        <v>35028</v>
      </c>
      <c r="H187">
        <v>288</v>
      </c>
      <c r="I187">
        <v>0.49859999999999999</v>
      </c>
      <c r="J187">
        <v>109</v>
      </c>
      <c r="K187" s="12">
        <v>640</v>
      </c>
      <c r="L187">
        <f t="shared" si="55"/>
        <v>531</v>
      </c>
      <c r="M187">
        <f t="shared" si="56"/>
        <v>179</v>
      </c>
      <c r="N187">
        <f t="shared" si="57"/>
        <v>0.36967984934086628</v>
      </c>
      <c r="O187" s="12">
        <v>0.49859999999999999</v>
      </c>
      <c r="P187">
        <v>114</v>
      </c>
      <c r="Q187">
        <f t="shared" si="58"/>
        <v>0.10753295668549906</v>
      </c>
      <c r="R187">
        <f t="shared" si="59"/>
        <v>0.76549841807909602</v>
      </c>
      <c r="S187" s="12">
        <f t="shared" si="60"/>
        <v>31852.389176271183</v>
      </c>
      <c r="T187" s="12">
        <f t="shared" si="61"/>
        <v>19111.43350576271</v>
      </c>
      <c r="U187">
        <v>109</v>
      </c>
      <c r="V187">
        <f t="shared" si="62"/>
        <v>663.75</v>
      </c>
      <c r="W187">
        <f t="shared" si="63"/>
        <v>42.625</v>
      </c>
      <c r="X187">
        <f t="shared" si="64"/>
        <v>-419.35178165276727</v>
      </c>
      <c r="Y187">
        <f t="shared" si="65"/>
        <v>378.01312547384384</v>
      </c>
      <c r="Z187">
        <f t="shared" si="66"/>
        <v>378.01312547384384</v>
      </c>
      <c r="AA187">
        <f t="shared" si="67"/>
        <v>0.50529284440503786</v>
      </c>
      <c r="AB187">
        <f t="shared" si="68"/>
        <v>0.45071124293785308</v>
      </c>
      <c r="AC187">
        <f t="shared" si="69"/>
        <v>62186.789454635655</v>
      </c>
      <c r="AD187" s="12">
        <f t="shared" si="70"/>
        <v>37312.073672781393</v>
      </c>
      <c r="AE187">
        <v>35028</v>
      </c>
      <c r="AF187" s="65">
        <f t="shared" si="71"/>
        <v>2284.0736727813928</v>
      </c>
      <c r="AH187" s="65">
        <f t="shared" si="72"/>
        <v>5483.6534557438799</v>
      </c>
      <c r="AI187" s="65">
        <f t="shared" si="73"/>
        <v>-39083.653455743879</v>
      </c>
      <c r="AJ187" s="65">
        <f t="shared" si="74"/>
        <v>-15083.653455743879</v>
      </c>
      <c r="AK187" s="65">
        <f t="shared" si="75"/>
        <v>-15083.653455743879</v>
      </c>
      <c r="AL187" s="65">
        <f t="shared" si="76"/>
        <v>-21083.653455743879</v>
      </c>
      <c r="AM187" s="66">
        <f t="shared" si="77"/>
        <v>-36799.579782962486</v>
      </c>
      <c r="AN187" s="66">
        <f t="shared" si="78"/>
        <v>-12799.579782962486</v>
      </c>
      <c r="AO187" s="66">
        <f t="shared" si="79"/>
        <v>-12799.579782962486</v>
      </c>
      <c r="AP187" s="66">
        <f t="shared" si="80"/>
        <v>-18799.579782962486</v>
      </c>
    </row>
    <row r="188" spans="1:42" x14ac:dyDescent="0.25">
      <c r="A188" t="s">
        <v>339</v>
      </c>
      <c r="B188" t="s">
        <v>340</v>
      </c>
      <c r="C188" t="s">
        <v>107</v>
      </c>
      <c r="D188">
        <v>2</v>
      </c>
      <c r="E188">
        <v>5600</v>
      </c>
      <c r="G188" s="4">
        <f t="shared" si="54"/>
        <v>65385.600000000006</v>
      </c>
      <c r="H188">
        <v>373</v>
      </c>
      <c r="I188">
        <v>0.5151</v>
      </c>
      <c r="J188">
        <v>196</v>
      </c>
      <c r="K188" s="12">
        <v>612</v>
      </c>
      <c r="L188">
        <f t="shared" si="55"/>
        <v>416</v>
      </c>
      <c r="M188">
        <f t="shared" si="56"/>
        <v>177</v>
      </c>
      <c r="N188">
        <f t="shared" si="57"/>
        <v>0.44038461538461537</v>
      </c>
      <c r="O188" s="12">
        <v>0.5151</v>
      </c>
      <c r="P188">
        <v>114</v>
      </c>
      <c r="Q188">
        <f t="shared" si="58"/>
        <v>-5.7692307692307709E-2</v>
      </c>
      <c r="R188">
        <f t="shared" si="59"/>
        <v>0.89625769230769237</v>
      </c>
      <c r="S188" s="12">
        <f t="shared" si="60"/>
        <v>37293.282576923077</v>
      </c>
      <c r="T188" s="12">
        <f t="shared" si="61"/>
        <v>22375.969546153847</v>
      </c>
      <c r="U188">
        <v>196</v>
      </c>
      <c r="V188">
        <f t="shared" si="62"/>
        <v>520</v>
      </c>
      <c r="W188">
        <f t="shared" si="63"/>
        <v>144</v>
      </c>
      <c r="X188">
        <f t="shared" si="64"/>
        <v>-328.53171594642407</v>
      </c>
      <c r="Y188">
        <f t="shared" si="65"/>
        <v>351.44907758402832</v>
      </c>
      <c r="Z188">
        <f t="shared" si="66"/>
        <v>351.44907758402832</v>
      </c>
      <c r="AA188">
        <f t="shared" si="67"/>
        <v>0.39894053381543909</v>
      </c>
      <c r="AB188">
        <f t="shared" si="68"/>
        <v>0.53487846153846152</v>
      </c>
      <c r="AC188">
        <f t="shared" si="69"/>
        <v>68613.627803448617</v>
      </c>
      <c r="AD188" s="12">
        <f t="shared" si="70"/>
        <v>41168.17668206917</v>
      </c>
      <c r="AE188">
        <v>65385.600000000006</v>
      </c>
      <c r="AF188" s="65">
        <f t="shared" si="71"/>
        <v>-24217.423317930836</v>
      </c>
      <c r="AH188" s="65">
        <f t="shared" si="72"/>
        <v>6507.6879487179485</v>
      </c>
      <c r="AI188" s="65">
        <f t="shared" si="73"/>
        <v>-40107.687948717947</v>
      </c>
      <c r="AJ188" s="65">
        <f t="shared" si="74"/>
        <v>-16107.687948717949</v>
      </c>
      <c r="AK188" s="65">
        <f t="shared" si="75"/>
        <v>-16107.687948717949</v>
      </c>
      <c r="AL188" s="65">
        <f t="shared" si="76"/>
        <v>-22107.687948717947</v>
      </c>
      <c r="AM188" s="66">
        <f t="shared" si="77"/>
        <v>-64325.111266648782</v>
      </c>
      <c r="AN188" s="66">
        <f t="shared" si="78"/>
        <v>-40325.111266648782</v>
      </c>
      <c r="AO188" s="66">
        <f t="shared" si="79"/>
        <v>-40325.111266648782</v>
      </c>
      <c r="AP188" s="66">
        <f t="shared" si="80"/>
        <v>-46325.111266648782</v>
      </c>
    </row>
    <row r="189" spans="1:42" x14ac:dyDescent="0.25">
      <c r="A189" t="s">
        <v>341</v>
      </c>
      <c r="B189" t="s">
        <v>340</v>
      </c>
      <c r="C189" t="s">
        <v>116</v>
      </c>
      <c r="D189">
        <v>1</v>
      </c>
      <c r="E189">
        <v>3200</v>
      </c>
      <c r="G189" s="4">
        <f t="shared" si="54"/>
        <v>37363.199999999997</v>
      </c>
      <c r="H189">
        <v>420</v>
      </c>
      <c r="I189">
        <v>0.87119999999999997</v>
      </c>
      <c r="J189">
        <v>165</v>
      </c>
      <c r="K189" s="12">
        <v>1296</v>
      </c>
      <c r="L189">
        <f t="shared" si="55"/>
        <v>1131</v>
      </c>
      <c r="M189">
        <f t="shared" si="56"/>
        <v>255</v>
      </c>
      <c r="N189">
        <f t="shared" si="57"/>
        <v>0.28037135278514591</v>
      </c>
      <c r="O189" s="12">
        <v>0.87119999999999997</v>
      </c>
      <c r="P189">
        <v>114</v>
      </c>
      <c r="Q189">
        <f t="shared" si="58"/>
        <v>6.3925729442970827E-2</v>
      </c>
      <c r="R189">
        <f t="shared" si="59"/>
        <v>0.80000917771883295</v>
      </c>
      <c r="S189" s="12">
        <f t="shared" si="60"/>
        <v>33288.38188488064</v>
      </c>
      <c r="T189" s="12">
        <f t="shared" si="61"/>
        <v>19973.029130928382</v>
      </c>
      <c r="U189">
        <v>165</v>
      </c>
      <c r="V189">
        <f t="shared" si="62"/>
        <v>1413.75</v>
      </c>
      <c r="W189">
        <f t="shared" si="63"/>
        <v>23.625</v>
      </c>
      <c r="X189">
        <f t="shared" si="64"/>
        <v>-893.19560272934041</v>
      </c>
      <c r="Y189">
        <f t="shared" si="65"/>
        <v>771.56467968157699</v>
      </c>
      <c r="Z189">
        <f t="shared" si="66"/>
        <v>771.56467968157699</v>
      </c>
      <c r="AA189">
        <f t="shared" si="67"/>
        <v>0.52904663461119505</v>
      </c>
      <c r="AB189">
        <f t="shared" si="68"/>
        <v>0.43191249336870025</v>
      </c>
      <c r="AC189">
        <f t="shared" si="69"/>
        <v>121635.67497771974</v>
      </c>
      <c r="AD189" s="12">
        <f t="shared" si="70"/>
        <v>72981.404986631838</v>
      </c>
      <c r="AE189">
        <v>37363.199999999997</v>
      </c>
      <c r="AF189" s="65">
        <f t="shared" si="71"/>
        <v>35618.204986631841</v>
      </c>
      <c r="AH189" s="65">
        <f t="shared" si="72"/>
        <v>5254.9353359858533</v>
      </c>
      <c r="AI189" s="65">
        <f t="shared" si="73"/>
        <v>-38854.935335985851</v>
      </c>
      <c r="AJ189" s="65">
        <f t="shared" si="74"/>
        <v>-14854.935335985854</v>
      </c>
      <c r="AK189" s="65">
        <f t="shared" si="75"/>
        <v>-14854.935335985854</v>
      </c>
      <c r="AL189" s="65">
        <f t="shared" si="76"/>
        <v>-20854.935335985854</v>
      </c>
      <c r="AM189" s="66">
        <f t="shared" si="77"/>
        <v>-3236.7303493540094</v>
      </c>
      <c r="AN189" s="66">
        <f t="shared" si="78"/>
        <v>20763.269650645987</v>
      </c>
      <c r="AO189" s="66">
        <f t="shared" si="79"/>
        <v>20763.269650645987</v>
      </c>
      <c r="AP189" s="66">
        <f t="shared" si="80"/>
        <v>14763.269650645987</v>
      </c>
    </row>
    <row r="190" spans="1:42" x14ac:dyDescent="0.25">
      <c r="A190" t="s">
        <v>342</v>
      </c>
      <c r="B190" t="s">
        <v>340</v>
      </c>
      <c r="C190" t="s">
        <v>116</v>
      </c>
      <c r="D190">
        <v>2</v>
      </c>
      <c r="E190">
        <v>3500</v>
      </c>
      <c r="G190" s="4">
        <f t="shared" si="54"/>
        <v>40866</v>
      </c>
      <c r="H190">
        <v>593</v>
      </c>
      <c r="I190">
        <v>0.50680000000000003</v>
      </c>
      <c r="J190">
        <v>268</v>
      </c>
      <c r="K190" s="12">
        <v>1032</v>
      </c>
      <c r="L190">
        <f t="shared" si="55"/>
        <v>764</v>
      </c>
      <c r="M190">
        <f t="shared" si="56"/>
        <v>325</v>
      </c>
      <c r="N190">
        <f t="shared" si="57"/>
        <v>0.44031413612565451</v>
      </c>
      <c r="O190" s="12">
        <v>0.50680000000000003</v>
      </c>
      <c r="P190">
        <v>114</v>
      </c>
      <c r="Q190">
        <f t="shared" si="58"/>
        <v>-6.1256544502617805E-2</v>
      </c>
      <c r="R190">
        <f t="shared" si="59"/>
        <v>0.89907842931937176</v>
      </c>
      <c r="S190" s="12">
        <f t="shared" si="60"/>
        <v>37410.653443979063</v>
      </c>
      <c r="T190" s="12">
        <f t="shared" si="61"/>
        <v>22446.392066387438</v>
      </c>
      <c r="U190">
        <v>268</v>
      </c>
      <c r="V190">
        <f t="shared" si="62"/>
        <v>955</v>
      </c>
      <c r="W190">
        <f t="shared" si="63"/>
        <v>172.5</v>
      </c>
      <c r="X190">
        <f t="shared" si="64"/>
        <v>-603.36113217083653</v>
      </c>
      <c r="Y190">
        <f t="shared" si="65"/>
        <v>599.4689790245136</v>
      </c>
      <c r="Z190">
        <f t="shared" si="66"/>
        <v>599.4689790245136</v>
      </c>
      <c r="AA190">
        <f t="shared" si="67"/>
        <v>0.44708793615132314</v>
      </c>
      <c r="AB190">
        <f t="shared" si="68"/>
        <v>0.49677460732984291</v>
      </c>
      <c r="AC190">
        <f t="shared" si="69"/>
        <v>108697.35283138348</v>
      </c>
      <c r="AD190" s="12">
        <f t="shared" si="70"/>
        <v>65218.411698830088</v>
      </c>
      <c r="AE190">
        <v>40866</v>
      </c>
      <c r="AF190" s="65">
        <f t="shared" si="71"/>
        <v>24352.411698830088</v>
      </c>
      <c r="AH190" s="65">
        <f t="shared" si="72"/>
        <v>6044.091055846422</v>
      </c>
      <c r="AI190" s="65">
        <f t="shared" si="73"/>
        <v>-39644.091055846424</v>
      </c>
      <c r="AJ190" s="65">
        <f t="shared" si="74"/>
        <v>-15644.091055846422</v>
      </c>
      <c r="AK190" s="65">
        <f t="shared" si="75"/>
        <v>-15644.091055846422</v>
      </c>
      <c r="AL190" s="65">
        <f t="shared" si="76"/>
        <v>-21644.091055846424</v>
      </c>
      <c r="AM190" s="66">
        <f t="shared" si="77"/>
        <v>-15291.679357016335</v>
      </c>
      <c r="AN190" s="66">
        <f t="shared" si="78"/>
        <v>8708.3206429836664</v>
      </c>
      <c r="AO190" s="66">
        <f t="shared" si="79"/>
        <v>8708.3206429836664</v>
      </c>
      <c r="AP190" s="66">
        <f t="shared" si="80"/>
        <v>2708.3206429836646</v>
      </c>
    </row>
    <row r="191" spans="1:42" x14ac:dyDescent="0.25">
      <c r="A191" t="s">
        <v>343</v>
      </c>
      <c r="B191" t="s">
        <v>340</v>
      </c>
      <c r="C191" t="s">
        <v>107</v>
      </c>
      <c r="D191">
        <v>1</v>
      </c>
      <c r="E191">
        <v>3400</v>
      </c>
      <c r="G191" s="4">
        <f t="shared" si="54"/>
        <v>39698.399999999994</v>
      </c>
      <c r="H191">
        <v>436</v>
      </c>
      <c r="I191">
        <v>0.28220000000000001</v>
      </c>
      <c r="J191">
        <v>106</v>
      </c>
      <c r="K191" s="12">
        <v>624</v>
      </c>
      <c r="L191">
        <f t="shared" si="55"/>
        <v>518</v>
      </c>
      <c r="M191">
        <f t="shared" si="56"/>
        <v>330</v>
      </c>
      <c r="N191">
        <f t="shared" si="57"/>
        <v>0.60965250965250961</v>
      </c>
      <c r="O191" s="12">
        <v>0.28220000000000001</v>
      </c>
      <c r="P191">
        <v>114</v>
      </c>
      <c r="Q191">
        <f t="shared" si="58"/>
        <v>0.11235521235521236</v>
      </c>
      <c r="R191">
        <f t="shared" si="59"/>
        <v>0.761682084942085</v>
      </c>
      <c r="S191" s="12">
        <f t="shared" si="60"/>
        <v>31693.591554440158</v>
      </c>
      <c r="T191" s="12">
        <f t="shared" si="61"/>
        <v>19016.154932664092</v>
      </c>
      <c r="U191">
        <v>106</v>
      </c>
      <c r="V191">
        <f t="shared" si="62"/>
        <v>647.5</v>
      </c>
      <c r="W191">
        <f t="shared" si="63"/>
        <v>41.25</v>
      </c>
      <c r="X191">
        <f t="shared" si="64"/>
        <v>-409.0851655294415</v>
      </c>
      <c r="Y191">
        <f t="shared" si="65"/>
        <v>368.59284179934292</v>
      </c>
      <c r="Z191">
        <f t="shared" si="66"/>
        <v>368.59284179934292</v>
      </c>
      <c r="AA191">
        <f t="shared" si="67"/>
        <v>0.5055487904236956</v>
      </c>
      <c r="AB191">
        <f t="shared" si="68"/>
        <v>0.45050868725868731</v>
      </c>
      <c r="AC191">
        <f t="shared" si="69"/>
        <v>60609.811211569409</v>
      </c>
      <c r="AD191" s="12">
        <f t="shared" si="70"/>
        <v>36365.886726941644</v>
      </c>
      <c r="AE191">
        <v>39698.399999999994</v>
      </c>
      <c r="AF191" s="65">
        <f t="shared" si="71"/>
        <v>-3332.51327305835</v>
      </c>
      <c r="AH191" s="65">
        <f t="shared" si="72"/>
        <v>5481.1890283140292</v>
      </c>
      <c r="AI191" s="65">
        <f t="shared" si="73"/>
        <v>-39081.189028314031</v>
      </c>
      <c r="AJ191" s="65">
        <f t="shared" si="74"/>
        <v>-15081.189028314029</v>
      </c>
      <c r="AK191" s="65">
        <f t="shared" si="75"/>
        <v>-15081.189028314029</v>
      </c>
      <c r="AL191" s="65">
        <f t="shared" si="76"/>
        <v>-21081.189028314031</v>
      </c>
      <c r="AM191" s="66">
        <f t="shared" si="77"/>
        <v>-42413.702301372381</v>
      </c>
      <c r="AN191" s="66">
        <f t="shared" si="78"/>
        <v>-18413.702301372381</v>
      </c>
      <c r="AO191" s="66">
        <f t="shared" si="79"/>
        <v>-18413.702301372381</v>
      </c>
      <c r="AP191" s="66">
        <f t="shared" si="80"/>
        <v>-24413.702301372381</v>
      </c>
    </row>
    <row r="192" spans="1:42" x14ac:dyDescent="0.25">
      <c r="A192" t="s">
        <v>344</v>
      </c>
      <c r="B192" t="s">
        <v>345</v>
      </c>
      <c r="C192" t="s">
        <v>107</v>
      </c>
      <c r="D192">
        <v>2</v>
      </c>
      <c r="E192">
        <v>4200</v>
      </c>
      <c r="G192" s="4">
        <f t="shared" si="54"/>
        <v>49039.199999999997</v>
      </c>
      <c r="H192">
        <v>426</v>
      </c>
      <c r="I192">
        <v>0.54249999999999998</v>
      </c>
      <c r="J192">
        <v>210</v>
      </c>
      <c r="K192" s="12">
        <v>654</v>
      </c>
      <c r="L192">
        <f t="shared" si="55"/>
        <v>444</v>
      </c>
      <c r="M192">
        <f t="shared" si="56"/>
        <v>216</v>
      </c>
      <c r="N192">
        <f t="shared" si="57"/>
        <v>0.48918918918918919</v>
      </c>
      <c r="O192" s="12">
        <v>0.54249999999999998</v>
      </c>
      <c r="P192">
        <v>114</v>
      </c>
      <c r="Q192">
        <f t="shared" si="58"/>
        <v>-7.2972972972973005E-2</v>
      </c>
      <c r="R192">
        <f t="shared" si="59"/>
        <v>0.90835081081081082</v>
      </c>
      <c r="S192" s="12">
        <f t="shared" si="60"/>
        <v>37796.47723783784</v>
      </c>
      <c r="T192" s="12">
        <f t="shared" si="61"/>
        <v>22677.886342702703</v>
      </c>
      <c r="U192">
        <v>210</v>
      </c>
      <c r="V192">
        <f t="shared" si="62"/>
        <v>555</v>
      </c>
      <c r="W192">
        <f t="shared" si="63"/>
        <v>154.5</v>
      </c>
      <c r="X192">
        <f t="shared" si="64"/>
        <v>-350.64442759666412</v>
      </c>
      <c r="Y192">
        <f t="shared" si="65"/>
        <v>375.50815011372254</v>
      </c>
      <c r="Z192">
        <f t="shared" si="66"/>
        <v>375.50815011372254</v>
      </c>
      <c r="AA192">
        <f t="shared" si="67"/>
        <v>0.39821288308778835</v>
      </c>
      <c r="AB192">
        <f t="shared" si="68"/>
        <v>0.53545432432432438</v>
      </c>
      <c r="AC192">
        <f t="shared" si="69"/>
        <v>73389.623921058403</v>
      </c>
      <c r="AD192" s="12">
        <f t="shared" si="70"/>
        <v>44033.774352635039</v>
      </c>
      <c r="AE192">
        <v>49039.199999999997</v>
      </c>
      <c r="AF192" s="65">
        <f t="shared" si="71"/>
        <v>-5005.4256473649584</v>
      </c>
      <c r="AH192" s="65">
        <f t="shared" si="72"/>
        <v>6514.6942792792797</v>
      </c>
      <c r="AI192" s="65">
        <f t="shared" si="73"/>
        <v>-40114.694279279283</v>
      </c>
      <c r="AJ192" s="65">
        <f t="shared" si="74"/>
        <v>-16114.69427927928</v>
      </c>
      <c r="AK192" s="65">
        <f t="shared" si="75"/>
        <v>-16114.69427927928</v>
      </c>
      <c r="AL192" s="65">
        <f t="shared" si="76"/>
        <v>-22114.69427927928</v>
      </c>
      <c r="AM192" s="66">
        <f t="shared" si="77"/>
        <v>-45120.119926644242</v>
      </c>
      <c r="AN192" s="66">
        <f t="shared" si="78"/>
        <v>-21120.119926644238</v>
      </c>
      <c r="AO192" s="66">
        <f t="shared" si="79"/>
        <v>-21120.119926644238</v>
      </c>
      <c r="AP192" s="66">
        <f t="shared" si="80"/>
        <v>-27120.119926644238</v>
      </c>
    </row>
    <row r="193" spans="1:42" x14ac:dyDescent="0.25">
      <c r="A193" t="s">
        <v>346</v>
      </c>
      <c r="B193" t="s">
        <v>347</v>
      </c>
      <c r="C193" t="s">
        <v>107</v>
      </c>
      <c r="D193">
        <v>2</v>
      </c>
      <c r="E193">
        <v>1100</v>
      </c>
      <c r="G193" s="4">
        <f t="shared" si="54"/>
        <v>12843.599999999999</v>
      </c>
      <c r="H193">
        <v>142</v>
      </c>
      <c r="I193">
        <v>8.2199999999999995E-2</v>
      </c>
      <c r="J193">
        <v>111</v>
      </c>
      <c r="K193" s="12">
        <v>148</v>
      </c>
      <c r="L193">
        <f t="shared" si="55"/>
        <v>37</v>
      </c>
      <c r="M193">
        <f t="shared" si="56"/>
        <v>31</v>
      </c>
      <c r="N193">
        <f t="shared" si="57"/>
        <v>0.77027027027027029</v>
      </c>
      <c r="O193" s="12">
        <v>8.2199999999999995E-2</v>
      </c>
      <c r="P193">
        <v>114</v>
      </c>
      <c r="Q193">
        <f t="shared" si="58"/>
        <v>0.16486486486486487</v>
      </c>
      <c r="R193">
        <f t="shared" si="59"/>
        <v>0.72012594594594592</v>
      </c>
      <c r="S193" s="12">
        <f t="shared" si="60"/>
        <v>29964.440610810809</v>
      </c>
      <c r="T193" s="12">
        <f t="shared" si="61"/>
        <v>17978.664366486486</v>
      </c>
      <c r="U193">
        <v>111</v>
      </c>
      <c r="V193">
        <f t="shared" si="62"/>
        <v>46.25</v>
      </c>
      <c r="W193">
        <f t="shared" si="63"/>
        <v>106.375</v>
      </c>
      <c r="X193">
        <f t="shared" si="64"/>
        <v>-29.22036896638868</v>
      </c>
      <c r="Y193">
        <f t="shared" si="65"/>
        <v>78.042345842810207</v>
      </c>
      <c r="Z193">
        <f t="shared" si="66"/>
        <v>111</v>
      </c>
      <c r="AA193">
        <f t="shared" si="67"/>
        <v>0.1</v>
      </c>
      <c r="AB193">
        <f t="shared" si="68"/>
        <v>0.77146000000000003</v>
      </c>
      <c r="AC193">
        <f t="shared" si="69"/>
        <v>31255.701900000004</v>
      </c>
      <c r="AD193" s="12">
        <f t="shared" si="70"/>
        <v>18753.421140000002</v>
      </c>
      <c r="AE193">
        <v>12843.599999999999</v>
      </c>
      <c r="AF193" s="65">
        <f t="shared" si="71"/>
        <v>5909.8211400000037</v>
      </c>
      <c r="AH193" s="65">
        <f t="shared" si="72"/>
        <v>9386.0966666666664</v>
      </c>
      <c r="AI193" s="65">
        <f t="shared" si="73"/>
        <v>-42986.096666666665</v>
      </c>
      <c r="AJ193" s="65">
        <f t="shared" si="74"/>
        <v>-18986.096666666665</v>
      </c>
      <c r="AK193" s="65">
        <f t="shared" si="75"/>
        <v>-18986.096666666665</v>
      </c>
      <c r="AL193" s="65">
        <f t="shared" si="76"/>
        <v>-24986.096666666665</v>
      </c>
      <c r="AM193" s="66">
        <f t="shared" si="77"/>
        <v>-37076.275526666665</v>
      </c>
      <c r="AN193" s="66">
        <f t="shared" si="78"/>
        <v>-13076.275526666661</v>
      </c>
      <c r="AO193" s="66">
        <f t="shared" si="79"/>
        <v>-13076.275526666661</v>
      </c>
      <c r="AP193" s="66">
        <f t="shared" si="80"/>
        <v>-19076.275526666661</v>
      </c>
    </row>
    <row r="194" spans="1:42" x14ac:dyDescent="0.25">
      <c r="A194" t="s">
        <v>348</v>
      </c>
      <c r="B194" t="s">
        <v>345</v>
      </c>
      <c r="C194" t="s">
        <v>116</v>
      </c>
      <c r="D194">
        <v>1</v>
      </c>
      <c r="E194">
        <v>3000</v>
      </c>
      <c r="G194" s="4">
        <f t="shared" si="54"/>
        <v>35028</v>
      </c>
      <c r="H194">
        <v>621</v>
      </c>
      <c r="I194">
        <v>0.34789999999999999</v>
      </c>
      <c r="J194">
        <v>133</v>
      </c>
      <c r="K194" s="12">
        <v>1040</v>
      </c>
      <c r="L194">
        <f t="shared" si="55"/>
        <v>907</v>
      </c>
      <c r="M194">
        <f t="shared" si="56"/>
        <v>488</v>
      </c>
      <c r="N194">
        <f t="shared" si="57"/>
        <v>0.53042998897464166</v>
      </c>
      <c r="O194" s="12">
        <v>0.34789999999999999</v>
      </c>
      <c r="P194">
        <v>114</v>
      </c>
      <c r="Q194">
        <f t="shared" si="58"/>
        <v>8.3241455347298793E-2</v>
      </c>
      <c r="R194">
        <f t="shared" si="59"/>
        <v>0.78472271223814771</v>
      </c>
      <c r="S194" s="12">
        <f t="shared" si="60"/>
        <v>32652.312056229322</v>
      </c>
      <c r="T194" s="12">
        <f t="shared" si="61"/>
        <v>19591.387233737594</v>
      </c>
      <c r="U194">
        <v>133</v>
      </c>
      <c r="V194">
        <f t="shared" si="62"/>
        <v>1133.75</v>
      </c>
      <c r="W194">
        <f t="shared" si="63"/>
        <v>19.625</v>
      </c>
      <c r="X194">
        <f t="shared" si="64"/>
        <v>-716.29390952741971</v>
      </c>
      <c r="Y194">
        <f t="shared" si="65"/>
        <v>619.09209944402323</v>
      </c>
      <c r="Z194">
        <f t="shared" si="66"/>
        <v>619.09209944402323</v>
      </c>
      <c r="AA194">
        <f t="shared" si="67"/>
        <v>0.52874716599252325</v>
      </c>
      <c r="AB194">
        <f t="shared" si="68"/>
        <v>0.43214949283351711</v>
      </c>
      <c r="AC194">
        <f t="shared" si="69"/>
        <v>97652.222929069772</v>
      </c>
      <c r="AD194" s="12">
        <f t="shared" si="70"/>
        <v>58591.333757441862</v>
      </c>
      <c r="AE194">
        <v>35028</v>
      </c>
      <c r="AF194" s="65">
        <f t="shared" si="71"/>
        <v>23563.333757441862</v>
      </c>
      <c r="AH194" s="65">
        <f t="shared" si="72"/>
        <v>5257.8188294744587</v>
      </c>
      <c r="AI194" s="65">
        <f t="shared" si="73"/>
        <v>-38857.818829474461</v>
      </c>
      <c r="AJ194" s="65">
        <f t="shared" si="74"/>
        <v>-14857.818829474458</v>
      </c>
      <c r="AK194" s="65">
        <f t="shared" si="75"/>
        <v>-14857.818829474458</v>
      </c>
      <c r="AL194" s="65">
        <f t="shared" si="76"/>
        <v>-20857.818829474458</v>
      </c>
      <c r="AM194" s="66">
        <f t="shared" si="77"/>
        <v>-15294.485072032599</v>
      </c>
      <c r="AN194" s="66">
        <f t="shared" si="78"/>
        <v>8705.5149279674042</v>
      </c>
      <c r="AO194" s="66">
        <f t="shared" si="79"/>
        <v>8705.5149279674042</v>
      </c>
      <c r="AP194" s="66">
        <f t="shared" si="80"/>
        <v>2705.5149279674042</v>
      </c>
    </row>
    <row r="195" spans="1:42" x14ac:dyDescent="0.25">
      <c r="A195" t="s">
        <v>349</v>
      </c>
      <c r="B195" t="s">
        <v>345</v>
      </c>
      <c r="C195" t="s">
        <v>116</v>
      </c>
      <c r="D195">
        <v>2</v>
      </c>
      <c r="E195">
        <v>3900</v>
      </c>
      <c r="G195" s="4">
        <f t="shared" si="54"/>
        <v>45536.399999999994</v>
      </c>
      <c r="H195">
        <v>535</v>
      </c>
      <c r="I195">
        <v>0.47670000000000001</v>
      </c>
      <c r="J195">
        <v>231</v>
      </c>
      <c r="K195" s="12">
        <v>888</v>
      </c>
      <c r="L195">
        <f t="shared" si="55"/>
        <v>657</v>
      </c>
      <c r="M195">
        <f t="shared" si="56"/>
        <v>304</v>
      </c>
      <c r="N195">
        <f t="shared" si="57"/>
        <v>0.4701674277016743</v>
      </c>
      <c r="O195" s="12">
        <v>0.47670000000000001</v>
      </c>
      <c r="P195">
        <v>114</v>
      </c>
      <c r="Q195">
        <f t="shared" si="58"/>
        <v>-4.2465753424657554E-2</v>
      </c>
      <c r="R195">
        <f t="shared" si="59"/>
        <v>0.88420739726027398</v>
      </c>
      <c r="S195" s="12">
        <f t="shared" si="60"/>
        <v>36791.8698</v>
      </c>
      <c r="T195" s="12">
        <f t="shared" si="61"/>
        <v>22075.121879999999</v>
      </c>
      <c r="U195">
        <v>231</v>
      </c>
      <c r="V195">
        <f t="shared" si="62"/>
        <v>821.25</v>
      </c>
      <c r="W195">
        <f t="shared" si="63"/>
        <v>148.875</v>
      </c>
      <c r="X195">
        <f t="shared" si="64"/>
        <v>-518.85898407884758</v>
      </c>
      <c r="Y195">
        <f t="shared" si="65"/>
        <v>515.77895185746775</v>
      </c>
      <c r="Z195">
        <f t="shared" si="66"/>
        <v>515.77895185746775</v>
      </c>
      <c r="AA195">
        <f t="shared" si="67"/>
        <v>0.44676280287058479</v>
      </c>
      <c r="AB195">
        <f t="shared" si="68"/>
        <v>0.4970319178082192</v>
      </c>
      <c r="AC195">
        <f t="shared" si="69"/>
        <v>93570.889586493082</v>
      </c>
      <c r="AD195" s="12">
        <f t="shared" si="70"/>
        <v>56142.533751895848</v>
      </c>
      <c r="AE195">
        <v>45536.399999999994</v>
      </c>
      <c r="AF195" s="65">
        <f t="shared" si="71"/>
        <v>10606.133751895853</v>
      </c>
      <c r="AH195" s="65">
        <f t="shared" si="72"/>
        <v>6047.2216666666673</v>
      </c>
      <c r="AI195" s="65">
        <f t="shared" si="73"/>
        <v>-39647.221666666665</v>
      </c>
      <c r="AJ195" s="65">
        <f t="shared" si="74"/>
        <v>-15647.221666666668</v>
      </c>
      <c r="AK195" s="65">
        <f t="shared" si="75"/>
        <v>-15647.221666666668</v>
      </c>
      <c r="AL195" s="65">
        <f t="shared" si="76"/>
        <v>-21647.221666666668</v>
      </c>
      <c r="AM195" s="66">
        <f t="shared" si="77"/>
        <v>-29041.087914770811</v>
      </c>
      <c r="AN195" s="66">
        <f t="shared" si="78"/>
        <v>-5041.0879147708147</v>
      </c>
      <c r="AO195" s="66">
        <f t="shared" si="79"/>
        <v>-5041.0879147708147</v>
      </c>
      <c r="AP195" s="66">
        <f t="shared" si="80"/>
        <v>-11041.087914770815</v>
      </c>
    </row>
    <row r="196" spans="1:42" x14ac:dyDescent="0.25">
      <c r="A196" t="s">
        <v>350</v>
      </c>
      <c r="B196" t="s">
        <v>345</v>
      </c>
      <c r="C196" t="s">
        <v>107</v>
      </c>
      <c r="D196">
        <v>1</v>
      </c>
      <c r="E196">
        <v>3600</v>
      </c>
      <c r="G196" s="4">
        <f t="shared" ref="G196:G247" si="81">E196*$F$4*12</f>
        <v>42033.599999999999</v>
      </c>
      <c r="H196">
        <v>196</v>
      </c>
      <c r="I196">
        <v>0.77810000000000001</v>
      </c>
      <c r="J196">
        <v>137</v>
      </c>
      <c r="K196" s="12">
        <v>808</v>
      </c>
      <c r="L196">
        <f t="shared" ref="L196:L247" si="82">K196-J196</f>
        <v>671</v>
      </c>
      <c r="M196">
        <f t="shared" ref="M196:M247" si="83">H196-J196</f>
        <v>59</v>
      </c>
      <c r="N196">
        <f t="shared" ref="N196:N247" si="84">0.1+$K$2*M196/L196</f>
        <v>0.17034277198211625</v>
      </c>
      <c r="O196" s="12">
        <v>0.77810000000000001</v>
      </c>
      <c r="P196">
        <v>114</v>
      </c>
      <c r="Q196">
        <f t="shared" ref="Q196:Q247" si="85">0.8*(P196-J196)/(K196-J196)+0.1</f>
        <v>7.2578241430700449E-2</v>
      </c>
      <c r="R196">
        <f t="shared" ref="R196:R247" si="86">$Q$2*Q196+$R$2</f>
        <v>0.79316157973174373</v>
      </c>
      <c r="S196" s="12">
        <f t="shared" ref="S196:S247" si="87">R196*365*P196</f>
        <v>33003.453332637859</v>
      </c>
      <c r="T196" s="12">
        <f t="shared" ref="T196:T247" si="88">S196*(1-$T$1)</f>
        <v>19802.071999582713</v>
      </c>
      <c r="U196">
        <v>137</v>
      </c>
      <c r="V196">
        <f t="shared" ref="V196:V247" si="89">1.25*L196</f>
        <v>838.75</v>
      </c>
      <c r="W196">
        <f t="shared" ref="W196:W247" si="90">J196-L196/8</f>
        <v>53.125</v>
      </c>
      <c r="X196">
        <f t="shared" ref="X196:X247" si="91">V196/(2*$Q$2)</f>
        <v>-529.91533990396761</v>
      </c>
      <c r="Y196">
        <f t="shared" ref="Y196:Y247" si="92">(($Q$2*W196/V196)-$R$2)*X196</f>
        <v>477.30848812231488</v>
      </c>
      <c r="Z196">
        <f t="shared" ref="Z196:Z247" si="93">IF(Y196&gt;U196,Y196,U196)</f>
        <v>477.30848812231488</v>
      </c>
      <c r="AA196">
        <f t="shared" ref="AA196:AA247" si="94">(Z196-W196)/V196</f>
        <v>0.50573292175536799</v>
      </c>
      <c r="AB196">
        <f t="shared" ref="AB196:AB247" si="95">$Q$2*AA196+$R$2</f>
        <v>0.45036296572280182</v>
      </c>
      <c r="AC196">
        <f t="shared" ref="AC196:AC247" si="96">AB196*Z196*365</f>
        <v>78461.154190532849</v>
      </c>
      <c r="AD196" s="12">
        <f t="shared" ref="AD196:AD247" si="97">AC196*(1-$T$1)</f>
        <v>47076.692514319708</v>
      </c>
      <c r="AE196">
        <v>42033.599999999999</v>
      </c>
      <c r="AF196" s="65">
        <f t="shared" si="71"/>
        <v>5043.0925143197092</v>
      </c>
      <c r="AH196" s="65">
        <f t="shared" si="72"/>
        <v>5479.4160829607554</v>
      </c>
      <c r="AI196" s="65">
        <f t="shared" si="73"/>
        <v>-39079.416082960757</v>
      </c>
      <c r="AJ196" s="65">
        <f t="shared" si="74"/>
        <v>-15079.416082960755</v>
      </c>
      <c r="AK196" s="65">
        <f t="shared" si="75"/>
        <v>-15079.416082960755</v>
      </c>
      <c r="AL196" s="65">
        <f t="shared" si="76"/>
        <v>-21079.416082960757</v>
      </c>
      <c r="AM196" s="66">
        <f t="shared" si="77"/>
        <v>-34036.323568641048</v>
      </c>
      <c r="AN196" s="66">
        <f t="shared" si="78"/>
        <v>-10036.323568641046</v>
      </c>
      <c r="AO196" s="66">
        <f t="shared" si="79"/>
        <v>-10036.323568641046</v>
      </c>
      <c r="AP196" s="66">
        <f t="shared" si="80"/>
        <v>-16036.323568641048</v>
      </c>
    </row>
    <row r="197" spans="1:42" x14ac:dyDescent="0.25">
      <c r="A197" t="s">
        <v>351</v>
      </c>
      <c r="B197" t="s">
        <v>352</v>
      </c>
      <c r="C197" t="s">
        <v>107</v>
      </c>
      <c r="D197">
        <v>2</v>
      </c>
      <c r="E197">
        <v>3500</v>
      </c>
      <c r="G197" s="4">
        <f t="shared" si="81"/>
        <v>40866</v>
      </c>
      <c r="H197">
        <v>294</v>
      </c>
      <c r="I197">
        <v>0.39729999999999999</v>
      </c>
      <c r="J197">
        <v>155</v>
      </c>
      <c r="K197" s="12">
        <v>483</v>
      </c>
      <c r="L197">
        <f t="shared" si="82"/>
        <v>328</v>
      </c>
      <c r="M197">
        <f t="shared" si="83"/>
        <v>139</v>
      </c>
      <c r="N197">
        <f t="shared" si="84"/>
        <v>0.4390243902439025</v>
      </c>
      <c r="O197" s="12">
        <v>0.39729999999999999</v>
      </c>
      <c r="P197">
        <v>114</v>
      </c>
      <c r="Q197">
        <f t="shared" si="85"/>
        <v>0</v>
      </c>
      <c r="R197">
        <f t="shared" si="86"/>
        <v>0.85060000000000002</v>
      </c>
      <c r="S197" s="12">
        <f t="shared" si="87"/>
        <v>35393.466</v>
      </c>
      <c r="T197" s="12">
        <f t="shared" si="88"/>
        <v>21236.079600000001</v>
      </c>
      <c r="U197">
        <v>155</v>
      </c>
      <c r="V197">
        <f t="shared" si="89"/>
        <v>410</v>
      </c>
      <c r="W197">
        <f t="shared" si="90"/>
        <v>114</v>
      </c>
      <c r="X197">
        <f t="shared" si="91"/>
        <v>-259.03462218852667</v>
      </c>
      <c r="Y197">
        <f t="shared" si="92"/>
        <v>277.33484963356079</v>
      </c>
      <c r="Z197">
        <f t="shared" si="93"/>
        <v>277.33484963356079</v>
      </c>
      <c r="AA197">
        <f t="shared" si="94"/>
        <v>0.39837768203307511</v>
      </c>
      <c r="AB197">
        <f t="shared" si="95"/>
        <v>0.53532390243902439</v>
      </c>
      <c r="AC197">
        <f t="shared" si="96"/>
        <v>54189.350505684895</v>
      </c>
      <c r="AD197" s="12">
        <f t="shared" si="97"/>
        <v>32513.610303410936</v>
      </c>
      <c r="AE197">
        <v>40866</v>
      </c>
      <c r="AF197" s="65">
        <f t="shared" ref="AF197:AF247" si="98">AD197-AE197</f>
        <v>-8352.3896965890635</v>
      </c>
      <c r="AH197" s="65">
        <f t="shared" ref="AH197:AH247" si="99">AB197*(365/$AG$23)*$AG$21</f>
        <v>6513.1074796747971</v>
      </c>
      <c r="AI197" s="65">
        <f t="shared" ref="AI197:AI247" si="100">-$AG$7-$AG$13-AH197</f>
        <v>-40113.1074796748</v>
      </c>
      <c r="AJ197" s="65">
        <f t="shared" ref="AJ197:AJ247" si="101">-$AG$13-AH197-$AG$18</f>
        <v>-16113.107479674796</v>
      </c>
      <c r="AK197" s="65">
        <f t="shared" ref="AK197:AK247" si="102">-($AG$7/$AG$9)-$AG$13-AH197</f>
        <v>-16113.107479674796</v>
      </c>
      <c r="AL197" s="65">
        <f t="shared" ref="AL197:AL247" si="103">-($AG$7/$AG$9)-$AG$13-AH197-$AG$18</f>
        <v>-22113.107479674796</v>
      </c>
      <c r="AM197" s="66">
        <f t="shared" ref="AM197:AM247" si="104">AF197+AI197</f>
        <v>-48465.49717626386</v>
      </c>
      <c r="AN197" s="66">
        <f t="shared" ref="AN197:AN247" si="105">AF197+AJ197</f>
        <v>-24465.49717626386</v>
      </c>
      <c r="AO197" s="66">
        <f t="shared" ref="AO197:AO247" si="106">AF197+AK197</f>
        <v>-24465.49717626386</v>
      </c>
      <c r="AP197" s="66">
        <f t="shared" ref="AP197:AP247" si="107">AF197+AL197</f>
        <v>-30465.49717626386</v>
      </c>
    </row>
    <row r="198" spans="1:42" x14ac:dyDescent="0.25">
      <c r="A198" t="s">
        <v>353</v>
      </c>
      <c r="B198" t="s">
        <v>352</v>
      </c>
      <c r="C198" t="s">
        <v>116</v>
      </c>
      <c r="D198">
        <v>1</v>
      </c>
      <c r="E198">
        <v>2500</v>
      </c>
      <c r="G198" s="4">
        <f t="shared" si="81"/>
        <v>29190</v>
      </c>
      <c r="H198">
        <v>471</v>
      </c>
      <c r="I198">
        <v>0.6</v>
      </c>
      <c r="J198">
        <v>111</v>
      </c>
      <c r="K198" s="12">
        <v>868</v>
      </c>
      <c r="L198">
        <f t="shared" si="82"/>
        <v>757</v>
      </c>
      <c r="M198">
        <f t="shared" si="83"/>
        <v>360</v>
      </c>
      <c r="N198">
        <f t="shared" si="84"/>
        <v>0.480449141347424</v>
      </c>
      <c r="O198" s="12">
        <v>0.6</v>
      </c>
      <c r="P198">
        <v>114</v>
      </c>
      <c r="Q198">
        <f t="shared" si="85"/>
        <v>0.10317040951122854</v>
      </c>
      <c r="R198">
        <f t="shared" si="86"/>
        <v>0.76895093791281377</v>
      </c>
      <c r="S198" s="12">
        <f t="shared" si="87"/>
        <v>31996.048526552182</v>
      </c>
      <c r="T198" s="12">
        <f t="shared" si="88"/>
        <v>19197.629115931308</v>
      </c>
      <c r="U198">
        <v>111</v>
      </c>
      <c r="V198">
        <f t="shared" si="89"/>
        <v>946.25</v>
      </c>
      <c r="W198">
        <f t="shared" si="90"/>
        <v>16.375</v>
      </c>
      <c r="X198">
        <f t="shared" si="91"/>
        <v>-597.83295425827646</v>
      </c>
      <c r="Y198">
        <f t="shared" si="92"/>
        <v>516.70421089209003</v>
      </c>
      <c r="Z198">
        <f t="shared" si="93"/>
        <v>516.70421089209003</v>
      </c>
      <c r="AA198">
        <f t="shared" si="94"/>
        <v>0.52874949631924972</v>
      </c>
      <c r="AB198">
        <f t="shared" si="95"/>
        <v>0.4321476486129458</v>
      </c>
      <c r="AC198">
        <f t="shared" si="96"/>
        <v>81501.766064379888</v>
      </c>
      <c r="AD198" s="12">
        <f t="shared" si="97"/>
        <v>48901.059638627929</v>
      </c>
      <c r="AE198">
        <v>29190</v>
      </c>
      <c r="AF198" s="65">
        <f t="shared" si="98"/>
        <v>19711.059638627929</v>
      </c>
      <c r="AH198" s="65">
        <f t="shared" si="99"/>
        <v>5257.7963914575075</v>
      </c>
      <c r="AI198" s="65">
        <f t="shared" si="100"/>
        <v>-38857.796391457508</v>
      </c>
      <c r="AJ198" s="65">
        <f t="shared" si="101"/>
        <v>-14857.796391457508</v>
      </c>
      <c r="AK198" s="65">
        <f t="shared" si="102"/>
        <v>-14857.796391457508</v>
      </c>
      <c r="AL198" s="65">
        <f t="shared" si="103"/>
        <v>-20857.796391457508</v>
      </c>
      <c r="AM198" s="66">
        <f t="shared" si="104"/>
        <v>-19146.73675282958</v>
      </c>
      <c r="AN198" s="66">
        <f t="shared" si="105"/>
        <v>4853.2632471704201</v>
      </c>
      <c r="AO198" s="66">
        <f t="shared" si="106"/>
        <v>4853.2632471704201</v>
      </c>
      <c r="AP198" s="66">
        <f t="shared" si="107"/>
        <v>-1146.7367528295799</v>
      </c>
    </row>
    <row r="199" spans="1:42" x14ac:dyDescent="0.25">
      <c r="A199" t="s">
        <v>354</v>
      </c>
      <c r="B199" t="s">
        <v>352</v>
      </c>
      <c r="C199" t="s">
        <v>116</v>
      </c>
      <c r="D199">
        <v>2</v>
      </c>
      <c r="E199">
        <v>3000</v>
      </c>
      <c r="G199" s="4">
        <f t="shared" si="81"/>
        <v>35028</v>
      </c>
      <c r="H199">
        <v>620</v>
      </c>
      <c r="I199">
        <v>0.29320000000000002</v>
      </c>
      <c r="J199">
        <v>195</v>
      </c>
      <c r="K199" s="12">
        <v>752</v>
      </c>
      <c r="L199">
        <f t="shared" si="82"/>
        <v>557</v>
      </c>
      <c r="M199">
        <f t="shared" si="83"/>
        <v>425</v>
      </c>
      <c r="N199">
        <f t="shared" si="84"/>
        <v>0.71041292639138243</v>
      </c>
      <c r="O199" s="12">
        <v>0.29320000000000002</v>
      </c>
      <c r="P199">
        <v>114</v>
      </c>
      <c r="Q199">
        <f t="shared" si="85"/>
        <v>-1.6337522441651695E-2</v>
      </c>
      <c r="R199">
        <f t="shared" si="86"/>
        <v>0.86352951526032318</v>
      </c>
      <c r="S199" s="12">
        <f t="shared" si="87"/>
        <v>35931.463129982047</v>
      </c>
      <c r="T199" s="12">
        <f t="shared" si="88"/>
        <v>21558.877877989227</v>
      </c>
      <c r="U199">
        <v>195</v>
      </c>
      <c r="V199">
        <f t="shared" si="89"/>
        <v>696.25</v>
      </c>
      <c r="W199">
        <f t="shared" si="90"/>
        <v>125.375</v>
      </c>
      <c r="X199">
        <f t="shared" si="91"/>
        <v>-439.88501389941877</v>
      </c>
      <c r="Y199">
        <f t="shared" si="92"/>
        <v>436.85369282284563</v>
      </c>
      <c r="Z199">
        <f t="shared" si="93"/>
        <v>436.85369282284563</v>
      </c>
      <c r="AA199">
        <f t="shared" si="94"/>
        <v>0.44736616563424864</v>
      </c>
      <c r="AB199">
        <f t="shared" si="95"/>
        <v>0.49655441651705567</v>
      </c>
      <c r="AC199">
        <f t="shared" si="96"/>
        <v>79176.395148183758</v>
      </c>
      <c r="AD199" s="12">
        <f t="shared" si="97"/>
        <v>47505.837088910252</v>
      </c>
      <c r="AE199">
        <v>35028</v>
      </c>
      <c r="AF199" s="65">
        <f t="shared" si="98"/>
        <v>12477.837088910252</v>
      </c>
      <c r="AH199" s="65">
        <f t="shared" si="99"/>
        <v>6041.4120676241782</v>
      </c>
      <c r="AI199" s="65">
        <f t="shared" si="100"/>
        <v>-39641.41206762418</v>
      </c>
      <c r="AJ199" s="65">
        <f t="shared" si="101"/>
        <v>-15641.412067624178</v>
      </c>
      <c r="AK199" s="65">
        <f t="shared" si="102"/>
        <v>-15641.412067624178</v>
      </c>
      <c r="AL199" s="65">
        <f t="shared" si="103"/>
        <v>-21641.41206762418</v>
      </c>
      <c r="AM199" s="66">
        <f t="shared" si="104"/>
        <v>-27163.574978713928</v>
      </c>
      <c r="AN199" s="66">
        <f t="shared" si="105"/>
        <v>-3163.5749787139266</v>
      </c>
      <c r="AO199" s="66">
        <f t="shared" si="106"/>
        <v>-3163.5749787139266</v>
      </c>
      <c r="AP199" s="66">
        <f t="shared" si="107"/>
        <v>-9163.5749787139284</v>
      </c>
    </row>
    <row r="200" spans="1:42" x14ac:dyDescent="0.25">
      <c r="A200" t="s">
        <v>355</v>
      </c>
      <c r="B200" t="s">
        <v>352</v>
      </c>
      <c r="C200" t="s">
        <v>107</v>
      </c>
      <c r="D200">
        <v>1</v>
      </c>
      <c r="E200">
        <v>3000</v>
      </c>
      <c r="G200" s="4">
        <f t="shared" si="81"/>
        <v>35028</v>
      </c>
      <c r="H200">
        <v>235</v>
      </c>
      <c r="I200">
        <v>0.6411</v>
      </c>
      <c r="J200">
        <v>80</v>
      </c>
      <c r="K200" s="12">
        <v>469</v>
      </c>
      <c r="L200">
        <f t="shared" si="82"/>
        <v>389</v>
      </c>
      <c r="M200">
        <f t="shared" si="83"/>
        <v>155</v>
      </c>
      <c r="N200">
        <f t="shared" si="84"/>
        <v>0.41876606683804629</v>
      </c>
      <c r="O200" s="12">
        <v>0.6411</v>
      </c>
      <c r="P200">
        <v>114</v>
      </c>
      <c r="Q200">
        <f t="shared" si="85"/>
        <v>0.16992287917737792</v>
      </c>
      <c r="R200">
        <f t="shared" si="86"/>
        <v>0.71612303341902317</v>
      </c>
      <c r="S200" s="12">
        <f t="shared" si="87"/>
        <v>29797.879420565554</v>
      </c>
      <c r="T200" s="12">
        <f t="shared" si="88"/>
        <v>17878.72765233933</v>
      </c>
      <c r="U200">
        <v>80</v>
      </c>
      <c r="V200">
        <f t="shared" si="89"/>
        <v>486.25</v>
      </c>
      <c r="W200">
        <f t="shared" si="90"/>
        <v>31.375</v>
      </c>
      <c r="X200">
        <f t="shared" si="91"/>
        <v>-307.20874399797827</v>
      </c>
      <c r="Y200">
        <f t="shared" si="92"/>
        <v>276.99925764468031</v>
      </c>
      <c r="Z200">
        <f t="shared" si="93"/>
        <v>276.99925764468031</v>
      </c>
      <c r="AA200">
        <f t="shared" si="94"/>
        <v>0.50513986148006229</v>
      </c>
      <c r="AB200">
        <f t="shared" si="95"/>
        <v>0.45083231362467874</v>
      </c>
      <c r="AC200">
        <f t="shared" si="96"/>
        <v>45581.278911638437</v>
      </c>
      <c r="AD200" s="12">
        <f t="shared" si="97"/>
        <v>27348.767346983062</v>
      </c>
      <c r="AE200">
        <v>35028</v>
      </c>
      <c r="AF200" s="65">
        <f t="shared" si="98"/>
        <v>-7679.2326530169375</v>
      </c>
      <c r="AH200" s="65">
        <f t="shared" si="99"/>
        <v>5485.1264824335913</v>
      </c>
      <c r="AI200" s="65">
        <f t="shared" si="100"/>
        <v>-39085.126482433589</v>
      </c>
      <c r="AJ200" s="65">
        <f t="shared" si="101"/>
        <v>-15085.126482433592</v>
      </c>
      <c r="AK200" s="65">
        <f t="shared" si="102"/>
        <v>-15085.126482433592</v>
      </c>
      <c r="AL200" s="65">
        <f t="shared" si="103"/>
        <v>-21085.126482433592</v>
      </c>
      <c r="AM200" s="66">
        <f t="shared" si="104"/>
        <v>-46764.359135450526</v>
      </c>
      <c r="AN200" s="66">
        <f t="shared" si="105"/>
        <v>-22764.35913545053</v>
      </c>
      <c r="AO200" s="66">
        <f t="shared" si="106"/>
        <v>-22764.35913545053</v>
      </c>
      <c r="AP200" s="66">
        <f t="shared" si="107"/>
        <v>-28764.35913545053</v>
      </c>
    </row>
    <row r="201" spans="1:42" x14ac:dyDescent="0.25">
      <c r="A201" t="s">
        <v>356</v>
      </c>
      <c r="B201" t="s">
        <v>357</v>
      </c>
      <c r="C201" t="s">
        <v>107</v>
      </c>
      <c r="D201">
        <v>2</v>
      </c>
      <c r="E201">
        <v>3900</v>
      </c>
      <c r="G201" s="4">
        <f t="shared" si="81"/>
        <v>45536.399999999994</v>
      </c>
      <c r="H201">
        <v>284</v>
      </c>
      <c r="I201">
        <v>0.50409999999999999</v>
      </c>
      <c r="J201">
        <v>116</v>
      </c>
      <c r="K201" s="12">
        <v>361</v>
      </c>
      <c r="L201">
        <f t="shared" si="82"/>
        <v>245</v>
      </c>
      <c r="M201">
        <f t="shared" si="83"/>
        <v>168</v>
      </c>
      <c r="N201">
        <f t="shared" si="84"/>
        <v>0.64857142857142858</v>
      </c>
      <c r="O201" s="12">
        <v>0.50409999999999999</v>
      </c>
      <c r="P201">
        <v>114</v>
      </c>
      <c r="Q201">
        <f t="shared" si="85"/>
        <v>9.3469387755102051E-2</v>
      </c>
      <c r="R201">
        <f t="shared" si="86"/>
        <v>0.7766283265306122</v>
      </c>
      <c r="S201" s="12">
        <f t="shared" si="87"/>
        <v>32315.504666938774</v>
      </c>
      <c r="T201" s="12">
        <f t="shared" si="88"/>
        <v>19389.302800163263</v>
      </c>
      <c r="U201">
        <v>116</v>
      </c>
      <c r="V201">
        <f t="shared" si="89"/>
        <v>306.25</v>
      </c>
      <c r="W201">
        <f t="shared" si="90"/>
        <v>85.375</v>
      </c>
      <c r="X201">
        <f t="shared" si="91"/>
        <v>-193.4862269396007</v>
      </c>
      <c r="Y201">
        <f t="shared" si="92"/>
        <v>207.26688463482438</v>
      </c>
      <c r="Z201">
        <f t="shared" si="93"/>
        <v>207.26688463482438</v>
      </c>
      <c r="AA201">
        <f t="shared" si="94"/>
        <v>0.39801431717493674</v>
      </c>
      <c r="AB201">
        <f t="shared" si="95"/>
        <v>0.53561146938775517</v>
      </c>
      <c r="AC201">
        <f t="shared" si="96"/>
        <v>40520.300031658429</v>
      </c>
      <c r="AD201" s="12">
        <f t="shared" si="97"/>
        <v>24312.180018995055</v>
      </c>
      <c r="AE201">
        <v>45536.399999999994</v>
      </c>
      <c r="AF201" s="65">
        <f t="shared" si="98"/>
        <v>-21224.219981004939</v>
      </c>
      <c r="AH201" s="65">
        <f t="shared" si="99"/>
        <v>6516.6062108843544</v>
      </c>
      <c r="AI201" s="65">
        <f t="shared" si="100"/>
        <v>-40116.606210884354</v>
      </c>
      <c r="AJ201" s="65">
        <f t="shared" si="101"/>
        <v>-16116.606210884354</v>
      </c>
      <c r="AK201" s="65">
        <f t="shared" si="102"/>
        <v>-16116.606210884354</v>
      </c>
      <c r="AL201" s="65">
        <f t="shared" si="103"/>
        <v>-22116.606210884354</v>
      </c>
      <c r="AM201" s="66">
        <f t="shared" si="104"/>
        <v>-61340.826191889297</v>
      </c>
      <c r="AN201" s="66">
        <f t="shared" si="105"/>
        <v>-37340.826191889297</v>
      </c>
      <c r="AO201" s="66">
        <f t="shared" si="106"/>
        <v>-37340.826191889297</v>
      </c>
      <c r="AP201" s="66">
        <f t="shared" si="107"/>
        <v>-43340.826191889297</v>
      </c>
    </row>
    <row r="202" spans="1:42" x14ac:dyDescent="0.25">
      <c r="A202" t="s">
        <v>358</v>
      </c>
      <c r="B202" t="s">
        <v>357</v>
      </c>
      <c r="C202" t="s">
        <v>116</v>
      </c>
      <c r="D202">
        <v>1</v>
      </c>
      <c r="E202">
        <v>2800</v>
      </c>
      <c r="G202" s="4">
        <f t="shared" si="81"/>
        <v>32692.800000000003</v>
      </c>
      <c r="H202">
        <v>355</v>
      </c>
      <c r="I202">
        <v>0.4027</v>
      </c>
      <c r="J202">
        <v>102</v>
      </c>
      <c r="K202" s="12">
        <v>799</v>
      </c>
      <c r="L202">
        <f t="shared" si="82"/>
        <v>697</v>
      </c>
      <c r="M202">
        <f t="shared" si="83"/>
        <v>253</v>
      </c>
      <c r="N202">
        <f t="shared" si="84"/>
        <v>0.39038737446197991</v>
      </c>
      <c r="O202" s="12">
        <v>0.4027</v>
      </c>
      <c r="P202">
        <v>114</v>
      </c>
      <c r="Q202">
        <f t="shared" si="85"/>
        <v>0.11377331420373028</v>
      </c>
      <c r="R202">
        <f t="shared" si="86"/>
        <v>0.76055979913916794</v>
      </c>
      <c r="S202" s="12">
        <f t="shared" si="87"/>
        <v>31646.89324218078</v>
      </c>
      <c r="T202" s="12">
        <f t="shared" si="88"/>
        <v>18988.135945308466</v>
      </c>
      <c r="U202">
        <v>102</v>
      </c>
      <c r="V202">
        <f t="shared" si="89"/>
        <v>871.25</v>
      </c>
      <c r="W202">
        <f t="shared" si="90"/>
        <v>14.875</v>
      </c>
      <c r="X202">
        <f t="shared" si="91"/>
        <v>-550.44857215061916</v>
      </c>
      <c r="Y202">
        <f t="shared" si="92"/>
        <v>475.64905547131667</v>
      </c>
      <c r="Z202">
        <f t="shared" si="93"/>
        <v>475.64905547131667</v>
      </c>
      <c r="AA202">
        <f t="shared" si="94"/>
        <v>0.52886548691112389</v>
      </c>
      <c r="AB202">
        <f t="shared" si="95"/>
        <v>0.4320558536585366</v>
      </c>
      <c r="AC202">
        <f t="shared" si="96"/>
        <v>75010.039926790763</v>
      </c>
      <c r="AD202" s="12">
        <f t="shared" si="97"/>
        <v>45006.023956074459</v>
      </c>
      <c r="AE202">
        <v>32692.800000000003</v>
      </c>
      <c r="AF202" s="65">
        <f t="shared" si="98"/>
        <v>12313.223956074457</v>
      </c>
      <c r="AH202" s="65">
        <f t="shared" si="99"/>
        <v>5256.6795528455286</v>
      </c>
      <c r="AI202" s="65">
        <f t="shared" si="100"/>
        <v>-38856.679552845526</v>
      </c>
      <c r="AJ202" s="65">
        <f t="shared" si="101"/>
        <v>-14856.67955284553</v>
      </c>
      <c r="AK202" s="65">
        <f t="shared" si="102"/>
        <v>-14856.67955284553</v>
      </c>
      <c r="AL202" s="65">
        <f t="shared" si="103"/>
        <v>-20856.67955284553</v>
      </c>
      <c r="AM202" s="66">
        <f t="shared" si="104"/>
        <v>-26543.455596771069</v>
      </c>
      <c r="AN202" s="66">
        <f t="shared" si="105"/>
        <v>-2543.455596771073</v>
      </c>
      <c r="AO202" s="66">
        <f t="shared" si="106"/>
        <v>-2543.455596771073</v>
      </c>
      <c r="AP202" s="66">
        <f t="shared" si="107"/>
        <v>-8543.455596771073</v>
      </c>
    </row>
    <row r="203" spans="1:42" x14ac:dyDescent="0.25">
      <c r="A203" t="s">
        <v>359</v>
      </c>
      <c r="B203" t="s">
        <v>357</v>
      </c>
      <c r="C203" t="s">
        <v>116</v>
      </c>
      <c r="D203">
        <v>2</v>
      </c>
      <c r="E203">
        <v>3500</v>
      </c>
      <c r="G203" s="4">
        <f t="shared" si="81"/>
        <v>40866</v>
      </c>
      <c r="H203">
        <v>436</v>
      </c>
      <c r="I203">
        <v>0.50680000000000003</v>
      </c>
      <c r="J203">
        <v>188</v>
      </c>
      <c r="K203" s="12">
        <v>724</v>
      </c>
      <c r="L203">
        <f t="shared" si="82"/>
        <v>536</v>
      </c>
      <c r="M203">
        <f t="shared" si="83"/>
        <v>248</v>
      </c>
      <c r="N203">
        <f t="shared" si="84"/>
        <v>0.47014925373134331</v>
      </c>
      <c r="O203" s="12">
        <v>0.50680000000000003</v>
      </c>
      <c r="P203">
        <v>114</v>
      </c>
      <c r="Q203">
        <f t="shared" si="85"/>
        <v>-1.0447761194029848E-2</v>
      </c>
      <c r="R203">
        <f t="shared" si="86"/>
        <v>0.85886835820895524</v>
      </c>
      <c r="S203" s="12">
        <f t="shared" si="87"/>
        <v>35737.512385074631</v>
      </c>
      <c r="T203" s="12">
        <f t="shared" si="88"/>
        <v>21442.507431044778</v>
      </c>
      <c r="U203">
        <v>188</v>
      </c>
      <c r="V203">
        <f t="shared" si="89"/>
        <v>670</v>
      </c>
      <c r="W203">
        <f t="shared" si="90"/>
        <v>121</v>
      </c>
      <c r="X203">
        <f t="shared" si="91"/>
        <v>-423.30048016173868</v>
      </c>
      <c r="Y203">
        <f t="shared" si="92"/>
        <v>420.55938842557492</v>
      </c>
      <c r="Z203">
        <f t="shared" si="93"/>
        <v>420.55938842557492</v>
      </c>
      <c r="AA203">
        <f t="shared" si="94"/>
        <v>0.44710356481429092</v>
      </c>
      <c r="AB203">
        <f t="shared" si="95"/>
        <v>0.4967622388059702</v>
      </c>
      <c r="AC203">
        <f t="shared" si="96"/>
        <v>76255.078520982745</v>
      </c>
      <c r="AD203" s="12">
        <f t="shared" si="97"/>
        <v>45753.047112589644</v>
      </c>
      <c r="AE203">
        <v>40866</v>
      </c>
      <c r="AF203" s="65">
        <f t="shared" si="98"/>
        <v>4887.0471125896438</v>
      </c>
      <c r="AH203" s="65">
        <f t="shared" si="99"/>
        <v>6043.9405721393041</v>
      </c>
      <c r="AI203" s="65">
        <f t="shared" si="100"/>
        <v>-39643.940572139305</v>
      </c>
      <c r="AJ203" s="65">
        <f t="shared" si="101"/>
        <v>-15643.940572139305</v>
      </c>
      <c r="AK203" s="65">
        <f t="shared" si="102"/>
        <v>-15643.940572139305</v>
      </c>
      <c r="AL203" s="65">
        <f t="shared" si="103"/>
        <v>-21643.940572139305</v>
      </c>
      <c r="AM203" s="66">
        <f t="shared" si="104"/>
        <v>-34756.893459549661</v>
      </c>
      <c r="AN203" s="66">
        <f t="shared" si="105"/>
        <v>-10756.893459549661</v>
      </c>
      <c r="AO203" s="66">
        <f t="shared" si="106"/>
        <v>-10756.893459549661</v>
      </c>
      <c r="AP203" s="66">
        <f t="shared" si="107"/>
        <v>-16756.893459549661</v>
      </c>
    </row>
    <row r="204" spans="1:42" x14ac:dyDescent="0.25">
      <c r="A204" t="s">
        <v>360</v>
      </c>
      <c r="B204" t="s">
        <v>347</v>
      </c>
      <c r="C204" t="s">
        <v>116</v>
      </c>
      <c r="D204">
        <v>1</v>
      </c>
      <c r="E204">
        <v>900</v>
      </c>
      <c r="G204" s="4">
        <f t="shared" si="81"/>
        <v>10508.4</v>
      </c>
      <c r="H204">
        <v>141</v>
      </c>
      <c r="I204">
        <v>0.54790000000000005</v>
      </c>
      <c r="J204">
        <v>116</v>
      </c>
      <c r="K204" s="12">
        <v>296</v>
      </c>
      <c r="L204">
        <f t="shared" si="82"/>
        <v>180</v>
      </c>
      <c r="M204">
        <f t="shared" si="83"/>
        <v>25</v>
      </c>
      <c r="N204">
        <f t="shared" si="84"/>
        <v>0.21111111111111111</v>
      </c>
      <c r="O204" s="12">
        <v>0.54790000000000005</v>
      </c>
      <c r="P204">
        <v>114</v>
      </c>
      <c r="Q204">
        <f t="shared" si="85"/>
        <v>9.1111111111111115E-2</v>
      </c>
      <c r="R204">
        <f t="shared" si="86"/>
        <v>0.77849466666666667</v>
      </c>
      <c r="S204" s="12">
        <f t="shared" si="87"/>
        <v>32393.163079999998</v>
      </c>
      <c r="T204" s="12">
        <f t="shared" si="88"/>
        <v>19435.897847999997</v>
      </c>
      <c r="U204">
        <v>116</v>
      </c>
      <c r="V204">
        <f t="shared" si="89"/>
        <v>225</v>
      </c>
      <c r="W204">
        <f t="shared" si="90"/>
        <v>93.5</v>
      </c>
      <c r="X204">
        <f t="shared" si="91"/>
        <v>-142.15314632297196</v>
      </c>
      <c r="Y204">
        <f t="shared" si="92"/>
        <v>167.66546626231997</v>
      </c>
      <c r="Z204">
        <f t="shared" si="93"/>
        <v>167.66546626231997</v>
      </c>
      <c r="AA204">
        <f t="shared" si="94"/>
        <v>0.32962429449919983</v>
      </c>
      <c r="AB204">
        <f t="shared" si="95"/>
        <v>0.58973533333333328</v>
      </c>
      <c r="AC204">
        <f t="shared" si="96"/>
        <v>36090.561116664772</v>
      </c>
      <c r="AD204" s="12">
        <f t="shared" si="97"/>
        <v>21654.336669998862</v>
      </c>
      <c r="AE204">
        <v>10508.4</v>
      </c>
      <c r="AF204" s="65">
        <f t="shared" si="98"/>
        <v>11145.936669998862</v>
      </c>
      <c r="AH204" s="65">
        <f t="shared" si="99"/>
        <v>7175.1132222222222</v>
      </c>
      <c r="AI204" s="65">
        <f t="shared" si="100"/>
        <v>-40775.113222222222</v>
      </c>
      <c r="AJ204" s="65">
        <f t="shared" si="101"/>
        <v>-16775.113222222222</v>
      </c>
      <c r="AK204" s="65">
        <f t="shared" si="102"/>
        <v>-16775.113222222222</v>
      </c>
      <c r="AL204" s="65">
        <f t="shared" si="103"/>
        <v>-22775.113222222222</v>
      </c>
      <c r="AM204" s="66">
        <f t="shared" si="104"/>
        <v>-29629.176552223362</v>
      </c>
      <c r="AN204" s="66">
        <f t="shared" si="105"/>
        <v>-5629.17655222336</v>
      </c>
      <c r="AO204" s="66">
        <f t="shared" si="106"/>
        <v>-5629.17655222336</v>
      </c>
      <c r="AP204" s="66">
        <f t="shared" si="107"/>
        <v>-11629.17655222336</v>
      </c>
    </row>
    <row r="205" spans="1:42" x14ac:dyDescent="0.25">
      <c r="A205" t="s">
        <v>361</v>
      </c>
      <c r="B205" t="s">
        <v>357</v>
      </c>
      <c r="C205" t="s">
        <v>107</v>
      </c>
      <c r="D205">
        <v>1</v>
      </c>
      <c r="E205">
        <v>2600</v>
      </c>
      <c r="G205" s="4">
        <f t="shared" si="81"/>
        <v>30357.599999999999</v>
      </c>
      <c r="H205">
        <v>250</v>
      </c>
      <c r="I205">
        <v>0.36990000000000001</v>
      </c>
      <c r="J205">
        <v>69</v>
      </c>
      <c r="K205" s="12">
        <v>406</v>
      </c>
      <c r="L205">
        <f t="shared" si="82"/>
        <v>337</v>
      </c>
      <c r="M205">
        <f t="shared" si="83"/>
        <v>181</v>
      </c>
      <c r="N205">
        <f t="shared" si="84"/>
        <v>0.52967359050445106</v>
      </c>
      <c r="O205" s="12">
        <v>0.36990000000000001</v>
      </c>
      <c r="P205">
        <v>114</v>
      </c>
      <c r="Q205">
        <f t="shared" si="85"/>
        <v>0.20682492581602374</v>
      </c>
      <c r="R205">
        <f t="shared" si="86"/>
        <v>0.68691875370919886</v>
      </c>
      <c r="S205" s="12">
        <f t="shared" si="87"/>
        <v>28582.689341839767</v>
      </c>
      <c r="T205" s="12">
        <f t="shared" si="88"/>
        <v>17149.613605103859</v>
      </c>
      <c r="U205">
        <v>69</v>
      </c>
      <c r="V205">
        <f t="shared" si="89"/>
        <v>421.25</v>
      </c>
      <c r="W205">
        <f t="shared" si="90"/>
        <v>26.875</v>
      </c>
      <c r="X205">
        <f t="shared" si="91"/>
        <v>-266.14227950467529</v>
      </c>
      <c r="Y205">
        <f t="shared" si="92"/>
        <v>239.81812294667682</v>
      </c>
      <c r="Z205">
        <f t="shared" si="93"/>
        <v>239.81812294667682</v>
      </c>
      <c r="AA205">
        <f t="shared" si="94"/>
        <v>0.50550296248469273</v>
      </c>
      <c r="AB205">
        <f t="shared" si="95"/>
        <v>0.45054495548961421</v>
      </c>
      <c r="AC205">
        <f t="shared" si="96"/>
        <v>39437.828617943873</v>
      </c>
      <c r="AD205" s="12">
        <f t="shared" si="97"/>
        <v>23662.697170766322</v>
      </c>
      <c r="AE205">
        <v>30357.599999999999</v>
      </c>
      <c r="AF205" s="65">
        <f t="shared" si="98"/>
        <v>-6694.902829233677</v>
      </c>
      <c r="AH205" s="65">
        <f t="shared" si="99"/>
        <v>5481.6302917903067</v>
      </c>
      <c r="AI205" s="65">
        <f t="shared" si="100"/>
        <v>-39081.630291790309</v>
      </c>
      <c r="AJ205" s="65">
        <f t="shared" si="101"/>
        <v>-15081.630291790307</v>
      </c>
      <c r="AK205" s="65">
        <f t="shared" si="102"/>
        <v>-15081.630291790307</v>
      </c>
      <c r="AL205" s="65">
        <f t="shared" si="103"/>
        <v>-21081.630291790309</v>
      </c>
      <c r="AM205" s="66">
        <f t="shared" si="104"/>
        <v>-45776.533121023982</v>
      </c>
      <c r="AN205" s="66">
        <f t="shared" si="105"/>
        <v>-21776.533121023982</v>
      </c>
      <c r="AO205" s="66">
        <f t="shared" si="106"/>
        <v>-21776.533121023982</v>
      </c>
      <c r="AP205" s="66">
        <f t="shared" si="107"/>
        <v>-27776.533121023986</v>
      </c>
    </row>
    <row r="206" spans="1:42" x14ac:dyDescent="0.25">
      <c r="A206" t="s">
        <v>362</v>
      </c>
      <c r="B206" t="s">
        <v>363</v>
      </c>
      <c r="C206" t="s">
        <v>107</v>
      </c>
      <c r="D206">
        <v>2</v>
      </c>
      <c r="E206">
        <v>2695</v>
      </c>
      <c r="G206" s="4">
        <f t="shared" si="81"/>
        <v>31466.82</v>
      </c>
      <c r="H206">
        <v>443</v>
      </c>
      <c r="I206">
        <v>0.2356</v>
      </c>
      <c r="J206">
        <v>265</v>
      </c>
      <c r="K206" s="12">
        <v>534</v>
      </c>
      <c r="L206">
        <f t="shared" si="82"/>
        <v>269</v>
      </c>
      <c r="M206">
        <f t="shared" si="83"/>
        <v>178</v>
      </c>
      <c r="N206">
        <f t="shared" si="84"/>
        <v>0.6293680297397769</v>
      </c>
      <c r="O206" s="12">
        <v>0.2356</v>
      </c>
      <c r="P206">
        <v>114</v>
      </c>
      <c r="Q206">
        <f t="shared" si="85"/>
        <v>-0.34907063197026023</v>
      </c>
      <c r="R206">
        <f t="shared" si="86"/>
        <v>1.126854498141264</v>
      </c>
      <c r="S206" s="12">
        <f t="shared" si="87"/>
        <v>46888.415667657995</v>
      </c>
      <c r="T206" s="12">
        <f t="shared" si="88"/>
        <v>28133.049400594795</v>
      </c>
      <c r="U206">
        <v>265</v>
      </c>
      <c r="V206">
        <f t="shared" si="89"/>
        <v>336.25</v>
      </c>
      <c r="W206">
        <f t="shared" si="90"/>
        <v>231.375</v>
      </c>
      <c r="X206">
        <f t="shared" si="91"/>
        <v>-212.43997978266364</v>
      </c>
      <c r="Y206">
        <f t="shared" si="92"/>
        <v>296.38894680313371</v>
      </c>
      <c r="Z206">
        <f t="shared" si="93"/>
        <v>296.38894680313371</v>
      </c>
      <c r="AA206">
        <f t="shared" si="94"/>
        <v>0.19335002766731213</v>
      </c>
      <c r="AB206">
        <f t="shared" si="95"/>
        <v>0.69758278810408925</v>
      </c>
      <c r="AC206">
        <f t="shared" si="96"/>
        <v>75465.877174070076</v>
      </c>
      <c r="AD206" s="12">
        <f t="shared" si="97"/>
        <v>45279.526304442043</v>
      </c>
      <c r="AE206">
        <v>31466.82</v>
      </c>
      <c r="AF206" s="65">
        <f t="shared" si="98"/>
        <v>13812.706304442043</v>
      </c>
      <c r="AH206" s="65">
        <f t="shared" si="99"/>
        <v>8487.2572552664187</v>
      </c>
      <c r="AI206" s="65">
        <f t="shared" si="100"/>
        <v>-42087.257255266421</v>
      </c>
      <c r="AJ206" s="65">
        <f t="shared" si="101"/>
        <v>-18087.257255266421</v>
      </c>
      <c r="AK206" s="65">
        <f t="shared" si="102"/>
        <v>-18087.257255266421</v>
      </c>
      <c r="AL206" s="65">
        <f t="shared" si="103"/>
        <v>-24087.257255266421</v>
      </c>
      <c r="AM206" s="66">
        <f t="shared" si="104"/>
        <v>-28274.550950824378</v>
      </c>
      <c r="AN206" s="66">
        <f t="shared" si="105"/>
        <v>-4274.5509508243777</v>
      </c>
      <c r="AO206" s="66">
        <f t="shared" si="106"/>
        <v>-4274.5509508243777</v>
      </c>
      <c r="AP206" s="66">
        <f t="shared" si="107"/>
        <v>-10274.550950824378</v>
      </c>
    </row>
    <row r="207" spans="1:42" x14ac:dyDescent="0.25">
      <c r="A207" t="s">
        <v>364</v>
      </c>
      <c r="B207" t="s">
        <v>363</v>
      </c>
      <c r="C207" t="s">
        <v>116</v>
      </c>
      <c r="D207">
        <v>1</v>
      </c>
      <c r="E207">
        <v>3000</v>
      </c>
      <c r="G207" s="4">
        <f t="shared" si="81"/>
        <v>35028</v>
      </c>
      <c r="H207">
        <v>343</v>
      </c>
      <c r="I207">
        <v>0.58079999999999998</v>
      </c>
      <c r="J207">
        <v>158</v>
      </c>
      <c r="K207" s="12">
        <v>706</v>
      </c>
      <c r="L207">
        <f t="shared" si="82"/>
        <v>548</v>
      </c>
      <c r="M207">
        <f t="shared" si="83"/>
        <v>185</v>
      </c>
      <c r="N207">
        <f t="shared" si="84"/>
        <v>0.37007299270072991</v>
      </c>
      <c r="O207" s="12">
        <v>0.58079999999999998</v>
      </c>
      <c r="P207">
        <v>114</v>
      </c>
      <c r="Q207">
        <f t="shared" si="85"/>
        <v>3.5766423357664237E-2</v>
      </c>
      <c r="R207">
        <f t="shared" si="86"/>
        <v>0.82229445255474454</v>
      </c>
      <c r="S207" s="12">
        <f t="shared" si="87"/>
        <v>34215.672170802922</v>
      </c>
      <c r="T207" s="12">
        <f t="shared" si="88"/>
        <v>20529.403302481751</v>
      </c>
      <c r="U207">
        <v>158</v>
      </c>
      <c r="V207">
        <f t="shared" si="89"/>
        <v>685</v>
      </c>
      <c r="W207">
        <f t="shared" si="90"/>
        <v>89.5</v>
      </c>
      <c r="X207">
        <f t="shared" si="91"/>
        <v>-432.77735658327015</v>
      </c>
      <c r="Y207">
        <f t="shared" si="92"/>
        <v>412.87041950972957</v>
      </c>
      <c r="Z207">
        <f t="shared" si="93"/>
        <v>412.87041950972957</v>
      </c>
      <c r="AA207">
        <f t="shared" si="94"/>
        <v>0.47207360512369279</v>
      </c>
      <c r="AB207">
        <f t="shared" si="95"/>
        <v>0.47700094890510958</v>
      </c>
      <c r="AC207">
        <f t="shared" si="96"/>
        <v>71882.947386561966</v>
      </c>
      <c r="AD207" s="12">
        <f t="shared" si="97"/>
        <v>43129.768431937177</v>
      </c>
      <c r="AE207">
        <v>35028</v>
      </c>
      <c r="AF207" s="65">
        <f t="shared" si="98"/>
        <v>8101.7684319371765</v>
      </c>
      <c r="AH207" s="65">
        <f t="shared" si="99"/>
        <v>5803.5115450121666</v>
      </c>
      <c r="AI207" s="65">
        <f t="shared" si="100"/>
        <v>-39403.511545012167</v>
      </c>
      <c r="AJ207" s="65">
        <f t="shared" si="101"/>
        <v>-15403.511545012167</v>
      </c>
      <c r="AK207" s="65">
        <f t="shared" si="102"/>
        <v>-15403.511545012167</v>
      </c>
      <c r="AL207" s="65">
        <f t="shared" si="103"/>
        <v>-21403.511545012167</v>
      </c>
      <c r="AM207" s="66">
        <f t="shared" si="104"/>
        <v>-31301.74311307499</v>
      </c>
      <c r="AN207" s="66">
        <f t="shared" si="105"/>
        <v>-7301.7431130749901</v>
      </c>
      <c r="AO207" s="66">
        <f t="shared" si="106"/>
        <v>-7301.7431130749901</v>
      </c>
      <c r="AP207" s="66">
        <f t="shared" si="107"/>
        <v>-13301.74311307499</v>
      </c>
    </row>
    <row r="208" spans="1:42" x14ac:dyDescent="0.25">
      <c r="A208" t="s">
        <v>365</v>
      </c>
      <c r="B208" t="s">
        <v>363</v>
      </c>
      <c r="C208" t="s">
        <v>116</v>
      </c>
      <c r="D208">
        <v>2</v>
      </c>
      <c r="E208">
        <v>4000</v>
      </c>
      <c r="G208" s="4">
        <f t="shared" si="81"/>
        <v>46704</v>
      </c>
      <c r="H208">
        <v>739</v>
      </c>
      <c r="I208">
        <v>1.9199999999999998E-2</v>
      </c>
      <c r="J208">
        <v>306</v>
      </c>
      <c r="K208" s="12">
        <v>781</v>
      </c>
      <c r="L208">
        <f t="shared" si="82"/>
        <v>475</v>
      </c>
      <c r="M208">
        <f t="shared" si="83"/>
        <v>433</v>
      </c>
      <c r="N208">
        <f t="shared" si="84"/>
        <v>0.82926315789473692</v>
      </c>
      <c r="O208" s="12">
        <v>1.9199999999999998E-2</v>
      </c>
      <c r="P208">
        <v>114</v>
      </c>
      <c r="Q208">
        <f t="shared" si="85"/>
        <v>-0.22336842105263163</v>
      </c>
      <c r="R208">
        <f t="shared" si="86"/>
        <v>1.0273737684210527</v>
      </c>
      <c r="S208" s="12">
        <f t="shared" si="87"/>
        <v>42749.022504</v>
      </c>
      <c r="T208" s="12">
        <f t="shared" si="88"/>
        <v>25649.413502399999</v>
      </c>
      <c r="U208">
        <v>306</v>
      </c>
      <c r="V208">
        <f t="shared" si="89"/>
        <v>593.75</v>
      </c>
      <c r="W208">
        <f t="shared" si="90"/>
        <v>246.625</v>
      </c>
      <c r="X208">
        <f t="shared" si="91"/>
        <v>-375.12635835228707</v>
      </c>
      <c r="Y208">
        <f t="shared" si="92"/>
        <v>442.3949804144554</v>
      </c>
      <c r="Z208">
        <f t="shared" si="93"/>
        <v>442.3949804144554</v>
      </c>
      <c r="AA208">
        <f t="shared" si="94"/>
        <v>0.32971786175066176</v>
      </c>
      <c r="AB208">
        <f t="shared" si="95"/>
        <v>0.58966128421052633</v>
      </c>
      <c r="AC208">
        <f t="shared" si="96"/>
        <v>95215.065182009625</v>
      </c>
      <c r="AD208" s="12">
        <f t="shared" si="97"/>
        <v>57129.039109205776</v>
      </c>
      <c r="AE208">
        <v>46704</v>
      </c>
      <c r="AF208" s="65">
        <f t="shared" si="98"/>
        <v>10425.039109205776</v>
      </c>
      <c r="AH208" s="65">
        <f t="shared" si="99"/>
        <v>7174.2122912280702</v>
      </c>
      <c r="AI208" s="65">
        <f t="shared" si="100"/>
        <v>-40774.212291228068</v>
      </c>
      <c r="AJ208" s="65">
        <f t="shared" si="101"/>
        <v>-16774.212291228068</v>
      </c>
      <c r="AK208" s="65">
        <f t="shared" si="102"/>
        <v>-16774.212291228068</v>
      </c>
      <c r="AL208" s="65">
        <f t="shared" si="103"/>
        <v>-22774.212291228068</v>
      </c>
      <c r="AM208" s="66">
        <f t="shared" si="104"/>
        <v>-30349.173182022292</v>
      </c>
      <c r="AN208" s="66">
        <f t="shared" si="105"/>
        <v>-6349.1731820222922</v>
      </c>
      <c r="AO208" s="66">
        <f t="shared" si="106"/>
        <v>-6349.1731820222922</v>
      </c>
      <c r="AP208" s="66">
        <f t="shared" si="107"/>
        <v>-12349.173182022292</v>
      </c>
    </row>
    <row r="209" spans="1:42" x14ac:dyDescent="0.25">
      <c r="A209" t="s">
        <v>366</v>
      </c>
      <c r="B209" t="s">
        <v>363</v>
      </c>
      <c r="C209" t="s">
        <v>107</v>
      </c>
      <c r="D209">
        <v>1</v>
      </c>
      <c r="E209">
        <v>2295</v>
      </c>
      <c r="G209" s="4">
        <f t="shared" si="81"/>
        <v>26796.42</v>
      </c>
      <c r="H209">
        <v>270</v>
      </c>
      <c r="I209">
        <v>0.46850000000000003</v>
      </c>
      <c r="J209">
        <v>100</v>
      </c>
      <c r="K209" s="12">
        <v>469</v>
      </c>
      <c r="L209">
        <f t="shared" si="82"/>
        <v>369</v>
      </c>
      <c r="M209">
        <f t="shared" si="83"/>
        <v>170</v>
      </c>
      <c r="N209">
        <f t="shared" si="84"/>
        <v>0.46856368563685635</v>
      </c>
      <c r="O209" s="12">
        <v>0.46850000000000003</v>
      </c>
      <c r="P209">
        <v>114</v>
      </c>
      <c r="Q209">
        <f t="shared" si="85"/>
        <v>0.13035230352303523</v>
      </c>
      <c r="R209">
        <f t="shared" si="86"/>
        <v>0.74743918699186995</v>
      </c>
      <c r="S209" s="12">
        <f t="shared" si="87"/>
        <v>31100.94457073171</v>
      </c>
      <c r="T209" s="12">
        <f t="shared" si="88"/>
        <v>18660.566742439027</v>
      </c>
      <c r="U209">
        <v>100</v>
      </c>
      <c r="V209">
        <f t="shared" si="89"/>
        <v>461.25</v>
      </c>
      <c r="W209">
        <f t="shared" si="90"/>
        <v>53.875</v>
      </c>
      <c r="X209">
        <f t="shared" si="91"/>
        <v>-291.41394996209249</v>
      </c>
      <c r="Y209">
        <f t="shared" si="92"/>
        <v>274.81420583775588</v>
      </c>
      <c r="Z209">
        <f t="shared" si="93"/>
        <v>274.81420583775588</v>
      </c>
      <c r="AA209">
        <f t="shared" si="94"/>
        <v>0.47900098826613741</v>
      </c>
      <c r="AB209">
        <f t="shared" si="95"/>
        <v>0.47151861788617888</v>
      </c>
      <c r="AC209">
        <f t="shared" si="96"/>
        <v>47296.705296918881</v>
      </c>
      <c r="AD209" s="12">
        <f t="shared" si="97"/>
        <v>28378.023178151328</v>
      </c>
      <c r="AE209">
        <v>26796.42</v>
      </c>
      <c r="AF209" s="65">
        <f t="shared" si="98"/>
        <v>1581.6031781513302</v>
      </c>
      <c r="AH209" s="65">
        <f t="shared" si="99"/>
        <v>5736.8098509485098</v>
      </c>
      <c r="AI209" s="65">
        <f t="shared" si="100"/>
        <v>-39336.809850948513</v>
      </c>
      <c r="AJ209" s="65">
        <f t="shared" si="101"/>
        <v>-15336.80985094851</v>
      </c>
      <c r="AK209" s="65">
        <f t="shared" si="102"/>
        <v>-15336.80985094851</v>
      </c>
      <c r="AL209" s="65">
        <f t="shared" si="103"/>
        <v>-21336.80985094851</v>
      </c>
      <c r="AM209" s="66">
        <f t="shared" si="104"/>
        <v>-37755.206672797183</v>
      </c>
      <c r="AN209" s="66">
        <f t="shared" si="105"/>
        <v>-13755.20667279718</v>
      </c>
      <c r="AO209" s="66">
        <f t="shared" si="106"/>
        <v>-13755.20667279718</v>
      </c>
      <c r="AP209" s="66">
        <f t="shared" si="107"/>
        <v>-19755.20667279718</v>
      </c>
    </row>
    <row r="210" spans="1:42" x14ac:dyDescent="0.25">
      <c r="A210" t="s">
        <v>367</v>
      </c>
      <c r="B210" t="s">
        <v>368</v>
      </c>
      <c r="C210" t="s">
        <v>107</v>
      </c>
      <c r="D210">
        <v>2</v>
      </c>
      <c r="E210">
        <v>3000</v>
      </c>
      <c r="G210" s="4">
        <f t="shared" si="81"/>
        <v>35028</v>
      </c>
      <c r="H210">
        <v>424</v>
      </c>
      <c r="I210">
        <v>0.34250000000000003</v>
      </c>
      <c r="J210">
        <v>270</v>
      </c>
      <c r="K210" s="12">
        <v>543</v>
      </c>
      <c r="L210">
        <f t="shared" si="82"/>
        <v>273</v>
      </c>
      <c r="M210">
        <f t="shared" si="83"/>
        <v>154</v>
      </c>
      <c r="N210">
        <f t="shared" si="84"/>
        <v>0.55128205128205132</v>
      </c>
      <c r="O210" s="12">
        <v>0.34250000000000003</v>
      </c>
      <c r="P210">
        <v>114</v>
      </c>
      <c r="Q210">
        <f t="shared" si="85"/>
        <v>-0.35714285714285721</v>
      </c>
      <c r="R210">
        <f t="shared" si="86"/>
        <v>1.1332428571428572</v>
      </c>
      <c r="S210" s="12">
        <f t="shared" si="87"/>
        <v>47154.235285714291</v>
      </c>
      <c r="T210" s="12">
        <f t="shared" si="88"/>
        <v>28292.541171428573</v>
      </c>
      <c r="U210">
        <v>270</v>
      </c>
      <c r="V210">
        <f t="shared" si="89"/>
        <v>341.25</v>
      </c>
      <c r="W210">
        <f t="shared" si="90"/>
        <v>235.875</v>
      </c>
      <c r="X210">
        <f t="shared" si="91"/>
        <v>-215.5989385898408</v>
      </c>
      <c r="Y210">
        <f t="shared" si="92"/>
        <v>301.32595716451863</v>
      </c>
      <c r="Z210">
        <f t="shared" si="93"/>
        <v>301.32595716451863</v>
      </c>
      <c r="AA210">
        <f t="shared" si="94"/>
        <v>0.19179767667258205</v>
      </c>
      <c r="AB210">
        <f t="shared" si="95"/>
        <v>0.69881131868131863</v>
      </c>
      <c r="AC210">
        <f t="shared" si="96"/>
        <v>76858.046159852442</v>
      </c>
      <c r="AD210" s="12">
        <f t="shared" si="97"/>
        <v>46114.827695911466</v>
      </c>
      <c r="AE210">
        <v>35028</v>
      </c>
      <c r="AF210" s="65">
        <f t="shared" si="98"/>
        <v>11086.827695911466</v>
      </c>
      <c r="AH210" s="65">
        <f t="shared" si="99"/>
        <v>8502.2043772893776</v>
      </c>
      <c r="AI210" s="65">
        <f t="shared" si="100"/>
        <v>-42102.204377289381</v>
      </c>
      <c r="AJ210" s="65">
        <f t="shared" si="101"/>
        <v>-18102.204377289378</v>
      </c>
      <c r="AK210" s="65">
        <f t="shared" si="102"/>
        <v>-18102.204377289378</v>
      </c>
      <c r="AL210" s="65">
        <f t="shared" si="103"/>
        <v>-24102.204377289378</v>
      </c>
      <c r="AM210" s="66">
        <f t="shared" si="104"/>
        <v>-31015.376681377915</v>
      </c>
      <c r="AN210" s="66">
        <f t="shared" si="105"/>
        <v>-7015.3766813779112</v>
      </c>
      <c r="AO210" s="66">
        <f t="shared" si="106"/>
        <v>-7015.3766813779112</v>
      </c>
      <c r="AP210" s="66">
        <f t="shared" si="107"/>
        <v>-13015.376681377911</v>
      </c>
    </row>
    <row r="211" spans="1:42" x14ac:dyDescent="0.25">
      <c r="A211" t="s">
        <v>369</v>
      </c>
      <c r="B211" t="s">
        <v>368</v>
      </c>
      <c r="C211" t="s">
        <v>116</v>
      </c>
      <c r="D211">
        <v>1</v>
      </c>
      <c r="E211">
        <v>3300</v>
      </c>
      <c r="G211" s="4">
        <f t="shared" si="81"/>
        <v>38530.800000000003</v>
      </c>
      <c r="H211">
        <v>980</v>
      </c>
      <c r="I211">
        <v>0.2712</v>
      </c>
      <c r="J211">
        <v>283</v>
      </c>
      <c r="K211" s="12">
        <v>1261</v>
      </c>
      <c r="L211">
        <f t="shared" si="82"/>
        <v>978</v>
      </c>
      <c r="M211">
        <f t="shared" si="83"/>
        <v>697</v>
      </c>
      <c r="N211">
        <f t="shared" si="84"/>
        <v>0.67014314928425356</v>
      </c>
      <c r="O211" s="12">
        <v>0.2712</v>
      </c>
      <c r="P211">
        <v>114</v>
      </c>
      <c r="Q211">
        <f t="shared" si="85"/>
        <v>-3.8241308793456052E-2</v>
      </c>
      <c r="R211">
        <f t="shared" si="86"/>
        <v>0.88086417177914111</v>
      </c>
      <c r="S211" s="12">
        <f t="shared" si="87"/>
        <v>36652.758187730062</v>
      </c>
      <c r="T211" s="12">
        <f t="shared" si="88"/>
        <v>21991.654912638038</v>
      </c>
      <c r="U211">
        <v>283</v>
      </c>
      <c r="V211">
        <f t="shared" si="89"/>
        <v>1222.5</v>
      </c>
      <c r="W211">
        <f t="shared" si="90"/>
        <v>160.75</v>
      </c>
      <c r="X211">
        <f t="shared" si="91"/>
        <v>-772.3654283548143</v>
      </c>
      <c r="Y211">
        <f t="shared" si="92"/>
        <v>737.34903335860508</v>
      </c>
      <c r="Z211">
        <f t="shared" si="93"/>
        <v>737.34903335860508</v>
      </c>
      <c r="AA211">
        <f t="shared" si="94"/>
        <v>0.47165565100908391</v>
      </c>
      <c r="AB211">
        <f t="shared" si="95"/>
        <v>0.47733171779141104</v>
      </c>
      <c r="AC211">
        <f t="shared" si="96"/>
        <v>128465.42945728828</v>
      </c>
      <c r="AD211" s="12">
        <f t="shared" si="97"/>
        <v>77079.257674372959</v>
      </c>
      <c r="AE211">
        <v>38530.800000000003</v>
      </c>
      <c r="AF211" s="65">
        <f t="shared" si="98"/>
        <v>38548.457674372956</v>
      </c>
      <c r="AH211" s="65">
        <f t="shared" si="99"/>
        <v>5807.5358997955018</v>
      </c>
      <c r="AI211" s="65">
        <f t="shared" si="100"/>
        <v>-39407.535899795505</v>
      </c>
      <c r="AJ211" s="65">
        <f t="shared" si="101"/>
        <v>-15407.535899795501</v>
      </c>
      <c r="AK211" s="65">
        <f t="shared" si="102"/>
        <v>-15407.535899795501</v>
      </c>
      <c r="AL211" s="65">
        <f t="shared" si="103"/>
        <v>-21407.535899795501</v>
      </c>
      <c r="AM211" s="66">
        <f t="shared" si="104"/>
        <v>-859.07822542254871</v>
      </c>
      <c r="AN211" s="66">
        <f t="shared" si="105"/>
        <v>23140.921774577455</v>
      </c>
      <c r="AO211" s="66">
        <f t="shared" si="106"/>
        <v>23140.921774577455</v>
      </c>
      <c r="AP211" s="66">
        <f t="shared" si="107"/>
        <v>17140.921774577455</v>
      </c>
    </row>
    <row r="212" spans="1:42" x14ac:dyDescent="0.25">
      <c r="A212" t="s">
        <v>370</v>
      </c>
      <c r="B212" t="s">
        <v>368</v>
      </c>
      <c r="C212" t="s">
        <v>116</v>
      </c>
      <c r="D212">
        <v>2</v>
      </c>
      <c r="E212">
        <v>4500</v>
      </c>
      <c r="G212" s="4">
        <f t="shared" si="81"/>
        <v>52542</v>
      </c>
      <c r="H212">
        <v>994</v>
      </c>
      <c r="I212">
        <v>0.43009999999999998</v>
      </c>
      <c r="J212">
        <v>530</v>
      </c>
      <c r="K212" s="12">
        <v>1354</v>
      </c>
      <c r="L212">
        <f t="shared" si="82"/>
        <v>824</v>
      </c>
      <c r="M212">
        <f t="shared" si="83"/>
        <v>464</v>
      </c>
      <c r="N212">
        <f t="shared" si="84"/>
        <v>0.55048543689320395</v>
      </c>
      <c r="O212" s="12">
        <v>0.43009999999999998</v>
      </c>
      <c r="P212">
        <v>114</v>
      </c>
      <c r="Q212">
        <f t="shared" si="85"/>
        <v>-0.30388349514563107</v>
      </c>
      <c r="R212">
        <f t="shared" si="86"/>
        <v>1.0910933980582525</v>
      </c>
      <c r="S212" s="12">
        <f t="shared" si="87"/>
        <v>45400.396293203885</v>
      </c>
      <c r="T212" s="12">
        <f t="shared" si="88"/>
        <v>27240.237775922331</v>
      </c>
      <c r="U212">
        <v>530</v>
      </c>
      <c r="V212">
        <f t="shared" si="89"/>
        <v>1030</v>
      </c>
      <c r="W212">
        <f t="shared" si="90"/>
        <v>427</v>
      </c>
      <c r="X212">
        <f t="shared" si="91"/>
        <v>-650.74551427849383</v>
      </c>
      <c r="Y212">
        <f t="shared" si="92"/>
        <v>767.0241344452869</v>
      </c>
      <c r="Z212">
        <f t="shared" si="93"/>
        <v>767.0241344452869</v>
      </c>
      <c r="AA212">
        <f t="shared" si="94"/>
        <v>0.3301205188789193</v>
      </c>
      <c r="AB212">
        <f t="shared" si="95"/>
        <v>0.58934262135922322</v>
      </c>
      <c r="AC212">
        <f t="shared" si="96"/>
        <v>164994.60512451775</v>
      </c>
      <c r="AD212" s="12">
        <f t="shared" si="97"/>
        <v>98996.763074710645</v>
      </c>
      <c r="AE212">
        <v>52542</v>
      </c>
      <c r="AF212" s="65">
        <f t="shared" si="98"/>
        <v>46454.763074710645</v>
      </c>
      <c r="AH212" s="65">
        <f t="shared" si="99"/>
        <v>7170.3352265372159</v>
      </c>
      <c r="AI212" s="65">
        <f t="shared" si="100"/>
        <v>-40770.335226537216</v>
      </c>
      <c r="AJ212" s="65">
        <f t="shared" si="101"/>
        <v>-16770.335226537216</v>
      </c>
      <c r="AK212" s="65">
        <f t="shared" si="102"/>
        <v>-16770.335226537216</v>
      </c>
      <c r="AL212" s="65">
        <f t="shared" si="103"/>
        <v>-22770.335226537216</v>
      </c>
      <c r="AM212" s="66">
        <f t="shared" si="104"/>
        <v>5684.4278481734291</v>
      </c>
      <c r="AN212" s="66">
        <f t="shared" si="105"/>
        <v>29684.427848173429</v>
      </c>
      <c r="AO212" s="66">
        <f t="shared" si="106"/>
        <v>29684.427848173429</v>
      </c>
      <c r="AP212" s="66">
        <f t="shared" si="107"/>
        <v>23684.427848173429</v>
      </c>
    </row>
    <row r="213" spans="1:42" x14ac:dyDescent="0.25">
      <c r="A213" t="s">
        <v>371</v>
      </c>
      <c r="B213" t="s">
        <v>368</v>
      </c>
      <c r="C213" t="s">
        <v>107</v>
      </c>
      <c r="D213">
        <v>1</v>
      </c>
      <c r="E213">
        <v>2700</v>
      </c>
      <c r="G213" s="4">
        <f t="shared" si="81"/>
        <v>31525.199999999997</v>
      </c>
      <c r="H213">
        <v>284</v>
      </c>
      <c r="I213">
        <v>0.60550000000000004</v>
      </c>
      <c r="J213">
        <v>103</v>
      </c>
      <c r="K213" s="12">
        <v>483</v>
      </c>
      <c r="L213">
        <f t="shared" si="82"/>
        <v>380</v>
      </c>
      <c r="M213">
        <f t="shared" si="83"/>
        <v>181</v>
      </c>
      <c r="N213">
        <f t="shared" si="84"/>
        <v>0.4810526315789474</v>
      </c>
      <c r="O213" s="12">
        <v>0.60550000000000004</v>
      </c>
      <c r="P213">
        <v>114</v>
      </c>
      <c r="Q213">
        <f t="shared" si="85"/>
        <v>0.12315789473684211</v>
      </c>
      <c r="R213">
        <f t="shared" si="86"/>
        <v>0.75313284210526321</v>
      </c>
      <c r="S213" s="12">
        <f t="shared" si="87"/>
        <v>31337.85756</v>
      </c>
      <c r="T213" s="12">
        <f t="shared" si="88"/>
        <v>18802.714535999999</v>
      </c>
      <c r="U213">
        <v>103</v>
      </c>
      <c r="V213">
        <f t="shared" si="89"/>
        <v>475</v>
      </c>
      <c r="W213">
        <f t="shared" si="90"/>
        <v>55.5</v>
      </c>
      <c r="X213">
        <f t="shared" si="91"/>
        <v>-300.10108668182966</v>
      </c>
      <c r="Y213">
        <f t="shared" si="92"/>
        <v>283.01598433156431</v>
      </c>
      <c r="Z213">
        <f t="shared" si="93"/>
        <v>283.01598433156431</v>
      </c>
      <c r="AA213">
        <f t="shared" si="94"/>
        <v>0.47898101964539858</v>
      </c>
      <c r="AB213">
        <f t="shared" si="95"/>
        <v>0.4715344210526316</v>
      </c>
      <c r="AC213">
        <f t="shared" si="96"/>
        <v>48709.899086955062</v>
      </c>
      <c r="AD213" s="12">
        <f t="shared" si="97"/>
        <v>29225.939452173036</v>
      </c>
      <c r="AE213">
        <v>31525.199999999997</v>
      </c>
      <c r="AF213" s="65">
        <f t="shared" si="98"/>
        <v>-2299.2605478269616</v>
      </c>
      <c r="AH213" s="65">
        <f t="shared" si="99"/>
        <v>5737.0021228070182</v>
      </c>
      <c r="AI213" s="65">
        <f t="shared" si="100"/>
        <v>-39337.002122807018</v>
      </c>
      <c r="AJ213" s="65">
        <f t="shared" si="101"/>
        <v>-15337.002122807018</v>
      </c>
      <c r="AK213" s="65">
        <f t="shared" si="102"/>
        <v>-15337.002122807018</v>
      </c>
      <c r="AL213" s="65">
        <f t="shared" si="103"/>
        <v>-21337.002122807018</v>
      </c>
      <c r="AM213" s="66">
        <f t="shared" si="104"/>
        <v>-41636.26267063398</v>
      </c>
      <c r="AN213" s="66">
        <f t="shared" si="105"/>
        <v>-17636.26267063398</v>
      </c>
      <c r="AO213" s="66">
        <f t="shared" si="106"/>
        <v>-17636.26267063398</v>
      </c>
      <c r="AP213" s="66">
        <f t="shared" si="107"/>
        <v>-23636.26267063398</v>
      </c>
    </row>
    <row r="214" spans="1:42" x14ac:dyDescent="0.25">
      <c r="A214" t="s">
        <v>372</v>
      </c>
      <c r="B214" t="s">
        <v>373</v>
      </c>
      <c r="C214" t="s">
        <v>107</v>
      </c>
      <c r="D214">
        <v>1</v>
      </c>
      <c r="E214">
        <v>2700</v>
      </c>
      <c r="G214" s="4">
        <f t="shared" si="81"/>
        <v>31525.199999999997</v>
      </c>
      <c r="H214">
        <v>236</v>
      </c>
      <c r="I214">
        <v>0.56710000000000005</v>
      </c>
      <c r="J214">
        <v>110</v>
      </c>
      <c r="K214" s="12">
        <v>515</v>
      </c>
      <c r="L214">
        <f t="shared" si="82"/>
        <v>405</v>
      </c>
      <c r="M214">
        <f t="shared" si="83"/>
        <v>126</v>
      </c>
      <c r="N214">
        <f t="shared" si="84"/>
        <v>0.34888888888888892</v>
      </c>
      <c r="O214" s="12">
        <v>0.56710000000000005</v>
      </c>
      <c r="P214">
        <v>114</v>
      </c>
      <c r="Q214">
        <f t="shared" si="85"/>
        <v>0.10790123456790124</v>
      </c>
      <c r="R214">
        <f t="shared" si="86"/>
        <v>0.76520696296296298</v>
      </c>
      <c r="S214" s="12">
        <f t="shared" si="87"/>
        <v>31840.261728888891</v>
      </c>
      <c r="T214" s="12">
        <f t="shared" si="88"/>
        <v>19104.157037333334</v>
      </c>
      <c r="U214">
        <v>110</v>
      </c>
      <c r="V214">
        <f t="shared" si="89"/>
        <v>506.25</v>
      </c>
      <c r="W214">
        <f t="shared" si="90"/>
        <v>59.375</v>
      </c>
      <c r="X214">
        <f t="shared" si="91"/>
        <v>-319.8445792266869</v>
      </c>
      <c r="Y214">
        <f t="shared" si="92"/>
        <v>301.74729909021988</v>
      </c>
      <c r="Z214">
        <f t="shared" si="93"/>
        <v>301.74729909021988</v>
      </c>
      <c r="AA214">
        <f t="shared" si="94"/>
        <v>0.47876009696833555</v>
      </c>
      <c r="AB214">
        <f t="shared" si="95"/>
        <v>0.47170925925925927</v>
      </c>
      <c r="AC214">
        <f t="shared" si="96"/>
        <v>51953.003152125377</v>
      </c>
      <c r="AD214" s="12">
        <f t="shared" si="97"/>
        <v>31171.801891275223</v>
      </c>
      <c r="AE214">
        <v>31525.199999999997</v>
      </c>
      <c r="AF214" s="65">
        <f t="shared" si="98"/>
        <v>-353.39810872477392</v>
      </c>
      <c r="AH214" s="65">
        <f t="shared" si="99"/>
        <v>5739.129320987654</v>
      </c>
      <c r="AI214" s="65">
        <f t="shared" si="100"/>
        <v>-39339.129320987653</v>
      </c>
      <c r="AJ214" s="65">
        <f t="shared" si="101"/>
        <v>-15339.129320987653</v>
      </c>
      <c r="AK214" s="65">
        <f t="shared" si="102"/>
        <v>-15339.129320987653</v>
      </c>
      <c r="AL214" s="65">
        <f t="shared" si="103"/>
        <v>-21339.129320987653</v>
      </c>
      <c r="AM214" s="66">
        <f t="shared" si="104"/>
        <v>-39692.527429712427</v>
      </c>
      <c r="AN214" s="66">
        <f t="shared" si="105"/>
        <v>-15692.527429712427</v>
      </c>
      <c r="AO214" s="66">
        <f t="shared" si="106"/>
        <v>-15692.527429712427</v>
      </c>
      <c r="AP214" s="66">
        <f t="shared" si="107"/>
        <v>-21692.527429712427</v>
      </c>
    </row>
    <row r="215" spans="1:42" x14ac:dyDescent="0.25">
      <c r="A215" t="s">
        <v>374</v>
      </c>
      <c r="B215" t="s">
        <v>347</v>
      </c>
      <c r="C215" t="s">
        <v>116</v>
      </c>
      <c r="D215">
        <v>2</v>
      </c>
      <c r="E215">
        <v>1100</v>
      </c>
      <c r="G215" s="4">
        <f t="shared" si="81"/>
        <v>12843.599999999999</v>
      </c>
      <c r="H215">
        <v>188</v>
      </c>
      <c r="I215">
        <v>0.61919999999999997</v>
      </c>
      <c r="J215">
        <v>136</v>
      </c>
      <c r="K215" s="12">
        <v>335</v>
      </c>
      <c r="L215">
        <f t="shared" si="82"/>
        <v>199</v>
      </c>
      <c r="M215">
        <f t="shared" si="83"/>
        <v>52</v>
      </c>
      <c r="N215">
        <f t="shared" si="84"/>
        <v>0.30904522613065327</v>
      </c>
      <c r="O215" s="12">
        <v>0.61919999999999997</v>
      </c>
      <c r="P215">
        <v>114</v>
      </c>
      <c r="Q215">
        <f t="shared" si="85"/>
        <v>1.1557788944723618E-2</v>
      </c>
      <c r="R215">
        <f t="shared" si="86"/>
        <v>0.84145316582914575</v>
      </c>
      <c r="S215" s="12">
        <f t="shared" si="87"/>
        <v>35012.86623015075</v>
      </c>
      <c r="T215" s="12">
        <f t="shared" si="88"/>
        <v>21007.719738090451</v>
      </c>
      <c r="U215">
        <v>136</v>
      </c>
      <c r="V215">
        <f t="shared" si="89"/>
        <v>248.75</v>
      </c>
      <c r="W215">
        <f t="shared" si="90"/>
        <v>111.125</v>
      </c>
      <c r="X215">
        <f t="shared" si="91"/>
        <v>-157.15820065706345</v>
      </c>
      <c r="Y215">
        <f t="shared" si="92"/>
        <v>189.24126547889819</v>
      </c>
      <c r="Z215">
        <f t="shared" si="93"/>
        <v>189.24126547889819</v>
      </c>
      <c r="AA215">
        <f t="shared" si="94"/>
        <v>0.31403523810612338</v>
      </c>
      <c r="AB215">
        <f t="shared" si="95"/>
        <v>0.60207251256281402</v>
      </c>
      <c r="AC215">
        <f t="shared" si="96"/>
        <v>41586.991928418065</v>
      </c>
      <c r="AD215" s="12">
        <f t="shared" si="97"/>
        <v>24952.195157050839</v>
      </c>
      <c r="AE215">
        <v>12843.599999999999</v>
      </c>
      <c r="AF215" s="65">
        <f t="shared" si="98"/>
        <v>12108.59515705084</v>
      </c>
      <c r="AH215" s="65">
        <f t="shared" si="99"/>
        <v>7325.2155695142374</v>
      </c>
      <c r="AI215" s="65">
        <f t="shared" si="100"/>
        <v>-40925.215569514236</v>
      </c>
      <c r="AJ215" s="65">
        <f t="shared" si="101"/>
        <v>-16925.215569514236</v>
      </c>
      <c r="AK215" s="65">
        <f t="shared" si="102"/>
        <v>-16925.215569514236</v>
      </c>
      <c r="AL215" s="65">
        <f t="shared" si="103"/>
        <v>-22925.215569514236</v>
      </c>
      <c r="AM215" s="66">
        <f t="shared" si="104"/>
        <v>-28816.620412463395</v>
      </c>
      <c r="AN215" s="66">
        <f t="shared" si="105"/>
        <v>-4816.620412463395</v>
      </c>
      <c r="AO215" s="66">
        <f t="shared" si="106"/>
        <v>-4816.620412463395</v>
      </c>
      <c r="AP215" s="66">
        <f t="shared" si="107"/>
        <v>-10816.620412463395</v>
      </c>
    </row>
    <row r="216" spans="1:42" x14ac:dyDescent="0.25">
      <c r="A216" t="s">
        <v>375</v>
      </c>
      <c r="B216" t="s">
        <v>373</v>
      </c>
      <c r="C216" t="s">
        <v>107</v>
      </c>
      <c r="D216">
        <v>2</v>
      </c>
      <c r="E216">
        <v>3000</v>
      </c>
      <c r="G216" s="4">
        <f t="shared" si="81"/>
        <v>35028</v>
      </c>
      <c r="H216">
        <v>329</v>
      </c>
      <c r="I216">
        <v>0.70409999999999995</v>
      </c>
      <c r="J216">
        <v>270</v>
      </c>
      <c r="K216" s="12">
        <v>544</v>
      </c>
      <c r="L216">
        <f t="shared" si="82"/>
        <v>274</v>
      </c>
      <c r="M216">
        <f t="shared" si="83"/>
        <v>59</v>
      </c>
      <c r="N216">
        <f t="shared" si="84"/>
        <v>0.27226277372262775</v>
      </c>
      <c r="O216" s="12">
        <v>0.70409999999999995</v>
      </c>
      <c r="P216">
        <v>114</v>
      </c>
      <c r="Q216">
        <f t="shared" si="85"/>
        <v>-0.35547445255474452</v>
      </c>
      <c r="R216">
        <f t="shared" si="86"/>
        <v>1.131922481751825</v>
      </c>
      <c r="S216" s="12">
        <f t="shared" si="87"/>
        <v>47099.294465693441</v>
      </c>
      <c r="T216" s="12">
        <f t="shared" si="88"/>
        <v>28259.576679416063</v>
      </c>
      <c r="U216">
        <v>270</v>
      </c>
      <c r="V216">
        <f t="shared" si="89"/>
        <v>342.5</v>
      </c>
      <c r="W216">
        <f t="shared" si="90"/>
        <v>235.75</v>
      </c>
      <c r="X216">
        <f t="shared" si="91"/>
        <v>-216.38867829163507</v>
      </c>
      <c r="Y216">
        <f t="shared" si="92"/>
        <v>301.93520975486479</v>
      </c>
      <c r="Z216">
        <f t="shared" si="93"/>
        <v>301.93520975486479</v>
      </c>
      <c r="AA216">
        <f t="shared" si="94"/>
        <v>0.19324148833537164</v>
      </c>
      <c r="AB216">
        <f t="shared" si="95"/>
        <v>0.69766868613138688</v>
      </c>
      <c r="AC216">
        <f t="shared" si="96"/>
        <v>76887.520496565645</v>
      </c>
      <c r="AD216" s="12">
        <f t="shared" si="97"/>
        <v>46132.512297939385</v>
      </c>
      <c r="AE216">
        <v>35028</v>
      </c>
      <c r="AF216" s="65">
        <f t="shared" si="98"/>
        <v>11104.512297939385</v>
      </c>
      <c r="AH216" s="65">
        <f t="shared" si="99"/>
        <v>8488.3023479318745</v>
      </c>
      <c r="AI216" s="65">
        <f t="shared" si="100"/>
        <v>-42088.302347931873</v>
      </c>
      <c r="AJ216" s="65">
        <f t="shared" si="101"/>
        <v>-18088.302347931873</v>
      </c>
      <c r="AK216" s="65">
        <f t="shared" si="102"/>
        <v>-18088.302347931873</v>
      </c>
      <c r="AL216" s="65">
        <f t="shared" si="103"/>
        <v>-24088.302347931873</v>
      </c>
      <c r="AM216" s="66">
        <f t="shared" si="104"/>
        <v>-30983.790049992487</v>
      </c>
      <c r="AN216" s="66">
        <f t="shared" si="105"/>
        <v>-6983.7900499924872</v>
      </c>
      <c r="AO216" s="66">
        <f t="shared" si="106"/>
        <v>-6983.7900499924872</v>
      </c>
      <c r="AP216" s="66">
        <f t="shared" si="107"/>
        <v>-12983.790049992487</v>
      </c>
    </row>
    <row r="217" spans="1:42" x14ac:dyDescent="0.25">
      <c r="A217" t="s">
        <v>376</v>
      </c>
      <c r="B217" t="s">
        <v>373</v>
      </c>
      <c r="C217" t="s">
        <v>116</v>
      </c>
      <c r="D217">
        <v>1</v>
      </c>
      <c r="E217">
        <v>4500</v>
      </c>
      <c r="G217" s="4">
        <f t="shared" si="81"/>
        <v>52542</v>
      </c>
      <c r="H217">
        <v>549</v>
      </c>
      <c r="I217">
        <v>0.44379999999999997</v>
      </c>
      <c r="J217">
        <v>231</v>
      </c>
      <c r="K217" s="12">
        <v>1027</v>
      </c>
      <c r="L217">
        <f t="shared" si="82"/>
        <v>796</v>
      </c>
      <c r="M217">
        <f t="shared" si="83"/>
        <v>318</v>
      </c>
      <c r="N217">
        <f t="shared" si="84"/>
        <v>0.41959798994974873</v>
      </c>
      <c r="O217" s="12">
        <v>0.44379999999999997</v>
      </c>
      <c r="P217">
        <v>114</v>
      </c>
      <c r="Q217">
        <f t="shared" si="85"/>
        <v>-1.7587939698492469E-2</v>
      </c>
      <c r="R217">
        <f t="shared" si="86"/>
        <v>0.86451909547738692</v>
      </c>
      <c r="S217" s="12">
        <f t="shared" si="87"/>
        <v>35972.639562814074</v>
      </c>
      <c r="T217" s="12">
        <f t="shared" si="88"/>
        <v>21583.583737688445</v>
      </c>
      <c r="U217">
        <v>231</v>
      </c>
      <c r="V217">
        <f t="shared" si="89"/>
        <v>995</v>
      </c>
      <c r="W217">
        <f t="shared" si="90"/>
        <v>131.5</v>
      </c>
      <c r="X217">
        <f t="shared" si="91"/>
        <v>-628.63280262825378</v>
      </c>
      <c r="Y217">
        <f t="shared" si="92"/>
        <v>600.46506191559274</v>
      </c>
      <c r="Z217">
        <f t="shared" si="93"/>
        <v>600.46506191559274</v>
      </c>
      <c r="AA217">
        <f t="shared" si="94"/>
        <v>0.47132167026692739</v>
      </c>
      <c r="AB217">
        <f t="shared" si="95"/>
        <v>0.47759603015075369</v>
      </c>
      <c r="AC217">
        <f t="shared" si="96"/>
        <v>104674.60138251647</v>
      </c>
      <c r="AD217" s="12">
        <f t="shared" si="97"/>
        <v>62804.760829509876</v>
      </c>
      <c r="AE217">
        <v>52542</v>
      </c>
      <c r="AF217" s="65">
        <f t="shared" si="98"/>
        <v>10262.760829509876</v>
      </c>
      <c r="AH217" s="65">
        <f t="shared" si="99"/>
        <v>5810.7517001675033</v>
      </c>
      <c r="AI217" s="65">
        <f t="shared" si="100"/>
        <v>-39410.751700167501</v>
      </c>
      <c r="AJ217" s="65">
        <f t="shared" si="101"/>
        <v>-15410.751700167504</v>
      </c>
      <c r="AK217" s="65">
        <f t="shared" si="102"/>
        <v>-15410.751700167504</v>
      </c>
      <c r="AL217" s="65">
        <f t="shared" si="103"/>
        <v>-21410.751700167504</v>
      </c>
      <c r="AM217" s="66">
        <f t="shared" si="104"/>
        <v>-29147.990870657624</v>
      </c>
      <c r="AN217" s="66">
        <f t="shared" si="105"/>
        <v>-5147.990870657628</v>
      </c>
      <c r="AO217" s="66">
        <f t="shared" si="106"/>
        <v>-5147.990870657628</v>
      </c>
      <c r="AP217" s="66">
        <f t="shared" si="107"/>
        <v>-11147.990870657628</v>
      </c>
    </row>
    <row r="218" spans="1:42" x14ac:dyDescent="0.25">
      <c r="A218" t="s">
        <v>377</v>
      </c>
      <c r="B218" t="s">
        <v>373</v>
      </c>
      <c r="C218" t="s">
        <v>116</v>
      </c>
      <c r="D218">
        <v>2</v>
      </c>
      <c r="E218">
        <v>4900</v>
      </c>
      <c r="G218" s="4">
        <f t="shared" si="81"/>
        <v>57212.399999999994</v>
      </c>
      <c r="H218">
        <v>652</v>
      </c>
      <c r="I218">
        <v>0.4466</v>
      </c>
      <c r="J218">
        <v>379</v>
      </c>
      <c r="K218" s="12">
        <v>969</v>
      </c>
      <c r="L218">
        <f t="shared" si="82"/>
        <v>590</v>
      </c>
      <c r="M218">
        <f t="shared" si="83"/>
        <v>273</v>
      </c>
      <c r="N218">
        <f t="shared" si="84"/>
        <v>0.47016949152542376</v>
      </c>
      <c r="O218" s="12">
        <v>0.4466</v>
      </c>
      <c r="P218">
        <v>114</v>
      </c>
      <c r="Q218">
        <f t="shared" si="85"/>
        <v>-0.2593220338983051</v>
      </c>
      <c r="R218">
        <f t="shared" si="86"/>
        <v>1.0558274576271187</v>
      </c>
      <c r="S218" s="12">
        <f t="shared" si="87"/>
        <v>43932.980511864414</v>
      </c>
      <c r="T218" s="12">
        <f t="shared" si="88"/>
        <v>26359.788307118648</v>
      </c>
      <c r="U218">
        <v>379</v>
      </c>
      <c r="V218">
        <f t="shared" si="89"/>
        <v>737.5</v>
      </c>
      <c r="W218">
        <f t="shared" si="90"/>
        <v>305.25</v>
      </c>
      <c r="X218">
        <f t="shared" si="91"/>
        <v>-465.94642405863027</v>
      </c>
      <c r="Y218">
        <f t="shared" si="92"/>
        <v>548.95902830427099</v>
      </c>
      <c r="Z218">
        <f t="shared" si="93"/>
        <v>548.95902830427099</v>
      </c>
      <c r="AA218">
        <f t="shared" si="94"/>
        <v>0.33045291973460472</v>
      </c>
      <c r="AB218">
        <f t="shared" si="95"/>
        <v>0.58907955932203393</v>
      </c>
      <c r="AC218">
        <f t="shared" si="96"/>
        <v>118033.89800495614</v>
      </c>
      <c r="AD218" s="12">
        <f t="shared" si="97"/>
        <v>70820.338802973682</v>
      </c>
      <c r="AE218">
        <v>57212.399999999994</v>
      </c>
      <c r="AF218" s="65">
        <f t="shared" si="98"/>
        <v>13607.938802973687</v>
      </c>
      <c r="AH218" s="65">
        <f t="shared" si="99"/>
        <v>7167.1346384180797</v>
      </c>
      <c r="AI218" s="65">
        <f t="shared" si="100"/>
        <v>-40767.13463841808</v>
      </c>
      <c r="AJ218" s="65">
        <f t="shared" si="101"/>
        <v>-16767.13463841808</v>
      </c>
      <c r="AK218" s="65">
        <f t="shared" si="102"/>
        <v>-16767.13463841808</v>
      </c>
      <c r="AL218" s="65">
        <f t="shared" si="103"/>
        <v>-22767.13463841808</v>
      </c>
      <c r="AM218" s="66">
        <f t="shared" si="104"/>
        <v>-27159.195835444392</v>
      </c>
      <c r="AN218" s="66">
        <f t="shared" si="105"/>
        <v>-3159.1958354443923</v>
      </c>
      <c r="AO218" s="66">
        <f t="shared" si="106"/>
        <v>-3159.1958354443923</v>
      </c>
      <c r="AP218" s="66">
        <f t="shared" si="107"/>
        <v>-9159.1958354443923</v>
      </c>
    </row>
    <row r="219" spans="1:42" x14ac:dyDescent="0.25">
      <c r="A219" t="s">
        <v>378</v>
      </c>
      <c r="B219" t="s">
        <v>379</v>
      </c>
      <c r="C219" t="s">
        <v>107</v>
      </c>
      <c r="D219">
        <v>2</v>
      </c>
      <c r="E219">
        <v>3300</v>
      </c>
      <c r="G219" s="4">
        <f t="shared" si="81"/>
        <v>38530.800000000003</v>
      </c>
      <c r="H219">
        <v>378</v>
      </c>
      <c r="I219">
        <v>0.4219</v>
      </c>
      <c r="J219">
        <v>264</v>
      </c>
      <c r="K219" s="12">
        <v>532</v>
      </c>
      <c r="L219">
        <f t="shared" si="82"/>
        <v>268</v>
      </c>
      <c r="M219">
        <f t="shared" si="83"/>
        <v>114</v>
      </c>
      <c r="N219">
        <f t="shared" si="84"/>
        <v>0.44029850746268662</v>
      </c>
      <c r="O219" s="12">
        <v>0.4219</v>
      </c>
      <c r="P219">
        <v>114</v>
      </c>
      <c r="Q219">
        <f t="shared" si="85"/>
        <v>-0.34776119402985073</v>
      </c>
      <c r="R219">
        <f t="shared" si="86"/>
        <v>1.125818208955224</v>
      </c>
      <c r="S219" s="12">
        <f t="shared" si="87"/>
        <v>46845.295674626868</v>
      </c>
      <c r="T219" s="12">
        <f t="shared" si="88"/>
        <v>28107.177404776121</v>
      </c>
      <c r="U219">
        <v>264</v>
      </c>
      <c r="V219">
        <f t="shared" si="89"/>
        <v>335</v>
      </c>
      <c r="W219">
        <f t="shared" si="90"/>
        <v>230.5</v>
      </c>
      <c r="X219">
        <f t="shared" si="91"/>
        <v>-211.65024008086934</v>
      </c>
      <c r="Y219">
        <f t="shared" si="92"/>
        <v>295.27969421278743</v>
      </c>
      <c r="Z219">
        <f t="shared" si="93"/>
        <v>295.27969421278743</v>
      </c>
      <c r="AA219">
        <f t="shared" si="94"/>
        <v>0.19337222153070877</v>
      </c>
      <c r="AB219">
        <f t="shared" si="95"/>
        <v>0.69756522388059716</v>
      </c>
      <c r="AC219">
        <f t="shared" si="96"/>
        <v>75181.548790342131</v>
      </c>
      <c r="AD219" s="12">
        <f t="shared" si="97"/>
        <v>45108.929274205278</v>
      </c>
      <c r="AE219">
        <v>38530.800000000003</v>
      </c>
      <c r="AF219" s="65">
        <f t="shared" si="98"/>
        <v>6578.1292742052756</v>
      </c>
      <c r="AH219" s="65">
        <f t="shared" si="99"/>
        <v>8487.0435572139322</v>
      </c>
      <c r="AI219" s="65">
        <f t="shared" si="100"/>
        <v>-42087.043557213932</v>
      </c>
      <c r="AJ219" s="65">
        <f t="shared" si="101"/>
        <v>-18087.043557213932</v>
      </c>
      <c r="AK219" s="65">
        <f t="shared" si="102"/>
        <v>-18087.043557213932</v>
      </c>
      <c r="AL219" s="65">
        <f t="shared" si="103"/>
        <v>-24087.043557213932</v>
      </c>
      <c r="AM219" s="66">
        <f t="shared" si="104"/>
        <v>-35508.914283008657</v>
      </c>
      <c r="AN219" s="66">
        <f t="shared" si="105"/>
        <v>-11508.914283008657</v>
      </c>
      <c r="AO219" s="66">
        <f t="shared" si="106"/>
        <v>-11508.914283008657</v>
      </c>
      <c r="AP219" s="66">
        <f t="shared" si="107"/>
        <v>-17508.914283008657</v>
      </c>
    </row>
    <row r="220" spans="1:42" x14ac:dyDescent="0.25">
      <c r="A220" t="s">
        <v>380</v>
      </c>
      <c r="B220" t="s">
        <v>379</v>
      </c>
      <c r="C220" t="s">
        <v>116</v>
      </c>
      <c r="D220">
        <v>1</v>
      </c>
      <c r="E220">
        <v>4500</v>
      </c>
      <c r="G220" s="4">
        <f t="shared" si="81"/>
        <v>52542</v>
      </c>
      <c r="H220">
        <v>255</v>
      </c>
      <c r="I220">
        <v>0.59179999999999999</v>
      </c>
      <c r="J220">
        <v>151</v>
      </c>
      <c r="K220" s="12">
        <v>673</v>
      </c>
      <c r="L220">
        <f t="shared" si="82"/>
        <v>522</v>
      </c>
      <c r="M220">
        <f t="shared" si="83"/>
        <v>104</v>
      </c>
      <c r="N220">
        <f t="shared" si="84"/>
        <v>0.25938697318007664</v>
      </c>
      <c r="O220" s="12">
        <v>0.59179999999999999</v>
      </c>
      <c r="P220">
        <v>114</v>
      </c>
      <c r="Q220">
        <f t="shared" si="85"/>
        <v>4.3295019157088124E-2</v>
      </c>
      <c r="R220">
        <f t="shared" si="86"/>
        <v>0.81633632183908045</v>
      </c>
      <c r="S220" s="12">
        <f t="shared" si="87"/>
        <v>33967.754351724136</v>
      </c>
      <c r="T220" s="12">
        <f t="shared" si="88"/>
        <v>20380.652611034482</v>
      </c>
      <c r="U220">
        <v>151</v>
      </c>
      <c r="V220">
        <f t="shared" si="89"/>
        <v>652.5</v>
      </c>
      <c r="W220">
        <f t="shared" si="90"/>
        <v>85.75</v>
      </c>
      <c r="X220">
        <f t="shared" si="91"/>
        <v>-412.24412433661865</v>
      </c>
      <c r="Y220">
        <f t="shared" si="92"/>
        <v>393.52985216072784</v>
      </c>
      <c r="Z220">
        <f t="shared" si="93"/>
        <v>393.52985216072784</v>
      </c>
      <c r="AA220">
        <f t="shared" si="94"/>
        <v>0.47169326001644113</v>
      </c>
      <c r="AB220">
        <f t="shared" si="95"/>
        <v>0.47730195402298853</v>
      </c>
      <c r="AC220">
        <f t="shared" si="96"/>
        <v>68558.887101983011</v>
      </c>
      <c r="AD220" s="12">
        <f t="shared" si="97"/>
        <v>41135.332261189804</v>
      </c>
      <c r="AE220">
        <v>52542</v>
      </c>
      <c r="AF220" s="65">
        <f t="shared" si="98"/>
        <v>-11406.667738810196</v>
      </c>
      <c r="AH220" s="65">
        <f t="shared" si="99"/>
        <v>5807.1737739463606</v>
      </c>
      <c r="AI220" s="65">
        <f t="shared" si="100"/>
        <v>-39407.173773946357</v>
      </c>
      <c r="AJ220" s="65">
        <f t="shared" si="101"/>
        <v>-15407.173773946361</v>
      </c>
      <c r="AK220" s="65">
        <f t="shared" si="102"/>
        <v>-15407.173773946361</v>
      </c>
      <c r="AL220" s="65">
        <f t="shared" si="103"/>
        <v>-21407.173773946361</v>
      </c>
      <c r="AM220" s="66">
        <f t="shared" si="104"/>
        <v>-50813.841512756553</v>
      </c>
      <c r="AN220" s="66">
        <f t="shared" si="105"/>
        <v>-26813.841512756557</v>
      </c>
      <c r="AO220" s="66">
        <f t="shared" si="106"/>
        <v>-26813.841512756557</v>
      </c>
      <c r="AP220" s="66">
        <f t="shared" si="107"/>
        <v>-32813.841512756553</v>
      </c>
    </row>
    <row r="221" spans="1:42" x14ac:dyDescent="0.25">
      <c r="A221" t="s">
        <v>381</v>
      </c>
      <c r="B221" t="s">
        <v>379</v>
      </c>
      <c r="C221" t="s">
        <v>116</v>
      </c>
      <c r="D221">
        <v>2</v>
      </c>
      <c r="E221">
        <v>4200</v>
      </c>
      <c r="G221" s="4">
        <f t="shared" si="81"/>
        <v>49039.199999999997</v>
      </c>
      <c r="H221">
        <v>441</v>
      </c>
      <c r="I221">
        <v>0.5726</v>
      </c>
      <c r="J221">
        <v>278</v>
      </c>
      <c r="K221" s="12">
        <v>711</v>
      </c>
      <c r="L221">
        <f t="shared" si="82"/>
        <v>433</v>
      </c>
      <c r="M221">
        <f t="shared" si="83"/>
        <v>163</v>
      </c>
      <c r="N221">
        <f t="shared" si="84"/>
        <v>0.40115473441108551</v>
      </c>
      <c r="O221" s="12">
        <v>0.5726</v>
      </c>
      <c r="P221">
        <v>114</v>
      </c>
      <c r="Q221">
        <f t="shared" si="85"/>
        <v>-0.20300230946882222</v>
      </c>
      <c r="R221">
        <f t="shared" si="86"/>
        <v>1.011256027713626</v>
      </c>
      <c r="S221" s="12">
        <f t="shared" si="87"/>
        <v>42078.36331316398</v>
      </c>
      <c r="T221" s="12">
        <f t="shared" si="88"/>
        <v>25247.017987898387</v>
      </c>
      <c r="U221">
        <v>278</v>
      </c>
      <c r="V221">
        <f t="shared" si="89"/>
        <v>541.25</v>
      </c>
      <c r="W221">
        <f t="shared" si="90"/>
        <v>223.875</v>
      </c>
      <c r="X221">
        <f t="shared" si="91"/>
        <v>-341.95729087692695</v>
      </c>
      <c r="Y221">
        <f t="shared" si="92"/>
        <v>402.80637161991405</v>
      </c>
      <c r="Z221">
        <f t="shared" si="93"/>
        <v>402.80637161991405</v>
      </c>
      <c r="AA221">
        <f t="shared" si="94"/>
        <v>0.33058913925157329</v>
      </c>
      <c r="AB221">
        <f t="shared" si="95"/>
        <v>0.58897175519630496</v>
      </c>
      <c r="AC221">
        <f t="shared" si="96"/>
        <v>86593.175129491079</v>
      </c>
      <c r="AD221" s="12">
        <f t="shared" si="97"/>
        <v>51955.905077694646</v>
      </c>
      <c r="AE221">
        <v>49039.199999999997</v>
      </c>
      <c r="AF221" s="65">
        <f t="shared" si="98"/>
        <v>2916.7050776946489</v>
      </c>
      <c r="AH221" s="65">
        <f t="shared" si="99"/>
        <v>7165.8230215550429</v>
      </c>
      <c r="AI221" s="65">
        <f t="shared" si="100"/>
        <v>-40765.823021555043</v>
      </c>
      <c r="AJ221" s="65">
        <f t="shared" si="101"/>
        <v>-16765.823021555043</v>
      </c>
      <c r="AK221" s="65">
        <f t="shared" si="102"/>
        <v>-16765.823021555043</v>
      </c>
      <c r="AL221" s="65">
        <f t="shared" si="103"/>
        <v>-22765.823021555043</v>
      </c>
      <c r="AM221" s="66">
        <f t="shared" si="104"/>
        <v>-37849.117943860394</v>
      </c>
      <c r="AN221" s="66">
        <f t="shared" si="105"/>
        <v>-13849.117943860394</v>
      </c>
      <c r="AO221" s="66">
        <f t="shared" si="106"/>
        <v>-13849.117943860394</v>
      </c>
      <c r="AP221" s="66">
        <f t="shared" si="107"/>
        <v>-19849.117943860394</v>
      </c>
    </row>
    <row r="222" spans="1:42" x14ac:dyDescent="0.25">
      <c r="A222" t="s">
        <v>382</v>
      </c>
      <c r="B222" t="s">
        <v>379</v>
      </c>
      <c r="C222" t="s">
        <v>107</v>
      </c>
      <c r="D222">
        <v>1</v>
      </c>
      <c r="E222">
        <v>2500</v>
      </c>
      <c r="G222" s="4">
        <f t="shared" si="81"/>
        <v>29190</v>
      </c>
      <c r="H222">
        <v>356</v>
      </c>
      <c r="I222">
        <v>0.42470000000000002</v>
      </c>
      <c r="J222">
        <v>98</v>
      </c>
      <c r="K222" s="12">
        <v>460</v>
      </c>
      <c r="L222">
        <f t="shared" si="82"/>
        <v>362</v>
      </c>
      <c r="M222">
        <f t="shared" si="83"/>
        <v>258</v>
      </c>
      <c r="N222">
        <f t="shared" si="84"/>
        <v>0.67016574585635358</v>
      </c>
      <c r="O222" s="12">
        <v>0.42470000000000002</v>
      </c>
      <c r="P222">
        <v>114</v>
      </c>
      <c r="Q222">
        <f t="shared" si="85"/>
        <v>0.13535911602209946</v>
      </c>
      <c r="R222">
        <f t="shared" si="86"/>
        <v>0.74347679558011048</v>
      </c>
      <c r="S222" s="12">
        <f t="shared" si="87"/>
        <v>30936.069464088399</v>
      </c>
      <c r="T222" s="12">
        <f t="shared" si="88"/>
        <v>18561.641678453037</v>
      </c>
      <c r="U222">
        <v>98</v>
      </c>
      <c r="V222">
        <f t="shared" si="89"/>
        <v>452.5</v>
      </c>
      <c r="W222">
        <f t="shared" si="90"/>
        <v>52.75</v>
      </c>
      <c r="X222">
        <f t="shared" si="91"/>
        <v>-285.88577204953248</v>
      </c>
      <c r="Y222">
        <f t="shared" si="92"/>
        <v>269.54943770533231</v>
      </c>
      <c r="Z222">
        <f t="shared" si="93"/>
        <v>269.54943770533231</v>
      </c>
      <c r="AA222">
        <f t="shared" si="94"/>
        <v>0.47911477945929792</v>
      </c>
      <c r="AB222">
        <f t="shared" si="95"/>
        <v>0.47142856353591167</v>
      </c>
      <c r="AC222">
        <f t="shared" si="96"/>
        <v>46381.756040058193</v>
      </c>
      <c r="AD222" s="12">
        <f t="shared" si="97"/>
        <v>27829.053624034914</v>
      </c>
      <c r="AE222">
        <v>29190</v>
      </c>
      <c r="AF222" s="65">
        <f t="shared" si="98"/>
        <v>-1360.9463759650862</v>
      </c>
      <c r="AH222" s="65">
        <f t="shared" si="99"/>
        <v>5735.7141896869261</v>
      </c>
      <c r="AI222" s="65">
        <f t="shared" si="100"/>
        <v>-39335.714189686929</v>
      </c>
      <c r="AJ222" s="65">
        <f t="shared" si="101"/>
        <v>-15335.714189686925</v>
      </c>
      <c r="AK222" s="65">
        <f t="shared" si="102"/>
        <v>-15335.714189686925</v>
      </c>
      <c r="AL222" s="65">
        <f t="shared" si="103"/>
        <v>-21335.714189686925</v>
      </c>
      <c r="AM222" s="66">
        <f t="shared" si="104"/>
        <v>-40696.660565652011</v>
      </c>
      <c r="AN222" s="66">
        <f t="shared" si="105"/>
        <v>-16696.660565652011</v>
      </c>
      <c r="AO222" s="66">
        <f t="shared" si="106"/>
        <v>-16696.660565652011</v>
      </c>
      <c r="AP222" s="66">
        <f t="shared" si="107"/>
        <v>-22696.660565652011</v>
      </c>
    </row>
    <row r="223" spans="1:42" x14ac:dyDescent="0.25">
      <c r="A223" t="s">
        <v>383</v>
      </c>
      <c r="B223" t="s">
        <v>384</v>
      </c>
      <c r="C223" t="s">
        <v>107</v>
      </c>
      <c r="D223">
        <v>1</v>
      </c>
      <c r="E223">
        <v>2500</v>
      </c>
      <c r="G223" s="4">
        <f t="shared" si="81"/>
        <v>29190</v>
      </c>
      <c r="H223">
        <v>437</v>
      </c>
      <c r="I223">
        <v>7.9500000000000001E-2</v>
      </c>
      <c r="J223">
        <v>108</v>
      </c>
      <c r="K223" s="12">
        <v>507</v>
      </c>
      <c r="L223">
        <f t="shared" si="82"/>
        <v>399</v>
      </c>
      <c r="M223">
        <f t="shared" si="83"/>
        <v>329</v>
      </c>
      <c r="N223">
        <f t="shared" si="84"/>
        <v>0.75964912280701746</v>
      </c>
      <c r="O223" s="12">
        <v>7.9500000000000001E-2</v>
      </c>
      <c r="P223">
        <v>114</v>
      </c>
      <c r="Q223">
        <f t="shared" si="85"/>
        <v>0.11203007518796994</v>
      </c>
      <c r="R223">
        <f t="shared" si="86"/>
        <v>0.76193939849624059</v>
      </c>
      <c r="S223" s="12">
        <f t="shared" si="87"/>
        <v>31704.298371428569</v>
      </c>
      <c r="T223" s="12">
        <f t="shared" si="88"/>
        <v>19022.579022857142</v>
      </c>
      <c r="U223">
        <v>108</v>
      </c>
      <c r="V223">
        <f t="shared" si="89"/>
        <v>498.75</v>
      </c>
      <c r="W223">
        <f t="shared" si="90"/>
        <v>58.125</v>
      </c>
      <c r="X223">
        <f t="shared" si="91"/>
        <v>-315.10614101592114</v>
      </c>
      <c r="Y223">
        <f t="shared" si="92"/>
        <v>297.09178354814253</v>
      </c>
      <c r="Z223">
        <f t="shared" si="93"/>
        <v>297.09178354814253</v>
      </c>
      <c r="AA223">
        <f t="shared" si="94"/>
        <v>0.4791313955852482</v>
      </c>
      <c r="AB223">
        <f t="shared" si="95"/>
        <v>0.47141541353383459</v>
      </c>
      <c r="AC223">
        <f t="shared" si="96"/>
        <v>51119.580789581014</v>
      </c>
      <c r="AD223" s="12">
        <f t="shared" si="97"/>
        <v>30671.748473748608</v>
      </c>
      <c r="AE223">
        <v>29190</v>
      </c>
      <c r="AF223" s="65">
        <f t="shared" si="98"/>
        <v>1481.7484737486084</v>
      </c>
      <c r="AH223" s="65">
        <f t="shared" si="99"/>
        <v>5735.5541979949876</v>
      </c>
      <c r="AI223" s="65">
        <f t="shared" si="100"/>
        <v>-39335.554197994985</v>
      </c>
      <c r="AJ223" s="65">
        <f t="shared" si="101"/>
        <v>-15335.554197994988</v>
      </c>
      <c r="AK223" s="65">
        <f t="shared" si="102"/>
        <v>-15335.554197994988</v>
      </c>
      <c r="AL223" s="65">
        <f t="shared" si="103"/>
        <v>-21335.554197994988</v>
      </c>
      <c r="AM223" s="66">
        <f t="shared" si="104"/>
        <v>-37853.805724246376</v>
      </c>
      <c r="AN223" s="66">
        <f t="shared" si="105"/>
        <v>-13853.80572424638</v>
      </c>
      <c r="AO223" s="66">
        <f t="shared" si="106"/>
        <v>-13853.80572424638</v>
      </c>
      <c r="AP223" s="66">
        <f t="shared" si="107"/>
        <v>-19853.80572424638</v>
      </c>
    </row>
    <row r="224" spans="1:42" x14ac:dyDescent="0.25">
      <c r="A224" t="s">
        <v>385</v>
      </c>
      <c r="B224" t="s">
        <v>384</v>
      </c>
      <c r="C224" t="s">
        <v>107</v>
      </c>
      <c r="D224">
        <v>2</v>
      </c>
      <c r="E224">
        <v>3300</v>
      </c>
      <c r="G224" s="4">
        <f t="shared" si="81"/>
        <v>38530.800000000003</v>
      </c>
      <c r="H224">
        <v>461</v>
      </c>
      <c r="I224">
        <v>0.31780000000000003</v>
      </c>
      <c r="J224">
        <v>270</v>
      </c>
      <c r="K224" s="12">
        <v>543</v>
      </c>
      <c r="L224">
        <f t="shared" si="82"/>
        <v>273</v>
      </c>
      <c r="M224">
        <f t="shared" si="83"/>
        <v>191</v>
      </c>
      <c r="N224">
        <f t="shared" si="84"/>
        <v>0.65970695970695969</v>
      </c>
      <c r="O224" s="12">
        <v>0.31780000000000003</v>
      </c>
      <c r="P224">
        <v>114</v>
      </c>
      <c r="Q224">
        <f t="shared" si="85"/>
        <v>-0.35714285714285721</v>
      </c>
      <c r="R224">
        <f t="shared" si="86"/>
        <v>1.1332428571428572</v>
      </c>
      <c r="S224" s="12">
        <f t="shared" si="87"/>
        <v>47154.235285714291</v>
      </c>
      <c r="T224" s="12">
        <f t="shared" si="88"/>
        <v>28292.541171428573</v>
      </c>
      <c r="U224">
        <v>270</v>
      </c>
      <c r="V224">
        <f t="shared" si="89"/>
        <v>341.25</v>
      </c>
      <c r="W224">
        <f t="shared" si="90"/>
        <v>235.875</v>
      </c>
      <c r="X224">
        <f t="shared" si="91"/>
        <v>-215.5989385898408</v>
      </c>
      <c r="Y224">
        <f t="shared" si="92"/>
        <v>301.32595716451863</v>
      </c>
      <c r="Z224">
        <f t="shared" si="93"/>
        <v>301.32595716451863</v>
      </c>
      <c r="AA224">
        <f t="shared" si="94"/>
        <v>0.19179767667258205</v>
      </c>
      <c r="AB224">
        <f t="shared" si="95"/>
        <v>0.69881131868131863</v>
      </c>
      <c r="AC224">
        <f t="shared" si="96"/>
        <v>76858.046159852442</v>
      </c>
      <c r="AD224" s="12">
        <f t="shared" si="97"/>
        <v>46114.827695911466</v>
      </c>
      <c r="AE224">
        <v>38530.800000000003</v>
      </c>
      <c r="AF224" s="65">
        <f t="shared" si="98"/>
        <v>7584.0276959114635</v>
      </c>
      <c r="AH224" s="65">
        <f t="shared" si="99"/>
        <v>8502.2043772893776</v>
      </c>
      <c r="AI224" s="65">
        <f t="shared" si="100"/>
        <v>-42102.204377289381</v>
      </c>
      <c r="AJ224" s="65">
        <f t="shared" si="101"/>
        <v>-18102.204377289378</v>
      </c>
      <c r="AK224" s="65">
        <f t="shared" si="102"/>
        <v>-18102.204377289378</v>
      </c>
      <c r="AL224" s="65">
        <f t="shared" si="103"/>
        <v>-24102.204377289378</v>
      </c>
      <c r="AM224" s="66">
        <f t="shared" si="104"/>
        <v>-34518.176681377918</v>
      </c>
      <c r="AN224" s="66">
        <f t="shared" si="105"/>
        <v>-10518.176681377914</v>
      </c>
      <c r="AO224" s="66">
        <f t="shared" si="106"/>
        <v>-10518.176681377914</v>
      </c>
      <c r="AP224" s="66">
        <f t="shared" si="107"/>
        <v>-16518.176681377914</v>
      </c>
    </row>
    <row r="225" spans="1:42" x14ac:dyDescent="0.25">
      <c r="A225" t="s">
        <v>386</v>
      </c>
      <c r="B225" t="s">
        <v>384</v>
      </c>
      <c r="C225" t="s">
        <v>116</v>
      </c>
      <c r="D225">
        <v>1</v>
      </c>
      <c r="E225">
        <v>4500</v>
      </c>
      <c r="G225" s="4">
        <f t="shared" si="81"/>
        <v>52542</v>
      </c>
      <c r="H225">
        <v>669</v>
      </c>
      <c r="I225">
        <v>0.31230000000000002</v>
      </c>
      <c r="J225">
        <v>186</v>
      </c>
      <c r="K225" s="12">
        <v>829</v>
      </c>
      <c r="L225">
        <f t="shared" si="82"/>
        <v>643</v>
      </c>
      <c r="M225">
        <f t="shared" si="83"/>
        <v>483</v>
      </c>
      <c r="N225">
        <f t="shared" si="84"/>
        <v>0.7009331259720063</v>
      </c>
      <c r="O225" s="12">
        <v>0.31230000000000002</v>
      </c>
      <c r="P225">
        <v>114</v>
      </c>
      <c r="Q225">
        <f t="shared" si="85"/>
        <v>1.0419906687402808E-2</v>
      </c>
      <c r="R225">
        <f t="shared" si="86"/>
        <v>0.84235368584758941</v>
      </c>
      <c r="S225" s="12">
        <f t="shared" si="87"/>
        <v>35050.336868118196</v>
      </c>
      <c r="T225" s="12">
        <f t="shared" si="88"/>
        <v>21030.202120870916</v>
      </c>
      <c r="U225">
        <v>186</v>
      </c>
      <c r="V225">
        <f t="shared" si="89"/>
        <v>803.75</v>
      </c>
      <c r="W225">
        <f t="shared" si="90"/>
        <v>105.625</v>
      </c>
      <c r="X225">
        <f t="shared" si="91"/>
        <v>-507.80262825372756</v>
      </c>
      <c r="Y225">
        <f t="shared" si="92"/>
        <v>484.74941559262066</v>
      </c>
      <c r="Z225">
        <f t="shared" si="93"/>
        <v>484.74941559262066</v>
      </c>
      <c r="AA225">
        <f t="shared" si="94"/>
        <v>0.47169445174820612</v>
      </c>
      <c r="AB225">
        <f t="shared" si="95"/>
        <v>0.4773010108864697</v>
      </c>
      <c r="AC225">
        <f t="shared" si="96"/>
        <v>84450.555922478889</v>
      </c>
      <c r="AD225" s="12">
        <f t="shared" si="97"/>
        <v>50670.333553487333</v>
      </c>
      <c r="AE225">
        <v>52542</v>
      </c>
      <c r="AF225" s="65">
        <f t="shared" si="98"/>
        <v>-1871.6664465126669</v>
      </c>
      <c r="AH225" s="65">
        <f t="shared" si="99"/>
        <v>5807.1622991187151</v>
      </c>
      <c r="AI225" s="65">
        <f t="shared" si="100"/>
        <v>-39407.162299118718</v>
      </c>
      <c r="AJ225" s="65">
        <f t="shared" si="101"/>
        <v>-15407.162299118714</v>
      </c>
      <c r="AK225" s="65">
        <f t="shared" si="102"/>
        <v>-15407.162299118714</v>
      </c>
      <c r="AL225" s="65">
        <f t="shared" si="103"/>
        <v>-21407.162299118714</v>
      </c>
      <c r="AM225" s="66">
        <f t="shared" si="104"/>
        <v>-41278.828745631385</v>
      </c>
      <c r="AN225" s="66">
        <f t="shared" si="105"/>
        <v>-17278.828745631381</v>
      </c>
      <c r="AO225" s="66">
        <f t="shared" si="106"/>
        <v>-17278.828745631381</v>
      </c>
      <c r="AP225" s="66">
        <f t="shared" si="107"/>
        <v>-23278.828745631381</v>
      </c>
    </row>
    <row r="226" spans="1:42" x14ac:dyDescent="0.25">
      <c r="A226" t="s">
        <v>387</v>
      </c>
      <c r="B226" t="s">
        <v>347</v>
      </c>
      <c r="C226" t="s">
        <v>107</v>
      </c>
      <c r="D226">
        <v>1</v>
      </c>
      <c r="E226">
        <v>500</v>
      </c>
      <c r="G226" s="4">
        <f t="shared" si="81"/>
        <v>5838</v>
      </c>
      <c r="H226">
        <v>121</v>
      </c>
      <c r="I226">
        <v>0.39729999999999999</v>
      </c>
      <c r="J226">
        <v>50</v>
      </c>
      <c r="K226" s="12">
        <v>174</v>
      </c>
      <c r="L226">
        <f t="shared" si="82"/>
        <v>124</v>
      </c>
      <c r="M226">
        <f t="shared" si="83"/>
        <v>71</v>
      </c>
      <c r="N226">
        <f t="shared" si="84"/>
        <v>0.5580645161290323</v>
      </c>
      <c r="O226" s="12">
        <v>0.39729999999999999</v>
      </c>
      <c r="P226">
        <v>114</v>
      </c>
      <c r="Q226">
        <f t="shared" si="85"/>
        <v>0.51290322580645165</v>
      </c>
      <c r="R226">
        <f t="shared" si="86"/>
        <v>0.44468838709677422</v>
      </c>
      <c r="S226" s="12">
        <f t="shared" si="87"/>
        <v>18503.483787096775</v>
      </c>
      <c r="T226" s="12">
        <f t="shared" si="88"/>
        <v>11102.090272258065</v>
      </c>
      <c r="U226">
        <v>50</v>
      </c>
      <c r="V226">
        <f t="shared" si="89"/>
        <v>155</v>
      </c>
      <c r="W226">
        <f t="shared" si="90"/>
        <v>34.5</v>
      </c>
      <c r="X226">
        <f t="shared" si="91"/>
        <v>-97.92772302249179</v>
      </c>
      <c r="Y226">
        <f t="shared" si="92"/>
        <v>100.54732120293151</v>
      </c>
      <c r="Z226">
        <f t="shared" si="93"/>
        <v>100.54732120293151</v>
      </c>
      <c r="AA226">
        <f t="shared" si="94"/>
        <v>0.42611174969633236</v>
      </c>
      <c r="AB226">
        <f t="shared" si="95"/>
        <v>0.51337516129032257</v>
      </c>
      <c r="AC226">
        <f t="shared" si="96"/>
        <v>18840.751492550666</v>
      </c>
      <c r="AD226" s="12">
        <f t="shared" si="97"/>
        <v>11304.450895530399</v>
      </c>
      <c r="AE226">
        <v>5838</v>
      </c>
      <c r="AF226" s="65">
        <f t="shared" si="98"/>
        <v>5466.4508955303991</v>
      </c>
      <c r="AH226" s="65">
        <f t="shared" si="99"/>
        <v>6246.0644623655917</v>
      </c>
      <c r="AI226" s="65">
        <f t="shared" si="100"/>
        <v>-39846.06446236559</v>
      </c>
      <c r="AJ226" s="65">
        <f t="shared" si="101"/>
        <v>-15846.064462365592</v>
      </c>
      <c r="AK226" s="65">
        <f t="shared" si="102"/>
        <v>-15846.064462365592</v>
      </c>
      <c r="AL226" s="65">
        <f t="shared" si="103"/>
        <v>-21846.06446236559</v>
      </c>
      <c r="AM226" s="66">
        <f t="shared" si="104"/>
        <v>-34379.613566835193</v>
      </c>
      <c r="AN226" s="66">
        <f t="shared" si="105"/>
        <v>-10379.613566835193</v>
      </c>
      <c r="AO226" s="66">
        <f t="shared" si="106"/>
        <v>-10379.613566835193</v>
      </c>
      <c r="AP226" s="66">
        <f t="shared" si="107"/>
        <v>-16379.613566835191</v>
      </c>
    </row>
    <row r="227" spans="1:42" x14ac:dyDescent="0.25">
      <c r="A227" t="s">
        <v>388</v>
      </c>
      <c r="B227" t="s">
        <v>384</v>
      </c>
      <c r="C227" t="s">
        <v>116</v>
      </c>
      <c r="D227">
        <v>2</v>
      </c>
      <c r="E227">
        <v>4200</v>
      </c>
      <c r="G227" s="4">
        <f t="shared" si="81"/>
        <v>49039.199999999997</v>
      </c>
      <c r="H227">
        <v>437</v>
      </c>
      <c r="I227">
        <v>0.61099999999999999</v>
      </c>
      <c r="J227">
        <v>319</v>
      </c>
      <c r="K227" s="12">
        <v>815</v>
      </c>
      <c r="L227">
        <f t="shared" si="82"/>
        <v>496</v>
      </c>
      <c r="M227">
        <f t="shared" si="83"/>
        <v>118</v>
      </c>
      <c r="N227">
        <f t="shared" si="84"/>
        <v>0.29032258064516131</v>
      </c>
      <c r="O227" s="12">
        <v>0.61099999999999999</v>
      </c>
      <c r="P227">
        <v>114</v>
      </c>
      <c r="Q227">
        <f t="shared" si="85"/>
        <v>-0.23064516129032256</v>
      </c>
      <c r="R227">
        <f t="shared" si="86"/>
        <v>1.0331325806451612</v>
      </c>
      <c r="S227" s="12">
        <f t="shared" si="87"/>
        <v>42988.646680645157</v>
      </c>
      <c r="T227" s="12">
        <f t="shared" si="88"/>
        <v>25793.188008387093</v>
      </c>
      <c r="U227">
        <v>319</v>
      </c>
      <c r="V227">
        <f t="shared" si="89"/>
        <v>620</v>
      </c>
      <c r="W227">
        <f t="shared" si="90"/>
        <v>257</v>
      </c>
      <c r="X227">
        <f t="shared" si="91"/>
        <v>-391.71089208996716</v>
      </c>
      <c r="Y227">
        <f t="shared" si="92"/>
        <v>461.68928481172605</v>
      </c>
      <c r="Z227">
        <f t="shared" si="93"/>
        <v>461.68928481172605</v>
      </c>
      <c r="AA227">
        <f t="shared" si="94"/>
        <v>0.33014400776084846</v>
      </c>
      <c r="AB227">
        <f t="shared" si="95"/>
        <v>0.58932403225806462</v>
      </c>
      <c r="AC227">
        <f t="shared" si="96"/>
        <v>99310.875706089777</v>
      </c>
      <c r="AD227" s="12">
        <f t="shared" si="97"/>
        <v>59586.52542365386</v>
      </c>
      <c r="AE227">
        <v>49039.199999999997</v>
      </c>
      <c r="AF227" s="65">
        <f t="shared" si="98"/>
        <v>10547.325423653863</v>
      </c>
      <c r="AH227" s="65">
        <f t="shared" si="99"/>
        <v>7170.109059139787</v>
      </c>
      <c r="AI227" s="65">
        <f t="shared" si="100"/>
        <v>-40770.109059139788</v>
      </c>
      <c r="AJ227" s="65">
        <f t="shared" si="101"/>
        <v>-16770.109059139788</v>
      </c>
      <c r="AK227" s="65">
        <f t="shared" si="102"/>
        <v>-16770.109059139788</v>
      </c>
      <c r="AL227" s="65">
        <f t="shared" si="103"/>
        <v>-22770.109059139788</v>
      </c>
      <c r="AM227" s="66">
        <f t="shared" si="104"/>
        <v>-30222.783635485925</v>
      </c>
      <c r="AN227" s="66">
        <f t="shared" si="105"/>
        <v>-6222.7836354859246</v>
      </c>
      <c r="AO227" s="66">
        <f t="shared" si="106"/>
        <v>-6222.7836354859246</v>
      </c>
      <c r="AP227" s="66">
        <f t="shared" si="107"/>
        <v>-12222.783635485925</v>
      </c>
    </row>
    <row r="228" spans="1:42" x14ac:dyDescent="0.25">
      <c r="A228" t="s">
        <v>389</v>
      </c>
      <c r="B228" t="s">
        <v>390</v>
      </c>
      <c r="C228" t="s">
        <v>107</v>
      </c>
      <c r="D228">
        <v>2</v>
      </c>
      <c r="E228">
        <v>3600</v>
      </c>
      <c r="G228" s="4">
        <f t="shared" si="81"/>
        <v>42033.599999999999</v>
      </c>
      <c r="H228">
        <v>663</v>
      </c>
      <c r="I228">
        <v>0.2329</v>
      </c>
      <c r="J228">
        <v>332</v>
      </c>
      <c r="K228" s="12">
        <v>805</v>
      </c>
      <c r="L228">
        <f t="shared" si="82"/>
        <v>473</v>
      </c>
      <c r="M228">
        <f t="shared" si="83"/>
        <v>331</v>
      </c>
      <c r="N228">
        <f t="shared" si="84"/>
        <v>0.65983086680761105</v>
      </c>
      <c r="O228" s="12">
        <v>0.2329</v>
      </c>
      <c r="P228">
        <v>114</v>
      </c>
      <c r="Q228">
        <f t="shared" si="85"/>
        <v>-0.26871035940803378</v>
      </c>
      <c r="R228">
        <f t="shared" si="86"/>
        <v>1.0632573784355179</v>
      </c>
      <c r="S228" s="12">
        <f t="shared" si="87"/>
        <v>44242.1395167019</v>
      </c>
      <c r="T228" s="12">
        <f t="shared" si="88"/>
        <v>26545.28371002114</v>
      </c>
      <c r="U228">
        <v>332</v>
      </c>
      <c r="V228">
        <f t="shared" si="89"/>
        <v>591.25</v>
      </c>
      <c r="W228">
        <f t="shared" si="90"/>
        <v>272.875</v>
      </c>
      <c r="X228">
        <f t="shared" si="91"/>
        <v>-373.54687894869852</v>
      </c>
      <c r="Y228">
        <f t="shared" si="92"/>
        <v>454.17647523376291</v>
      </c>
      <c r="Z228">
        <f t="shared" si="93"/>
        <v>454.17647523376291</v>
      </c>
      <c r="AA228">
        <f t="shared" si="94"/>
        <v>0.30664097291122694</v>
      </c>
      <c r="AB228">
        <f t="shared" si="95"/>
        <v>0.60792433403805501</v>
      </c>
      <c r="AC228">
        <f t="shared" si="96"/>
        <v>100778.29990341632</v>
      </c>
      <c r="AD228" s="12">
        <f t="shared" si="97"/>
        <v>60466.979942049787</v>
      </c>
      <c r="AE228">
        <v>42033.599999999999</v>
      </c>
      <c r="AF228" s="65">
        <f t="shared" si="98"/>
        <v>18433.379942049789</v>
      </c>
      <c r="AH228" s="65">
        <f t="shared" si="99"/>
        <v>7396.4127307963363</v>
      </c>
      <c r="AI228" s="65">
        <f t="shared" si="100"/>
        <v>-40996.412730796335</v>
      </c>
      <c r="AJ228" s="65">
        <f t="shared" si="101"/>
        <v>-16996.412730796335</v>
      </c>
      <c r="AK228" s="65">
        <f t="shared" si="102"/>
        <v>-16996.412730796335</v>
      </c>
      <c r="AL228" s="65">
        <f t="shared" si="103"/>
        <v>-22996.412730796335</v>
      </c>
      <c r="AM228" s="66">
        <f t="shared" si="104"/>
        <v>-22563.032788746546</v>
      </c>
      <c r="AN228" s="66">
        <f t="shared" si="105"/>
        <v>1436.9672112534536</v>
      </c>
      <c r="AO228" s="66">
        <f t="shared" si="106"/>
        <v>1436.9672112534536</v>
      </c>
      <c r="AP228" s="66">
        <f t="shared" si="107"/>
        <v>-4563.0327887465464</v>
      </c>
    </row>
    <row r="229" spans="1:42" x14ac:dyDescent="0.25">
      <c r="A229" t="s">
        <v>391</v>
      </c>
      <c r="B229" t="s">
        <v>390</v>
      </c>
      <c r="C229" t="s">
        <v>116</v>
      </c>
      <c r="D229">
        <v>1</v>
      </c>
      <c r="E229">
        <v>4000</v>
      </c>
      <c r="G229" s="4">
        <f t="shared" si="81"/>
        <v>46704</v>
      </c>
      <c r="H229">
        <v>337</v>
      </c>
      <c r="I229">
        <v>0.50680000000000003</v>
      </c>
      <c r="J229">
        <v>179</v>
      </c>
      <c r="K229" s="12">
        <v>629</v>
      </c>
      <c r="L229">
        <f t="shared" si="82"/>
        <v>450</v>
      </c>
      <c r="M229">
        <f t="shared" si="83"/>
        <v>158</v>
      </c>
      <c r="N229">
        <f t="shared" si="84"/>
        <v>0.38088888888888894</v>
      </c>
      <c r="O229" s="12">
        <v>0.50680000000000003</v>
      </c>
      <c r="P229">
        <v>114</v>
      </c>
      <c r="Q229">
        <f t="shared" si="85"/>
        <v>-1.5555555555555545E-2</v>
      </c>
      <c r="R229">
        <f t="shared" si="86"/>
        <v>0.86291066666666671</v>
      </c>
      <c r="S229" s="12">
        <f t="shared" si="87"/>
        <v>35905.71284</v>
      </c>
      <c r="T229" s="12">
        <f t="shared" si="88"/>
        <v>21543.427703999998</v>
      </c>
      <c r="U229">
        <v>179</v>
      </c>
      <c r="V229">
        <f t="shared" si="89"/>
        <v>562.5</v>
      </c>
      <c r="W229">
        <f t="shared" si="90"/>
        <v>122.75</v>
      </c>
      <c r="X229">
        <f t="shared" si="91"/>
        <v>-355.38286580742988</v>
      </c>
      <c r="Y229">
        <f t="shared" si="92"/>
        <v>363.66366565579983</v>
      </c>
      <c r="Z229">
        <f t="shared" si="93"/>
        <v>363.66366565579983</v>
      </c>
      <c r="AA229">
        <f t="shared" si="94"/>
        <v>0.42829096116586635</v>
      </c>
      <c r="AB229">
        <f t="shared" si="95"/>
        <v>0.51165053333333343</v>
      </c>
      <c r="AC229">
        <f t="shared" si="96"/>
        <v>67915.078597661937</v>
      </c>
      <c r="AD229" s="12">
        <f t="shared" si="97"/>
        <v>40749.047158597161</v>
      </c>
      <c r="AE229">
        <v>46704</v>
      </c>
      <c r="AF229" s="65">
        <f t="shared" si="98"/>
        <v>-5954.9528414028391</v>
      </c>
      <c r="AH229" s="65">
        <f t="shared" si="99"/>
        <v>6225.0814888888908</v>
      </c>
      <c r="AI229" s="65">
        <f t="shared" si="100"/>
        <v>-39825.081488888893</v>
      </c>
      <c r="AJ229" s="65">
        <f t="shared" si="101"/>
        <v>-15825.081488888891</v>
      </c>
      <c r="AK229" s="65">
        <f t="shared" si="102"/>
        <v>-15825.081488888891</v>
      </c>
      <c r="AL229" s="65">
        <f t="shared" si="103"/>
        <v>-21825.081488888893</v>
      </c>
      <c r="AM229" s="66">
        <f t="shared" si="104"/>
        <v>-45780.034330291732</v>
      </c>
      <c r="AN229" s="66">
        <f t="shared" si="105"/>
        <v>-21780.034330291732</v>
      </c>
      <c r="AO229" s="66">
        <f t="shared" si="106"/>
        <v>-21780.034330291732</v>
      </c>
      <c r="AP229" s="66">
        <f t="shared" si="107"/>
        <v>-27780.034330291732</v>
      </c>
    </row>
    <row r="230" spans="1:42" x14ac:dyDescent="0.25">
      <c r="A230" t="s">
        <v>392</v>
      </c>
      <c r="B230" t="s">
        <v>390</v>
      </c>
      <c r="C230" t="s">
        <v>116</v>
      </c>
      <c r="D230">
        <v>2</v>
      </c>
      <c r="E230">
        <v>5500</v>
      </c>
      <c r="G230" s="4">
        <f t="shared" si="81"/>
        <v>64218</v>
      </c>
      <c r="H230">
        <v>447</v>
      </c>
      <c r="I230">
        <v>0.61639999999999995</v>
      </c>
      <c r="J230">
        <v>227</v>
      </c>
      <c r="K230" s="12">
        <v>813</v>
      </c>
      <c r="L230">
        <f t="shared" si="82"/>
        <v>586</v>
      </c>
      <c r="M230">
        <f t="shared" si="83"/>
        <v>220</v>
      </c>
      <c r="N230">
        <f t="shared" si="84"/>
        <v>0.40034129692832765</v>
      </c>
      <c r="O230" s="12">
        <v>0.61639999999999995</v>
      </c>
      <c r="P230">
        <v>114</v>
      </c>
      <c r="Q230">
        <f t="shared" si="85"/>
        <v>-5.426621160409556E-2</v>
      </c>
      <c r="R230">
        <f t="shared" si="86"/>
        <v>0.89354627986348123</v>
      </c>
      <c r="S230" s="12">
        <f t="shared" si="87"/>
        <v>37180.460705119454</v>
      </c>
      <c r="T230" s="12">
        <f t="shared" si="88"/>
        <v>22308.276423071671</v>
      </c>
      <c r="U230">
        <v>227</v>
      </c>
      <c r="V230">
        <f t="shared" si="89"/>
        <v>732.5</v>
      </c>
      <c r="W230">
        <f t="shared" si="90"/>
        <v>153.75</v>
      </c>
      <c r="X230">
        <f t="shared" si="91"/>
        <v>-462.78746525145311</v>
      </c>
      <c r="Y230">
        <f t="shared" si="92"/>
        <v>470.52201794288595</v>
      </c>
      <c r="Z230">
        <f t="shared" si="93"/>
        <v>470.52201794288595</v>
      </c>
      <c r="AA230">
        <f t="shared" si="94"/>
        <v>0.43245326681622653</v>
      </c>
      <c r="AB230">
        <f t="shared" si="95"/>
        <v>0.50835648464163841</v>
      </c>
      <c r="AC230">
        <f t="shared" si="96"/>
        <v>87305.415430596418</v>
      </c>
      <c r="AD230" s="12">
        <f t="shared" si="97"/>
        <v>52383.24925835785</v>
      </c>
      <c r="AE230">
        <v>64218</v>
      </c>
      <c r="AF230" s="65">
        <f t="shared" si="98"/>
        <v>-11834.75074164215</v>
      </c>
      <c r="AH230" s="65">
        <f t="shared" si="99"/>
        <v>6185.0038964732676</v>
      </c>
      <c r="AI230" s="65">
        <f t="shared" si="100"/>
        <v>-39785.003896473267</v>
      </c>
      <c r="AJ230" s="65">
        <f t="shared" si="101"/>
        <v>-15785.003896473267</v>
      </c>
      <c r="AK230" s="65">
        <f t="shared" si="102"/>
        <v>-15785.003896473267</v>
      </c>
      <c r="AL230" s="65">
        <f t="shared" si="103"/>
        <v>-21785.003896473267</v>
      </c>
      <c r="AM230" s="66">
        <f t="shared" si="104"/>
        <v>-51619.754638115417</v>
      </c>
      <c r="AN230" s="66">
        <f t="shared" si="105"/>
        <v>-27619.754638115417</v>
      </c>
      <c r="AO230" s="66">
        <f t="shared" si="106"/>
        <v>-27619.754638115417</v>
      </c>
      <c r="AP230" s="66">
        <f t="shared" si="107"/>
        <v>-33619.754638115417</v>
      </c>
    </row>
    <row r="231" spans="1:42" x14ac:dyDescent="0.25">
      <c r="A231" t="s">
        <v>393</v>
      </c>
      <c r="B231" t="s">
        <v>390</v>
      </c>
      <c r="C231" t="s">
        <v>107</v>
      </c>
      <c r="D231">
        <v>1</v>
      </c>
      <c r="E231">
        <v>3000</v>
      </c>
      <c r="G231" s="4">
        <f t="shared" si="81"/>
        <v>35028</v>
      </c>
      <c r="H231">
        <v>610</v>
      </c>
      <c r="I231">
        <v>0.1014</v>
      </c>
      <c r="J231">
        <v>115</v>
      </c>
      <c r="K231" s="12">
        <v>650</v>
      </c>
      <c r="L231">
        <f t="shared" si="82"/>
        <v>535</v>
      </c>
      <c r="M231">
        <f t="shared" si="83"/>
        <v>495</v>
      </c>
      <c r="N231">
        <f t="shared" si="84"/>
        <v>0.84018691588785044</v>
      </c>
      <c r="O231" s="12">
        <v>0.1014</v>
      </c>
      <c r="P231">
        <v>114</v>
      </c>
      <c r="Q231">
        <f t="shared" si="85"/>
        <v>9.8504672897196263E-2</v>
      </c>
      <c r="R231">
        <f t="shared" si="86"/>
        <v>0.77264340186915892</v>
      </c>
      <c r="S231" s="12">
        <f t="shared" si="87"/>
        <v>32149.691951775701</v>
      </c>
      <c r="T231" s="12">
        <f t="shared" si="88"/>
        <v>19289.81517106542</v>
      </c>
      <c r="U231">
        <v>115</v>
      </c>
      <c r="V231">
        <f t="shared" si="89"/>
        <v>668.75</v>
      </c>
      <c r="W231">
        <f t="shared" si="90"/>
        <v>48.125</v>
      </c>
      <c r="X231">
        <f t="shared" si="91"/>
        <v>-422.51074045994443</v>
      </c>
      <c r="Y231">
        <f t="shared" si="92"/>
        <v>383.45013583522876</v>
      </c>
      <c r="Z231">
        <f t="shared" si="93"/>
        <v>383.45013583522876</v>
      </c>
      <c r="AA231">
        <f t="shared" si="94"/>
        <v>0.50142076386576262</v>
      </c>
      <c r="AB231">
        <f t="shared" si="95"/>
        <v>0.45377560747663548</v>
      </c>
      <c r="AC231">
        <f t="shared" si="96"/>
        <v>63510.116188854707</v>
      </c>
      <c r="AD231" s="12">
        <f t="shared" si="97"/>
        <v>38106.06971331282</v>
      </c>
      <c r="AE231">
        <v>35028</v>
      </c>
      <c r="AF231" s="65">
        <f t="shared" si="98"/>
        <v>3078.0697133128197</v>
      </c>
      <c r="AH231" s="65">
        <f t="shared" si="99"/>
        <v>5520.936557632398</v>
      </c>
      <c r="AI231" s="65">
        <f t="shared" si="100"/>
        <v>-39120.936557632398</v>
      </c>
      <c r="AJ231" s="65">
        <f t="shared" si="101"/>
        <v>-15120.936557632398</v>
      </c>
      <c r="AK231" s="65">
        <f t="shared" si="102"/>
        <v>-15120.936557632398</v>
      </c>
      <c r="AL231" s="65">
        <f t="shared" si="103"/>
        <v>-21120.936557632398</v>
      </c>
      <c r="AM231" s="66">
        <f t="shared" si="104"/>
        <v>-36042.866844319578</v>
      </c>
      <c r="AN231" s="66">
        <f t="shared" si="105"/>
        <v>-12042.866844319578</v>
      </c>
      <c r="AO231" s="66">
        <f t="shared" si="106"/>
        <v>-12042.866844319578</v>
      </c>
      <c r="AP231" s="66">
        <f t="shared" si="107"/>
        <v>-18042.866844319578</v>
      </c>
    </row>
    <row r="232" spans="1:42" x14ac:dyDescent="0.25">
      <c r="A232" t="s">
        <v>394</v>
      </c>
      <c r="B232" t="s">
        <v>395</v>
      </c>
      <c r="C232" t="s">
        <v>107</v>
      </c>
      <c r="D232">
        <v>2</v>
      </c>
      <c r="E232">
        <v>4000</v>
      </c>
      <c r="G232" s="4">
        <f t="shared" si="81"/>
        <v>46704</v>
      </c>
      <c r="H232">
        <v>302</v>
      </c>
      <c r="I232">
        <v>0.31509999999999999</v>
      </c>
      <c r="J232">
        <v>220</v>
      </c>
      <c r="K232" s="12">
        <v>534</v>
      </c>
      <c r="L232">
        <f t="shared" si="82"/>
        <v>314</v>
      </c>
      <c r="M232">
        <f t="shared" si="83"/>
        <v>82</v>
      </c>
      <c r="N232">
        <f t="shared" si="84"/>
        <v>0.30891719745222934</v>
      </c>
      <c r="O232" s="12">
        <v>0.31509999999999999</v>
      </c>
      <c r="P232">
        <v>114</v>
      </c>
      <c r="Q232">
        <f t="shared" si="85"/>
        <v>-0.17006369426751597</v>
      </c>
      <c r="R232">
        <f t="shared" si="86"/>
        <v>0.98518840764331217</v>
      </c>
      <c r="S232" s="12">
        <f t="shared" si="87"/>
        <v>40993.689642038218</v>
      </c>
      <c r="T232" s="12">
        <f t="shared" si="88"/>
        <v>24596.213785222932</v>
      </c>
      <c r="U232">
        <v>220</v>
      </c>
      <c r="V232">
        <f t="shared" si="89"/>
        <v>392.5</v>
      </c>
      <c r="W232">
        <f t="shared" si="90"/>
        <v>180.75</v>
      </c>
      <c r="X232">
        <f t="shared" si="91"/>
        <v>-247.97826636340662</v>
      </c>
      <c r="Y232">
        <f t="shared" si="92"/>
        <v>301.30531336871366</v>
      </c>
      <c r="Z232">
        <f t="shared" si="93"/>
        <v>301.30531336871366</v>
      </c>
      <c r="AA232">
        <f t="shared" si="94"/>
        <v>0.30714729520691375</v>
      </c>
      <c r="AB232">
        <f t="shared" si="95"/>
        <v>0.60752363057324854</v>
      </c>
      <c r="AC232">
        <f t="shared" si="96"/>
        <v>66813.285729401527</v>
      </c>
      <c r="AD232" s="12">
        <f t="shared" si="97"/>
        <v>40087.971437640917</v>
      </c>
      <c r="AE232">
        <v>46704</v>
      </c>
      <c r="AF232" s="65">
        <f t="shared" si="98"/>
        <v>-6616.0285623590826</v>
      </c>
      <c r="AH232" s="65">
        <f t="shared" si="99"/>
        <v>7391.5375053078578</v>
      </c>
      <c r="AI232" s="65">
        <f t="shared" si="100"/>
        <v>-40991.537505307861</v>
      </c>
      <c r="AJ232" s="65">
        <f t="shared" si="101"/>
        <v>-16991.537505307857</v>
      </c>
      <c r="AK232" s="65">
        <f t="shared" si="102"/>
        <v>-16991.537505307857</v>
      </c>
      <c r="AL232" s="65">
        <f t="shared" si="103"/>
        <v>-22991.537505307857</v>
      </c>
      <c r="AM232" s="66">
        <f t="shared" si="104"/>
        <v>-47607.566067666943</v>
      </c>
      <c r="AN232" s="66">
        <f t="shared" si="105"/>
        <v>-23607.566067666939</v>
      </c>
      <c r="AO232" s="66">
        <f t="shared" si="106"/>
        <v>-23607.566067666939</v>
      </c>
      <c r="AP232" s="66">
        <f t="shared" si="107"/>
        <v>-29607.566067666939</v>
      </c>
    </row>
    <row r="233" spans="1:42" x14ac:dyDescent="0.25">
      <c r="A233" t="s">
        <v>396</v>
      </c>
      <c r="B233" t="s">
        <v>395</v>
      </c>
      <c r="C233" t="s">
        <v>116</v>
      </c>
      <c r="D233">
        <v>1</v>
      </c>
      <c r="E233">
        <v>4000</v>
      </c>
      <c r="G233" s="4">
        <f t="shared" si="81"/>
        <v>46704</v>
      </c>
      <c r="H233">
        <v>213</v>
      </c>
      <c r="I233">
        <v>0.65210000000000001</v>
      </c>
      <c r="J233">
        <v>128</v>
      </c>
      <c r="K233" s="12">
        <v>450</v>
      </c>
      <c r="L233">
        <f t="shared" si="82"/>
        <v>322</v>
      </c>
      <c r="M233">
        <f t="shared" si="83"/>
        <v>85</v>
      </c>
      <c r="N233">
        <f t="shared" si="84"/>
        <v>0.31118012422360253</v>
      </c>
      <c r="O233" s="12">
        <v>0.65210000000000001</v>
      </c>
      <c r="P233">
        <v>114</v>
      </c>
      <c r="Q233">
        <f t="shared" si="85"/>
        <v>6.5217391304347838E-2</v>
      </c>
      <c r="R233">
        <f t="shared" si="86"/>
        <v>0.79898695652173912</v>
      </c>
      <c r="S233" s="12">
        <f t="shared" si="87"/>
        <v>33245.847260869567</v>
      </c>
      <c r="T233" s="12">
        <f t="shared" si="88"/>
        <v>19947.508356521739</v>
      </c>
      <c r="U233">
        <v>128</v>
      </c>
      <c r="V233">
        <f t="shared" si="89"/>
        <v>402.5</v>
      </c>
      <c r="W233">
        <f t="shared" si="90"/>
        <v>87.75</v>
      </c>
      <c r="X233">
        <f t="shared" si="91"/>
        <v>-254.29618397776093</v>
      </c>
      <c r="Y233">
        <f t="shared" si="92"/>
        <v>260.17933409148344</v>
      </c>
      <c r="Z233">
        <f t="shared" si="93"/>
        <v>260.17933409148344</v>
      </c>
      <c r="AA233">
        <f t="shared" si="94"/>
        <v>0.42839586109685329</v>
      </c>
      <c r="AB233">
        <f t="shared" si="95"/>
        <v>0.51156751552795032</v>
      </c>
      <c r="AC233">
        <f t="shared" si="96"/>
        <v>48581.242869507303</v>
      </c>
      <c r="AD233" s="12">
        <f t="shared" si="97"/>
        <v>29148.745721704381</v>
      </c>
      <c r="AE233">
        <v>46704</v>
      </c>
      <c r="AF233" s="65">
        <f t="shared" si="98"/>
        <v>-17555.254278295619</v>
      </c>
      <c r="AH233" s="65">
        <f t="shared" si="99"/>
        <v>6224.0714389233954</v>
      </c>
      <c r="AI233" s="65">
        <f t="shared" si="100"/>
        <v>-39824.071438923398</v>
      </c>
      <c r="AJ233" s="65">
        <f t="shared" si="101"/>
        <v>-15824.071438923394</v>
      </c>
      <c r="AK233" s="65">
        <f t="shared" si="102"/>
        <v>-15824.071438923394</v>
      </c>
      <c r="AL233" s="65">
        <f t="shared" si="103"/>
        <v>-21824.071438923394</v>
      </c>
      <c r="AM233" s="66">
        <f t="shared" si="104"/>
        <v>-57379.325717219021</v>
      </c>
      <c r="AN233" s="66">
        <f t="shared" si="105"/>
        <v>-33379.325717219013</v>
      </c>
      <c r="AO233" s="66">
        <f t="shared" si="106"/>
        <v>-33379.325717219013</v>
      </c>
      <c r="AP233" s="66">
        <f t="shared" si="107"/>
        <v>-39379.325717219013</v>
      </c>
    </row>
    <row r="234" spans="1:42" x14ac:dyDescent="0.25">
      <c r="A234" t="s">
        <v>397</v>
      </c>
      <c r="B234" t="s">
        <v>395</v>
      </c>
      <c r="C234" t="s">
        <v>116</v>
      </c>
      <c r="D234">
        <v>2</v>
      </c>
      <c r="E234">
        <v>5000</v>
      </c>
      <c r="G234" s="4">
        <f t="shared" si="81"/>
        <v>58380</v>
      </c>
      <c r="H234">
        <v>364</v>
      </c>
      <c r="I234">
        <v>0.51229999999999998</v>
      </c>
      <c r="J234">
        <v>152</v>
      </c>
      <c r="K234" s="12">
        <v>546</v>
      </c>
      <c r="L234">
        <f t="shared" si="82"/>
        <v>394</v>
      </c>
      <c r="M234">
        <f t="shared" si="83"/>
        <v>212</v>
      </c>
      <c r="N234">
        <f t="shared" si="84"/>
        <v>0.53045685279187826</v>
      </c>
      <c r="O234" s="12">
        <v>0.51229999999999998</v>
      </c>
      <c r="P234">
        <v>114</v>
      </c>
      <c r="Q234">
        <f t="shared" si="85"/>
        <v>2.2842639593908629E-2</v>
      </c>
      <c r="R234">
        <f t="shared" si="86"/>
        <v>0.83252233502538076</v>
      </c>
      <c r="S234" s="12">
        <f t="shared" si="87"/>
        <v>34641.254360406092</v>
      </c>
      <c r="T234" s="12">
        <f t="shared" si="88"/>
        <v>20784.752616243655</v>
      </c>
      <c r="U234">
        <v>152</v>
      </c>
      <c r="V234">
        <f t="shared" si="89"/>
        <v>492.5</v>
      </c>
      <c r="W234">
        <f t="shared" si="90"/>
        <v>102.75</v>
      </c>
      <c r="X234">
        <f t="shared" si="91"/>
        <v>-311.15744250694974</v>
      </c>
      <c r="Y234">
        <f t="shared" si="92"/>
        <v>316.04552059641145</v>
      </c>
      <c r="Z234">
        <f t="shared" si="93"/>
        <v>316.04552059641145</v>
      </c>
      <c r="AA234">
        <f t="shared" si="94"/>
        <v>0.43308735146479482</v>
      </c>
      <c r="AB234">
        <f t="shared" si="95"/>
        <v>0.50785467005076135</v>
      </c>
      <c r="AC234">
        <f t="shared" si="96"/>
        <v>58584.395657981746</v>
      </c>
      <c r="AD234" s="12">
        <f t="shared" si="97"/>
        <v>35150.637394789046</v>
      </c>
      <c r="AE234">
        <v>58380</v>
      </c>
      <c r="AF234" s="65">
        <f t="shared" si="98"/>
        <v>-23229.362605210954</v>
      </c>
      <c r="AH234" s="65">
        <f t="shared" si="99"/>
        <v>6178.8984856175966</v>
      </c>
      <c r="AI234" s="65">
        <f t="shared" si="100"/>
        <v>-39778.898485617596</v>
      </c>
      <c r="AJ234" s="65">
        <f t="shared" si="101"/>
        <v>-15778.898485617596</v>
      </c>
      <c r="AK234" s="65">
        <f t="shared" si="102"/>
        <v>-15778.898485617596</v>
      </c>
      <c r="AL234" s="65">
        <f t="shared" si="103"/>
        <v>-21778.898485617596</v>
      </c>
      <c r="AM234" s="66">
        <f t="shared" si="104"/>
        <v>-63008.26109082855</v>
      </c>
      <c r="AN234" s="66">
        <f t="shared" si="105"/>
        <v>-39008.26109082855</v>
      </c>
      <c r="AO234" s="66">
        <f t="shared" si="106"/>
        <v>-39008.26109082855</v>
      </c>
      <c r="AP234" s="66">
        <f t="shared" si="107"/>
        <v>-45008.26109082855</v>
      </c>
    </row>
    <row r="235" spans="1:42" x14ac:dyDescent="0.25">
      <c r="A235" t="s">
        <v>398</v>
      </c>
      <c r="B235" t="s">
        <v>395</v>
      </c>
      <c r="C235" t="s">
        <v>107</v>
      </c>
      <c r="D235">
        <v>1</v>
      </c>
      <c r="E235">
        <v>3200</v>
      </c>
      <c r="G235" s="4">
        <f t="shared" si="81"/>
        <v>37363.199999999997</v>
      </c>
      <c r="H235">
        <v>251</v>
      </c>
      <c r="I235">
        <v>0.62739999999999996</v>
      </c>
      <c r="J235">
        <v>94</v>
      </c>
      <c r="K235" s="12">
        <v>528</v>
      </c>
      <c r="L235">
        <f t="shared" si="82"/>
        <v>434</v>
      </c>
      <c r="M235">
        <f t="shared" si="83"/>
        <v>157</v>
      </c>
      <c r="N235">
        <f t="shared" si="84"/>
        <v>0.38940092165898621</v>
      </c>
      <c r="O235" s="12">
        <v>0.62739999999999996</v>
      </c>
      <c r="P235">
        <v>114</v>
      </c>
      <c r="Q235">
        <f t="shared" si="85"/>
        <v>0.13686635944700462</v>
      </c>
      <c r="R235">
        <f t="shared" si="86"/>
        <v>0.74228396313364053</v>
      </c>
      <c r="S235" s="12">
        <f t="shared" si="87"/>
        <v>30886.435705990785</v>
      </c>
      <c r="T235" s="12">
        <f t="shared" si="88"/>
        <v>18531.86142359447</v>
      </c>
      <c r="U235">
        <v>94</v>
      </c>
      <c r="V235">
        <f t="shared" si="89"/>
        <v>542.5</v>
      </c>
      <c r="W235">
        <f t="shared" si="90"/>
        <v>39.75</v>
      </c>
      <c r="X235">
        <f t="shared" si="91"/>
        <v>-342.74703057872125</v>
      </c>
      <c r="Y235">
        <f t="shared" si="92"/>
        <v>311.41562421026032</v>
      </c>
      <c r="Z235">
        <f t="shared" si="93"/>
        <v>311.41562421026032</v>
      </c>
      <c r="AA235">
        <f t="shared" si="94"/>
        <v>0.50076612757651673</v>
      </c>
      <c r="AB235">
        <f t="shared" si="95"/>
        <v>0.45429368663594466</v>
      </c>
      <c r="AC235">
        <f t="shared" si="96"/>
        <v>51638.065479457277</v>
      </c>
      <c r="AD235" s="12">
        <f t="shared" si="97"/>
        <v>30982.839287674364</v>
      </c>
      <c r="AE235">
        <v>37363.199999999997</v>
      </c>
      <c r="AF235" s="65">
        <f t="shared" si="98"/>
        <v>-6380.3607123256334</v>
      </c>
      <c r="AH235" s="65">
        <f t="shared" si="99"/>
        <v>5527.2398540706599</v>
      </c>
      <c r="AI235" s="65">
        <f t="shared" si="100"/>
        <v>-39127.239854070664</v>
      </c>
      <c r="AJ235" s="65">
        <f t="shared" si="101"/>
        <v>-15127.23985407066</v>
      </c>
      <c r="AK235" s="65">
        <f t="shared" si="102"/>
        <v>-15127.23985407066</v>
      </c>
      <c r="AL235" s="65">
        <f t="shared" si="103"/>
        <v>-21127.23985407066</v>
      </c>
      <c r="AM235" s="66">
        <f t="shared" si="104"/>
        <v>-45507.600566396301</v>
      </c>
      <c r="AN235" s="66">
        <f t="shared" si="105"/>
        <v>-21507.600566396293</v>
      </c>
      <c r="AO235" s="66">
        <f t="shared" si="106"/>
        <v>-21507.600566396293</v>
      </c>
      <c r="AP235" s="66">
        <f t="shared" si="107"/>
        <v>-27507.600566396293</v>
      </c>
    </row>
    <row r="236" spans="1:42" x14ac:dyDescent="0.25">
      <c r="A236" t="s">
        <v>399</v>
      </c>
      <c r="B236" t="s">
        <v>400</v>
      </c>
      <c r="C236" t="s">
        <v>107</v>
      </c>
      <c r="D236">
        <v>2</v>
      </c>
      <c r="E236">
        <v>3500</v>
      </c>
      <c r="G236" s="4">
        <f t="shared" si="81"/>
        <v>40866</v>
      </c>
      <c r="H236">
        <v>343</v>
      </c>
      <c r="I236">
        <v>0.39729999999999999</v>
      </c>
      <c r="J236">
        <v>194</v>
      </c>
      <c r="K236" s="12">
        <v>471</v>
      </c>
      <c r="L236">
        <f t="shared" si="82"/>
        <v>277</v>
      </c>
      <c r="M236">
        <f t="shared" si="83"/>
        <v>149</v>
      </c>
      <c r="N236">
        <f t="shared" si="84"/>
        <v>0.53032490974729241</v>
      </c>
      <c r="O236" s="12">
        <v>0.39729999999999999</v>
      </c>
      <c r="P236">
        <v>114</v>
      </c>
      <c r="Q236">
        <f t="shared" si="85"/>
        <v>-0.13104693140794224</v>
      </c>
      <c r="R236">
        <f t="shared" si="86"/>
        <v>0.9543105415162455</v>
      </c>
      <c r="S236" s="12">
        <f t="shared" si="87"/>
        <v>39708.861632490974</v>
      </c>
      <c r="T236" s="12">
        <f t="shared" si="88"/>
        <v>23825.316979494582</v>
      </c>
      <c r="U236">
        <v>194</v>
      </c>
      <c r="V236">
        <f t="shared" si="89"/>
        <v>346.25</v>
      </c>
      <c r="W236">
        <f t="shared" si="90"/>
        <v>159.375</v>
      </c>
      <c r="X236">
        <f t="shared" si="91"/>
        <v>-218.75789739701796</v>
      </c>
      <c r="Y236">
        <f t="shared" si="92"/>
        <v>265.76296752590349</v>
      </c>
      <c r="Z236">
        <f t="shared" si="93"/>
        <v>265.76296752590349</v>
      </c>
      <c r="AA236">
        <f t="shared" si="94"/>
        <v>0.3072576679448476</v>
      </c>
      <c r="AB236">
        <f t="shared" si="95"/>
        <v>0.60743628158844765</v>
      </c>
      <c r="AC236">
        <f t="shared" si="96"/>
        <v>58923.435103913864</v>
      </c>
      <c r="AD236" s="12">
        <f t="shared" si="97"/>
        <v>35354.061062348315</v>
      </c>
      <c r="AE236">
        <v>40866</v>
      </c>
      <c r="AF236" s="65">
        <f t="shared" si="98"/>
        <v>-5511.9389376516847</v>
      </c>
      <c r="AH236" s="65">
        <f t="shared" si="99"/>
        <v>7390.4747593261136</v>
      </c>
      <c r="AI236" s="65">
        <f t="shared" si="100"/>
        <v>-40990.474759326113</v>
      </c>
      <c r="AJ236" s="65">
        <f t="shared" si="101"/>
        <v>-16990.474759326113</v>
      </c>
      <c r="AK236" s="65">
        <f t="shared" si="102"/>
        <v>-16990.474759326113</v>
      </c>
      <c r="AL236" s="65">
        <f t="shared" si="103"/>
        <v>-22990.474759326113</v>
      </c>
      <c r="AM236" s="66">
        <f t="shared" si="104"/>
        <v>-46502.413696977797</v>
      </c>
      <c r="AN236" s="66">
        <f t="shared" si="105"/>
        <v>-22502.413696977797</v>
      </c>
      <c r="AO236" s="66">
        <f t="shared" si="106"/>
        <v>-22502.413696977797</v>
      </c>
      <c r="AP236" s="66">
        <f t="shared" si="107"/>
        <v>-28502.413696977797</v>
      </c>
    </row>
    <row r="237" spans="1:42" x14ac:dyDescent="0.25">
      <c r="A237" t="s">
        <v>401</v>
      </c>
      <c r="B237" t="s">
        <v>109</v>
      </c>
      <c r="C237" t="s">
        <v>107</v>
      </c>
      <c r="D237">
        <v>1</v>
      </c>
      <c r="E237">
        <v>965</v>
      </c>
      <c r="G237" s="4">
        <f t="shared" si="81"/>
        <v>11267.34</v>
      </c>
      <c r="H237">
        <v>125</v>
      </c>
      <c r="I237">
        <v>0.37530000000000002</v>
      </c>
      <c r="J237">
        <v>50</v>
      </c>
      <c r="K237" s="12">
        <v>174</v>
      </c>
      <c r="L237">
        <f t="shared" si="82"/>
        <v>124</v>
      </c>
      <c r="M237">
        <f t="shared" si="83"/>
        <v>75</v>
      </c>
      <c r="N237">
        <f t="shared" si="84"/>
        <v>0.58387096774193548</v>
      </c>
      <c r="O237" s="12">
        <v>0.37530000000000002</v>
      </c>
      <c r="P237">
        <v>114</v>
      </c>
      <c r="Q237">
        <f t="shared" si="85"/>
        <v>0.51290322580645165</v>
      </c>
      <c r="R237">
        <f t="shared" si="86"/>
        <v>0.44468838709677422</v>
      </c>
      <c r="S237" s="12">
        <f t="shared" si="87"/>
        <v>18503.483787096775</v>
      </c>
      <c r="T237" s="12">
        <f t="shared" si="88"/>
        <v>11102.090272258065</v>
      </c>
      <c r="U237">
        <v>50</v>
      </c>
      <c r="V237">
        <f t="shared" si="89"/>
        <v>155</v>
      </c>
      <c r="W237">
        <f t="shared" si="90"/>
        <v>34.5</v>
      </c>
      <c r="X237">
        <f t="shared" si="91"/>
        <v>-97.92772302249179</v>
      </c>
      <c r="Y237">
        <f t="shared" si="92"/>
        <v>100.54732120293151</v>
      </c>
      <c r="Z237">
        <f t="shared" si="93"/>
        <v>100.54732120293151</v>
      </c>
      <c r="AA237">
        <f t="shared" si="94"/>
        <v>0.42611174969633236</v>
      </c>
      <c r="AB237">
        <f t="shared" si="95"/>
        <v>0.51337516129032257</v>
      </c>
      <c r="AC237">
        <f t="shared" si="96"/>
        <v>18840.751492550666</v>
      </c>
      <c r="AD237" s="12">
        <f t="shared" si="97"/>
        <v>11304.450895530399</v>
      </c>
      <c r="AE237">
        <v>11267.34</v>
      </c>
      <c r="AF237" s="65">
        <f t="shared" si="98"/>
        <v>37.110895530398921</v>
      </c>
      <c r="AH237" s="65">
        <f t="shared" si="99"/>
        <v>6246.0644623655917</v>
      </c>
      <c r="AI237" s="65">
        <f t="shared" si="100"/>
        <v>-39846.06446236559</v>
      </c>
      <c r="AJ237" s="65">
        <f t="shared" si="101"/>
        <v>-15846.064462365592</v>
      </c>
      <c r="AK237" s="65">
        <f t="shared" si="102"/>
        <v>-15846.064462365592</v>
      </c>
      <c r="AL237" s="65">
        <f t="shared" si="103"/>
        <v>-21846.06446236559</v>
      </c>
      <c r="AM237" s="66">
        <f t="shared" si="104"/>
        <v>-39808.953566835189</v>
      </c>
      <c r="AN237" s="66">
        <f t="shared" si="105"/>
        <v>-15808.953566835193</v>
      </c>
      <c r="AO237" s="66">
        <f t="shared" si="106"/>
        <v>-15808.953566835193</v>
      </c>
      <c r="AP237" s="66">
        <f t="shared" si="107"/>
        <v>-21808.953566835189</v>
      </c>
    </row>
    <row r="238" spans="1:42" x14ac:dyDescent="0.25">
      <c r="A238" t="s">
        <v>402</v>
      </c>
      <c r="B238" t="s">
        <v>400</v>
      </c>
      <c r="C238" t="s">
        <v>116</v>
      </c>
      <c r="D238">
        <v>1</v>
      </c>
      <c r="E238">
        <v>3200</v>
      </c>
      <c r="G238" s="4">
        <f t="shared" si="81"/>
        <v>37363.199999999997</v>
      </c>
      <c r="H238">
        <v>251</v>
      </c>
      <c r="I238">
        <v>0.3342</v>
      </c>
      <c r="J238">
        <v>138</v>
      </c>
      <c r="K238" s="12">
        <v>485</v>
      </c>
      <c r="L238">
        <f t="shared" si="82"/>
        <v>347</v>
      </c>
      <c r="M238">
        <f t="shared" si="83"/>
        <v>113</v>
      </c>
      <c r="N238">
        <f t="shared" si="84"/>
        <v>0.36051873198847262</v>
      </c>
      <c r="O238" s="12">
        <v>0.3342</v>
      </c>
      <c r="P238">
        <v>114</v>
      </c>
      <c r="Q238">
        <f t="shared" si="85"/>
        <v>4.4668587896253602E-2</v>
      </c>
      <c r="R238">
        <f t="shared" si="86"/>
        <v>0.81524927953890491</v>
      </c>
      <c r="S238" s="12">
        <f t="shared" si="87"/>
        <v>33922.522521613828</v>
      </c>
      <c r="T238" s="12">
        <f t="shared" si="88"/>
        <v>20353.513512968297</v>
      </c>
      <c r="U238">
        <v>138</v>
      </c>
      <c r="V238">
        <f t="shared" si="89"/>
        <v>433.75</v>
      </c>
      <c r="W238">
        <f t="shared" si="90"/>
        <v>94.625</v>
      </c>
      <c r="X238">
        <f t="shared" si="91"/>
        <v>-274.03967652261815</v>
      </c>
      <c r="Y238">
        <f t="shared" si="92"/>
        <v>280.41064885013901</v>
      </c>
      <c r="Z238">
        <f t="shared" si="93"/>
        <v>280.41064885013901</v>
      </c>
      <c r="AA238">
        <f t="shared" si="94"/>
        <v>0.42832426247870664</v>
      </c>
      <c r="AB238">
        <f t="shared" si="95"/>
        <v>0.51162417867435162</v>
      </c>
      <c r="AC238">
        <f t="shared" si="96"/>
        <v>52364.67678696545</v>
      </c>
      <c r="AD238" s="12">
        <f t="shared" si="97"/>
        <v>31418.806072179268</v>
      </c>
      <c r="AE238">
        <v>37363.199999999997</v>
      </c>
      <c r="AF238" s="65">
        <f t="shared" si="98"/>
        <v>-5944.393927820729</v>
      </c>
      <c r="AH238" s="65">
        <f t="shared" si="99"/>
        <v>6224.7608405379451</v>
      </c>
      <c r="AI238" s="65">
        <f t="shared" si="100"/>
        <v>-39824.760840537943</v>
      </c>
      <c r="AJ238" s="65">
        <f t="shared" si="101"/>
        <v>-15824.760840537945</v>
      </c>
      <c r="AK238" s="65">
        <f t="shared" si="102"/>
        <v>-15824.760840537945</v>
      </c>
      <c r="AL238" s="65">
        <f t="shared" si="103"/>
        <v>-21824.760840537943</v>
      </c>
      <c r="AM238" s="66">
        <f t="shared" si="104"/>
        <v>-45769.154768358669</v>
      </c>
      <c r="AN238" s="66">
        <f t="shared" si="105"/>
        <v>-21769.154768358676</v>
      </c>
      <c r="AO238" s="66">
        <f t="shared" si="106"/>
        <v>-21769.154768358676</v>
      </c>
      <c r="AP238" s="66">
        <f t="shared" si="107"/>
        <v>-27769.154768358672</v>
      </c>
    </row>
    <row r="239" spans="1:42" x14ac:dyDescent="0.25">
      <c r="A239" t="s">
        <v>403</v>
      </c>
      <c r="B239" t="s">
        <v>400</v>
      </c>
      <c r="C239" t="s">
        <v>116</v>
      </c>
      <c r="D239">
        <v>2</v>
      </c>
      <c r="E239">
        <v>3500</v>
      </c>
      <c r="G239" s="4">
        <f t="shared" si="81"/>
        <v>40866</v>
      </c>
      <c r="H239">
        <v>404</v>
      </c>
      <c r="I239">
        <v>0.36159999999999998</v>
      </c>
      <c r="J239">
        <v>152</v>
      </c>
      <c r="K239" s="12">
        <v>547</v>
      </c>
      <c r="L239">
        <f t="shared" si="82"/>
        <v>395</v>
      </c>
      <c r="M239">
        <f t="shared" si="83"/>
        <v>252</v>
      </c>
      <c r="N239">
        <f t="shared" si="84"/>
        <v>0.61037974683544305</v>
      </c>
      <c r="O239" s="12">
        <v>0.36159999999999998</v>
      </c>
      <c r="P239">
        <v>114</v>
      </c>
      <c r="Q239">
        <f t="shared" si="85"/>
        <v>2.3037974683544307E-2</v>
      </c>
      <c r="R239">
        <f t="shared" si="86"/>
        <v>0.83236774683544301</v>
      </c>
      <c r="S239" s="12">
        <f t="shared" si="87"/>
        <v>34634.821945822783</v>
      </c>
      <c r="T239" s="12">
        <f t="shared" si="88"/>
        <v>20780.893167493668</v>
      </c>
      <c r="U239">
        <v>152</v>
      </c>
      <c r="V239">
        <f t="shared" si="89"/>
        <v>493.75</v>
      </c>
      <c r="W239">
        <f t="shared" si="90"/>
        <v>102.625</v>
      </c>
      <c r="X239">
        <f t="shared" si="91"/>
        <v>-311.94718220874398</v>
      </c>
      <c r="Y239">
        <f t="shared" si="92"/>
        <v>316.65477318675761</v>
      </c>
      <c r="Z239">
        <f t="shared" si="93"/>
        <v>316.65477318675761</v>
      </c>
      <c r="AA239">
        <f t="shared" si="94"/>
        <v>0.43347802164406607</v>
      </c>
      <c r="AB239">
        <f t="shared" si="95"/>
        <v>0.50754549367088608</v>
      </c>
      <c r="AC239">
        <f t="shared" si="96"/>
        <v>58661.596660815107</v>
      </c>
      <c r="AD239" s="12">
        <f t="shared" si="97"/>
        <v>35196.957996489065</v>
      </c>
      <c r="AE239">
        <v>40866</v>
      </c>
      <c r="AF239" s="65">
        <f t="shared" si="98"/>
        <v>-5669.0420035109346</v>
      </c>
      <c r="AH239" s="65">
        <f t="shared" si="99"/>
        <v>6175.1368396624475</v>
      </c>
      <c r="AI239" s="65">
        <f t="shared" si="100"/>
        <v>-39775.136839662446</v>
      </c>
      <c r="AJ239" s="65">
        <f t="shared" si="101"/>
        <v>-15775.136839662448</v>
      </c>
      <c r="AK239" s="65">
        <f t="shared" si="102"/>
        <v>-15775.136839662448</v>
      </c>
      <c r="AL239" s="65">
        <f t="shared" si="103"/>
        <v>-21775.136839662446</v>
      </c>
      <c r="AM239" s="66">
        <f t="shared" si="104"/>
        <v>-45444.17884317338</v>
      </c>
      <c r="AN239" s="66">
        <f t="shared" si="105"/>
        <v>-21444.17884317338</v>
      </c>
      <c r="AO239" s="66">
        <f t="shared" si="106"/>
        <v>-21444.17884317338</v>
      </c>
      <c r="AP239" s="66">
        <f t="shared" si="107"/>
        <v>-27444.17884317338</v>
      </c>
    </row>
    <row r="240" spans="1:42" x14ac:dyDescent="0.25">
      <c r="A240" t="s">
        <v>404</v>
      </c>
      <c r="B240" t="s">
        <v>400</v>
      </c>
      <c r="C240" t="s">
        <v>107</v>
      </c>
      <c r="D240">
        <v>1</v>
      </c>
      <c r="E240">
        <v>3000</v>
      </c>
      <c r="G240" s="4">
        <f t="shared" si="81"/>
        <v>35028</v>
      </c>
      <c r="H240">
        <v>161</v>
      </c>
      <c r="I240">
        <v>0.26579999999999998</v>
      </c>
      <c r="J240">
        <v>77</v>
      </c>
      <c r="K240" s="12">
        <v>432</v>
      </c>
      <c r="L240">
        <f t="shared" si="82"/>
        <v>355</v>
      </c>
      <c r="M240">
        <f t="shared" si="83"/>
        <v>84</v>
      </c>
      <c r="N240">
        <f t="shared" si="84"/>
        <v>0.28929577464788736</v>
      </c>
      <c r="O240" s="12">
        <v>0.26579999999999998</v>
      </c>
      <c r="P240">
        <v>114</v>
      </c>
      <c r="Q240">
        <f t="shared" si="85"/>
        <v>0.18338028169014087</v>
      </c>
      <c r="R240">
        <f t="shared" si="86"/>
        <v>0.70547284507042252</v>
      </c>
      <c r="S240" s="12">
        <f t="shared" si="87"/>
        <v>29354.725083380279</v>
      </c>
      <c r="T240" s="12">
        <f t="shared" si="88"/>
        <v>17612.835050028167</v>
      </c>
      <c r="U240">
        <v>77</v>
      </c>
      <c r="V240">
        <f t="shared" si="89"/>
        <v>443.75</v>
      </c>
      <c r="W240">
        <f t="shared" si="90"/>
        <v>32.625</v>
      </c>
      <c r="X240">
        <f t="shared" si="91"/>
        <v>-280.35759413697247</v>
      </c>
      <c r="Y240">
        <f t="shared" si="92"/>
        <v>254.7846695729088</v>
      </c>
      <c r="Z240">
        <f t="shared" si="93"/>
        <v>254.7846695729088</v>
      </c>
      <c r="AA240">
        <f t="shared" si="94"/>
        <v>0.5006415088966959</v>
      </c>
      <c r="AB240">
        <f t="shared" si="95"/>
        <v>0.45439230985915491</v>
      </c>
      <c r="AC240">
        <f t="shared" si="96"/>
        <v>42256.851001236479</v>
      </c>
      <c r="AD240" s="12">
        <f t="shared" si="97"/>
        <v>25354.110600741886</v>
      </c>
      <c r="AE240">
        <v>35028</v>
      </c>
      <c r="AF240" s="65">
        <f t="shared" si="98"/>
        <v>-9673.8893992581143</v>
      </c>
      <c r="AH240" s="65">
        <f t="shared" si="99"/>
        <v>5528.4397699530518</v>
      </c>
      <c r="AI240" s="65">
        <f t="shared" si="100"/>
        <v>-39128.439769953053</v>
      </c>
      <c r="AJ240" s="65">
        <f t="shared" si="101"/>
        <v>-15128.439769953053</v>
      </c>
      <c r="AK240" s="65">
        <f t="shared" si="102"/>
        <v>-15128.439769953053</v>
      </c>
      <c r="AL240" s="65">
        <f t="shared" si="103"/>
        <v>-21128.439769953053</v>
      </c>
      <c r="AM240" s="66">
        <f t="shared" si="104"/>
        <v>-48802.329169211167</v>
      </c>
      <c r="AN240" s="66">
        <f t="shared" si="105"/>
        <v>-24802.329169211167</v>
      </c>
      <c r="AO240" s="66">
        <f t="shared" si="106"/>
        <v>-24802.329169211167</v>
      </c>
      <c r="AP240" s="66">
        <f t="shared" si="107"/>
        <v>-30802.329169211167</v>
      </c>
    </row>
    <row r="241" spans="1:42" x14ac:dyDescent="0.25">
      <c r="A241" t="s">
        <v>405</v>
      </c>
      <c r="B241" t="s">
        <v>406</v>
      </c>
      <c r="C241" t="s">
        <v>107</v>
      </c>
      <c r="D241">
        <v>1</v>
      </c>
      <c r="E241">
        <v>2600</v>
      </c>
      <c r="G241" s="4">
        <f t="shared" si="81"/>
        <v>30357.599999999999</v>
      </c>
      <c r="H241">
        <v>408</v>
      </c>
      <c r="I241">
        <v>0.38629999999999998</v>
      </c>
      <c r="J241">
        <v>100</v>
      </c>
      <c r="K241" s="12">
        <v>565</v>
      </c>
      <c r="L241">
        <f t="shared" si="82"/>
        <v>465</v>
      </c>
      <c r="M241">
        <f t="shared" si="83"/>
        <v>308</v>
      </c>
      <c r="N241">
        <f t="shared" si="84"/>
        <v>0.62989247311827956</v>
      </c>
      <c r="O241" s="12">
        <v>0.38629999999999998</v>
      </c>
      <c r="P241">
        <v>114</v>
      </c>
      <c r="Q241">
        <f t="shared" si="85"/>
        <v>0.12408602150537636</v>
      </c>
      <c r="R241">
        <f t="shared" si="86"/>
        <v>0.75239832258064521</v>
      </c>
      <c r="S241" s="12">
        <f t="shared" si="87"/>
        <v>31307.294202580651</v>
      </c>
      <c r="T241" s="12">
        <f t="shared" si="88"/>
        <v>18784.376521548391</v>
      </c>
      <c r="U241">
        <v>100</v>
      </c>
      <c r="V241">
        <f t="shared" si="89"/>
        <v>581.25</v>
      </c>
      <c r="W241">
        <f t="shared" si="90"/>
        <v>41.875</v>
      </c>
      <c r="X241">
        <f t="shared" si="91"/>
        <v>-367.22896133434421</v>
      </c>
      <c r="Y241">
        <f t="shared" si="92"/>
        <v>333.30245451099319</v>
      </c>
      <c r="Z241">
        <f t="shared" si="93"/>
        <v>333.30245451099319</v>
      </c>
      <c r="AA241">
        <f t="shared" si="94"/>
        <v>0.50138056690063348</v>
      </c>
      <c r="AB241">
        <f t="shared" si="95"/>
        <v>0.4538074193548387</v>
      </c>
      <c r="AC241">
        <f t="shared" si="96"/>
        <v>55208.121262387576</v>
      </c>
      <c r="AD241" s="12">
        <f t="shared" si="97"/>
        <v>33124.872757432546</v>
      </c>
      <c r="AE241">
        <v>30357.599999999999</v>
      </c>
      <c r="AF241" s="65">
        <f t="shared" si="98"/>
        <v>2767.2727574325472</v>
      </c>
      <c r="AH241" s="65">
        <f t="shared" si="99"/>
        <v>5521.3236021505381</v>
      </c>
      <c r="AI241" s="65">
        <f t="shared" si="100"/>
        <v>-39121.323602150536</v>
      </c>
      <c r="AJ241" s="65">
        <f t="shared" si="101"/>
        <v>-15121.323602150538</v>
      </c>
      <c r="AK241" s="65">
        <f t="shared" si="102"/>
        <v>-15121.323602150538</v>
      </c>
      <c r="AL241" s="65">
        <f t="shared" si="103"/>
        <v>-21121.323602150536</v>
      </c>
      <c r="AM241" s="66">
        <f t="shared" si="104"/>
        <v>-36354.050844717989</v>
      </c>
      <c r="AN241" s="66">
        <f t="shared" si="105"/>
        <v>-12354.050844717991</v>
      </c>
      <c r="AO241" s="66">
        <f t="shared" si="106"/>
        <v>-12354.050844717991</v>
      </c>
      <c r="AP241" s="66">
        <f t="shared" si="107"/>
        <v>-18354.050844717989</v>
      </c>
    </row>
    <row r="242" spans="1:42" x14ac:dyDescent="0.25">
      <c r="A242" t="s">
        <v>407</v>
      </c>
      <c r="B242" t="s">
        <v>406</v>
      </c>
      <c r="C242" t="s">
        <v>107</v>
      </c>
      <c r="D242">
        <v>2</v>
      </c>
      <c r="E242">
        <v>4000</v>
      </c>
      <c r="G242" s="4">
        <f t="shared" si="81"/>
        <v>46704</v>
      </c>
      <c r="H242">
        <v>284</v>
      </c>
      <c r="I242">
        <v>0.31509999999999999</v>
      </c>
      <c r="J242">
        <v>204</v>
      </c>
      <c r="K242" s="12">
        <v>494</v>
      </c>
      <c r="L242">
        <f t="shared" si="82"/>
        <v>290</v>
      </c>
      <c r="M242">
        <f t="shared" si="83"/>
        <v>80</v>
      </c>
      <c r="N242">
        <f t="shared" si="84"/>
        <v>0.32068965517241377</v>
      </c>
      <c r="O242" s="12">
        <v>0.31509999999999999</v>
      </c>
      <c r="P242">
        <v>114</v>
      </c>
      <c r="Q242">
        <f t="shared" si="85"/>
        <v>-0.14827586206896551</v>
      </c>
      <c r="R242">
        <f t="shared" si="86"/>
        <v>0.96794551724137934</v>
      </c>
      <c r="S242" s="12">
        <f t="shared" si="87"/>
        <v>40276.212972413792</v>
      </c>
      <c r="T242" s="12">
        <f t="shared" si="88"/>
        <v>24165.727783448274</v>
      </c>
      <c r="U242">
        <v>204</v>
      </c>
      <c r="V242">
        <f t="shared" si="89"/>
        <v>362.5</v>
      </c>
      <c r="W242">
        <f t="shared" si="90"/>
        <v>167.75</v>
      </c>
      <c r="X242">
        <f t="shared" si="91"/>
        <v>-229.0245135203437</v>
      </c>
      <c r="Y242">
        <f t="shared" si="92"/>
        <v>278.68325120040436</v>
      </c>
      <c r="Z242">
        <f t="shared" si="93"/>
        <v>278.68325120040436</v>
      </c>
      <c r="AA242">
        <f t="shared" si="94"/>
        <v>0.30602276193214994</v>
      </c>
      <c r="AB242">
        <f t="shared" si="95"/>
        <v>0.60841358620689656</v>
      </c>
      <c r="AC242">
        <f t="shared" si="96"/>
        <v>61887.456841701925</v>
      </c>
      <c r="AD242" s="12">
        <f t="shared" si="97"/>
        <v>37132.474105021152</v>
      </c>
      <c r="AE242">
        <v>46704</v>
      </c>
      <c r="AF242" s="65">
        <f t="shared" si="98"/>
        <v>-9571.5258949788476</v>
      </c>
      <c r="AH242" s="65">
        <f t="shared" si="99"/>
        <v>7402.3652988505746</v>
      </c>
      <c r="AI242" s="65">
        <f t="shared" si="100"/>
        <v>-41002.365298850578</v>
      </c>
      <c r="AJ242" s="65">
        <f t="shared" si="101"/>
        <v>-17002.365298850575</v>
      </c>
      <c r="AK242" s="65">
        <f t="shared" si="102"/>
        <v>-17002.365298850575</v>
      </c>
      <c r="AL242" s="65">
        <f t="shared" si="103"/>
        <v>-23002.365298850575</v>
      </c>
      <c r="AM242" s="66">
        <f t="shared" si="104"/>
        <v>-50573.891193829426</v>
      </c>
      <c r="AN242" s="66">
        <f t="shared" si="105"/>
        <v>-26573.891193829422</v>
      </c>
      <c r="AO242" s="66">
        <f t="shared" si="106"/>
        <v>-26573.891193829422</v>
      </c>
      <c r="AP242" s="66">
        <f t="shared" si="107"/>
        <v>-32573.891193829422</v>
      </c>
    </row>
    <row r="243" spans="1:42" x14ac:dyDescent="0.25">
      <c r="A243" t="s">
        <v>408</v>
      </c>
      <c r="B243" t="s">
        <v>406</v>
      </c>
      <c r="C243" t="s">
        <v>116</v>
      </c>
      <c r="D243">
        <v>1</v>
      </c>
      <c r="E243">
        <v>4000</v>
      </c>
      <c r="G243" s="4">
        <f t="shared" si="81"/>
        <v>46704</v>
      </c>
      <c r="H243">
        <v>443</v>
      </c>
      <c r="I243">
        <v>0.55620000000000003</v>
      </c>
      <c r="J243">
        <v>257</v>
      </c>
      <c r="K243" s="12">
        <v>903</v>
      </c>
      <c r="L243">
        <f t="shared" si="82"/>
        <v>646</v>
      </c>
      <c r="M243">
        <f t="shared" si="83"/>
        <v>186</v>
      </c>
      <c r="N243">
        <f t="shared" si="84"/>
        <v>0.33034055727554179</v>
      </c>
      <c r="O243" s="12">
        <v>0.55620000000000003</v>
      </c>
      <c r="P243">
        <v>114</v>
      </c>
      <c r="Q243">
        <f t="shared" si="85"/>
        <v>-7.7089783281733743E-2</v>
      </c>
      <c r="R243">
        <f t="shared" si="86"/>
        <v>0.91160885448916407</v>
      </c>
      <c r="S243" s="12">
        <f t="shared" si="87"/>
        <v>37932.044435294119</v>
      </c>
      <c r="T243" s="12">
        <f t="shared" si="88"/>
        <v>22759.226661176472</v>
      </c>
      <c r="U243">
        <v>257</v>
      </c>
      <c r="V243">
        <f t="shared" si="89"/>
        <v>807.5</v>
      </c>
      <c r="W243">
        <f t="shared" si="90"/>
        <v>176.25</v>
      </c>
      <c r="X243">
        <f t="shared" si="91"/>
        <v>-510.17184735911042</v>
      </c>
      <c r="Y243">
        <f t="shared" si="92"/>
        <v>522.07717336365931</v>
      </c>
      <c r="Z243">
        <f t="shared" si="93"/>
        <v>522.07717336365931</v>
      </c>
      <c r="AA243">
        <f t="shared" si="94"/>
        <v>0.42826894534199295</v>
      </c>
      <c r="AB243">
        <f t="shared" si="95"/>
        <v>0.51166795665634679</v>
      </c>
      <c r="AC243">
        <f t="shared" si="96"/>
        <v>97502.508586845273</v>
      </c>
      <c r="AD243" s="12">
        <f t="shared" si="97"/>
        <v>58501.505152107165</v>
      </c>
      <c r="AE243">
        <v>46704</v>
      </c>
      <c r="AF243" s="65">
        <f t="shared" si="98"/>
        <v>11797.505152107165</v>
      </c>
      <c r="AH243" s="65">
        <f t="shared" si="99"/>
        <v>6225.2934726522199</v>
      </c>
      <c r="AI243" s="65">
        <f t="shared" si="100"/>
        <v>-39825.293472652222</v>
      </c>
      <c r="AJ243" s="65">
        <f t="shared" si="101"/>
        <v>-15825.29347265222</v>
      </c>
      <c r="AK243" s="65">
        <f t="shared" si="102"/>
        <v>-15825.29347265222</v>
      </c>
      <c r="AL243" s="65">
        <f t="shared" si="103"/>
        <v>-21825.293472652222</v>
      </c>
      <c r="AM243" s="66">
        <f t="shared" si="104"/>
        <v>-28027.788320545056</v>
      </c>
      <c r="AN243" s="66">
        <f t="shared" si="105"/>
        <v>-4027.7883205450544</v>
      </c>
      <c r="AO243" s="66">
        <f t="shared" si="106"/>
        <v>-4027.7883205450544</v>
      </c>
      <c r="AP243" s="66">
        <f t="shared" si="107"/>
        <v>-10027.788320545056</v>
      </c>
    </row>
    <row r="244" spans="1:42" x14ac:dyDescent="0.25">
      <c r="A244" t="s">
        <v>409</v>
      </c>
      <c r="B244" t="s">
        <v>406</v>
      </c>
      <c r="C244" t="s">
        <v>116</v>
      </c>
      <c r="D244">
        <v>2</v>
      </c>
      <c r="E244">
        <v>5100</v>
      </c>
      <c r="G244" s="4">
        <f t="shared" si="81"/>
        <v>59547.600000000006</v>
      </c>
      <c r="H244">
        <v>718</v>
      </c>
      <c r="I244">
        <v>0.44929999999999998</v>
      </c>
      <c r="J244">
        <v>256</v>
      </c>
      <c r="K244" s="12">
        <v>916</v>
      </c>
      <c r="L244">
        <f t="shared" si="82"/>
        <v>660</v>
      </c>
      <c r="M244">
        <f t="shared" si="83"/>
        <v>462</v>
      </c>
      <c r="N244">
        <f t="shared" si="84"/>
        <v>0.66</v>
      </c>
      <c r="O244" s="12">
        <v>0.44929999999999998</v>
      </c>
      <c r="P244">
        <v>114</v>
      </c>
      <c r="Q244">
        <f t="shared" si="85"/>
        <v>-7.2121212121212142E-2</v>
      </c>
      <c r="R244">
        <f t="shared" si="86"/>
        <v>0.9076767272727273</v>
      </c>
      <c r="S244" s="12">
        <f t="shared" si="87"/>
        <v>37768.428621818181</v>
      </c>
      <c r="T244" s="12">
        <f t="shared" si="88"/>
        <v>22661.057173090907</v>
      </c>
      <c r="U244">
        <v>256</v>
      </c>
      <c r="V244">
        <f t="shared" si="89"/>
        <v>825</v>
      </c>
      <c r="W244">
        <f t="shared" si="90"/>
        <v>173.5</v>
      </c>
      <c r="X244">
        <f t="shared" si="91"/>
        <v>-521.22820318423044</v>
      </c>
      <c r="Y244">
        <f t="shared" si="92"/>
        <v>530.10670962850634</v>
      </c>
      <c r="Z244">
        <f t="shared" si="93"/>
        <v>530.10670962850634</v>
      </c>
      <c r="AA244">
        <f t="shared" si="94"/>
        <v>0.43225055712546223</v>
      </c>
      <c r="AB244">
        <f t="shared" si="95"/>
        <v>0.50851690909090919</v>
      </c>
      <c r="AC244">
        <f t="shared" si="96"/>
        <v>98392.402296053653</v>
      </c>
      <c r="AD244" s="12">
        <f t="shared" si="97"/>
        <v>59035.441377632189</v>
      </c>
      <c r="AE244">
        <v>59547.600000000006</v>
      </c>
      <c r="AF244" s="65">
        <f t="shared" si="98"/>
        <v>-512.15862236781686</v>
      </c>
      <c r="AH244" s="65">
        <f t="shared" si="99"/>
        <v>6186.9557272727288</v>
      </c>
      <c r="AI244" s="65">
        <f t="shared" si="100"/>
        <v>-39786.955727272725</v>
      </c>
      <c r="AJ244" s="65">
        <f t="shared" si="101"/>
        <v>-15786.955727272729</v>
      </c>
      <c r="AK244" s="65">
        <f t="shared" si="102"/>
        <v>-15786.955727272729</v>
      </c>
      <c r="AL244" s="65">
        <f t="shared" si="103"/>
        <v>-21786.955727272729</v>
      </c>
      <c r="AM244" s="66">
        <f t="shared" si="104"/>
        <v>-40299.114349640542</v>
      </c>
      <c r="AN244" s="66">
        <f t="shared" si="105"/>
        <v>-16299.114349640546</v>
      </c>
      <c r="AO244" s="66">
        <f t="shared" si="106"/>
        <v>-16299.114349640546</v>
      </c>
      <c r="AP244" s="66">
        <f t="shared" si="107"/>
        <v>-22299.114349640546</v>
      </c>
    </row>
    <row r="245" spans="1:42" x14ac:dyDescent="0.25">
      <c r="A245" t="s">
        <v>410</v>
      </c>
      <c r="B245" t="s">
        <v>111</v>
      </c>
      <c r="C245" t="s">
        <v>107</v>
      </c>
      <c r="D245">
        <v>2</v>
      </c>
      <c r="E245">
        <v>5600</v>
      </c>
      <c r="G245" s="4">
        <f t="shared" si="81"/>
        <v>65385.600000000006</v>
      </c>
      <c r="H245">
        <v>478</v>
      </c>
      <c r="I245">
        <v>0.31780000000000003</v>
      </c>
      <c r="J245">
        <v>265</v>
      </c>
      <c r="K245" s="12">
        <v>644</v>
      </c>
      <c r="L245">
        <f t="shared" si="82"/>
        <v>379</v>
      </c>
      <c r="M245">
        <f t="shared" si="83"/>
        <v>213</v>
      </c>
      <c r="N245">
        <f t="shared" si="84"/>
        <v>0.54960422163588396</v>
      </c>
      <c r="O245" s="12">
        <v>0.31780000000000003</v>
      </c>
      <c r="P245">
        <v>114</v>
      </c>
      <c r="Q245">
        <f t="shared" si="85"/>
        <v>-0.21873350923482851</v>
      </c>
      <c r="R245">
        <f t="shared" si="86"/>
        <v>1.0237056992084432</v>
      </c>
      <c r="S245" s="12">
        <f t="shared" si="87"/>
        <v>42596.394144063321</v>
      </c>
      <c r="T245" s="12">
        <f t="shared" si="88"/>
        <v>25557.836486437991</v>
      </c>
      <c r="U245">
        <v>265</v>
      </c>
      <c r="V245">
        <f t="shared" si="89"/>
        <v>473.75</v>
      </c>
      <c r="W245">
        <f t="shared" si="90"/>
        <v>217.625</v>
      </c>
      <c r="X245">
        <f t="shared" si="91"/>
        <v>-299.31134698003541</v>
      </c>
      <c r="Y245">
        <f t="shared" si="92"/>
        <v>363.40673174121815</v>
      </c>
      <c r="Z245">
        <f t="shared" si="93"/>
        <v>363.40673174121815</v>
      </c>
      <c r="AA245">
        <f t="shared" si="94"/>
        <v>0.30771869496827048</v>
      </c>
      <c r="AB245">
        <f t="shared" si="95"/>
        <v>0.60707142480211074</v>
      </c>
      <c r="AC245">
        <f t="shared" si="96"/>
        <v>80524.052483599211</v>
      </c>
      <c r="AD245" s="12">
        <f t="shared" si="97"/>
        <v>48314.431490159528</v>
      </c>
      <c r="AE245">
        <v>65385.600000000006</v>
      </c>
      <c r="AF245" s="65">
        <f t="shared" si="98"/>
        <v>-17071.168509840478</v>
      </c>
      <c r="AH245" s="65">
        <f t="shared" si="99"/>
        <v>7386.0356684256813</v>
      </c>
      <c r="AI245" s="65">
        <f t="shared" si="100"/>
        <v>-40986.035668425684</v>
      </c>
      <c r="AJ245" s="65">
        <f t="shared" si="101"/>
        <v>-16986.03566842568</v>
      </c>
      <c r="AK245" s="65">
        <f t="shared" si="102"/>
        <v>-16986.03566842568</v>
      </c>
      <c r="AL245" s="65">
        <f t="shared" si="103"/>
        <v>-22986.03566842568</v>
      </c>
      <c r="AM245" s="66">
        <f t="shared" si="104"/>
        <v>-58057.204178266162</v>
      </c>
      <c r="AN245" s="66">
        <f t="shared" si="105"/>
        <v>-34057.204178266154</v>
      </c>
      <c r="AO245" s="66">
        <f t="shared" si="106"/>
        <v>-34057.204178266154</v>
      </c>
      <c r="AP245" s="66">
        <f t="shared" si="107"/>
        <v>-40057.204178266154</v>
      </c>
    </row>
    <row r="246" spans="1:42" x14ac:dyDescent="0.25">
      <c r="A246" t="s">
        <v>411</v>
      </c>
      <c r="B246" t="s">
        <v>111</v>
      </c>
      <c r="C246" t="s">
        <v>116</v>
      </c>
      <c r="D246">
        <v>1</v>
      </c>
      <c r="E246">
        <v>5000</v>
      </c>
      <c r="G246" s="4">
        <f t="shared" si="81"/>
        <v>58380</v>
      </c>
      <c r="H246">
        <v>533</v>
      </c>
      <c r="I246">
        <v>0.51229999999999998</v>
      </c>
      <c r="J246">
        <v>236</v>
      </c>
      <c r="K246" s="12">
        <v>829</v>
      </c>
      <c r="L246">
        <f t="shared" si="82"/>
        <v>593</v>
      </c>
      <c r="M246">
        <f t="shared" si="83"/>
        <v>297</v>
      </c>
      <c r="N246">
        <f t="shared" si="84"/>
        <v>0.50067453625632385</v>
      </c>
      <c r="O246" s="12">
        <v>0.51229999999999998</v>
      </c>
      <c r="P246">
        <v>114</v>
      </c>
      <c r="Q246">
        <f t="shared" si="85"/>
        <v>-6.4586846543001702E-2</v>
      </c>
      <c r="R246">
        <f t="shared" si="86"/>
        <v>0.90171403035413156</v>
      </c>
      <c r="S246" s="12">
        <f t="shared" si="87"/>
        <v>37520.320803035414</v>
      </c>
      <c r="T246" s="12">
        <f t="shared" si="88"/>
        <v>22512.192481821246</v>
      </c>
      <c r="U246">
        <v>236</v>
      </c>
      <c r="V246">
        <f t="shared" si="89"/>
        <v>741.25</v>
      </c>
      <c r="W246">
        <f t="shared" si="90"/>
        <v>161.875</v>
      </c>
      <c r="X246">
        <f t="shared" si="91"/>
        <v>-468.31564316401312</v>
      </c>
      <c r="Y246">
        <f t="shared" si="92"/>
        <v>479.28678607530964</v>
      </c>
      <c r="Z246">
        <f t="shared" si="93"/>
        <v>479.28678607530964</v>
      </c>
      <c r="AA246">
        <f t="shared" si="94"/>
        <v>0.42821151578456612</v>
      </c>
      <c r="AB246">
        <f t="shared" si="95"/>
        <v>0.51171340640809437</v>
      </c>
      <c r="AC246">
        <f t="shared" si="96"/>
        <v>89518.977991379274</v>
      </c>
      <c r="AD246" s="12">
        <f t="shared" si="97"/>
        <v>53711.386794827566</v>
      </c>
      <c r="AE246">
        <v>58380</v>
      </c>
      <c r="AF246" s="65">
        <f t="shared" si="98"/>
        <v>-4668.6132051724344</v>
      </c>
      <c r="AH246" s="65">
        <f t="shared" si="99"/>
        <v>6225.8464446318148</v>
      </c>
      <c r="AI246" s="65">
        <f t="shared" si="100"/>
        <v>-39825.846444631818</v>
      </c>
      <c r="AJ246" s="65">
        <f t="shared" si="101"/>
        <v>-15825.846444631814</v>
      </c>
      <c r="AK246" s="65">
        <f t="shared" si="102"/>
        <v>-15825.846444631814</v>
      </c>
      <c r="AL246" s="65">
        <f t="shared" si="103"/>
        <v>-21825.846444631814</v>
      </c>
      <c r="AM246" s="66">
        <f t="shared" si="104"/>
        <v>-44494.459649804252</v>
      </c>
      <c r="AN246" s="66">
        <f t="shared" si="105"/>
        <v>-20494.459649804248</v>
      </c>
      <c r="AO246" s="66">
        <f t="shared" si="106"/>
        <v>-20494.459649804248</v>
      </c>
      <c r="AP246" s="66">
        <f t="shared" si="107"/>
        <v>-26494.459649804248</v>
      </c>
    </row>
    <row r="247" spans="1:42" x14ac:dyDescent="0.25">
      <c r="A247" t="s">
        <v>412</v>
      </c>
      <c r="B247" t="s">
        <v>111</v>
      </c>
      <c r="C247" t="s">
        <v>116</v>
      </c>
      <c r="D247">
        <v>2</v>
      </c>
      <c r="E247">
        <v>6000</v>
      </c>
      <c r="G247" s="4">
        <f t="shared" si="81"/>
        <v>70056</v>
      </c>
      <c r="H247">
        <v>566</v>
      </c>
      <c r="I247">
        <v>0.36990000000000001</v>
      </c>
      <c r="J247">
        <v>244</v>
      </c>
      <c r="K247" s="12">
        <v>872</v>
      </c>
      <c r="L247">
        <f t="shared" si="82"/>
        <v>628</v>
      </c>
      <c r="M247">
        <f t="shared" si="83"/>
        <v>322</v>
      </c>
      <c r="N247">
        <f t="shared" si="84"/>
        <v>0.51019108280254777</v>
      </c>
      <c r="O247" s="12">
        <v>0.36990000000000001</v>
      </c>
      <c r="P247">
        <v>114</v>
      </c>
      <c r="Q247">
        <f t="shared" si="85"/>
        <v>-6.5605095541401259E-2</v>
      </c>
      <c r="R247">
        <f t="shared" si="86"/>
        <v>0.90251987261146494</v>
      </c>
      <c r="S247" s="12">
        <f t="shared" si="87"/>
        <v>37553.851899363057</v>
      </c>
      <c r="T247" s="12">
        <f t="shared" si="88"/>
        <v>22532.311139617832</v>
      </c>
      <c r="U247">
        <v>244</v>
      </c>
      <c r="V247">
        <f t="shared" si="89"/>
        <v>785</v>
      </c>
      <c r="W247">
        <f t="shared" si="90"/>
        <v>165.5</v>
      </c>
      <c r="X247">
        <f t="shared" si="91"/>
        <v>-495.95653272681324</v>
      </c>
      <c r="Y247">
        <f t="shared" si="92"/>
        <v>504.61062673742731</v>
      </c>
      <c r="Z247">
        <f t="shared" si="93"/>
        <v>504.61062673742731</v>
      </c>
      <c r="AA247">
        <f t="shared" si="94"/>
        <v>0.43198805953812397</v>
      </c>
      <c r="AB247">
        <f t="shared" si="95"/>
        <v>0.50872464968152875</v>
      </c>
      <c r="AC247">
        <f t="shared" si="96"/>
        <v>93698.37047408965</v>
      </c>
      <c r="AD247" s="12">
        <f t="shared" si="97"/>
        <v>56219.022284453786</v>
      </c>
      <c r="AE247">
        <v>70056</v>
      </c>
      <c r="AF247" s="65">
        <f t="shared" si="98"/>
        <v>-13836.977715546214</v>
      </c>
      <c r="AH247" s="65">
        <f t="shared" si="99"/>
        <v>6189.4832377919338</v>
      </c>
      <c r="AI247" s="65">
        <f t="shared" si="100"/>
        <v>-39789.483237791937</v>
      </c>
      <c r="AJ247" s="65">
        <f t="shared" si="101"/>
        <v>-15789.483237791934</v>
      </c>
      <c r="AK247" s="65">
        <f t="shared" si="102"/>
        <v>-15789.483237791934</v>
      </c>
      <c r="AL247" s="65">
        <f t="shared" si="103"/>
        <v>-21789.483237791934</v>
      </c>
      <c r="AM247" s="66">
        <f t="shared" si="104"/>
        <v>-53626.460953338152</v>
      </c>
      <c r="AN247" s="66">
        <f t="shared" si="105"/>
        <v>-29626.460953338148</v>
      </c>
      <c r="AO247" s="66">
        <f t="shared" si="106"/>
        <v>-29626.460953338148</v>
      </c>
      <c r="AP247" s="66">
        <f t="shared" si="107"/>
        <v>-35626.460953338144</v>
      </c>
    </row>
  </sheetData>
  <phoneticPr fontId="10" type="noConversion"/>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46B9F-7EBF-48EB-A0B1-B3D876D32871}">
  <dimension ref="A1:I245"/>
  <sheetViews>
    <sheetView tabSelected="1" topLeftCell="H1" workbookViewId="0">
      <selection activeCell="I2" sqref="I2"/>
    </sheetView>
  </sheetViews>
  <sheetFormatPr defaultColWidth="11.19921875" defaultRowHeight="15.6" x14ac:dyDescent="0.25"/>
  <cols>
    <col min="1" max="1" width="58.296875" customWidth="1"/>
    <col min="2" max="2" width="77.5" style="12" customWidth="1"/>
    <col min="3" max="4" width="77.5" style="23" customWidth="1"/>
    <col min="5" max="5" width="89.796875" customWidth="1"/>
    <col min="6" max="6" width="88" customWidth="1"/>
    <col min="7" max="7" width="93" customWidth="1"/>
    <col min="8" max="8" width="164.296875" customWidth="1"/>
  </cols>
  <sheetData>
    <row r="1" spans="1:9" x14ac:dyDescent="0.25">
      <c r="A1" s="61" t="s">
        <v>96</v>
      </c>
      <c r="B1" s="62" t="s">
        <v>97</v>
      </c>
      <c r="C1" s="63" t="s">
        <v>98</v>
      </c>
      <c r="D1" s="63" t="s">
        <v>99</v>
      </c>
      <c r="E1" s="63" t="s">
        <v>100</v>
      </c>
      <c r="F1" s="62" t="s">
        <v>101</v>
      </c>
      <c r="G1" s="64" t="s">
        <v>102</v>
      </c>
      <c r="H1" s="64" t="s">
        <v>103</v>
      </c>
    </row>
    <row r="2" spans="1:9" x14ac:dyDescent="0.25">
      <c r="A2" t="s">
        <v>188</v>
      </c>
      <c r="B2" s="66">
        <v>98456.124151593962</v>
      </c>
      <c r="C2" s="66">
        <v>80456.124151593962</v>
      </c>
      <c r="D2" s="66">
        <v>104456.12415159396</v>
      </c>
      <c r="E2" s="68">
        <v>1</v>
      </c>
      <c r="F2" t="s">
        <v>188</v>
      </c>
      <c r="G2" t="s">
        <v>188</v>
      </c>
      <c r="H2" s="65">
        <f>D2+C2</f>
        <v>184912.24830318792</v>
      </c>
      <c r="I2">
        <v>26</v>
      </c>
    </row>
    <row r="3" spans="1:9" x14ac:dyDescent="0.25">
      <c r="A3" t="s">
        <v>187</v>
      </c>
      <c r="B3" s="66">
        <v>82609.919445322696</v>
      </c>
      <c r="C3" s="66">
        <v>64609.919445322703</v>
      </c>
      <c r="D3" s="66">
        <v>88609.919445322696</v>
      </c>
      <c r="E3" s="68">
        <v>2</v>
      </c>
      <c r="F3" t="s">
        <v>187</v>
      </c>
      <c r="G3" t="s">
        <v>187</v>
      </c>
      <c r="H3" s="65">
        <f t="shared" ref="H3:H66" si="0">D3+C3</f>
        <v>153219.83889064539</v>
      </c>
    </row>
    <row r="4" spans="1:9" x14ac:dyDescent="0.25">
      <c r="A4" t="s">
        <v>199</v>
      </c>
      <c r="B4" s="66">
        <v>60022.8355848828</v>
      </c>
      <c r="C4" s="66">
        <v>42022.8355848828</v>
      </c>
      <c r="D4" s="66">
        <v>66022.835584882807</v>
      </c>
      <c r="E4" s="68">
        <v>3</v>
      </c>
      <c r="F4" t="s">
        <v>199</v>
      </c>
      <c r="G4" t="s">
        <v>199</v>
      </c>
      <c r="H4" s="65">
        <f t="shared" si="0"/>
        <v>108045.67116976561</v>
      </c>
    </row>
    <row r="5" spans="1:9" x14ac:dyDescent="0.25">
      <c r="A5" t="s">
        <v>198</v>
      </c>
      <c r="B5" s="66">
        <v>49430.103657628722</v>
      </c>
      <c r="C5" s="66">
        <v>31430.103657628722</v>
      </c>
      <c r="D5" s="66">
        <v>55430.103657628722</v>
      </c>
      <c r="E5" s="68">
        <v>4</v>
      </c>
      <c r="F5" t="s">
        <v>198</v>
      </c>
      <c r="G5" t="s">
        <v>198</v>
      </c>
      <c r="H5" s="65">
        <f t="shared" si="0"/>
        <v>86860.207315257445</v>
      </c>
    </row>
    <row r="6" spans="1:9" x14ac:dyDescent="0.25">
      <c r="A6" t="s">
        <v>121</v>
      </c>
      <c r="B6" s="66">
        <v>41116.595468484193</v>
      </c>
      <c r="C6" s="66">
        <v>23116.595468484193</v>
      </c>
      <c r="D6" s="66">
        <v>47116.595468484193</v>
      </c>
      <c r="E6" s="68">
        <v>5</v>
      </c>
      <c r="F6" t="s">
        <v>121</v>
      </c>
      <c r="G6" t="s">
        <v>121</v>
      </c>
      <c r="H6" s="65">
        <f t="shared" si="0"/>
        <v>70233.190936968385</v>
      </c>
    </row>
    <row r="7" spans="1:9" x14ac:dyDescent="0.25">
      <c r="A7" t="s">
        <v>139</v>
      </c>
      <c r="B7" s="66">
        <v>33800.831545708272</v>
      </c>
      <c r="C7" s="66">
        <v>15800.831545708272</v>
      </c>
      <c r="D7" s="66">
        <v>39800.831545708272</v>
      </c>
      <c r="E7" s="68">
        <v>6</v>
      </c>
      <c r="F7" t="s">
        <v>139</v>
      </c>
      <c r="G7" t="s">
        <v>139</v>
      </c>
      <c r="H7" s="65">
        <f t="shared" si="0"/>
        <v>55601.663091416543</v>
      </c>
    </row>
    <row r="8" spans="1:9" x14ac:dyDescent="0.25">
      <c r="A8" t="s">
        <v>122</v>
      </c>
      <c r="B8" s="66">
        <v>29819.624085291449</v>
      </c>
      <c r="C8" s="66">
        <v>11819.624085291449</v>
      </c>
      <c r="D8" s="66">
        <v>35819.624085291449</v>
      </c>
      <c r="E8" s="68">
        <v>7</v>
      </c>
      <c r="F8" t="s">
        <v>122</v>
      </c>
      <c r="G8" t="s">
        <v>122</v>
      </c>
      <c r="H8" s="65">
        <f t="shared" si="0"/>
        <v>47639.248170582898</v>
      </c>
    </row>
    <row r="9" spans="1:9" x14ac:dyDescent="0.25">
      <c r="A9" t="s">
        <v>236</v>
      </c>
      <c r="B9" s="66">
        <v>28554.472682621294</v>
      </c>
      <c r="C9" s="66">
        <v>10554.472682621294</v>
      </c>
      <c r="D9" s="66">
        <v>34554.472682621294</v>
      </c>
      <c r="E9" s="68">
        <v>8</v>
      </c>
      <c r="F9" t="s">
        <v>236</v>
      </c>
      <c r="G9" t="s">
        <v>236</v>
      </c>
      <c r="H9" s="65">
        <f t="shared" si="0"/>
        <v>45108.945365242587</v>
      </c>
    </row>
    <row r="10" spans="1:9" x14ac:dyDescent="0.25">
      <c r="A10" t="s">
        <v>370</v>
      </c>
      <c r="B10" s="66">
        <v>23684.427848173429</v>
      </c>
      <c r="C10" s="66">
        <v>5684.4278481734291</v>
      </c>
      <c r="D10" s="66">
        <v>29684.427848173429</v>
      </c>
      <c r="E10" s="68">
        <v>9</v>
      </c>
      <c r="F10" t="s">
        <v>370</v>
      </c>
      <c r="G10" t="s">
        <v>370</v>
      </c>
      <c r="H10" s="65">
        <f t="shared" si="0"/>
        <v>35368.855696346858</v>
      </c>
    </row>
    <row r="11" spans="1:9" x14ac:dyDescent="0.25">
      <c r="A11" t="s">
        <v>183</v>
      </c>
      <c r="B11" s="66">
        <v>19551.339813569382</v>
      </c>
      <c r="C11" s="66">
        <v>1551.3398135693787</v>
      </c>
      <c r="D11" s="66">
        <v>25551.339813569382</v>
      </c>
      <c r="E11" s="68">
        <v>10</v>
      </c>
      <c r="F11" t="s">
        <v>183</v>
      </c>
      <c r="G11" t="s">
        <v>183</v>
      </c>
      <c r="H11" s="65">
        <f t="shared" si="0"/>
        <v>27102.679627138761</v>
      </c>
    </row>
    <row r="12" spans="1:9" x14ac:dyDescent="0.25">
      <c r="A12" t="s">
        <v>126</v>
      </c>
      <c r="B12" s="66">
        <v>18021.733231332419</v>
      </c>
      <c r="C12" s="66">
        <v>21.733231332415016</v>
      </c>
      <c r="D12" s="66">
        <v>24021.733231332419</v>
      </c>
      <c r="E12" s="68">
        <v>11</v>
      </c>
      <c r="F12" t="s">
        <v>126</v>
      </c>
      <c r="G12" t="s">
        <v>126</v>
      </c>
      <c r="H12" s="65">
        <f t="shared" si="0"/>
        <v>24043.466462664834</v>
      </c>
    </row>
    <row r="13" spans="1:9" x14ac:dyDescent="0.25">
      <c r="A13" t="s">
        <v>369</v>
      </c>
      <c r="B13" s="66">
        <v>17140.921774577455</v>
      </c>
      <c r="C13" s="66">
        <v>-859.07822542254871</v>
      </c>
      <c r="D13" s="66">
        <v>23140.921774577455</v>
      </c>
      <c r="E13" s="68">
        <v>12</v>
      </c>
      <c r="F13" t="s">
        <v>369</v>
      </c>
      <c r="H13" s="65">
        <f t="shared" si="0"/>
        <v>22281.843549154906</v>
      </c>
    </row>
    <row r="14" spans="1:9" x14ac:dyDescent="0.25">
      <c r="A14" t="s">
        <v>238</v>
      </c>
      <c r="B14" s="66">
        <v>16941.591403892213</v>
      </c>
      <c r="C14" s="66">
        <v>-1058.4085961077872</v>
      </c>
      <c r="D14" s="66">
        <v>22941.591403892213</v>
      </c>
      <c r="E14" s="68">
        <v>13</v>
      </c>
      <c r="F14" t="s">
        <v>238</v>
      </c>
      <c r="H14" s="65">
        <f t="shared" si="0"/>
        <v>21883.182807784426</v>
      </c>
    </row>
    <row r="15" spans="1:9" x14ac:dyDescent="0.25">
      <c r="A15" t="s">
        <v>194</v>
      </c>
      <c r="B15" s="66">
        <v>16354.605573333334</v>
      </c>
      <c r="C15" s="66">
        <v>-1645.3944266666658</v>
      </c>
      <c r="D15" s="66">
        <v>22354.605573333334</v>
      </c>
      <c r="E15" s="68">
        <v>14</v>
      </c>
      <c r="F15" t="s">
        <v>194</v>
      </c>
      <c r="H15" s="65">
        <f t="shared" si="0"/>
        <v>20709.211146666668</v>
      </c>
    </row>
    <row r="16" spans="1:9" x14ac:dyDescent="0.25">
      <c r="A16" t="s">
        <v>131</v>
      </c>
      <c r="B16" s="66">
        <v>16064.091413996463</v>
      </c>
      <c r="C16" s="66">
        <v>-1935.9085860035411</v>
      </c>
      <c r="D16" s="66">
        <v>22064.091413996463</v>
      </c>
      <c r="E16" s="68">
        <v>15</v>
      </c>
      <c r="F16" t="s">
        <v>131</v>
      </c>
      <c r="H16" s="65">
        <f t="shared" si="0"/>
        <v>20128.182827992921</v>
      </c>
    </row>
    <row r="17" spans="1:8" x14ac:dyDescent="0.25">
      <c r="A17" t="s">
        <v>137</v>
      </c>
      <c r="B17" s="66">
        <v>15446.994257535702</v>
      </c>
      <c r="C17" s="66">
        <v>-2553.0057424642946</v>
      </c>
      <c r="D17" s="66">
        <v>21446.994257535702</v>
      </c>
      <c r="E17" s="68">
        <v>16</v>
      </c>
      <c r="F17" t="s">
        <v>137</v>
      </c>
      <c r="H17" s="65">
        <f t="shared" si="0"/>
        <v>18893.988515071407</v>
      </c>
    </row>
    <row r="18" spans="1:8" x14ac:dyDescent="0.25">
      <c r="A18" t="s">
        <v>128</v>
      </c>
      <c r="B18" s="66">
        <v>15286.496465101383</v>
      </c>
      <c r="C18" s="66">
        <v>-2713.503534898613</v>
      </c>
      <c r="D18" s="66">
        <v>21286.496465101383</v>
      </c>
      <c r="E18" s="68">
        <v>17</v>
      </c>
      <c r="F18" t="s">
        <v>128</v>
      </c>
      <c r="H18" s="65">
        <f t="shared" si="0"/>
        <v>18572.99293020277</v>
      </c>
    </row>
    <row r="19" spans="1:8" x14ac:dyDescent="0.25">
      <c r="A19" t="s">
        <v>341</v>
      </c>
      <c r="B19" s="66">
        <v>14763.269650645987</v>
      </c>
      <c r="C19" s="66">
        <v>-3236.7303493540094</v>
      </c>
      <c r="D19" s="66">
        <v>20763.269650645987</v>
      </c>
      <c r="E19" s="68">
        <v>18</v>
      </c>
      <c r="F19" t="s">
        <v>341</v>
      </c>
      <c r="H19" s="65">
        <f t="shared" si="0"/>
        <v>17526.539301291978</v>
      </c>
    </row>
    <row r="20" spans="1:8" x14ac:dyDescent="0.25">
      <c r="A20" t="s">
        <v>127</v>
      </c>
      <c r="B20" s="66">
        <v>12364.039797703357</v>
      </c>
      <c r="C20" s="66">
        <v>-5635.9602022966428</v>
      </c>
      <c r="D20" s="66">
        <v>18364.039797703357</v>
      </c>
      <c r="E20" s="68">
        <v>19</v>
      </c>
      <c r="F20" t="s">
        <v>127</v>
      </c>
      <c r="H20" s="65">
        <f t="shared" si="0"/>
        <v>12728.079595406714</v>
      </c>
    </row>
    <row r="21" spans="1:8" x14ac:dyDescent="0.25">
      <c r="A21" t="s">
        <v>232</v>
      </c>
      <c r="B21" s="66">
        <v>10766.426245324918</v>
      </c>
      <c r="C21" s="66">
        <v>-7233.5737546750825</v>
      </c>
      <c r="D21" s="66">
        <v>16766.426245324918</v>
      </c>
      <c r="E21" s="68">
        <v>20</v>
      </c>
      <c r="F21" t="s">
        <v>232</v>
      </c>
      <c r="H21" s="65">
        <f t="shared" si="0"/>
        <v>9532.8524906498351</v>
      </c>
    </row>
    <row r="22" spans="1:8" x14ac:dyDescent="0.25">
      <c r="A22" t="s">
        <v>132</v>
      </c>
      <c r="B22" s="66">
        <v>9840.6649389162194</v>
      </c>
      <c r="C22" s="66">
        <v>-8159.3350610837806</v>
      </c>
      <c r="D22" s="66">
        <v>15840.664938916219</v>
      </c>
      <c r="E22" s="68">
        <v>21</v>
      </c>
      <c r="F22" t="s">
        <v>132</v>
      </c>
      <c r="H22" s="65">
        <f t="shared" si="0"/>
        <v>7681.3298778324388</v>
      </c>
    </row>
    <row r="23" spans="1:8" x14ac:dyDescent="0.25">
      <c r="A23" t="s">
        <v>133</v>
      </c>
      <c r="B23" s="66">
        <v>9795.4935002228958</v>
      </c>
      <c r="C23" s="66">
        <v>-8204.5064997771042</v>
      </c>
      <c r="D23" s="66">
        <v>15795.493500222896</v>
      </c>
      <c r="E23" s="68">
        <v>22</v>
      </c>
      <c r="F23" t="s">
        <v>133</v>
      </c>
      <c r="H23" s="65">
        <f t="shared" si="0"/>
        <v>7590.9870004457916</v>
      </c>
    </row>
    <row r="24" spans="1:8" x14ac:dyDescent="0.25">
      <c r="A24" t="s">
        <v>172</v>
      </c>
      <c r="B24" s="66">
        <v>9427.666233333337</v>
      </c>
      <c r="C24" s="66">
        <v>-8572.333766666663</v>
      </c>
      <c r="D24" s="66">
        <v>15427.666233333337</v>
      </c>
      <c r="E24" s="68">
        <v>23</v>
      </c>
      <c r="F24" t="s">
        <v>172</v>
      </c>
      <c r="H24" s="65">
        <f t="shared" si="0"/>
        <v>6855.332466666674</v>
      </c>
    </row>
    <row r="25" spans="1:8" x14ac:dyDescent="0.25">
      <c r="A25" t="s">
        <v>189</v>
      </c>
      <c r="B25" s="66">
        <v>8999.477673333342</v>
      </c>
      <c r="C25" s="66">
        <v>-9000.522326666658</v>
      </c>
      <c r="D25" s="66">
        <v>14999.477673333342</v>
      </c>
      <c r="E25" s="68">
        <v>24</v>
      </c>
      <c r="F25" t="s">
        <v>189</v>
      </c>
      <c r="H25" s="65">
        <f t="shared" si="0"/>
        <v>5998.9553466666839</v>
      </c>
    </row>
    <row r="26" spans="1:8" x14ac:dyDescent="0.25">
      <c r="A26" t="s">
        <v>192</v>
      </c>
      <c r="B26" s="66">
        <v>7156.0787133333361</v>
      </c>
      <c r="C26" s="66">
        <v>-10843.921286666664</v>
      </c>
      <c r="D26" s="66">
        <v>13156.078713333336</v>
      </c>
      <c r="E26" s="68">
        <v>25</v>
      </c>
      <c r="F26" t="s">
        <v>192</v>
      </c>
      <c r="H26" s="65">
        <f t="shared" si="0"/>
        <v>2312.1574266666721</v>
      </c>
    </row>
    <row r="27" spans="1:8" x14ac:dyDescent="0.25">
      <c r="A27" t="s">
        <v>246</v>
      </c>
      <c r="B27" s="66">
        <v>6491.9081733333296</v>
      </c>
      <c r="C27" s="66">
        <v>-11508.09182666667</v>
      </c>
      <c r="D27" s="66">
        <v>12491.90817333333</v>
      </c>
      <c r="E27" s="68">
        <v>26</v>
      </c>
      <c r="F27" t="s">
        <v>246</v>
      </c>
      <c r="H27" s="65">
        <f t="shared" si="0"/>
        <v>983.81634666665923</v>
      </c>
    </row>
    <row r="28" spans="1:8" x14ac:dyDescent="0.25">
      <c r="A28" t="s">
        <v>136</v>
      </c>
      <c r="B28" s="66">
        <v>5683.1821788423367</v>
      </c>
      <c r="C28" s="66">
        <v>-12316.81782115766</v>
      </c>
      <c r="D28" s="66">
        <v>11683.182178842337</v>
      </c>
      <c r="E28" s="68">
        <v>27</v>
      </c>
      <c r="H28" s="65">
        <f t="shared" si="0"/>
        <v>-633.63564231532291</v>
      </c>
    </row>
    <row r="29" spans="1:8" x14ac:dyDescent="0.25">
      <c r="A29" t="s">
        <v>171</v>
      </c>
      <c r="B29" s="66">
        <v>4503.4168099212875</v>
      </c>
      <c r="C29" s="66">
        <v>-13496.583190078713</v>
      </c>
      <c r="D29" s="66">
        <v>10503.416809921287</v>
      </c>
      <c r="E29" s="68">
        <v>28</v>
      </c>
      <c r="H29" s="65">
        <f t="shared" si="0"/>
        <v>-2993.166380157425</v>
      </c>
    </row>
    <row r="30" spans="1:8" x14ac:dyDescent="0.25">
      <c r="A30" t="s">
        <v>247</v>
      </c>
      <c r="B30" s="66">
        <v>3448.5448986147712</v>
      </c>
      <c r="C30" s="66">
        <v>-14551.455101385232</v>
      </c>
      <c r="D30" s="66">
        <v>9448.5448986147712</v>
      </c>
      <c r="E30" s="68">
        <v>29</v>
      </c>
      <c r="H30" s="65">
        <f t="shared" si="0"/>
        <v>-5102.9102027704612</v>
      </c>
    </row>
    <row r="31" spans="1:8" x14ac:dyDescent="0.25">
      <c r="A31" t="s">
        <v>143</v>
      </c>
      <c r="B31" s="66">
        <v>3164.8974333333354</v>
      </c>
      <c r="C31" s="66">
        <v>-14835.102566666665</v>
      </c>
      <c r="D31" s="66">
        <v>9164.8974333333354</v>
      </c>
      <c r="E31" s="68">
        <v>30</v>
      </c>
      <c r="H31" s="65">
        <f t="shared" si="0"/>
        <v>-5670.2051333333293</v>
      </c>
    </row>
    <row r="32" spans="1:8" x14ac:dyDescent="0.25">
      <c r="A32" t="s">
        <v>342</v>
      </c>
      <c r="B32" s="66">
        <v>2708.3206429836646</v>
      </c>
      <c r="C32" s="66">
        <v>-15291.679357016335</v>
      </c>
      <c r="D32" s="66">
        <v>8708.3206429836664</v>
      </c>
      <c r="E32" s="68">
        <v>31</v>
      </c>
      <c r="H32" s="65">
        <f t="shared" si="0"/>
        <v>-6583.358714032669</v>
      </c>
    </row>
    <row r="33" spans="1:8" x14ac:dyDescent="0.25">
      <c r="A33" t="s">
        <v>348</v>
      </c>
      <c r="B33" s="66">
        <v>2705.5149279674042</v>
      </c>
      <c r="C33" s="66">
        <v>-15294.485072032599</v>
      </c>
      <c r="D33" s="66">
        <v>8705.5149279674042</v>
      </c>
      <c r="E33" s="68">
        <v>32</v>
      </c>
      <c r="H33" s="65">
        <f t="shared" si="0"/>
        <v>-6588.9701440651952</v>
      </c>
    </row>
    <row r="34" spans="1:8" x14ac:dyDescent="0.25">
      <c r="A34" t="s">
        <v>243</v>
      </c>
      <c r="B34" s="66">
        <v>2704.2653048216598</v>
      </c>
      <c r="C34" s="66">
        <v>-15295.73469517834</v>
      </c>
      <c r="D34" s="66">
        <v>8704.2653048216598</v>
      </c>
      <c r="E34" s="68">
        <v>33</v>
      </c>
      <c r="H34" s="65">
        <f t="shared" si="0"/>
        <v>-6591.4693903566804</v>
      </c>
    </row>
    <row r="35" spans="1:8" x14ac:dyDescent="0.25">
      <c r="A35" t="s">
        <v>115</v>
      </c>
      <c r="B35" s="66">
        <v>2373.756647770173</v>
      </c>
      <c r="C35" s="66">
        <v>-15626.243352229831</v>
      </c>
      <c r="D35" s="66">
        <v>8373.756647770173</v>
      </c>
      <c r="E35" s="68">
        <v>34</v>
      </c>
      <c r="H35" s="65">
        <f t="shared" si="0"/>
        <v>-7252.4867044596576</v>
      </c>
    </row>
    <row r="36" spans="1:8" x14ac:dyDescent="0.25">
      <c r="A36" t="s">
        <v>220</v>
      </c>
      <c r="B36" s="66">
        <v>2168.2386426315679</v>
      </c>
      <c r="C36" s="66">
        <v>-15831.761357368432</v>
      </c>
      <c r="D36" s="66">
        <v>8168.2386426315679</v>
      </c>
      <c r="E36" s="68">
        <v>35</v>
      </c>
      <c r="H36" s="65">
        <f t="shared" si="0"/>
        <v>-7663.5227147368641</v>
      </c>
    </row>
    <row r="37" spans="1:8" x14ac:dyDescent="0.25">
      <c r="A37" t="s">
        <v>123</v>
      </c>
      <c r="B37" s="66">
        <v>1204.8897117889792</v>
      </c>
      <c r="C37" s="66">
        <v>-16795.110288211021</v>
      </c>
      <c r="D37" s="66">
        <v>7204.8897117889792</v>
      </c>
      <c r="E37" s="68">
        <v>36</v>
      </c>
      <c r="H37" s="65">
        <f t="shared" si="0"/>
        <v>-9590.2205764220416</v>
      </c>
    </row>
    <row r="38" spans="1:8" x14ac:dyDescent="0.25">
      <c r="A38" t="s">
        <v>315</v>
      </c>
      <c r="B38" s="66">
        <v>489.24184691587652</v>
      </c>
      <c r="C38" s="66">
        <v>-17510.75815308412</v>
      </c>
      <c r="D38" s="66">
        <v>6489.2418469158765</v>
      </c>
      <c r="E38" s="68">
        <v>37</v>
      </c>
      <c r="H38" s="65">
        <f t="shared" si="0"/>
        <v>-11021.516306168243</v>
      </c>
    </row>
    <row r="39" spans="1:8" x14ac:dyDescent="0.25">
      <c r="A39" t="s">
        <v>241</v>
      </c>
      <c r="B39" s="66">
        <v>59.583086567261489</v>
      </c>
      <c r="C39" s="66">
        <v>-17940.416913432739</v>
      </c>
      <c r="D39" s="66">
        <v>6059.5830865672615</v>
      </c>
      <c r="E39" s="68">
        <v>38</v>
      </c>
      <c r="H39" s="65">
        <f t="shared" si="0"/>
        <v>-11880.833826865477</v>
      </c>
    </row>
    <row r="40" spans="1:8" x14ac:dyDescent="0.25">
      <c r="A40" t="s">
        <v>215</v>
      </c>
      <c r="B40" s="66">
        <v>-9.7617958370101405</v>
      </c>
      <c r="C40" s="66">
        <v>-18009.76179583701</v>
      </c>
      <c r="D40" s="66">
        <v>5990.2382041629899</v>
      </c>
      <c r="E40" s="68">
        <v>39</v>
      </c>
      <c r="H40" s="65">
        <f t="shared" si="0"/>
        <v>-12019.52359167402</v>
      </c>
    </row>
    <row r="41" spans="1:8" x14ac:dyDescent="0.25">
      <c r="A41" t="s">
        <v>222</v>
      </c>
      <c r="B41" s="66">
        <v>-184.00100666666549</v>
      </c>
      <c r="C41" s="66">
        <v>-18184.001006666665</v>
      </c>
      <c r="D41" s="66">
        <v>5815.9989933333345</v>
      </c>
      <c r="E41" s="68">
        <v>40</v>
      </c>
      <c r="H41" s="65">
        <f t="shared" si="0"/>
        <v>-12368.002013333331</v>
      </c>
    </row>
    <row r="42" spans="1:8" x14ac:dyDescent="0.25">
      <c r="A42" t="s">
        <v>204</v>
      </c>
      <c r="B42" s="66">
        <v>-187.42076666665525</v>
      </c>
      <c r="C42" s="66">
        <v>-18187.420766666655</v>
      </c>
      <c r="D42" s="66">
        <v>5812.5792333333447</v>
      </c>
      <c r="E42" s="68">
        <v>41</v>
      </c>
      <c r="H42" s="65">
        <f t="shared" si="0"/>
        <v>-12374.841533333311</v>
      </c>
    </row>
    <row r="43" spans="1:8" x14ac:dyDescent="0.25">
      <c r="A43" t="s">
        <v>231</v>
      </c>
      <c r="B43" s="66">
        <v>-237.78528596921024</v>
      </c>
      <c r="C43" s="66">
        <v>-18237.78528596921</v>
      </c>
      <c r="D43" s="66">
        <v>5762.2147140307916</v>
      </c>
      <c r="E43" s="68">
        <v>42</v>
      </c>
      <c r="H43" s="65">
        <f t="shared" si="0"/>
        <v>-12475.570571938419</v>
      </c>
    </row>
    <row r="44" spans="1:8" x14ac:dyDescent="0.25">
      <c r="A44" t="s">
        <v>154</v>
      </c>
      <c r="B44" s="66">
        <v>-391.67813420217863</v>
      </c>
      <c r="C44" s="66">
        <v>-18391.678134202182</v>
      </c>
      <c r="D44" s="66">
        <v>5608.3218657978214</v>
      </c>
      <c r="E44" s="68">
        <v>43</v>
      </c>
      <c r="H44" s="65">
        <f t="shared" si="0"/>
        <v>-12783.356268404361</v>
      </c>
    </row>
    <row r="45" spans="1:8" x14ac:dyDescent="0.25">
      <c r="A45" t="s">
        <v>217</v>
      </c>
      <c r="B45" s="66">
        <v>-720.94658666666874</v>
      </c>
      <c r="C45" s="66">
        <v>-18720.946586666669</v>
      </c>
      <c r="D45" s="66">
        <v>5279.0534133333313</v>
      </c>
      <c r="E45" s="68">
        <v>44</v>
      </c>
      <c r="H45" s="65">
        <f t="shared" si="0"/>
        <v>-13441.893173333337</v>
      </c>
    </row>
    <row r="46" spans="1:8" x14ac:dyDescent="0.25">
      <c r="A46" t="s">
        <v>233</v>
      </c>
      <c r="B46" s="66">
        <v>-847.19685786833725</v>
      </c>
      <c r="C46" s="66">
        <v>-18847.196857868337</v>
      </c>
      <c r="D46" s="66">
        <v>5152.8031421316628</v>
      </c>
      <c r="E46" s="68">
        <v>45</v>
      </c>
      <c r="H46" s="65">
        <f t="shared" si="0"/>
        <v>-13694.393715736674</v>
      </c>
    </row>
    <row r="47" spans="1:8" x14ac:dyDescent="0.25">
      <c r="A47" t="s">
        <v>353</v>
      </c>
      <c r="B47" s="66">
        <v>-1146.7367528295799</v>
      </c>
      <c r="C47" s="66">
        <v>-19146.73675282958</v>
      </c>
      <c r="D47" s="66">
        <v>4853.2632471704201</v>
      </c>
      <c r="E47" s="68">
        <v>46</v>
      </c>
      <c r="H47" s="65">
        <f t="shared" si="0"/>
        <v>-14293.47350565916</v>
      </c>
    </row>
    <row r="48" spans="1:8" x14ac:dyDescent="0.25">
      <c r="A48" t="s">
        <v>134</v>
      </c>
      <c r="B48" s="66">
        <v>-1563.2035235453986</v>
      </c>
      <c r="C48" s="66">
        <v>-19563.203523545395</v>
      </c>
      <c r="D48" s="66">
        <v>4436.7964764546014</v>
      </c>
      <c r="E48" s="68">
        <v>47</v>
      </c>
      <c r="H48" s="65">
        <f t="shared" si="0"/>
        <v>-15126.407047090794</v>
      </c>
    </row>
    <row r="49" spans="1:8" x14ac:dyDescent="0.25">
      <c r="A49" t="s">
        <v>225</v>
      </c>
      <c r="B49" s="66">
        <v>-1665.1190521485296</v>
      </c>
      <c r="C49" s="66">
        <v>-19665.119052148526</v>
      </c>
      <c r="D49" s="66">
        <v>4334.8809478514704</v>
      </c>
      <c r="E49" s="68">
        <v>48</v>
      </c>
      <c r="H49" s="65">
        <f t="shared" si="0"/>
        <v>-15330.238104297056</v>
      </c>
    </row>
    <row r="50" spans="1:8" x14ac:dyDescent="0.25">
      <c r="A50" t="s">
        <v>112</v>
      </c>
      <c r="B50" s="66">
        <v>-2169.7410270984874</v>
      </c>
      <c r="C50" s="66">
        <v>-20169.741027098491</v>
      </c>
      <c r="D50" s="66">
        <v>3830.2589729015126</v>
      </c>
      <c r="E50" s="68">
        <v>49</v>
      </c>
      <c r="H50" s="65">
        <f t="shared" si="0"/>
        <v>-16339.482054196978</v>
      </c>
    </row>
    <row r="51" spans="1:8" x14ac:dyDescent="0.25">
      <c r="A51" t="s">
        <v>314</v>
      </c>
      <c r="B51" s="66">
        <v>-2182.1965314091758</v>
      </c>
      <c r="C51" s="66">
        <v>-20182.196531409179</v>
      </c>
      <c r="D51" s="66">
        <v>3817.8034685908242</v>
      </c>
      <c r="E51" s="68">
        <v>50</v>
      </c>
      <c r="H51" s="65">
        <f t="shared" si="0"/>
        <v>-16364.393062818355</v>
      </c>
    </row>
    <row r="52" spans="1:8" x14ac:dyDescent="0.25">
      <c r="A52" t="s">
        <v>144</v>
      </c>
      <c r="B52" s="66">
        <v>-2352.8625445003127</v>
      </c>
      <c r="C52" s="66">
        <v>-20352.862544500313</v>
      </c>
      <c r="D52" s="66">
        <v>3647.1374554996873</v>
      </c>
      <c r="E52" s="68">
        <v>51</v>
      </c>
      <c r="H52" s="65">
        <f t="shared" si="0"/>
        <v>-16705.725089000625</v>
      </c>
    </row>
    <row r="53" spans="1:8" x14ac:dyDescent="0.25">
      <c r="A53" t="s">
        <v>114</v>
      </c>
      <c r="B53" s="66">
        <v>-2469.5615872065391</v>
      </c>
      <c r="C53" s="66">
        <v>-20469.561587206539</v>
      </c>
      <c r="D53" s="66">
        <v>3530.4384127934609</v>
      </c>
      <c r="E53" s="68">
        <v>52</v>
      </c>
      <c r="H53" s="65">
        <f t="shared" si="0"/>
        <v>-16939.123174413078</v>
      </c>
    </row>
    <row r="54" spans="1:8" x14ac:dyDescent="0.25">
      <c r="A54" t="s">
        <v>242</v>
      </c>
      <c r="B54" s="66">
        <v>-2562.2241654081554</v>
      </c>
      <c r="C54" s="66">
        <v>-20562.224165408159</v>
      </c>
      <c r="D54" s="66">
        <v>3437.7758345918446</v>
      </c>
      <c r="E54" s="68">
        <v>53</v>
      </c>
      <c r="H54" s="65">
        <f t="shared" si="0"/>
        <v>-17124.448330816314</v>
      </c>
    </row>
    <row r="55" spans="1:8" x14ac:dyDescent="0.25">
      <c r="A55" t="s">
        <v>230</v>
      </c>
      <c r="B55" s="66">
        <v>-2738.3719451981342</v>
      </c>
      <c r="C55" s="66">
        <v>-20738.371945198138</v>
      </c>
      <c r="D55" s="66">
        <v>3261.6280548018658</v>
      </c>
      <c r="E55" s="68">
        <v>54</v>
      </c>
      <c r="H55" s="65">
        <f t="shared" si="0"/>
        <v>-17476.743890396272</v>
      </c>
    </row>
    <row r="56" spans="1:8" x14ac:dyDescent="0.25">
      <c r="A56" t="s">
        <v>226</v>
      </c>
      <c r="B56" s="66">
        <v>-3033.2754513786604</v>
      </c>
      <c r="C56" s="66">
        <v>-21033.275451378657</v>
      </c>
      <c r="D56" s="66">
        <v>2966.7245486213396</v>
      </c>
      <c r="E56" s="68">
        <v>55</v>
      </c>
      <c r="H56" s="65">
        <f t="shared" si="0"/>
        <v>-18066.550902757317</v>
      </c>
    </row>
    <row r="57" spans="1:8" x14ac:dyDescent="0.25">
      <c r="A57" t="s">
        <v>227</v>
      </c>
      <c r="B57" s="66">
        <v>-3120.1516390425168</v>
      </c>
      <c r="C57" s="66">
        <v>-21120.151639042517</v>
      </c>
      <c r="D57" s="66">
        <v>2879.8483609574832</v>
      </c>
      <c r="E57" s="68">
        <v>56</v>
      </c>
      <c r="H57" s="65">
        <f t="shared" si="0"/>
        <v>-18240.303278085034</v>
      </c>
    </row>
    <row r="58" spans="1:8" x14ac:dyDescent="0.25">
      <c r="A58" t="s">
        <v>216</v>
      </c>
      <c r="B58" s="66">
        <v>-3146.0920564032349</v>
      </c>
      <c r="C58" s="66">
        <v>-21146.092056403235</v>
      </c>
      <c r="D58" s="66">
        <v>2853.9079435967651</v>
      </c>
      <c r="E58" s="68">
        <v>57</v>
      </c>
      <c r="H58" s="65">
        <f t="shared" si="0"/>
        <v>-18292.18411280647</v>
      </c>
    </row>
    <row r="59" spans="1:8" x14ac:dyDescent="0.25">
      <c r="A59" t="s">
        <v>203</v>
      </c>
      <c r="B59" s="66">
        <v>-3149.8554266666615</v>
      </c>
      <c r="C59" s="66">
        <v>-21149.855426666662</v>
      </c>
      <c r="D59" s="66">
        <v>2850.1445733333385</v>
      </c>
      <c r="E59" s="68">
        <v>58</v>
      </c>
      <c r="H59" s="65">
        <f t="shared" si="0"/>
        <v>-18299.710853333323</v>
      </c>
    </row>
    <row r="60" spans="1:8" x14ac:dyDescent="0.25">
      <c r="A60" t="s">
        <v>235</v>
      </c>
      <c r="B60" s="66">
        <v>-3336.9547559449602</v>
      </c>
      <c r="C60" s="66">
        <v>-21336.954755944964</v>
      </c>
      <c r="D60" s="66">
        <v>2663.0452440550398</v>
      </c>
      <c r="E60" s="68">
        <v>59</v>
      </c>
      <c r="H60" s="65">
        <f t="shared" si="0"/>
        <v>-18673.909511889924</v>
      </c>
    </row>
    <row r="61" spans="1:8" x14ac:dyDescent="0.25">
      <c r="A61" t="s">
        <v>320</v>
      </c>
      <c r="B61" s="66">
        <v>-3703.0228744474371</v>
      </c>
      <c r="C61" s="66">
        <v>-21703.022874447437</v>
      </c>
      <c r="D61" s="66">
        <v>2296.9771255525629</v>
      </c>
      <c r="E61" s="68">
        <v>60</v>
      </c>
      <c r="H61" s="65">
        <f t="shared" si="0"/>
        <v>-19406.045748894874</v>
      </c>
    </row>
    <row r="62" spans="1:8" x14ac:dyDescent="0.25">
      <c r="A62" t="s">
        <v>147</v>
      </c>
      <c r="B62" s="66">
        <v>-3804.7199359756996</v>
      </c>
      <c r="C62" s="66">
        <v>-21804.7199359757</v>
      </c>
      <c r="D62" s="66">
        <v>2195.2800640242986</v>
      </c>
      <c r="E62" s="68">
        <v>61</v>
      </c>
      <c r="H62" s="65">
        <f t="shared" si="0"/>
        <v>-19609.439871951399</v>
      </c>
    </row>
    <row r="63" spans="1:8" x14ac:dyDescent="0.25">
      <c r="A63" t="s">
        <v>182</v>
      </c>
      <c r="B63" s="66">
        <v>-3825.6543866666616</v>
      </c>
      <c r="C63" s="66">
        <v>-21825.654386666662</v>
      </c>
      <c r="D63" s="66">
        <v>2174.3456133333384</v>
      </c>
      <c r="E63" s="68">
        <v>62</v>
      </c>
      <c r="H63" s="65">
        <f t="shared" si="0"/>
        <v>-19651.308773333323</v>
      </c>
    </row>
    <row r="64" spans="1:8" x14ac:dyDescent="0.25">
      <c r="A64" t="s">
        <v>253</v>
      </c>
      <c r="B64" s="66">
        <v>-3928.2514057347726</v>
      </c>
      <c r="C64" s="66">
        <v>-21928.251405734773</v>
      </c>
      <c r="D64" s="66">
        <v>2071.7485942652274</v>
      </c>
      <c r="E64" s="68">
        <v>63</v>
      </c>
      <c r="H64" s="65">
        <f t="shared" si="0"/>
        <v>-19856.502811469545</v>
      </c>
    </row>
    <row r="65" spans="1:8" x14ac:dyDescent="0.25">
      <c r="A65" t="s">
        <v>219</v>
      </c>
      <c r="B65" s="66">
        <v>-3995.201539470745</v>
      </c>
      <c r="C65" s="66">
        <v>-21995.201539470745</v>
      </c>
      <c r="D65" s="66">
        <v>2004.798460529255</v>
      </c>
      <c r="E65" s="68">
        <v>64</v>
      </c>
      <c r="H65" s="65">
        <f t="shared" si="0"/>
        <v>-19990.40307894149</v>
      </c>
    </row>
    <row r="66" spans="1:8" x14ac:dyDescent="0.25">
      <c r="A66" t="s">
        <v>210</v>
      </c>
      <c r="B66" s="66">
        <v>-4235.4932059587773</v>
      </c>
      <c r="C66" s="66">
        <v>-22235.493205958777</v>
      </c>
      <c r="D66" s="66">
        <v>1764.5067940412227</v>
      </c>
      <c r="E66" s="68">
        <v>65</v>
      </c>
      <c r="H66" s="65">
        <f t="shared" si="0"/>
        <v>-20470.986411917555</v>
      </c>
    </row>
    <row r="67" spans="1:8" x14ac:dyDescent="0.25">
      <c r="A67" t="s">
        <v>389</v>
      </c>
      <c r="B67" s="66">
        <v>-4563.0327887465464</v>
      </c>
      <c r="C67" s="66">
        <v>-22563.032788746546</v>
      </c>
      <c r="D67" s="66">
        <v>1436.9672112534536</v>
      </c>
      <c r="E67" s="68">
        <v>66</v>
      </c>
      <c r="H67" s="65">
        <f t="shared" ref="H67:H130" si="1">D67+C67</f>
        <v>-21126.065577493093</v>
      </c>
    </row>
    <row r="68" spans="1:8" x14ac:dyDescent="0.25">
      <c r="A68" t="s">
        <v>118</v>
      </c>
      <c r="B68" s="66">
        <v>-4792.7130929711566</v>
      </c>
      <c r="C68" s="66">
        <v>-22792.713092971157</v>
      </c>
      <c r="D68" s="66">
        <v>1207.2869070288416</v>
      </c>
      <c r="E68" s="68">
        <v>67</v>
      </c>
      <c r="H68" s="65">
        <f t="shared" si="1"/>
        <v>-21585.426185942313</v>
      </c>
    </row>
    <row r="69" spans="1:8" x14ac:dyDescent="0.25">
      <c r="A69" t="s">
        <v>325</v>
      </c>
      <c r="B69" s="66">
        <v>-4888.7667844849748</v>
      </c>
      <c r="C69" s="66">
        <v>-22888.766784484971</v>
      </c>
      <c r="D69" s="66">
        <v>1111.2332155150252</v>
      </c>
      <c r="E69" s="68">
        <v>68</v>
      </c>
      <c r="H69" s="65">
        <f t="shared" si="1"/>
        <v>-21777.533568969946</v>
      </c>
    </row>
    <row r="70" spans="1:8" x14ac:dyDescent="0.25">
      <c r="A70" t="s">
        <v>324</v>
      </c>
      <c r="B70" s="66">
        <v>-5048.4791301295954</v>
      </c>
      <c r="C70" s="66">
        <v>-23048.479130129592</v>
      </c>
      <c r="D70" s="66">
        <v>951.52086987040457</v>
      </c>
      <c r="E70" s="68">
        <v>69</v>
      </c>
      <c r="H70" s="65">
        <f t="shared" si="1"/>
        <v>-22096.958260259187</v>
      </c>
    </row>
    <row r="71" spans="1:8" x14ac:dyDescent="0.25">
      <c r="A71" t="s">
        <v>237</v>
      </c>
      <c r="B71" s="66">
        <v>-5253.4716462019787</v>
      </c>
      <c r="C71" s="66">
        <v>-23253.471646201982</v>
      </c>
      <c r="D71" s="66">
        <v>746.52835379802127</v>
      </c>
      <c r="E71" s="68">
        <v>70</v>
      </c>
      <c r="H71" s="65">
        <f t="shared" si="1"/>
        <v>-22506.943292403961</v>
      </c>
    </row>
    <row r="72" spans="1:8" x14ac:dyDescent="0.25">
      <c r="A72" t="s">
        <v>149</v>
      </c>
      <c r="B72" s="66">
        <v>-5508.6737632866625</v>
      </c>
      <c r="C72" s="66">
        <v>-23508.673763286657</v>
      </c>
      <c r="D72" s="66">
        <v>491.32623671333749</v>
      </c>
      <c r="E72" s="68">
        <v>71</v>
      </c>
      <c r="H72" s="65">
        <f t="shared" si="1"/>
        <v>-23017.347526573321</v>
      </c>
    </row>
    <row r="73" spans="1:8" x14ac:dyDescent="0.25">
      <c r="A73" t="s">
        <v>142</v>
      </c>
      <c r="B73" s="66">
        <v>-5588.2524832454183</v>
      </c>
      <c r="C73" s="66">
        <v>-23588.252483245415</v>
      </c>
      <c r="D73" s="66">
        <v>411.74751675458174</v>
      </c>
      <c r="E73" s="68">
        <v>72</v>
      </c>
      <c r="H73" s="65">
        <f t="shared" si="1"/>
        <v>-23176.504966490833</v>
      </c>
    </row>
    <row r="74" spans="1:8" x14ac:dyDescent="0.25">
      <c r="A74" t="s">
        <v>309</v>
      </c>
      <c r="B74" s="66">
        <v>-5654.0051666666623</v>
      </c>
      <c r="C74" s="66">
        <v>-23654.005166666662</v>
      </c>
      <c r="D74" s="66">
        <v>345.99483333333774</v>
      </c>
      <c r="E74" s="68">
        <v>73</v>
      </c>
      <c r="H74" s="65">
        <f t="shared" si="1"/>
        <v>-23308.010333333325</v>
      </c>
    </row>
    <row r="75" spans="1:8" x14ac:dyDescent="0.25">
      <c r="A75" t="s">
        <v>276</v>
      </c>
      <c r="B75" s="66">
        <v>-5925.161958910634</v>
      </c>
      <c r="C75" s="66">
        <v>-23925.161958910634</v>
      </c>
      <c r="D75" s="66">
        <v>74.838041089366016</v>
      </c>
      <c r="E75" s="68">
        <v>74</v>
      </c>
      <c r="H75" s="65">
        <f t="shared" si="1"/>
        <v>-23850.323917821268</v>
      </c>
    </row>
    <row r="76" spans="1:8" x14ac:dyDescent="0.25">
      <c r="A76" t="s">
        <v>278</v>
      </c>
      <c r="B76" s="66">
        <v>-6005.9695489568039</v>
      </c>
      <c r="C76" s="66">
        <v>-24005.969548956804</v>
      </c>
      <c r="D76" s="66">
        <v>-5.9695489568039193</v>
      </c>
      <c r="E76" s="68">
        <v>75</v>
      </c>
      <c r="H76" s="65">
        <f t="shared" si="1"/>
        <v>-24011.939097913608</v>
      </c>
    </row>
    <row r="77" spans="1:8" x14ac:dyDescent="0.25">
      <c r="A77" t="s">
        <v>186</v>
      </c>
      <c r="B77" s="66">
        <v>-6375.2403082051278</v>
      </c>
      <c r="C77" s="66">
        <v>-24375.240308205128</v>
      </c>
      <c r="D77" s="66">
        <v>-375.24030820512962</v>
      </c>
      <c r="E77" s="68">
        <v>76</v>
      </c>
      <c r="H77" s="65">
        <f t="shared" si="1"/>
        <v>-24750.480616410256</v>
      </c>
    </row>
    <row r="78" spans="1:8" x14ac:dyDescent="0.25">
      <c r="A78" t="s">
        <v>150</v>
      </c>
      <c r="B78" s="66">
        <v>-6592.1809850051668</v>
      </c>
      <c r="C78" s="66">
        <v>-24592.180985005165</v>
      </c>
      <c r="D78" s="66">
        <v>-592.1809850051668</v>
      </c>
      <c r="E78" s="68">
        <v>77</v>
      </c>
      <c r="H78" s="65">
        <f t="shared" si="1"/>
        <v>-25184.36197001033</v>
      </c>
    </row>
    <row r="79" spans="1:8" x14ac:dyDescent="0.25">
      <c r="A79" t="s">
        <v>251</v>
      </c>
      <c r="B79" s="66">
        <v>-6592.7575588176223</v>
      </c>
      <c r="C79" s="66">
        <v>-24592.757558817619</v>
      </c>
      <c r="D79" s="66">
        <v>-592.75755881762234</v>
      </c>
      <c r="E79" s="68">
        <v>78</v>
      </c>
      <c r="H79" s="65">
        <f t="shared" si="1"/>
        <v>-25185.515117635241</v>
      </c>
    </row>
    <row r="80" spans="1:8" x14ac:dyDescent="0.25">
      <c r="A80" t="s">
        <v>297</v>
      </c>
      <c r="B80" s="66">
        <v>-6790.6538666666602</v>
      </c>
      <c r="C80" s="66">
        <v>-24790.65386666666</v>
      </c>
      <c r="D80" s="66">
        <v>-790.65386666666018</v>
      </c>
      <c r="E80" s="68">
        <v>79</v>
      </c>
      <c r="H80" s="65">
        <f t="shared" si="1"/>
        <v>-25581.30773333332</v>
      </c>
    </row>
    <row r="81" spans="1:8" x14ac:dyDescent="0.25">
      <c r="A81" t="s">
        <v>291</v>
      </c>
      <c r="B81" s="66">
        <v>-6908.1641477852463</v>
      </c>
      <c r="C81" s="66">
        <v>-24908.164147785246</v>
      </c>
      <c r="D81" s="66">
        <v>-908.16414778524631</v>
      </c>
      <c r="E81" s="68">
        <v>80</v>
      </c>
      <c r="H81" s="65">
        <f t="shared" si="1"/>
        <v>-25816.328295570493</v>
      </c>
    </row>
    <row r="82" spans="1:8" x14ac:dyDescent="0.25">
      <c r="A82" t="s">
        <v>145</v>
      </c>
      <c r="B82" s="66">
        <v>-7254.1804314209949</v>
      </c>
      <c r="C82" s="66">
        <v>-25254.180431420995</v>
      </c>
      <c r="D82" s="66">
        <v>-1254.1804314209949</v>
      </c>
      <c r="E82" s="68">
        <v>81</v>
      </c>
      <c r="H82" s="65">
        <f t="shared" si="1"/>
        <v>-26508.36086284199</v>
      </c>
    </row>
    <row r="83" spans="1:8" x14ac:dyDescent="0.25">
      <c r="A83" t="s">
        <v>271</v>
      </c>
      <c r="B83" s="66">
        <v>-7737.3442135926816</v>
      </c>
      <c r="C83" s="66">
        <v>-25737.344213592682</v>
      </c>
      <c r="D83" s="66">
        <v>-1737.3442135926816</v>
      </c>
      <c r="E83" s="68">
        <v>82</v>
      </c>
      <c r="H83" s="65">
        <f t="shared" si="1"/>
        <v>-27474.688427185363</v>
      </c>
    </row>
    <row r="84" spans="1:8" x14ac:dyDescent="0.25">
      <c r="A84" t="s">
        <v>358</v>
      </c>
      <c r="B84" s="66">
        <v>-8543.455596771073</v>
      </c>
      <c r="C84" s="66">
        <v>-26543.455596771069</v>
      </c>
      <c r="D84" s="66">
        <v>-2543.455596771073</v>
      </c>
      <c r="E84" s="68">
        <v>83</v>
      </c>
      <c r="H84" s="65">
        <f t="shared" si="1"/>
        <v>-29086.911193542142</v>
      </c>
    </row>
    <row r="85" spans="1:8" x14ac:dyDescent="0.25">
      <c r="A85" t="s">
        <v>164</v>
      </c>
      <c r="B85" s="66">
        <v>-8705.9771218748756</v>
      </c>
      <c r="C85" s="66">
        <v>-26705.977121874876</v>
      </c>
      <c r="D85" s="66">
        <v>-2705.9771218748756</v>
      </c>
      <c r="E85" s="68">
        <v>84</v>
      </c>
      <c r="H85" s="65">
        <f t="shared" si="1"/>
        <v>-29411.954243749751</v>
      </c>
    </row>
    <row r="86" spans="1:8" x14ac:dyDescent="0.25">
      <c r="A86" t="s">
        <v>177</v>
      </c>
      <c r="B86" s="66">
        <v>-8843.8830108950242</v>
      </c>
      <c r="C86" s="66">
        <v>-26843.883010895028</v>
      </c>
      <c r="D86" s="66">
        <v>-2843.8830108950242</v>
      </c>
      <c r="E86" s="68">
        <v>85</v>
      </c>
      <c r="H86" s="65">
        <f t="shared" si="1"/>
        <v>-29687.766021790052</v>
      </c>
    </row>
    <row r="87" spans="1:8" x14ac:dyDescent="0.25">
      <c r="A87" t="s">
        <v>259</v>
      </c>
      <c r="B87" s="66">
        <v>-8888.5699031757085</v>
      </c>
      <c r="C87" s="66">
        <v>-26888.569903175703</v>
      </c>
      <c r="D87" s="66">
        <v>-2888.5699031757085</v>
      </c>
      <c r="E87" s="68">
        <v>86</v>
      </c>
      <c r="H87" s="65">
        <f t="shared" si="1"/>
        <v>-29777.139806351413</v>
      </c>
    </row>
    <row r="88" spans="1:8" x14ac:dyDescent="0.25">
      <c r="A88" t="s">
        <v>377</v>
      </c>
      <c r="B88" s="66">
        <v>-9159.1958354443923</v>
      </c>
      <c r="C88" s="66">
        <v>-27159.195835444392</v>
      </c>
      <c r="D88" s="66">
        <v>-3159.1958354443923</v>
      </c>
      <c r="E88" s="68">
        <v>87</v>
      </c>
      <c r="H88" s="65">
        <f t="shared" si="1"/>
        <v>-30318.391670888785</v>
      </c>
    </row>
    <row r="89" spans="1:8" x14ac:dyDescent="0.25">
      <c r="A89" t="s">
        <v>354</v>
      </c>
      <c r="B89" s="66">
        <v>-9163.5749787139284</v>
      </c>
      <c r="C89" s="66">
        <v>-27163.574978713928</v>
      </c>
      <c r="D89" s="66">
        <v>-3163.5749787139266</v>
      </c>
      <c r="E89" s="68">
        <v>88</v>
      </c>
      <c r="H89" s="65">
        <f t="shared" si="1"/>
        <v>-30327.149957427857</v>
      </c>
    </row>
    <row r="90" spans="1:8" x14ac:dyDescent="0.25">
      <c r="A90" t="s">
        <v>214</v>
      </c>
      <c r="B90" s="66">
        <v>-9264.2861222675001</v>
      </c>
      <c r="C90" s="66">
        <v>-27264.286122267498</v>
      </c>
      <c r="D90" s="66">
        <v>-3264.2861222675001</v>
      </c>
      <c r="E90" s="68">
        <v>89</v>
      </c>
      <c r="H90" s="65">
        <f t="shared" si="1"/>
        <v>-30528.572244534997</v>
      </c>
    </row>
    <row r="91" spans="1:8" x14ac:dyDescent="0.25">
      <c r="A91" t="s">
        <v>209</v>
      </c>
      <c r="B91" s="66">
        <v>-9440.198379201418</v>
      </c>
      <c r="C91" s="66">
        <v>-27440.198379201418</v>
      </c>
      <c r="D91" s="66">
        <v>-3440.198379201418</v>
      </c>
      <c r="E91" s="68">
        <v>90</v>
      </c>
      <c r="H91" s="65">
        <f t="shared" si="1"/>
        <v>-30880.396758402836</v>
      </c>
    </row>
    <row r="92" spans="1:8" x14ac:dyDescent="0.25">
      <c r="A92" t="s">
        <v>165</v>
      </c>
      <c r="B92" s="66">
        <v>-9584.9937266666602</v>
      </c>
      <c r="C92" s="66">
        <v>-27584.99372666666</v>
      </c>
      <c r="D92" s="66">
        <v>-3584.9937266666602</v>
      </c>
      <c r="E92" s="68">
        <v>91</v>
      </c>
      <c r="H92" s="65">
        <f t="shared" si="1"/>
        <v>-31169.98745333332</v>
      </c>
    </row>
    <row r="93" spans="1:8" x14ac:dyDescent="0.25">
      <c r="A93" t="s">
        <v>286</v>
      </c>
      <c r="B93" s="66">
        <v>-9628.4906404128378</v>
      </c>
      <c r="C93" s="66">
        <v>-27628.490640412838</v>
      </c>
      <c r="D93" s="66">
        <v>-3628.4906404128378</v>
      </c>
      <c r="E93" s="68">
        <v>92</v>
      </c>
      <c r="H93" s="65">
        <f t="shared" si="1"/>
        <v>-31256.981280825676</v>
      </c>
    </row>
    <row r="94" spans="1:8" x14ac:dyDescent="0.25">
      <c r="A94" t="s">
        <v>140</v>
      </c>
      <c r="B94" s="66">
        <v>-9690.3309866666605</v>
      </c>
      <c r="C94" s="66">
        <v>-27690.33098666666</v>
      </c>
      <c r="D94" s="66">
        <v>-3690.3309866666605</v>
      </c>
      <c r="E94" s="68">
        <v>93</v>
      </c>
      <c r="H94" s="65">
        <f t="shared" si="1"/>
        <v>-31380.661973333321</v>
      </c>
    </row>
    <row r="95" spans="1:8" x14ac:dyDescent="0.25">
      <c r="A95" t="s">
        <v>129</v>
      </c>
      <c r="B95" s="66">
        <v>-9698.0043296728363</v>
      </c>
      <c r="C95" s="66">
        <v>-27698.00432967284</v>
      </c>
      <c r="D95" s="66">
        <v>-3698.0043296728363</v>
      </c>
      <c r="E95" s="68">
        <v>94</v>
      </c>
      <c r="H95" s="65">
        <f t="shared" si="1"/>
        <v>-31396.008659345676</v>
      </c>
    </row>
    <row r="96" spans="1:8" x14ac:dyDescent="0.25">
      <c r="A96" t="s">
        <v>244</v>
      </c>
      <c r="B96" s="66">
        <v>-9905.6829146525452</v>
      </c>
      <c r="C96" s="66">
        <v>-27905.682914652545</v>
      </c>
      <c r="D96" s="66">
        <v>-3905.6829146525452</v>
      </c>
      <c r="E96" s="68">
        <v>95</v>
      </c>
      <c r="H96" s="65">
        <f t="shared" si="1"/>
        <v>-31811.36582930509</v>
      </c>
    </row>
    <row r="97" spans="1:8" x14ac:dyDescent="0.25">
      <c r="A97" t="s">
        <v>260</v>
      </c>
      <c r="B97" s="66">
        <v>-9915.2472420134836</v>
      </c>
      <c r="C97" s="66">
        <v>-27915.247242013484</v>
      </c>
      <c r="D97" s="66">
        <v>-3915.2472420134836</v>
      </c>
      <c r="E97" s="68">
        <v>96</v>
      </c>
      <c r="H97" s="65">
        <f t="shared" si="1"/>
        <v>-31830.494484026967</v>
      </c>
    </row>
    <row r="98" spans="1:8" x14ac:dyDescent="0.25">
      <c r="A98" t="s">
        <v>120</v>
      </c>
      <c r="B98" s="66">
        <v>-10003.309650698407</v>
      </c>
      <c r="C98" s="66">
        <v>-28003.309650698407</v>
      </c>
      <c r="D98" s="66">
        <v>-4003.3096506984093</v>
      </c>
      <c r="E98" s="68">
        <v>97</v>
      </c>
      <c r="H98" s="65">
        <f t="shared" si="1"/>
        <v>-32006.619301396815</v>
      </c>
    </row>
    <row r="99" spans="1:8" x14ac:dyDescent="0.25">
      <c r="A99" t="s">
        <v>250</v>
      </c>
      <c r="B99" s="66">
        <v>-10026.102297068479</v>
      </c>
      <c r="C99" s="66">
        <v>-28026.102297068479</v>
      </c>
      <c r="D99" s="66">
        <v>-4026.1022970684789</v>
      </c>
      <c r="E99" s="68">
        <v>98</v>
      </c>
      <c r="H99" s="65">
        <f t="shared" si="1"/>
        <v>-32052.204594136958</v>
      </c>
    </row>
    <row r="100" spans="1:8" x14ac:dyDescent="0.25">
      <c r="A100" t="s">
        <v>408</v>
      </c>
      <c r="B100" s="66">
        <v>-10027.788320545056</v>
      </c>
      <c r="C100" s="66">
        <v>-28027.788320545056</v>
      </c>
      <c r="D100" s="66">
        <v>-4027.7883205450544</v>
      </c>
      <c r="E100" s="68">
        <v>99</v>
      </c>
      <c r="H100" s="65">
        <f t="shared" si="1"/>
        <v>-32055.576641090112</v>
      </c>
    </row>
    <row r="101" spans="1:8" x14ac:dyDescent="0.25">
      <c r="A101" t="s">
        <v>335</v>
      </c>
      <c r="B101" s="66">
        <v>-10087.051288023562</v>
      </c>
      <c r="C101" s="66">
        <v>-28087.051288023562</v>
      </c>
      <c r="D101" s="66">
        <v>-4087.0512880235638</v>
      </c>
      <c r="E101" s="68">
        <v>100</v>
      </c>
      <c r="H101" s="65">
        <f t="shared" si="1"/>
        <v>-32174.102576047124</v>
      </c>
    </row>
    <row r="102" spans="1:8" x14ac:dyDescent="0.25">
      <c r="A102" t="s">
        <v>148</v>
      </c>
      <c r="B102" s="66">
        <v>-10115.273750268509</v>
      </c>
      <c r="C102" s="66">
        <v>-28115.273750268509</v>
      </c>
      <c r="D102" s="66">
        <v>-4115.2737502685104</v>
      </c>
      <c r="E102" s="68">
        <v>101</v>
      </c>
      <c r="H102" s="65">
        <f t="shared" si="1"/>
        <v>-32230.547500537017</v>
      </c>
    </row>
    <row r="103" spans="1:8" x14ac:dyDescent="0.25">
      <c r="A103" t="s">
        <v>362</v>
      </c>
      <c r="B103" s="66">
        <v>-10274.550950824378</v>
      </c>
      <c r="C103" s="66">
        <v>-28274.550950824378</v>
      </c>
      <c r="D103" s="66">
        <v>-4274.5509508243777</v>
      </c>
      <c r="E103" s="68">
        <v>102</v>
      </c>
      <c r="H103" s="65">
        <f t="shared" si="1"/>
        <v>-32549.101901648755</v>
      </c>
    </row>
    <row r="104" spans="1:8" x14ac:dyDescent="0.25">
      <c r="A104" t="s">
        <v>293</v>
      </c>
      <c r="B104" s="66">
        <v>-10352.065298597754</v>
      </c>
      <c r="C104" s="66">
        <v>-28352.065298597754</v>
      </c>
      <c r="D104" s="66">
        <v>-4352.065298597754</v>
      </c>
      <c r="E104" s="68">
        <v>103</v>
      </c>
      <c r="H104" s="65">
        <f t="shared" si="1"/>
        <v>-32704.130597195508</v>
      </c>
    </row>
    <row r="105" spans="1:8" x14ac:dyDescent="0.25">
      <c r="A105" t="s">
        <v>299</v>
      </c>
      <c r="B105" s="66">
        <v>-10434.974906666666</v>
      </c>
      <c r="C105" s="66">
        <v>-28434.974906666666</v>
      </c>
      <c r="D105" s="66">
        <v>-4434.9749066666664</v>
      </c>
      <c r="E105" s="68">
        <v>104</v>
      </c>
      <c r="H105" s="65">
        <f t="shared" si="1"/>
        <v>-32869.949813333333</v>
      </c>
    </row>
    <row r="106" spans="1:8" x14ac:dyDescent="0.25">
      <c r="A106" t="s">
        <v>294</v>
      </c>
      <c r="B106" s="66">
        <v>-10452.112929149371</v>
      </c>
      <c r="C106" s="66">
        <v>-28452.112929149374</v>
      </c>
      <c r="D106" s="66">
        <v>-4452.1129291493708</v>
      </c>
      <c r="E106" s="68">
        <v>105</v>
      </c>
      <c r="H106" s="65">
        <f t="shared" si="1"/>
        <v>-32904.225858298742</v>
      </c>
    </row>
    <row r="107" spans="1:8" x14ac:dyDescent="0.25">
      <c r="A107" t="s">
        <v>254</v>
      </c>
      <c r="B107" s="66">
        <v>-10474.886966666661</v>
      </c>
      <c r="C107" s="66">
        <v>-28474.886966666661</v>
      </c>
      <c r="D107" s="66">
        <v>-4474.8869666666615</v>
      </c>
      <c r="E107" s="68">
        <v>106</v>
      </c>
      <c r="H107" s="65">
        <f t="shared" si="1"/>
        <v>-32949.773933333323</v>
      </c>
    </row>
    <row r="108" spans="1:8" x14ac:dyDescent="0.25">
      <c r="A108" t="s">
        <v>191</v>
      </c>
      <c r="B108" s="66">
        <v>-10538.499446666661</v>
      </c>
      <c r="C108" s="66">
        <v>-28538.499446666661</v>
      </c>
      <c r="D108" s="66">
        <v>-4538.4994466666612</v>
      </c>
      <c r="E108" s="68">
        <v>107</v>
      </c>
      <c r="H108" s="65">
        <f t="shared" si="1"/>
        <v>-33076.998893333322</v>
      </c>
    </row>
    <row r="109" spans="1:8" x14ac:dyDescent="0.25">
      <c r="A109" t="s">
        <v>184</v>
      </c>
      <c r="B109" s="66">
        <v>-10809.952060668813</v>
      </c>
      <c r="C109" s="66">
        <v>-28809.952060668809</v>
      </c>
      <c r="D109" s="66">
        <v>-4809.9520606688129</v>
      </c>
      <c r="E109" s="68">
        <v>108</v>
      </c>
      <c r="H109" s="65">
        <f t="shared" si="1"/>
        <v>-33619.904121337619</v>
      </c>
    </row>
    <row r="110" spans="1:8" x14ac:dyDescent="0.25">
      <c r="A110" t="s">
        <v>374</v>
      </c>
      <c r="B110" s="66">
        <v>-10816.620412463395</v>
      </c>
      <c r="C110" s="66">
        <v>-28816.620412463395</v>
      </c>
      <c r="D110" s="66">
        <v>-4816.620412463395</v>
      </c>
      <c r="E110" s="68">
        <v>109</v>
      </c>
      <c r="H110" s="65">
        <f t="shared" si="1"/>
        <v>-33633.24082492679</v>
      </c>
    </row>
    <row r="111" spans="1:8" x14ac:dyDescent="0.25">
      <c r="A111" t="s">
        <v>303</v>
      </c>
      <c r="B111" s="66">
        <v>-10945.399512052358</v>
      </c>
      <c r="C111" s="66">
        <v>-28945.399512052358</v>
      </c>
      <c r="D111" s="66">
        <v>-4945.3995120523577</v>
      </c>
      <c r="E111" s="68">
        <v>110</v>
      </c>
      <c r="H111" s="65">
        <f t="shared" si="1"/>
        <v>-33890.799024104715</v>
      </c>
    </row>
    <row r="112" spans="1:8" x14ac:dyDescent="0.25">
      <c r="A112" t="s">
        <v>349</v>
      </c>
      <c r="B112" s="66">
        <v>-11041.087914770815</v>
      </c>
      <c r="C112" s="66">
        <v>-29041.087914770811</v>
      </c>
      <c r="D112" s="66">
        <v>-5041.0879147708147</v>
      </c>
      <c r="E112" s="68">
        <v>111</v>
      </c>
      <c r="H112" s="65">
        <f t="shared" si="1"/>
        <v>-34082.175829541622</v>
      </c>
    </row>
    <row r="113" spans="1:8" x14ac:dyDescent="0.25">
      <c r="A113" t="s">
        <v>155</v>
      </c>
      <c r="B113" s="66">
        <v>-11097.036823835129</v>
      </c>
      <c r="C113" s="66">
        <v>-29097.036823835129</v>
      </c>
      <c r="D113" s="66">
        <v>-5097.0368238351293</v>
      </c>
      <c r="E113" s="68">
        <v>112</v>
      </c>
      <c r="H113" s="65">
        <f t="shared" si="1"/>
        <v>-34194.073647670259</v>
      </c>
    </row>
    <row r="114" spans="1:8" x14ac:dyDescent="0.25">
      <c r="A114" t="s">
        <v>376</v>
      </c>
      <c r="B114" s="66">
        <v>-11147.990870657628</v>
      </c>
      <c r="C114" s="66">
        <v>-29147.990870657624</v>
      </c>
      <c r="D114" s="66">
        <v>-5147.990870657628</v>
      </c>
      <c r="E114" s="68">
        <v>113</v>
      </c>
      <c r="H114" s="65">
        <f t="shared" si="1"/>
        <v>-34295.981741315249</v>
      </c>
    </row>
    <row r="115" spans="1:8" x14ac:dyDescent="0.25">
      <c r="A115" t="s">
        <v>272</v>
      </c>
      <c r="B115" s="66">
        <v>-11260.66118166761</v>
      </c>
      <c r="C115" s="66">
        <v>-29260.661181667609</v>
      </c>
      <c r="D115" s="66">
        <v>-5260.6611816676104</v>
      </c>
      <c r="E115" s="68">
        <v>114</v>
      </c>
      <c r="H115" s="65">
        <f t="shared" si="1"/>
        <v>-34521.322363335217</v>
      </c>
    </row>
    <row r="116" spans="1:8" x14ac:dyDescent="0.25">
      <c r="A116" t="s">
        <v>277</v>
      </c>
      <c r="B116" s="66">
        <v>-11287.709343942661</v>
      </c>
      <c r="C116" s="66">
        <v>-29287.709343942661</v>
      </c>
      <c r="D116" s="66">
        <v>-5287.7093439426608</v>
      </c>
      <c r="E116" s="68">
        <v>115</v>
      </c>
      <c r="H116" s="65">
        <f t="shared" si="1"/>
        <v>-34575.418687885322</v>
      </c>
    </row>
    <row r="117" spans="1:8" x14ac:dyDescent="0.25">
      <c r="A117" t="s">
        <v>266</v>
      </c>
      <c r="B117" s="66">
        <v>-11578.263703175711</v>
      </c>
      <c r="C117" s="66">
        <v>-29578.263703175711</v>
      </c>
      <c r="D117" s="66">
        <v>-5578.2637031757113</v>
      </c>
      <c r="E117" s="68">
        <v>116</v>
      </c>
      <c r="H117" s="65">
        <f t="shared" si="1"/>
        <v>-35156.527406351423</v>
      </c>
    </row>
    <row r="118" spans="1:8" x14ac:dyDescent="0.25">
      <c r="A118" t="s">
        <v>205</v>
      </c>
      <c r="B118" s="66">
        <v>-11616.475236827486</v>
      </c>
      <c r="C118" s="66">
        <v>-29616.475236827486</v>
      </c>
      <c r="D118" s="66">
        <v>-5616.4752368274876</v>
      </c>
      <c r="E118" s="68">
        <v>117</v>
      </c>
      <c r="H118" s="65">
        <f t="shared" si="1"/>
        <v>-35232.950473654972</v>
      </c>
    </row>
    <row r="119" spans="1:8" x14ac:dyDescent="0.25">
      <c r="A119" t="s">
        <v>360</v>
      </c>
      <c r="B119" s="66">
        <v>-11629.17655222336</v>
      </c>
      <c r="C119" s="66">
        <v>-29629.176552223362</v>
      </c>
      <c r="D119" s="66">
        <v>-5629.17655222336</v>
      </c>
      <c r="E119" s="68">
        <v>118</v>
      </c>
      <c r="H119" s="65">
        <f t="shared" si="1"/>
        <v>-35258.353104446724</v>
      </c>
    </row>
    <row r="120" spans="1:8" x14ac:dyDescent="0.25">
      <c r="A120" t="s">
        <v>221</v>
      </c>
      <c r="B120" s="66">
        <v>-11703.257020562171</v>
      </c>
      <c r="C120" s="66">
        <v>-29703.257020562174</v>
      </c>
      <c r="D120" s="66">
        <v>-5703.2570205621705</v>
      </c>
      <c r="E120" s="68">
        <v>119</v>
      </c>
      <c r="H120" s="65">
        <f t="shared" si="1"/>
        <v>-35406.514041124348</v>
      </c>
    </row>
    <row r="121" spans="1:8" x14ac:dyDescent="0.25">
      <c r="A121" t="s">
        <v>302</v>
      </c>
      <c r="B121" s="66">
        <v>-11737.504277472752</v>
      </c>
      <c r="C121" s="66">
        <v>-29737.504277472752</v>
      </c>
      <c r="D121" s="66">
        <v>-5737.5042774727517</v>
      </c>
      <c r="E121" s="68">
        <v>120</v>
      </c>
      <c r="H121" s="65">
        <f t="shared" si="1"/>
        <v>-35475.008554945503</v>
      </c>
    </row>
    <row r="122" spans="1:8" x14ac:dyDescent="0.25">
      <c r="A122" t="s">
        <v>287</v>
      </c>
      <c r="B122" s="66">
        <v>-11775.746024935794</v>
      </c>
      <c r="C122" s="66">
        <v>-29775.746024935794</v>
      </c>
      <c r="D122" s="66">
        <v>-5775.7460249357937</v>
      </c>
      <c r="E122" s="68">
        <v>121</v>
      </c>
      <c r="H122" s="65">
        <f t="shared" si="1"/>
        <v>-35551.492049871587</v>
      </c>
    </row>
    <row r="123" spans="1:8" x14ac:dyDescent="0.25">
      <c r="A123" t="s">
        <v>212</v>
      </c>
      <c r="B123" s="66">
        <v>-11810.161066154466</v>
      </c>
      <c r="C123" s="66">
        <v>-29810.161066154469</v>
      </c>
      <c r="D123" s="66">
        <v>-5810.1610661544655</v>
      </c>
      <c r="E123" s="68">
        <v>122</v>
      </c>
      <c r="H123" s="65">
        <f t="shared" si="1"/>
        <v>-35620.322132308938</v>
      </c>
    </row>
    <row r="124" spans="1:8" x14ac:dyDescent="0.25">
      <c r="A124" t="s">
        <v>176</v>
      </c>
      <c r="B124" s="66">
        <v>-11865.960443781478</v>
      </c>
      <c r="C124" s="66">
        <v>-29865.960443781478</v>
      </c>
      <c r="D124" s="66">
        <v>-5865.9604437814778</v>
      </c>
      <c r="E124" s="68">
        <v>123</v>
      </c>
      <c r="H124" s="65">
        <f t="shared" si="1"/>
        <v>-35731.920887562956</v>
      </c>
    </row>
    <row r="125" spans="1:8" x14ac:dyDescent="0.25">
      <c r="A125" t="s">
        <v>283</v>
      </c>
      <c r="B125" s="66">
        <v>-12181.997366666656</v>
      </c>
      <c r="C125" s="66">
        <v>-30181.997366666656</v>
      </c>
      <c r="D125" s="66">
        <v>-6181.9973666666556</v>
      </c>
      <c r="E125" s="68">
        <v>124</v>
      </c>
      <c r="H125" s="65">
        <f t="shared" si="1"/>
        <v>-36363.994733333311</v>
      </c>
    </row>
    <row r="126" spans="1:8" x14ac:dyDescent="0.25">
      <c r="A126" t="s">
        <v>388</v>
      </c>
      <c r="B126" s="66">
        <v>-12222.783635485925</v>
      </c>
      <c r="C126" s="66">
        <v>-30222.783635485925</v>
      </c>
      <c r="D126" s="66">
        <v>-6222.7836354859246</v>
      </c>
      <c r="E126" s="68">
        <v>125</v>
      </c>
      <c r="H126" s="65">
        <f t="shared" si="1"/>
        <v>-36445.567270971849</v>
      </c>
    </row>
    <row r="127" spans="1:8" x14ac:dyDescent="0.25">
      <c r="A127" t="s">
        <v>117</v>
      </c>
      <c r="B127" s="66">
        <v>-12269.151770201588</v>
      </c>
      <c r="C127" s="66">
        <v>-30269.151770201592</v>
      </c>
      <c r="D127" s="66">
        <v>-6269.1517702015881</v>
      </c>
      <c r="E127" s="68">
        <v>126</v>
      </c>
      <c r="H127" s="65">
        <f t="shared" si="1"/>
        <v>-36538.303540403183</v>
      </c>
    </row>
    <row r="128" spans="1:8" x14ac:dyDescent="0.25">
      <c r="A128" t="s">
        <v>292</v>
      </c>
      <c r="B128" s="66">
        <v>-12269.432385578215</v>
      </c>
      <c r="C128" s="66">
        <v>-30269.432385578213</v>
      </c>
      <c r="D128" s="66">
        <v>-6269.432385578215</v>
      </c>
      <c r="E128" s="68">
        <v>127</v>
      </c>
      <c r="H128" s="65">
        <f t="shared" si="1"/>
        <v>-36538.864771156426</v>
      </c>
    </row>
    <row r="129" spans="1:8" x14ac:dyDescent="0.25">
      <c r="A129" t="s">
        <v>365</v>
      </c>
      <c r="B129" s="66">
        <v>-12349.173182022292</v>
      </c>
      <c r="C129" s="66">
        <v>-30349.173182022292</v>
      </c>
      <c r="D129" s="66">
        <v>-6349.1731820222922</v>
      </c>
      <c r="E129" s="68">
        <v>128</v>
      </c>
      <c r="H129" s="65">
        <f t="shared" si="1"/>
        <v>-36698.346364044584</v>
      </c>
    </row>
    <row r="130" spans="1:8" x14ac:dyDescent="0.25">
      <c r="A130" t="s">
        <v>319</v>
      </c>
      <c r="B130" s="66">
        <v>-12364.114549112674</v>
      </c>
      <c r="C130" s="66">
        <v>-30364.114549112674</v>
      </c>
      <c r="D130" s="66">
        <v>-6364.1145491126754</v>
      </c>
      <c r="E130" s="68">
        <v>129</v>
      </c>
      <c r="H130" s="65">
        <f t="shared" si="1"/>
        <v>-36728.229098225347</v>
      </c>
    </row>
    <row r="131" spans="1:8" x14ac:dyDescent="0.25">
      <c r="A131" t="s">
        <v>267</v>
      </c>
      <c r="B131" s="66">
        <v>-12700.372166666661</v>
      </c>
      <c r="C131" s="66">
        <v>-30700.372166666661</v>
      </c>
      <c r="D131" s="66">
        <v>-6700.3721666666606</v>
      </c>
      <c r="E131" s="68">
        <v>130</v>
      </c>
      <c r="H131" s="65">
        <f t="shared" ref="H131:H194" si="2">D131+C131</f>
        <v>-37400.744333333321</v>
      </c>
    </row>
    <row r="132" spans="1:8" x14ac:dyDescent="0.25">
      <c r="A132" t="s">
        <v>249</v>
      </c>
      <c r="B132" s="66">
        <v>-12763.73810122037</v>
      </c>
      <c r="C132" s="66">
        <v>-30763.738101220366</v>
      </c>
      <c r="D132" s="66">
        <v>-6763.7381012203696</v>
      </c>
      <c r="E132" s="68">
        <v>131</v>
      </c>
      <c r="H132" s="65">
        <f t="shared" si="2"/>
        <v>-37527.476202440739</v>
      </c>
    </row>
    <row r="133" spans="1:8" x14ac:dyDescent="0.25">
      <c r="A133" t="s">
        <v>125</v>
      </c>
      <c r="B133" s="66">
        <v>-12796.77655222336</v>
      </c>
      <c r="C133" s="66">
        <v>-30796.77655222336</v>
      </c>
      <c r="D133" s="66">
        <v>-6796.7765522233603</v>
      </c>
      <c r="E133" s="68">
        <v>132</v>
      </c>
      <c r="H133" s="65">
        <f t="shared" si="2"/>
        <v>-37593.553104446721</v>
      </c>
    </row>
    <row r="134" spans="1:8" x14ac:dyDescent="0.25">
      <c r="A134" t="s">
        <v>180</v>
      </c>
      <c r="B134" s="66">
        <v>-12935.350753470744</v>
      </c>
      <c r="C134" s="66">
        <v>-30935.350753470739</v>
      </c>
      <c r="D134" s="66">
        <v>-6935.3507534707442</v>
      </c>
      <c r="E134" s="68">
        <v>133</v>
      </c>
      <c r="H134" s="65">
        <f t="shared" si="2"/>
        <v>-37870.701506941485</v>
      </c>
    </row>
    <row r="135" spans="1:8" x14ac:dyDescent="0.25">
      <c r="A135" t="s">
        <v>207</v>
      </c>
      <c r="B135" s="66">
        <v>-12960.911816892767</v>
      </c>
      <c r="C135" s="66">
        <v>-30960.911816892767</v>
      </c>
      <c r="D135" s="66">
        <v>-6960.9118168927671</v>
      </c>
      <c r="E135" s="68">
        <v>134</v>
      </c>
      <c r="H135" s="65">
        <f t="shared" si="2"/>
        <v>-37921.823633785534</v>
      </c>
    </row>
    <row r="136" spans="1:8" x14ac:dyDescent="0.25">
      <c r="A136" t="s">
        <v>375</v>
      </c>
      <c r="B136" s="66">
        <v>-12983.790049992487</v>
      </c>
      <c r="C136" s="66">
        <v>-30983.790049992487</v>
      </c>
      <c r="D136" s="66">
        <v>-6983.7900499924872</v>
      </c>
      <c r="E136" s="68">
        <v>135</v>
      </c>
      <c r="H136" s="65">
        <f t="shared" si="2"/>
        <v>-37967.580099984974</v>
      </c>
    </row>
    <row r="137" spans="1:8" x14ac:dyDescent="0.25">
      <c r="A137" t="s">
        <v>367</v>
      </c>
      <c r="B137" s="66">
        <v>-13015.376681377911</v>
      </c>
      <c r="C137" s="66">
        <v>-31015.376681377915</v>
      </c>
      <c r="D137" s="66">
        <v>-7015.3766813779112</v>
      </c>
      <c r="E137" s="68">
        <v>136</v>
      </c>
      <c r="H137" s="65">
        <f t="shared" si="2"/>
        <v>-38030.75336275583</v>
      </c>
    </row>
    <row r="138" spans="1:8" x14ac:dyDescent="0.25">
      <c r="A138" t="s">
        <v>305</v>
      </c>
      <c r="B138" s="66">
        <v>-13096.568229412664</v>
      </c>
      <c r="C138" s="66">
        <v>-31096.568229412664</v>
      </c>
      <c r="D138" s="66">
        <v>-7096.5682294126636</v>
      </c>
      <c r="E138" s="68">
        <v>137</v>
      </c>
      <c r="H138" s="65">
        <f t="shared" si="2"/>
        <v>-38193.136458825327</v>
      </c>
    </row>
    <row r="139" spans="1:8" x14ac:dyDescent="0.25">
      <c r="A139" t="s">
        <v>138</v>
      </c>
      <c r="B139" s="66">
        <v>-13103.301906401262</v>
      </c>
      <c r="C139" s="66">
        <v>-31103.301906401259</v>
      </c>
      <c r="D139" s="66">
        <v>-7103.3019064012624</v>
      </c>
      <c r="E139" s="68">
        <v>138</v>
      </c>
      <c r="H139" s="65">
        <f t="shared" si="2"/>
        <v>-38206.603812802525</v>
      </c>
    </row>
    <row r="140" spans="1:8" x14ac:dyDescent="0.25">
      <c r="A140" t="s">
        <v>364</v>
      </c>
      <c r="B140" s="66">
        <v>-13301.74311307499</v>
      </c>
      <c r="C140" s="66">
        <v>-31301.74311307499</v>
      </c>
      <c r="D140" s="66">
        <v>-7301.7431130749901</v>
      </c>
      <c r="E140" s="68">
        <v>139</v>
      </c>
      <c r="H140" s="65">
        <f t="shared" si="2"/>
        <v>-38603.48622614998</v>
      </c>
    </row>
    <row r="141" spans="1:8" x14ac:dyDescent="0.25">
      <c r="A141" t="s">
        <v>288</v>
      </c>
      <c r="B141" s="66">
        <v>-13464.678724540801</v>
      </c>
      <c r="C141" s="66">
        <v>-31464.678724540801</v>
      </c>
      <c r="D141" s="66">
        <v>-7464.6787245408032</v>
      </c>
      <c r="E141" s="68">
        <v>140</v>
      </c>
      <c r="H141" s="65">
        <f t="shared" si="2"/>
        <v>-38929.357449081603</v>
      </c>
    </row>
    <row r="142" spans="1:8" x14ac:dyDescent="0.25">
      <c r="A142" t="s">
        <v>322</v>
      </c>
      <c r="B142" s="66">
        <v>-14396.085375173214</v>
      </c>
      <c r="C142" s="66">
        <v>-32396.085375173214</v>
      </c>
      <c r="D142" s="66">
        <v>-8396.0853751732138</v>
      </c>
      <c r="E142" s="68">
        <v>141</v>
      </c>
      <c r="H142" s="65">
        <f t="shared" si="2"/>
        <v>-40792.170750346428</v>
      </c>
    </row>
    <row r="143" spans="1:8" x14ac:dyDescent="0.25">
      <c r="A143" t="s">
        <v>223</v>
      </c>
      <c r="B143" s="66">
        <v>-14589.455898334663</v>
      </c>
      <c r="C143" s="66">
        <v>-32589.455898334665</v>
      </c>
      <c r="D143" s="66">
        <v>-8589.4558983346633</v>
      </c>
      <c r="E143" s="68">
        <v>142</v>
      </c>
      <c r="H143" s="65">
        <f t="shared" si="2"/>
        <v>-41178.91179666933</v>
      </c>
    </row>
    <row r="144" spans="1:8" x14ac:dyDescent="0.25">
      <c r="A144" t="s">
        <v>167</v>
      </c>
      <c r="B144" s="66">
        <v>-14681.481321251496</v>
      </c>
      <c r="C144" s="66">
        <v>-32681.481321251496</v>
      </c>
      <c r="D144" s="66">
        <v>-8681.4813212514964</v>
      </c>
      <c r="E144" s="68">
        <v>143</v>
      </c>
      <c r="H144" s="65">
        <f t="shared" si="2"/>
        <v>-41362.962642502993</v>
      </c>
    </row>
    <row r="145" spans="1:8" x14ac:dyDescent="0.25">
      <c r="A145" t="s">
        <v>273</v>
      </c>
      <c r="B145" s="66">
        <v>-14709.406129420084</v>
      </c>
      <c r="C145" s="66">
        <v>-32709.406129420084</v>
      </c>
      <c r="D145" s="66">
        <v>-8709.4061294200856</v>
      </c>
      <c r="E145" s="68">
        <v>144</v>
      </c>
      <c r="H145" s="65">
        <f t="shared" si="2"/>
        <v>-41418.812258840167</v>
      </c>
    </row>
    <row r="146" spans="1:8" x14ac:dyDescent="0.25">
      <c r="A146" t="s">
        <v>166</v>
      </c>
      <c r="B146" s="66">
        <v>-14777.030045593558</v>
      </c>
      <c r="C146" s="66">
        <v>-32777.030045593558</v>
      </c>
      <c r="D146" s="66">
        <v>-8777.0300455935576</v>
      </c>
      <c r="E146" s="68">
        <v>145</v>
      </c>
      <c r="H146" s="65">
        <f t="shared" si="2"/>
        <v>-41554.060091187115</v>
      </c>
    </row>
    <row r="147" spans="1:8" x14ac:dyDescent="0.25">
      <c r="A147" t="s">
        <v>326</v>
      </c>
      <c r="B147" s="66">
        <v>-14807.237775335841</v>
      </c>
      <c r="C147" s="66">
        <v>-32807.237775335845</v>
      </c>
      <c r="D147" s="66">
        <v>-8807.2377753358414</v>
      </c>
      <c r="E147" s="68">
        <v>146</v>
      </c>
      <c r="H147" s="65">
        <f t="shared" si="2"/>
        <v>-41614.47555067169</v>
      </c>
    </row>
    <row r="148" spans="1:8" x14ac:dyDescent="0.25">
      <c r="A148" t="s">
        <v>311</v>
      </c>
      <c r="B148" s="66">
        <v>-14894.999679508943</v>
      </c>
      <c r="C148" s="66">
        <v>-32894.999679508939</v>
      </c>
      <c r="D148" s="66">
        <v>-8894.999679508941</v>
      </c>
      <c r="E148" s="68">
        <v>147</v>
      </c>
      <c r="H148" s="65">
        <f t="shared" si="2"/>
        <v>-41789.999359017878</v>
      </c>
    </row>
    <row r="149" spans="1:8" x14ac:dyDescent="0.25">
      <c r="A149" t="s">
        <v>304</v>
      </c>
      <c r="B149" s="66">
        <v>-14910.974148373181</v>
      </c>
      <c r="C149" s="66">
        <v>-32910.974148373178</v>
      </c>
      <c r="D149" s="66">
        <v>-8910.9741483731796</v>
      </c>
      <c r="E149" s="68">
        <v>148</v>
      </c>
      <c r="H149" s="65">
        <f t="shared" si="2"/>
        <v>-41821.948296746355</v>
      </c>
    </row>
    <row r="150" spans="1:8" x14ac:dyDescent="0.25">
      <c r="A150" t="s">
        <v>160</v>
      </c>
      <c r="B150" s="66">
        <v>-14916.974716207331</v>
      </c>
      <c r="C150" s="66">
        <v>-32916.974716207333</v>
      </c>
      <c r="D150" s="66">
        <v>-8916.9747162073309</v>
      </c>
      <c r="E150" s="68">
        <v>149</v>
      </c>
      <c r="H150" s="65">
        <f t="shared" si="2"/>
        <v>-41833.949432414665</v>
      </c>
    </row>
    <row r="151" spans="1:8" x14ac:dyDescent="0.25">
      <c r="A151" t="s">
        <v>228</v>
      </c>
      <c r="B151" s="66">
        <v>-15236.300010832554</v>
      </c>
      <c r="C151" s="66">
        <v>-33236.30001083255</v>
      </c>
      <c r="D151" s="66">
        <v>-9236.3000108325541</v>
      </c>
      <c r="E151" s="68">
        <v>150</v>
      </c>
      <c r="H151" s="65">
        <f t="shared" si="2"/>
        <v>-42472.600021665101</v>
      </c>
    </row>
    <row r="152" spans="1:8" x14ac:dyDescent="0.25">
      <c r="A152" t="s">
        <v>211</v>
      </c>
      <c r="B152" s="66">
        <v>-15332.237958168178</v>
      </c>
      <c r="C152" s="66">
        <v>-33332.237958168174</v>
      </c>
      <c r="D152" s="66">
        <v>-9332.237958168178</v>
      </c>
      <c r="E152" s="68">
        <v>151</v>
      </c>
      <c r="H152" s="65">
        <f t="shared" si="2"/>
        <v>-42664.475916336349</v>
      </c>
    </row>
    <row r="153" spans="1:8" x14ac:dyDescent="0.25">
      <c r="A153" t="s">
        <v>200</v>
      </c>
      <c r="B153" s="66">
        <v>-15488.431845151947</v>
      </c>
      <c r="C153" s="66">
        <v>-33488.43184515195</v>
      </c>
      <c r="D153" s="66">
        <v>-9488.4318451519466</v>
      </c>
      <c r="E153" s="68">
        <v>152</v>
      </c>
      <c r="H153" s="65">
        <f t="shared" si="2"/>
        <v>-42976.863690303901</v>
      </c>
    </row>
    <row r="154" spans="1:8" x14ac:dyDescent="0.25">
      <c r="A154" t="s">
        <v>275</v>
      </c>
      <c r="B154" s="66">
        <v>-15526.059570811487</v>
      </c>
      <c r="C154" s="66">
        <v>-33526.059570811492</v>
      </c>
      <c r="D154" s="66">
        <v>-9526.059570811487</v>
      </c>
      <c r="E154" s="68">
        <v>153</v>
      </c>
      <c r="H154" s="65">
        <f t="shared" si="2"/>
        <v>-43052.119141622978</v>
      </c>
    </row>
    <row r="155" spans="1:8" x14ac:dyDescent="0.25">
      <c r="A155" t="s">
        <v>310</v>
      </c>
      <c r="B155" s="66">
        <v>-15526.716871273835</v>
      </c>
      <c r="C155" s="66">
        <v>-33526.716871273835</v>
      </c>
      <c r="D155" s="66">
        <v>-9526.7168712738348</v>
      </c>
      <c r="E155" s="68">
        <v>154</v>
      </c>
      <c r="H155" s="65">
        <f t="shared" si="2"/>
        <v>-43053.43374254767</v>
      </c>
    </row>
    <row r="156" spans="1:8" x14ac:dyDescent="0.25">
      <c r="A156" t="s">
        <v>295</v>
      </c>
      <c r="B156" s="66">
        <v>-15780.421766666666</v>
      </c>
      <c r="C156" s="66">
        <v>-33780.421766666666</v>
      </c>
      <c r="D156" s="66">
        <v>-9780.4217666666664</v>
      </c>
      <c r="E156" s="68">
        <v>155</v>
      </c>
      <c r="H156" s="65">
        <f t="shared" si="2"/>
        <v>-43560.843533333333</v>
      </c>
    </row>
    <row r="157" spans="1:8" x14ac:dyDescent="0.25">
      <c r="A157" t="s">
        <v>255</v>
      </c>
      <c r="B157" s="66">
        <v>-15806.037746666665</v>
      </c>
      <c r="C157" s="66">
        <v>-33806.037746666669</v>
      </c>
      <c r="D157" s="66">
        <v>-9806.037746666665</v>
      </c>
      <c r="E157" s="68">
        <v>156</v>
      </c>
      <c r="H157" s="65">
        <f t="shared" si="2"/>
        <v>-43612.075493333337</v>
      </c>
    </row>
    <row r="158" spans="1:8" x14ac:dyDescent="0.25">
      <c r="A158" t="s">
        <v>178</v>
      </c>
      <c r="B158" s="66">
        <v>-15809.072584676233</v>
      </c>
      <c r="C158" s="66">
        <v>-33809.072584676236</v>
      </c>
      <c r="D158" s="66">
        <v>-9809.0725846762325</v>
      </c>
      <c r="E158" s="68">
        <v>157</v>
      </c>
      <c r="H158" s="65">
        <f t="shared" si="2"/>
        <v>-43618.145169352472</v>
      </c>
    </row>
    <row r="159" spans="1:8" x14ac:dyDescent="0.25">
      <c r="A159" t="s">
        <v>197</v>
      </c>
      <c r="B159" s="66">
        <v>-15977.353414683257</v>
      </c>
      <c r="C159" s="66">
        <v>-33977.353414683254</v>
      </c>
      <c r="D159" s="66">
        <v>-9977.353414683259</v>
      </c>
      <c r="E159" s="68">
        <v>158</v>
      </c>
      <c r="H159" s="65">
        <f t="shared" si="2"/>
        <v>-43954.706829366514</v>
      </c>
    </row>
    <row r="160" spans="1:8" x14ac:dyDescent="0.25">
      <c r="A160" t="s">
        <v>350</v>
      </c>
      <c r="B160" s="66">
        <v>-16036.323568641048</v>
      </c>
      <c r="C160" s="66">
        <v>-34036.323568641048</v>
      </c>
      <c r="D160" s="66">
        <v>-10036.323568641046</v>
      </c>
      <c r="E160" s="68">
        <v>159</v>
      </c>
      <c r="H160" s="65">
        <f t="shared" si="2"/>
        <v>-44072.647137282096</v>
      </c>
    </row>
    <row r="161" spans="1:8" x14ac:dyDescent="0.25">
      <c r="A161" t="s">
        <v>300</v>
      </c>
      <c r="B161" s="66">
        <v>-16235.419610869021</v>
      </c>
      <c r="C161" s="66">
        <v>-34235.419610869023</v>
      </c>
      <c r="D161" s="66">
        <v>-10235.419610869021</v>
      </c>
      <c r="E161" s="68">
        <v>160</v>
      </c>
      <c r="H161" s="65">
        <f t="shared" si="2"/>
        <v>-44470.839221738046</v>
      </c>
    </row>
    <row r="162" spans="1:8" x14ac:dyDescent="0.25">
      <c r="A162" t="s">
        <v>387</v>
      </c>
      <c r="B162" s="66">
        <v>-16379.613566835191</v>
      </c>
      <c r="C162" s="66">
        <v>-34379.613566835193</v>
      </c>
      <c r="D162" s="66">
        <v>-10379.613566835193</v>
      </c>
      <c r="E162" s="68">
        <v>161</v>
      </c>
      <c r="H162" s="65">
        <f t="shared" si="2"/>
        <v>-44759.227133670385</v>
      </c>
    </row>
    <row r="163" spans="1:8" x14ac:dyDescent="0.25">
      <c r="A163" t="s">
        <v>195</v>
      </c>
      <c r="B163" s="66">
        <v>-16411.641940963669</v>
      </c>
      <c r="C163" s="66">
        <v>-34411.641940963673</v>
      </c>
      <c r="D163" s="66">
        <v>-10411.641940963669</v>
      </c>
      <c r="E163" s="68">
        <v>162</v>
      </c>
      <c r="H163" s="65">
        <f t="shared" si="2"/>
        <v>-44823.283881927346</v>
      </c>
    </row>
    <row r="164" spans="1:8" x14ac:dyDescent="0.25">
      <c r="A164" t="s">
        <v>202</v>
      </c>
      <c r="B164" s="66">
        <v>-16507.98012489648</v>
      </c>
      <c r="C164" s="66">
        <v>-34507.98012489648</v>
      </c>
      <c r="D164" s="66">
        <v>-10507.98012489648</v>
      </c>
      <c r="E164" s="68">
        <v>163</v>
      </c>
      <c r="H164" s="65">
        <f t="shared" si="2"/>
        <v>-45015.960249792959</v>
      </c>
    </row>
    <row r="165" spans="1:8" x14ac:dyDescent="0.25">
      <c r="A165" t="s">
        <v>385</v>
      </c>
      <c r="B165" s="66">
        <v>-16518.176681377914</v>
      </c>
      <c r="C165" s="66">
        <v>-34518.176681377918</v>
      </c>
      <c r="D165" s="66">
        <v>-10518.176681377914</v>
      </c>
      <c r="E165" s="68">
        <v>164</v>
      </c>
      <c r="H165" s="65">
        <f t="shared" si="2"/>
        <v>-45036.353362755835</v>
      </c>
    </row>
    <row r="166" spans="1:8" x14ac:dyDescent="0.25">
      <c r="A166" t="s">
        <v>284</v>
      </c>
      <c r="B166" s="66">
        <v>-16557.242535712619</v>
      </c>
      <c r="C166" s="66">
        <v>-34557.242535712627</v>
      </c>
      <c r="D166" s="66">
        <v>-10557.242535712621</v>
      </c>
      <c r="E166" s="68">
        <v>165</v>
      </c>
      <c r="H166" s="65">
        <f t="shared" si="2"/>
        <v>-45114.485071425246</v>
      </c>
    </row>
    <row r="167" spans="1:8" x14ac:dyDescent="0.25">
      <c r="A167" t="s">
        <v>181</v>
      </c>
      <c r="B167" s="66">
        <v>-16605.585242304966</v>
      </c>
      <c r="C167" s="66">
        <v>-34605.585242304966</v>
      </c>
      <c r="D167" s="66">
        <v>-10605.585242304966</v>
      </c>
      <c r="E167" s="68">
        <v>166</v>
      </c>
      <c r="H167" s="65">
        <f t="shared" si="2"/>
        <v>-45211.170484609931</v>
      </c>
    </row>
    <row r="168" spans="1:8" x14ac:dyDescent="0.25">
      <c r="A168" t="s">
        <v>298</v>
      </c>
      <c r="B168" s="66">
        <v>-16676.972502390439</v>
      </c>
      <c r="C168" s="66">
        <v>-34676.972502390439</v>
      </c>
      <c r="D168" s="66">
        <v>-10676.972502390439</v>
      </c>
      <c r="E168" s="68">
        <v>167</v>
      </c>
      <c r="H168" s="65">
        <f t="shared" si="2"/>
        <v>-45353.945004780879</v>
      </c>
    </row>
    <row r="169" spans="1:8" x14ac:dyDescent="0.25">
      <c r="A169" t="s">
        <v>359</v>
      </c>
      <c r="B169" s="66">
        <v>-16756.893459549661</v>
      </c>
      <c r="C169" s="66">
        <v>-34756.893459549661</v>
      </c>
      <c r="D169" s="66">
        <v>-10756.893459549661</v>
      </c>
      <c r="E169" s="68">
        <v>168</v>
      </c>
      <c r="H169" s="65">
        <f t="shared" si="2"/>
        <v>-45513.786919099322</v>
      </c>
    </row>
    <row r="170" spans="1:8" x14ac:dyDescent="0.25">
      <c r="A170" t="s">
        <v>239</v>
      </c>
      <c r="B170" s="66">
        <v>-16876.993960658827</v>
      </c>
      <c r="C170" s="66">
        <v>-34876.99396065883</v>
      </c>
      <c r="D170" s="66">
        <v>-10876.993960658825</v>
      </c>
      <c r="E170" s="68">
        <v>169</v>
      </c>
      <c r="H170" s="65">
        <f t="shared" si="2"/>
        <v>-45753.987921317654</v>
      </c>
    </row>
    <row r="171" spans="1:8" x14ac:dyDescent="0.25">
      <c r="A171" t="s">
        <v>282</v>
      </c>
      <c r="B171" s="66">
        <v>-16888.545064158163</v>
      </c>
      <c r="C171" s="66">
        <v>-34888.545064158163</v>
      </c>
      <c r="D171" s="66">
        <v>-10888.545064158163</v>
      </c>
      <c r="E171" s="68">
        <v>170</v>
      </c>
      <c r="H171" s="65">
        <f t="shared" si="2"/>
        <v>-45777.090128316326</v>
      </c>
    </row>
    <row r="172" spans="1:8" x14ac:dyDescent="0.25">
      <c r="A172" t="s">
        <v>152</v>
      </c>
      <c r="B172" s="66">
        <v>-16974.595526666664</v>
      </c>
      <c r="C172" s="66">
        <v>-34974.595526666664</v>
      </c>
      <c r="D172" s="66">
        <v>-10974.595526666662</v>
      </c>
      <c r="E172" s="68">
        <v>171</v>
      </c>
      <c r="H172" s="65">
        <f t="shared" si="2"/>
        <v>-45949.191053333328</v>
      </c>
    </row>
    <row r="173" spans="1:8" x14ac:dyDescent="0.25">
      <c r="A173" t="s">
        <v>270</v>
      </c>
      <c r="B173" s="66">
        <v>-17039.499518416764</v>
      </c>
      <c r="C173" s="66">
        <v>-35039.499518416764</v>
      </c>
      <c r="D173" s="66">
        <v>-11039.499518416766</v>
      </c>
      <c r="E173" s="68">
        <v>172</v>
      </c>
      <c r="H173" s="65">
        <f t="shared" si="2"/>
        <v>-46078.999036833527</v>
      </c>
    </row>
    <row r="174" spans="1:8" x14ac:dyDescent="0.25">
      <c r="A174" t="s">
        <v>156</v>
      </c>
      <c r="B174" s="66">
        <v>-17148.924531364326</v>
      </c>
      <c r="C174" s="66">
        <v>-35148.924531364326</v>
      </c>
      <c r="D174" s="66">
        <v>-11148.924531364328</v>
      </c>
      <c r="E174" s="68">
        <v>173</v>
      </c>
      <c r="H174" s="65">
        <f t="shared" si="2"/>
        <v>-46297.849062728652</v>
      </c>
    </row>
    <row r="175" spans="1:8" x14ac:dyDescent="0.25">
      <c r="A175" t="s">
        <v>330</v>
      </c>
      <c r="B175" s="66">
        <v>-17281.494408118608</v>
      </c>
      <c r="C175" s="66">
        <v>-35281.494408118611</v>
      </c>
      <c r="D175" s="66">
        <v>-11281.494408118608</v>
      </c>
      <c r="E175" s="68">
        <v>174</v>
      </c>
      <c r="H175" s="65">
        <f t="shared" si="2"/>
        <v>-46562.988816237223</v>
      </c>
    </row>
    <row r="176" spans="1:8" x14ac:dyDescent="0.25">
      <c r="A176" t="s">
        <v>378</v>
      </c>
      <c r="B176" s="66">
        <v>-17508.914283008657</v>
      </c>
      <c r="C176" s="66">
        <v>-35508.914283008657</v>
      </c>
      <c r="D176" s="66">
        <v>-11508.914283008657</v>
      </c>
      <c r="E176" s="68">
        <v>175</v>
      </c>
      <c r="H176" s="65">
        <f t="shared" si="2"/>
        <v>-47017.828566017313</v>
      </c>
    </row>
    <row r="177" spans="1:8" x14ac:dyDescent="0.25">
      <c r="A177" t="s">
        <v>258</v>
      </c>
      <c r="B177" s="66">
        <v>-17699.916566666667</v>
      </c>
      <c r="C177" s="66">
        <v>-35699.916566666667</v>
      </c>
      <c r="D177" s="66">
        <v>-11699.916566666665</v>
      </c>
      <c r="E177" s="68">
        <v>176</v>
      </c>
      <c r="H177" s="65">
        <f t="shared" si="2"/>
        <v>-47399.833133333334</v>
      </c>
    </row>
    <row r="178" spans="1:8" x14ac:dyDescent="0.25">
      <c r="A178" t="s">
        <v>313</v>
      </c>
      <c r="B178" s="66">
        <v>-17702.86676159675</v>
      </c>
      <c r="C178" s="66">
        <v>-35702.866761596742</v>
      </c>
      <c r="D178" s="66">
        <v>-11702.86676159675</v>
      </c>
      <c r="E178" s="68">
        <v>177</v>
      </c>
      <c r="H178" s="65">
        <f t="shared" si="2"/>
        <v>-47405.733523193492</v>
      </c>
    </row>
    <row r="179" spans="1:8" x14ac:dyDescent="0.25">
      <c r="A179" t="s">
        <v>306</v>
      </c>
      <c r="B179" s="66">
        <v>-17799.570747778544</v>
      </c>
      <c r="C179" s="66">
        <v>-35799.570747778547</v>
      </c>
      <c r="D179" s="66">
        <v>-11799.570747778545</v>
      </c>
      <c r="E179" s="68">
        <v>178</v>
      </c>
      <c r="H179" s="65">
        <f t="shared" si="2"/>
        <v>-47599.141495557094</v>
      </c>
    </row>
    <row r="180" spans="1:8" x14ac:dyDescent="0.25">
      <c r="A180" t="s">
        <v>173</v>
      </c>
      <c r="B180" s="66">
        <v>-17989.81728233429</v>
      </c>
      <c r="C180" s="66">
        <v>-35989.81728233429</v>
      </c>
      <c r="D180" s="66">
        <v>-11989.817282334288</v>
      </c>
      <c r="E180" s="68">
        <v>179</v>
      </c>
      <c r="H180" s="65">
        <f t="shared" si="2"/>
        <v>-47979.63456466858</v>
      </c>
    </row>
    <row r="181" spans="1:8" x14ac:dyDescent="0.25">
      <c r="A181" t="s">
        <v>393</v>
      </c>
      <c r="B181" s="66">
        <v>-18042.866844319578</v>
      </c>
      <c r="C181" s="66">
        <v>-36042.866844319578</v>
      </c>
      <c r="D181" s="66">
        <v>-12042.866844319578</v>
      </c>
      <c r="E181" s="68">
        <v>180</v>
      </c>
      <c r="H181" s="65">
        <f t="shared" si="2"/>
        <v>-48085.733688639157</v>
      </c>
    </row>
    <row r="182" spans="1:8" x14ac:dyDescent="0.25">
      <c r="A182" t="s">
        <v>105</v>
      </c>
      <c r="B182" s="66">
        <v>-18102.38630666666</v>
      </c>
      <c r="C182" s="66">
        <v>-36102.38630666666</v>
      </c>
      <c r="D182" s="66">
        <v>-12102.38630666666</v>
      </c>
      <c r="E182" s="68">
        <v>181</v>
      </c>
      <c r="H182" s="65">
        <f t="shared" si="2"/>
        <v>-48204.77261333332</v>
      </c>
    </row>
    <row r="183" spans="1:8" x14ac:dyDescent="0.25">
      <c r="A183" t="s">
        <v>268</v>
      </c>
      <c r="B183" s="66">
        <v>-18348.175250098728</v>
      </c>
      <c r="C183" s="66">
        <v>-36348.175250098728</v>
      </c>
      <c r="D183" s="66">
        <v>-12348.175250098728</v>
      </c>
      <c r="E183" s="68">
        <v>182</v>
      </c>
      <c r="H183" s="65">
        <f t="shared" si="2"/>
        <v>-48696.350500197455</v>
      </c>
    </row>
    <row r="184" spans="1:8" x14ac:dyDescent="0.25">
      <c r="A184" t="s">
        <v>405</v>
      </c>
      <c r="B184" s="66">
        <v>-18354.050844717989</v>
      </c>
      <c r="C184" s="66">
        <v>-36354.050844717989</v>
      </c>
      <c r="D184" s="66">
        <v>-12354.050844717991</v>
      </c>
      <c r="E184" s="68">
        <v>183</v>
      </c>
      <c r="H184" s="65">
        <f t="shared" si="2"/>
        <v>-48708.101689435978</v>
      </c>
    </row>
    <row r="185" spans="1:8" x14ac:dyDescent="0.25">
      <c r="A185" t="s">
        <v>321</v>
      </c>
      <c r="B185" s="66">
        <v>-18526.78149046691</v>
      </c>
      <c r="C185" s="66">
        <v>-36526.781490466907</v>
      </c>
      <c r="D185" s="66">
        <v>-12526.781490466909</v>
      </c>
      <c r="E185" s="68">
        <v>184</v>
      </c>
      <c r="H185" s="65">
        <f t="shared" si="2"/>
        <v>-49053.562980933813</v>
      </c>
    </row>
    <row r="186" spans="1:8" x14ac:dyDescent="0.25">
      <c r="A186" t="s">
        <v>256</v>
      </c>
      <c r="B186" s="66">
        <v>-18706.569806666666</v>
      </c>
      <c r="C186" s="66">
        <v>-36706.569806666666</v>
      </c>
      <c r="D186" s="66">
        <v>-12706.569806666665</v>
      </c>
      <c r="E186" s="68">
        <v>185</v>
      </c>
      <c r="H186" s="65">
        <f t="shared" si="2"/>
        <v>-49413.139613333333</v>
      </c>
    </row>
    <row r="187" spans="1:8" x14ac:dyDescent="0.25">
      <c r="A187" t="s">
        <v>338</v>
      </c>
      <c r="B187" s="66">
        <v>-18799.579782962486</v>
      </c>
      <c r="C187" s="66">
        <v>-36799.579782962486</v>
      </c>
      <c r="D187" s="66">
        <v>-12799.579782962486</v>
      </c>
      <c r="E187" s="68">
        <v>186</v>
      </c>
      <c r="H187" s="65">
        <f t="shared" si="2"/>
        <v>-49599.159565924972</v>
      </c>
    </row>
    <row r="188" spans="1:8" x14ac:dyDescent="0.25">
      <c r="A188" t="s">
        <v>157</v>
      </c>
      <c r="B188" s="66">
        <v>-18877.229426666661</v>
      </c>
      <c r="C188" s="66">
        <v>-36877.229426666658</v>
      </c>
      <c r="D188" s="66">
        <v>-12877.229426666661</v>
      </c>
      <c r="E188" s="68">
        <v>187</v>
      </c>
      <c r="H188" s="65">
        <f t="shared" si="2"/>
        <v>-49754.458853333315</v>
      </c>
    </row>
    <row r="189" spans="1:8" x14ac:dyDescent="0.25">
      <c r="A189" t="s">
        <v>263</v>
      </c>
      <c r="B189" s="66">
        <v>-18887.757525398811</v>
      </c>
      <c r="C189" s="66">
        <v>-36887.757525398811</v>
      </c>
      <c r="D189" s="66">
        <v>-12887.757525398809</v>
      </c>
      <c r="E189" s="68">
        <v>188</v>
      </c>
      <c r="H189" s="65">
        <f t="shared" si="2"/>
        <v>-49775.515050797621</v>
      </c>
    </row>
    <row r="190" spans="1:8" x14ac:dyDescent="0.25">
      <c r="A190" t="s">
        <v>279</v>
      </c>
      <c r="B190" s="66">
        <v>-18934.527664835605</v>
      </c>
      <c r="C190" s="66">
        <v>-36934.527664835608</v>
      </c>
      <c r="D190" s="66">
        <v>-12934.527664835605</v>
      </c>
      <c r="E190" s="68">
        <v>189</v>
      </c>
      <c r="H190" s="65">
        <f t="shared" si="2"/>
        <v>-49869.055329671217</v>
      </c>
    </row>
    <row r="191" spans="1:8" x14ac:dyDescent="0.25">
      <c r="A191" t="s">
        <v>193</v>
      </c>
      <c r="B191" s="66">
        <v>-18984.318260213309</v>
      </c>
      <c r="C191" s="66">
        <v>-36984.318260213309</v>
      </c>
      <c r="D191" s="66">
        <v>-12984.318260213309</v>
      </c>
      <c r="E191" s="68">
        <v>190</v>
      </c>
      <c r="H191" s="65">
        <f t="shared" si="2"/>
        <v>-49968.636520426619</v>
      </c>
    </row>
    <row r="192" spans="1:8" x14ac:dyDescent="0.25">
      <c r="A192" t="s">
        <v>332</v>
      </c>
      <c r="B192" s="66">
        <v>-18999.506916019367</v>
      </c>
      <c r="C192" s="66">
        <v>-36999.506916019367</v>
      </c>
      <c r="D192" s="66">
        <v>-12999.506916019369</v>
      </c>
      <c r="E192" s="68">
        <v>191</v>
      </c>
      <c r="H192" s="65">
        <f t="shared" si="2"/>
        <v>-49999.013832038734</v>
      </c>
    </row>
    <row r="193" spans="1:8" x14ac:dyDescent="0.25">
      <c r="A193" t="s">
        <v>265</v>
      </c>
      <c r="B193" s="66">
        <v>-19046.179166666661</v>
      </c>
      <c r="C193" s="66">
        <v>-37046.179166666661</v>
      </c>
      <c r="D193" s="66">
        <v>-13046.179166666661</v>
      </c>
      <c r="E193" s="68">
        <v>192</v>
      </c>
      <c r="H193" s="65">
        <f t="shared" si="2"/>
        <v>-50092.358333333323</v>
      </c>
    </row>
    <row r="194" spans="1:8" x14ac:dyDescent="0.25">
      <c r="A194" t="s">
        <v>346</v>
      </c>
      <c r="B194" s="66">
        <v>-19076.275526666661</v>
      </c>
      <c r="C194" s="66">
        <v>-37076.275526666665</v>
      </c>
      <c r="D194" s="66">
        <v>-13076.275526666661</v>
      </c>
      <c r="E194" s="68">
        <v>193</v>
      </c>
      <c r="H194" s="65">
        <f t="shared" si="2"/>
        <v>-50152.551053333329</v>
      </c>
    </row>
    <row r="195" spans="1:8" x14ac:dyDescent="0.25">
      <c r="A195" t="s">
        <v>159</v>
      </c>
      <c r="B195" s="66">
        <v>-19154.936186666662</v>
      </c>
      <c r="C195" s="66">
        <v>-37154.936186666659</v>
      </c>
      <c r="D195" s="66">
        <v>-13154.936186666662</v>
      </c>
      <c r="E195" s="68">
        <v>194</v>
      </c>
      <c r="H195" s="65">
        <f t="shared" ref="H195:H245" si="3">D195+C195</f>
        <v>-50309.872373333317</v>
      </c>
    </row>
    <row r="196" spans="1:8" x14ac:dyDescent="0.25">
      <c r="A196" t="s">
        <v>168</v>
      </c>
      <c r="B196" s="66">
        <v>-19161.805580042113</v>
      </c>
      <c r="C196" s="66">
        <v>-37161.805580042113</v>
      </c>
      <c r="D196" s="66">
        <v>-13161.805580042113</v>
      </c>
      <c r="E196" s="68">
        <v>195</v>
      </c>
      <c r="H196" s="65">
        <f t="shared" si="3"/>
        <v>-50323.611160084227</v>
      </c>
    </row>
    <row r="197" spans="1:8" x14ac:dyDescent="0.25">
      <c r="A197" t="s">
        <v>289</v>
      </c>
      <c r="B197" s="66">
        <v>-19529.284083885403</v>
      </c>
      <c r="C197" s="66">
        <v>-37529.284083885403</v>
      </c>
      <c r="D197" s="66">
        <v>-13529.284083885403</v>
      </c>
      <c r="E197" s="68">
        <v>196</v>
      </c>
      <c r="H197" s="65">
        <f t="shared" si="3"/>
        <v>-51058.568167770805</v>
      </c>
    </row>
    <row r="198" spans="1:8" x14ac:dyDescent="0.25">
      <c r="A198" t="s">
        <v>161</v>
      </c>
      <c r="B198" s="66">
        <v>-19543.986764767662</v>
      </c>
      <c r="C198" s="66">
        <v>-37543.986764767658</v>
      </c>
      <c r="D198" s="66">
        <v>-13543.986764767662</v>
      </c>
      <c r="E198" s="68">
        <v>197</v>
      </c>
      <c r="H198" s="65">
        <f t="shared" si="3"/>
        <v>-51087.973529535317</v>
      </c>
    </row>
    <row r="199" spans="1:8" x14ac:dyDescent="0.25">
      <c r="A199" t="s">
        <v>366</v>
      </c>
      <c r="B199" s="66">
        <v>-19755.20667279718</v>
      </c>
      <c r="C199" s="66">
        <v>-37755.206672797183</v>
      </c>
      <c r="D199" s="66">
        <v>-13755.20667279718</v>
      </c>
      <c r="E199" s="68">
        <v>198</v>
      </c>
      <c r="H199" s="65">
        <f t="shared" si="3"/>
        <v>-51510.413345594367</v>
      </c>
    </row>
    <row r="200" spans="1:8" x14ac:dyDescent="0.25">
      <c r="A200" t="s">
        <v>381</v>
      </c>
      <c r="B200" s="66">
        <v>-19849.117943860394</v>
      </c>
      <c r="C200" s="66">
        <v>-37849.117943860394</v>
      </c>
      <c r="D200" s="66">
        <v>-13849.117943860394</v>
      </c>
      <c r="E200" s="68">
        <v>199</v>
      </c>
      <c r="H200" s="65">
        <f t="shared" si="3"/>
        <v>-51698.235887720788</v>
      </c>
    </row>
    <row r="201" spans="1:8" x14ac:dyDescent="0.25">
      <c r="A201" t="s">
        <v>383</v>
      </c>
      <c r="B201" s="66">
        <v>-19853.80572424638</v>
      </c>
      <c r="C201" s="66">
        <v>-37853.805724246376</v>
      </c>
      <c r="D201" s="66">
        <v>-13853.80572424638</v>
      </c>
      <c r="E201" s="68">
        <v>200</v>
      </c>
      <c r="H201" s="65">
        <f t="shared" si="3"/>
        <v>-51707.611448492753</v>
      </c>
    </row>
    <row r="202" spans="1:8" x14ac:dyDescent="0.25">
      <c r="A202" t="s">
        <v>308</v>
      </c>
      <c r="B202" s="66">
        <v>-20076.562893954204</v>
      </c>
      <c r="C202" s="66">
        <v>-38076.562893954208</v>
      </c>
      <c r="D202" s="66">
        <v>-14076.562893954204</v>
      </c>
      <c r="E202" s="68">
        <v>201</v>
      </c>
      <c r="H202" s="65">
        <f t="shared" si="3"/>
        <v>-52153.125787908415</v>
      </c>
    </row>
    <row r="203" spans="1:8" x14ac:dyDescent="0.25">
      <c r="A203" t="s">
        <v>261</v>
      </c>
      <c r="B203" s="66">
        <v>-20181.865203867197</v>
      </c>
      <c r="C203" s="66">
        <v>-38181.865203867201</v>
      </c>
      <c r="D203" s="66">
        <v>-14181.865203867197</v>
      </c>
      <c r="E203" s="68">
        <v>202</v>
      </c>
      <c r="H203" s="65">
        <f t="shared" si="3"/>
        <v>-52363.730407734402</v>
      </c>
    </row>
    <row r="204" spans="1:8" x14ac:dyDescent="0.25">
      <c r="A204" t="s">
        <v>108</v>
      </c>
      <c r="B204" s="66">
        <v>-20243.875526666663</v>
      </c>
      <c r="C204" s="66">
        <v>-38243.875526666663</v>
      </c>
      <c r="D204" s="66">
        <v>-14243.875526666661</v>
      </c>
      <c r="E204" s="68">
        <v>203</v>
      </c>
      <c r="H204" s="65">
        <f t="shared" si="3"/>
        <v>-52487.751053333326</v>
      </c>
    </row>
    <row r="205" spans="1:8" x14ac:dyDescent="0.25">
      <c r="A205" t="s">
        <v>162</v>
      </c>
      <c r="B205" s="66">
        <v>-20949.770846666666</v>
      </c>
      <c r="C205" s="66">
        <v>-38949.770846666666</v>
      </c>
      <c r="D205" s="66">
        <v>-14949.770846666666</v>
      </c>
      <c r="E205" s="68">
        <v>204</v>
      </c>
      <c r="H205" s="65">
        <f t="shared" si="3"/>
        <v>-53899.541693333333</v>
      </c>
    </row>
    <row r="206" spans="1:8" x14ac:dyDescent="0.25">
      <c r="A206" t="s">
        <v>170</v>
      </c>
      <c r="B206" s="66">
        <v>-21058.527866666664</v>
      </c>
      <c r="C206" s="66">
        <v>-39058.527866666664</v>
      </c>
      <c r="D206" s="66">
        <v>-15058.527866666664</v>
      </c>
      <c r="E206" s="68">
        <v>205</v>
      </c>
      <c r="H206" s="65">
        <f t="shared" si="3"/>
        <v>-54117.055733333327</v>
      </c>
    </row>
    <row r="207" spans="1:8" x14ac:dyDescent="0.25">
      <c r="A207" t="s">
        <v>175</v>
      </c>
      <c r="B207" s="66">
        <v>-21214.022140076027</v>
      </c>
      <c r="C207" s="66">
        <v>-39214.022140076027</v>
      </c>
      <c r="D207" s="66">
        <v>-15214.022140076026</v>
      </c>
      <c r="E207" s="68">
        <v>206</v>
      </c>
      <c r="H207" s="65">
        <f t="shared" si="3"/>
        <v>-54428.044280152055</v>
      </c>
    </row>
    <row r="208" spans="1:8" x14ac:dyDescent="0.25">
      <c r="A208" t="s">
        <v>372</v>
      </c>
      <c r="B208" s="66">
        <v>-21692.527429712427</v>
      </c>
      <c r="C208" s="66">
        <v>-39692.527429712427</v>
      </c>
      <c r="D208" s="66">
        <v>-15692.527429712427</v>
      </c>
      <c r="E208" s="68">
        <v>207</v>
      </c>
      <c r="H208" s="65">
        <f t="shared" si="3"/>
        <v>-55385.054859424854</v>
      </c>
    </row>
    <row r="209" spans="1:8" x14ac:dyDescent="0.25">
      <c r="A209" t="s">
        <v>401</v>
      </c>
      <c r="B209" s="66">
        <v>-21808.953566835189</v>
      </c>
      <c r="C209" s="66">
        <v>-39808.953566835189</v>
      </c>
      <c r="D209" s="66">
        <v>-15808.953566835193</v>
      </c>
      <c r="E209" s="68">
        <v>208</v>
      </c>
      <c r="H209" s="65">
        <f t="shared" si="3"/>
        <v>-55617.907133670378</v>
      </c>
    </row>
    <row r="210" spans="1:8" x14ac:dyDescent="0.25">
      <c r="A210" t="s">
        <v>409</v>
      </c>
      <c r="B210" s="66">
        <v>-22299.114349640546</v>
      </c>
      <c r="C210" s="66">
        <v>-40299.114349640542</v>
      </c>
      <c r="D210" s="66">
        <v>-16299.114349640546</v>
      </c>
      <c r="E210" s="68">
        <v>209</v>
      </c>
      <c r="H210" s="65">
        <f t="shared" si="3"/>
        <v>-56598.228699281084</v>
      </c>
    </row>
    <row r="211" spans="1:8" x14ac:dyDescent="0.25">
      <c r="A211" t="s">
        <v>281</v>
      </c>
      <c r="B211" s="66">
        <v>-22463.170466666666</v>
      </c>
      <c r="C211" s="66">
        <v>-40463.170466666663</v>
      </c>
      <c r="D211" s="66">
        <v>-16463.170466666666</v>
      </c>
      <c r="E211" s="68">
        <v>210</v>
      </c>
      <c r="H211" s="65">
        <f t="shared" si="3"/>
        <v>-56926.340933333326</v>
      </c>
    </row>
    <row r="212" spans="1:8" x14ac:dyDescent="0.25">
      <c r="A212" t="s">
        <v>382</v>
      </c>
      <c r="B212" s="66">
        <v>-22696.660565652011</v>
      </c>
      <c r="C212" s="66">
        <v>-40696.660565652011</v>
      </c>
      <c r="D212" s="66">
        <v>-16696.660565652011</v>
      </c>
      <c r="E212" s="68">
        <v>211</v>
      </c>
      <c r="H212" s="65">
        <f t="shared" si="3"/>
        <v>-57393.321131304023</v>
      </c>
    </row>
    <row r="213" spans="1:8" x14ac:dyDescent="0.25">
      <c r="A213" t="s">
        <v>316</v>
      </c>
      <c r="B213" s="66">
        <v>-22778.024880509191</v>
      </c>
      <c r="C213" s="66">
        <v>-40778.024880509191</v>
      </c>
      <c r="D213" s="66">
        <v>-16778.024880509191</v>
      </c>
      <c r="E213" s="68">
        <v>212</v>
      </c>
      <c r="H213" s="65">
        <f t="shared" si="3"/>
        <v>-57556.049761018381</v>
      </c>
    </row>
    <row r="214" spans="1:8" x14ac:dyDescent="0.25">
      <c r="A214" t="s">
        <v>336</v>
      </c>
      <c r="B214" s="66">
        <v>-23007.992610789897</v>
      </c>
      <c r="C214" s="66">
        <v>-41007.992610789894</v>
      </c>
      <c r="D214" s="66">
        <v>-17007.992610789897</v>
      </c>
      <c r="E214" s="68">
        <v>213</v>
      </c>
      <c r="H214" s="65">
        <f t="shared" si="3"/>
        <v>-58015.985221579787</v>
      </c>
    </row>
    <row r="215" spans="1:8" x14ac:dyDescent="0.25">
      <c r="A215" t="s">
        <v>386</v>
      </c>
      <c r="B215" s="66">
        <v>-23278.828745631381</v>
      </c>
      <c r="C215" s="66">
        <v>-41278.828745631385</v>
      </c>
      <c r="D215" s="66">
        <v>-17278.828745631381</v>
      </c>
      <c r="E215" s="68">
        <v>214</v>
      </c>
      <c r="H215" s="65">
        <f t="shared" si="3"/>
        <v>-58557.657491262769</v>
      </c>
    </row>
    <row r="216" spans="1:8" x14ac:dyDescent="0.25">
      <c r="A216" t="s">
        <v>371</v>
      </c>
      <c r="B216" s="66">
        <v>-23636.26267063398</v>
      </c>
      <c r="C216" s="66">
        <v>-41636.26267063398</v>
      </c>
      <c r="D216" s="66">
        <v>-17636.26267063398</v>
      </c>
      <c r="E216" s="68">
        <v>215</v>
      </c>
      <c r="H216" s="65">
        <f t="shared" si="3"/>
        <v>-59272.525341267959</v>
      </c>
    </row>
    <row r="217" spans="1:8" x14ac:dyDescent="0.25">
      <c r="A217" t="s">
        <v>110</v>
      </c>
      <c r="B217" s="66">
        <v>-23887.563570520837</v>
      </c>
      <c r="C217" s="66">
        <v>-41887.563570520841</v>
      </c>
      <c r="D217" s="66">
        <v>-17887.563570520837</v>
      </c>
      <c r="E217" s="68">
        <v>216</v>
      </c>
      <c r="H217" s="65">
        <f t="shared" si="3"/>
        <v>-59775.127141041681</v>
      </c>
    </row>
    <row r="218" spans="1:8" x14ac:dyDescent="0.25">
      <c r="A218" t="s">
        <v>343</v>
      </c>
      <c r="B218" s="66">
        <v>-24413.702301372381</v>
      </c>
      <c r="C218" s="66">
        <v>-42413.702301372381</v>
      </c>
      <c r="D218" s="66">
        <v>-18413.702301372381</v>
      </c>
      <c r="E218" s="68">
        <v>217</v>
      </c>
      <c r="H218" s="65">
        <f t="shared" si="3"/>
        <v>-60827.404602744762</v>
      </c>
    </row>
    <row r="219" spans="1:8" x14ac:dyDescent="0.25">
      <c r="A219" t="s">
        <v>248</v>
      </c>
      <c r="B219" s="66">
        <v>-25264.538866835195</v>
      </c>
      <c r="C219" s="66">
        <v>-43264.538866835195</v>
      </c>
      <c r="D219" s="66">
        <v>-19264.538866835195</v>
      </c>
      <c r="E219" s="68">
        <v>218</v>
      </c>
      <c r="H219" s="65">
        <f t="shared" si="3"/>
        <v>-62529.07773367039</v>
      </c>
    </row>
    <row r="220" spans="1:8" x14ac:dyDescent="0.25">
      <c r="A220" t="s">
        <v>327</v>
      </c>
      <c r="B220" s="66">
        <v>-26269.545235255628</v>
      </c>
      <c r="C220" s="66">
        <v>-44269.545235255624</v>
      </c>
      <c r="D220" s="66">
        <v>-20269.545235255628</v>
      </c>
      <c r="E220" s="68">
        <v>219</v>
      </c>
      <c r="H220" s="65">
        <f t="shared" si="3"/>
        <v>-64539.090470511248</v>
      </c>
    </row>
    <row r="221" spans="1:8" x14ac:dyDescent="0.25">
      <c r="A221" t="s">
        <v>411</v>
      </c>
      <c r="B221" s="66">
        <v>-26494.459649804248</v>
      </c>
      <c r="C221" s="66">
        <v>-44494.459649804252</v>
      </c>
      <c r="D221" s="66">
        <v>-20494.459649804248</v>
      </c>
      <c r="E221" s="68">
        <v>220</v>
      </c>
      <c r="H221" s="65">
        <f t="shared" si="3"/>
        <v>-64988.919299608504</v>
      </c>
    </row>
    <row r="222" spans="1:8" x14ac:dyDescent="0.25">
      <c r="A222" t="s">
        <v>344</v>
      </c>
      <c r="B222" s="66">
        <v>-27120.119926644238</v>
      </c>
      <c r="C222" s="66">
        <v>-45120.119926644242</v>
      </c>
      <c r="D222" s="66">
        <v>-21120.119926644238</v>
      </c>
      <c r="E222" s="68">
        <v>221</v>
      </c>
      <c r="H222" s="65">
        <f t="shared" si="3"/>
        <v>-66240.239853288484</v>
      </c>
    </row>
    <row r="223" spans="1:8" x14ac:dyDescent="0.25">
      <c r="A223" t="s">
        <v>329</v>
      </c>
      <c r="B223" s="66">
        <v>-27166.735907949296</v>
      </c>
      <c r="C223" s="66">
        <v>-45166.735907949296</v>
      </c>
      <c r="D223" s="66">
        <v>-21166.735907949296</v>
      </c>
      <c r="E223" s="68">
        <v>222</v>
      </c>
      <c r="H223" s="65">
        <f t="shared" si="3"/>
        <v>-66333.471815898592</v>
      </c>
    </row>
    <row r="224" spans="1:8" x14ac:dyDescent="0.25">
      <c r="A224" t="s">
        <v>403</v>
      </c>
      <c r="B224" s="66">
        <v>-27444.17884317338</v>
      </c>
      <c r="C224" s="66">
        <v>-45444.17884317338</v>
      </c>
      <c r="D224" s="66">
        <v>-21444.17884317338</v>
      </c>
      <c r="E224" s="68">
        <v>223</v>
      </c>
      <c r="H224" s="65">
        <f t="shared" si="3"/>
        <v>-66888.357686346761</v>
      </c>
    </row>
    <row r="225" spans="1:8" x14ac:dyDescent="0.25">
      <c r="A225" t="s">
        <v>398</v>
      </c>
      <c r="B225" s="66">
        <v>-27507.600566396293</v>
      </c>
      <c r="C225" s="66">
        <v>-45507.600566396301</v>
      </c>
      <c r="D225" s="66">
        <v>-21507.600566396293</v>
      </c>
      <c r="E225" s="68">
        <v>224</v>
      </c>
      <c r="H225" s="65">
        <f t="shared" si="3"/>
        <v>-67015.201132792601</v>
      </c>
    </row>
    <row r="226" spans="1:8" x14ac:dyDescent="0.25">
      <c r="A226" t="s">
        <v>402</v>
      </c>
      <c r="B226" s="66">
        <v>-27769.154768358672</v>
      </c>
      <c r="C226" s="66">
        <v>-45769.154768358669</v>
      </c>
      <c r="D226" s="66">
        <v>-21769.154768358676</v>
      </c>
      <c r="E226" s="68">
        <v>225</v>
      </c>
      <c r="H226" s="65">
        <f t="shared" si="3"/>
        <v>-67538.309536717337</v>
      </c>
    </row>
    <row r="227" spans="1:8" x14ac:dyDescent="0.25">
      <c r="A227" t="s">
        <v>361</v>
      </c>
      <c r="B227" s="66">
        <v>-27776.533121023986</v>
      </c>
      <c r="C227" s="66">
        <v>-45776.533121023982</v>
      </c>
      <c r="D227" s="66">
        <v>-21776.533121023982</v>
      </c>
      <c r="E227" s="68">
        <v>226</v>
      </c>
      <c r="H227" s="65">
        <f t="shared" si="3"/>
        <v>-67553.066242047964</v>
      </c>
    </row>
    <row r="228" spans="1:8" x14ac:dyDescent="0.25">
      <c r="A228" t="s">
        <v>391</v>
      </c>
      <c r="B228" s="66">
        <v>-27780.034330291732</v>
      </c>
      <c r="C228" s="66">
        <v>-45780.034330291732</v>
      </c>
      <c r="D228" s="66">
        <v>-21780.034330291732</v>
      </c>
      <c r="E228" s="68">
        <v>227</v>
      </c>
      <c r="H228" s="65">
        <f t="shared" si="3"/>
        <v>-67560.068660583463</v>
      </c>
    </row>
    <row r="229" spans="1:8" x14ac:dyDescent="0.25">
      <c r="A229" t="s">
        <v>333</v>
      </c>
      <c r="B229" s="66">
        <v>-27942.832571443083</v>
      </c>
      <c r="C229" s="66">
        <v>-45942.832571443083</v>
      </c>
      <c r="D229" s="66">
        <v>-21942.832571443083</v>
      </c>
      <c r="E229" s="68">
        <v>228</v>
      </c>
      <c r="H229" s="65">
        <f t="shared" si="3"/>
        <v>-67885.665142886166</v>
      </c>
    </row>
    <row r="230" spans="1:8" x14ac:dyDescent="0.25">
      <c r="A230" t="s">
        <v>318</v>
      </c>
      <c r="B230" s="66">
        <v>-28423.064553858945</v>
      </c>
      <c r="C230" s="66">
        <v>-46423.064553858945</v>
      </c>
      <c r="D230" s="66">
        <v>-22423.064553858945</v>
      </c>
      <c r="E230" s="68">
        <v>229</v>
      </c>
      <c r="H230" s="65">
        <f t="shared" si="3"/>
        <v>-68846.12910771789</v>
      </c>
    </row>
    <row r="231" spans="1:8" x14ac:dyDescent="0.25">
      <c r="A231" t="s">
        <v>399</v>
      </c>
      <c r="B231" s="66">
        <v>-28502.413696977797</v>
      </c>
      <c r="C231" s="66">
        <v>-46502.413696977797</v>
      </c>
      <c r="D231" s="66">
        <v>-22502.413696977797</v>
      </c>
      <c r="E231" s="68">
        <v>230</v>
      </c>
      <c r="H231" s="65">
        <f t="shared" si="3"/>
        <v>-69004.827393955595</v>
      </c>
    </row>
    <row r="232" spans="1:8" x14ac:dyDescent="0.25">
      <c r="A232" t="s">
        <v>355</v>
      </c>
      <c r="B232" s="66">
        <v>-28764.35913545053</v>
      </c>
      <c r="C232" s="66">
        <v>-46764.359135450526</v>
      </c>
      <c r="D232" s="66">
        <v>-22764.35913545053</v>
      </c>
      <c r="E232" s="68">
        <v>231</v>
      </c>
      <c r="H232" s="65">
        <f t="shared" si="3"/>
        <v>-69528.718270901052</v>
      </c>
    </row>
    <row r="233" spans="1:8" x14ac:dyDescent="0.25">
      <c r="A233" t="s">
        <v>394</v>
      </c>
      <c r="B233" s="66">
        <v>-29607.566067666939</v>
      </c>
      <c r="C233" s="66">
        <v>-47607.566067666943</v>
      </c>
      <c r="D233" s="66">
        <v>-23607.566067666939</v>
      </c>
      <c r="E233" s="68">
        <v>232</v>
      </c>
      <c r="H233" s="65">
        <f t="shared" si="3"/>
        <v>-71215.132135333886</v>
      </c>
    </row>
    <row r="234" spans="1:8" x14ac:dyDescent="0.25">
      <c r="A234" t="s">
        <v>351</v>
      </c>
      <c r="B234" s="66">
        <v>-30465.49717626386</v>
      </c>
      <c r="C234" s="66">
        <v>-48465.49717626386</v>
      </c>
      <c r="D234" s="66">
        <v>-24465.49717626386</v>
      </c>
      <c r="E234" s="68">
        <v>233</v>
      </c>
      <c r="H234" s="65">
        <f t="shared" si="3"/>
        <v>-72930.994352527719</v>
      </c>
    </row>
    <row r="235" spans="1:8" x14ac:dyDescent="0.25">
      <c r="A235" t="s">
        <v>404</v>
      </c>
      <c r="B235" s="66">
        <v>-30802.329169211167</v>
      </c>
      <c r="C235" s="66">
        <v>-48802.329169211167</v>
      </c>
      <c r="D235" s="66">
        <v>-24802.329169211167</v>
      </c>
      <c r="E235" s="68">
        <v>234</v>
      </c>
      <c r="H235" s="65">
        <f t="shared" si="3"/>
        <v>-73604.658338422334</v>
      </c>
    </row>
    <row r="236" spans="1:8" x14ac:dyDescent="0.25">
      <c r="A236" t="s">
        <v>407</v>
      </c>
      <c r="B236" s="66">
        <v>-32573.891193829422</v>
      </c>
      <c r="C236" s="66">
        <v>-50573.891193829426</v>
      </c>
      <c r="D236" s="66">
        <v>-26573.891193829422</v>
      </c>
      <c r="E236" s="68">
        <v>235</v>
      </c>
      <c r="H236" s="65">
        <f t="shared" si="3"/>
        <v>-77147.782387658852</v>
      </c>
    </row>
    <row r="237" spans="1:8" x14ac:dyDescent="0.25">
      <c r="A237" t="s">
        <v>380</v>
      </c>
      <c r="B237" s="66">
        <v>-32813.841512756553</v>
      </c>
      <c r="C237" s="66">
        <v>-50813.841512756553</v>
      </c>
      <c r="D237" s="66">
        <v>-26813.841512756557</v>
      </c>
      <c r="E237" s="68">
        <v>236</v>
      </c>
      <c r="H237" s="65">
        <f t="shared" si="3"/>
        <v>-77627.683025513106</v>
      </c>
    </row>
    <row r="238" spans="1:8" x14ac:dyDescent="0.25">
      <c r="A238" t="s">
        <v>392</v>
      </c>
      <c r="B238" s="66">
        <v>-33619.754638115417</v>
      </c>
      <c r="C238" s="66">
        <v>-51619.754638115417</v>
      </c>
      <c r="D238" s="66">
        <v>-27619.754638115417</v>
      </c>
      <c r="E238" s="68">
        <v>237</v>
      </c>
      <c r="H238" s="65">
        <f t="shared" si="3"/>
        <v>-79239.509276230834</v>
      </c>
    </row>
    <row r="239" spans="1:8" x14ac:dyDescent="0.25">
      <c r="A239" t="s">
        <v>412</v>
      </c>
      <c r="B239" s="66">
        <v>-35626.460953338144</v>
      </c>
      <c r="C239" s="66">
        <v>-53626.460953338152</v>
      </c>
      <c r="D239" s="66">
        <v>-29626.460953338148</v>
      </c>
      <c r="E239" s="68">
        <v>238</v>
      </c>
      <c r="H239" s="65">
        <f t="shared" si="3"/>
        <v>-83252.921906676303</v>
      </c>
    </row>
    <row r="240" spans="1:8" x14ac:dyDescent="0.25">
      <c r="A240" t="s">
        <v>334</v>
      </c>
      <c r="B240" s="66">
        <v>-37199.033121354478</v>
      </c>
      <c r="C240" s="66">
        <v>-55199.033121354478</v>
      </c>
      <c r="D240" s="66">
        <v>-31199.033121354478</v>
      </c>
      <c r="E240" s="68">
        <v>239</v>
      </c>
      <c r="H240" s="65">
        <f t="shared" si="3"/>
        <v>-86398.066242708956</v>
      </c>
    </row>
    <row r="241" spans="1:8" x14ac:dyDescent="0.25">
      <c r="A241" t="s">
        <v>396</v>
      </c>
      <c r="B241" s="66">
        <v>-39379.325717219013</v>
      </c>
      <c r="C241" s="66">
        <v>-57379.325717219021</v>
      </c>
      <c r="D241" s="66">
        <v>-33379.325717219013</v>
      </c>
      <c r="E241" s="68">
        <v>240</v>
      </c>
      <c r="H241" s="65">
        <f t="shared" si="3"/>
        <v>-90758.651434438041</v>
      </c>
    </row>
    <row r="242" spans="1:8" x14ac:dyDescent="0.25">
      <c r="A242" t="s">
        <v>410</v>
      </c>
      <c r="B242" s="66">
        <v>-40057.204178266154</v>
      </c>
      <c r="C242" s="66">
        <v>-58057.204178266162</v>
      </c>
      <c r="D242" s="66">
        <v>-34057.204178266154</v>
      </c>
      <c r="E242" s="68">
        <v>241</v>
      </c>
      <c r="H242" s="65">
        <f t="shared" si="3"/>
        <v>-92114.408356532309</v>
      </c>
    </row>
    <row r="243" spans="1:8" x14ac:dyDescent="0.25">
      <c r="A243" t="s">
        <v>356</v>
      </c>
      <c r="B243" s="66">
        <v>-43340.826191889297</v>
      </c>
      <c r="C243" s="66">
        <v>-61340.826191889297</v>
      </c>
      <c r="D243" s="66">
        <v>-37340.826191889297</v>
      </c>
      <c r="E243" s="68">
        <v>242</v>
      </c>
      <c r="H243" s="65">
        <f t="shared" si="3"/>
        <v>-98681.652383778594</v>
      </c>
    </row>
    <row r="244" spans="1:8" x14ac:dyDescent="0.25">
      <c r="A244" t="s">
        <v>397</v>
      </c>
      <c r="B244" s="66">
        <v>-45008.26109082855</v>
      </c>
      <c r="C244" s="66">
        <v>-63008.26109082855</v>
      </c>
      <c r="D244" s="66">
        <v>-39008.26109082855</v>
      </c>
      <c r="E244" s="68">
        <v>243</v>
      </c>
      <c r="H244" s="65">
        <f t="shared" si="3"/>
        <v>-102016.5221816571</v>
      </c>
    </row>
    <row r="245" spans="1:8" x14ac:dyDescent="0.25">
      <c r="A245" t="s">
        <v>339</v>
      </c>
      <c r="B245" s="66">
        <v>-46325.111266648782</v>
      </c>
      <c r="C245" s="66">
        <v>-64325.111266648782</v>
      </c>
      <c r="D245" s="66">
        <v>-40325.111266648782</v>
      </c>
      <c r="E245" s="68">
        <v>244</v>
      </c>
      <c r="H245" s="65">
        <f t="shared" si="3"/>
        <v>-104650.22253329756</v>
      </c>
    </row>
  </sheetData>
  <sortState xmlns:xlrd2="http://schemas.microsoft.com/office/spreadsheetml/2017/richdata2" ref="A2:H245">
    <sortCondition descending="1" ref="B1"/>
  </sortState>
  <phoneticPr fontId="10"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 5-Forecast Cash Flow + Profits</vt:lpstr>
      <vt:lpstr>6 - Sorting by Profitability</vt:lpstr>
      <vt:lpstr>7.1 Sensitivity Analysis CF</vt:lpstr>
      <vt:lpstr>7.2 - Sensitivity - Profit</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王钧渤</cp:lastModifiedBy>
  <dcterms:created xsi:type="dcterms:W3CDTF">2016-02-26T18:42:49Z</dcterms:created>
  <dcterms:modified xsi:type="dcterms:W3CDTF">2020-02-14T23:31:41Z</dcterms:modified>
</cp:coreProperties>
</file>