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27"/>
  <workbookPr/>
  <mc:AlternateContent xmlns:mc="http://schemas.openxmlformats.org/markup-compatibility/2006">
    <mc:Choice Requires="x15">
      <x15ac:absPath xmlns:x15ac="http://schemas.microsoft.com/office/spreadsheetml/2010/11/ac" url="/Users/wjc/GitHub/Termites_Climate/"/>
    </mc:Choice>
  </mc:AlternateContent>
  <xr:revisionPtr revIDLastSave="0" documentId="13_ncr:1_{068D92AD-6C89-464B-A970-CC1817C89B95}" xr6:coauthVersionLast="31" xr6:coauthVersionMax="31" xr10:uidLastSave="{00000000-0000-0000-0000-000000000000}"/>
  <bookViews>
    <workbookView xWindow="21120" yWindow="1080" windowWidth="31360" windowHeight="19700" activeTab="5" xr2:uid="{00000000-000D-0000-FFFF-FFFF00000000}"/>
  </bookViews>
  <sheets>
    <sheet name="README" sheetId="8" r:id="rId1"/>
    <sheet name="All Data" sheetId="4" r:id="rId2"/>
    <sheet name="All Data Split" sheetId="5" r:id="rId3"/>
    <sheet name="Cone Diff Summary" sheetId="7" r:id="rId4"/>
    <sheet name="Data" sheetId="2" r:id="rId5"/>
    <sheet name="Cone Differentiation" sheetId="6" r:id="rId6"/>
    <sheet name="Mound Descriptors" sheetId="3" r:id="rId7"/>
  </sheets>
  <definedNames>
    <definedName name="_xlnm._FilterDatabase" localSheetId="6" hidden="1">'Mound Descriptors'!$A$1:$BB$1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 i="2" l="1"/>
  <c r="A28" i="2" s="1"/>
  <c r="L74" i="4" l="1"/>
  <c r="F74" i="4"/>
  <c r="L73" i="4"/>
  <c r="F73" i="4"/>
  <c r="L72" i="4"/>
  <c r="F72" i="4"/>
  <c r="L71" i="4"/>
  <c r="F71" i="4"/>
  <c r="L70" i="4"/>
  <c r="F70" i="4"/>
  <c r="L69" i="4"/>
  <c r="F69" i="4"/>
  <c r="L68" i="4"/>
  <c r="F68" i="4"/>
  <c r="L67" i="4"/>
  <c r="F67" i="4"/>
  <c r="L66" i="4"/>
  <c r="F66" i="4"/>
  <c r="L65" i="4"/>
  <c r="F65" i="4"/>
  <c r="L64" i="4"/>
  <c r="F64" i="4"/>
  <c r="L63" i="4"/>
  <c r="F63" i="4"/>
  <c r="L62" i="4"/>
  <c r="F62" i="4"/>
  <c r="L61" i="4"/>
  <c r="F61" i="4"/>
  <c r="L60" i="4"/>
  <c r="F60" i="4"/>
  <c r="L59" i="4"/>
  <c r="F59" i="4"/>
  <c r="L58" i="4"/>
  <c r="F58" i="4"/>
  <c r="L57" i="4"/>
  <c r="F57" i="4"/>
  <c r="L56" i="4"/>
  <c r="F56" i="4"/>
  <c r="L55" i="4"/>
  <c r="I55" i="4"/>
  <c r="F55" i="4"/>
  <c r="L54" i="4"/>
  <c r="I54" i="4"/>
  <c r="F54" i="4"/>
  <c r="L53" i="4"/>
  <c r="I53" i="4"/>
  <c r="F53" i="4"/>
  <c r="L52" i="4"/>
  <c r="F52" i="4"/>
  <c r="L51" i="4"/>
  <c r="I51" i="4"/>
  <c r="F51" i="4"/>
  <c r="L50" i="4"/>
  <c r="I50" i="4"/>
  <c r="F50" i="4"/>
  <c r="L49" i="4"/>
  <c r="I49" i="4"/>
  <c r="F49" i="4"/>
  <c r="L48" i="4"/>
  <c r="I48" i="4"/>
  <c r="F48" i="4"/>
  <c r="L47" i="4"/>
  <c r="I47" i="4"/>
  <c r="F47" i="4"/>
  <c r="L46" i="4"/>
  <c r="I46" i="4"/>
  <c r="F46" i="4"/>
  <c r="L45" i="4"/>
  <c r="I45" i="4"/>
  <c r="F45" i="4"/>
  <c r="L44" i="4"/>
  <c r="I44" i="4"/>
  <c r="F44" i="4"/>
  <c r="I43" i="4"/>
  <c r="F43" i="4"/>
  <c r="I42" i="4"/>
  <c r="F42" i="4"/>
  <c r="L41" i="4"/>
  <c r="I41" i="4"/>
  <c r="F41" i="4"/>
  <c r="L40" i="4"/>
  <c r="I40" i="4"/>
  <c r="F40" i="4"/>
  <c r="L39" i="4"/>
  <c r="I39" i="4"/>
  <c r="F39" i="4"/>
  <c r="L38" i="4"/>
  <c r="I38" i="4"/>
  <c r="F38" i="4"/>
  <c r="L37" i="4"/>
  <c r="I37" i="4"/>
  <c r="F37" i="4"/>
  <c r="L36" i="4"/>
  <c r="I36" i="4"/>
  <c r="F36" i="4"/>
  <c r="L35" i="4"/>
  <c r="I35" i="4"/>
  <c r="F35" i="4"/>
  <c r="L34" i="4"/>
  <c r="I34" i="4"/>
  <c r="F34" i="4"/>
  <c r="L33" i="4"/>
  <c r="I33" i="4"/>
  <c r="F33" i="4"/>
  <c r="L32" i="4"/>
  <c r="I32" i="4"/>
  <c r="F32" i="4"/>
  <c r="L31" i="4"/>
  <c r="I31" i="4"/>
  <c r="F31" i="4"/>
  <c r="L30" i="4"/>
  <c r="I30" i="4"/>
  <c r="F30" i="4"/>
  <c r="L29" i="4"/>
  <c r="I29" i="4"/>
  <c r="F29" i="4"/>
  <c r="L28" i="4"/>
  <c r="I28" i="4"/>
  <c r="F28" i="4"/>
  <c r="L27" i="4"/>
  <c r="I27" i="4"/>
  <c r="F27" i="4"/>
  <c r="L26" i="4"/>
  <c r="I26" i="4"/>
  <c r="F26" i="4"/>
  <c r="L25" i="4"/>
  <c r="I25" i="4"/>
  <c r="F25" i="4"/>
  <c r="L24" i="4"/>
  <c r="I24" i="4"/>
  <c r="F24" i="4"/>
  <c r="L23" i="4"/>
  <c r="I23" i="4"/>
  <c r="F23" i="4"/>
  <c r="L22" i="4"/>
  <c r="I22" i="4"/>
  <c r="F22" i="4"/>
  <c r="L21" i="4"/>
  <c r="I21" i="4"/>
  <c r="F21" i="4"/>
  <c r="L20" i="4"/>
  <c r="I20" i="4"/>
  <c r="F20" i="4"/>
  <c r="L19" i="4"/>
  <c r="I19" i="4"/>
  <c r="F19" i="4"/>
  <c r="L18" i="4"/>
  <c r="I18" i="4"/>
  <c r="F18" i="4"/>
  <c r="L17" i="4"/>
  <c r="I17" i="4"/>
  <c r="F17" i="4"/>
  <c r="L16" i="4"/>
  <c r="I16" i="4"/>
  <c r="F16" i="4"/>
  <c r="L15" i="4"/>
  <c r="I15" i="4"/>
  <c r="F15" i="4"/>
  <c r="L14" i="4"/>
  <c r="I14" i="4"/>
  <c r="F14" i="4"/>
  <c r="L13" i="4"/>
  <c r="I13" i="4"/>
  <c r="F13" i="4"/>
  <c r="L12" i="4"/>
  <c r="I12" i="4"/>
  <c r="F12" i="4"/>
  <c r="L11" i="4"/>
  <c r="I11" i="4"/>
  <c r="F11" i="4"/>
  <c r="L10" i="4"/>
  <c r="I10" i="4"/>
  <c r="F10" i="4"/>
  <c r="L9" i="4"/>
  <c r="I9" i="4"/>
  <c r="F9" i="4"/>
  <c r="L8" i="4"/>
  <c r="I8" i="4"/>
  <c r="F8" i="4"/>
  <c r="L7" i="4"/>
  <c r="I7" i="4"/>
  <c r="F7" i="4"/>
  <c r="L6" i="4"/>
  <c r="I6" i="4"/>
  <c r="F6" i="4"/>
  <c r="L5" i="4"/>
  <c r="I5" i="4"/>
  <c r="F5" i="4"/>
  <c r="L4" i="4"/>
  <c r="I4" i="4"/>
  <c r="F4" i="4"/>
  <c r="L3" i="4"/>
  <c r="I3" i="4"/>
  <c r="F3" i="4"/>
  <c r="AD23" i="2"/>
  <c r="AA21" i="2"/>
  <c r="Z21" i="2"/>
  <c r="Y21" i="2"/>
  <c r="AA19" i="2"/>
  <c r="Z19" i="2"/>
  <c r="Y19" i="2"/>
  <c r="V19" i="2"/>
  <c r="U19" i="2"/>
  <c r="T19" i="2"/>
  <c r="AD18" i="2"/>
  <c r="AD17" i="2"/>
  <c r="AD16" i="2"/>
  <c r="AD15" i="2"/>
  <c r="AD14" i="2"/>
  <c r="AL11" i="2"/>
  <c r="AK11" i="2"/>
  <c r="AJ11" i="2"/>
  <c r="AH11" i="2"/>
  <c r="AG11" i="2"/>
  <c r="AF11" i="2"/>
  <c r="AD11" i="2"/>
  <c r="AC11" i="2"/>
  <c r="AB11" i="2"/>
  <c r="Z11" i="2"/>
  <c r="Y11" i="2"/>
  <c r="X11" i="2"/>
  <c r="V11" i="2"/>
  <c r="U11" i="2"/>
  <c r="T11" i="2"/>
  <c r="AL7" i="2"/>
  <c r="AK7" i="2"/>
  <c r="AJ7" i="2"/>
  <c r="AH7" i="2"/>
  <c r="AG7" i="2"/>
  <c r="AF7" i="2"/>
  <c r="AD7" i="2"/>
  <c r="AC7" i="2"/>
  <c r="AB7" i="2"/>
  <c r="Z7" i="2"/>
  <c r="Y7" i="2"/>
  <c r="X7" i="2"/>
  <c r="V7" i="2"/>
  <c r="U7" i="2"/>
  <c r="T7" i="2"/>
  <c r="F3" i="2"/>
  <c r="AD19" i="2" l="1"/>
</calcChain>
</file>

<file path=xl/sharedStrings.xml><?xml version="1.0" encoding="utf-8"?>
<sst xmlns="http://schemas.openxmlformats.org/spreadsheetml/2006/main" count="1244" uniqueCount="531">
  <si>
    <t>MOUND SHAPE</t>
  </si>
  <si>
    <t>MOUND DETAILS</t>
  </si>
  <si>
    <t>COUNTRY</t>
  </si>
  <si>
    <t>TERMITE SPECIES</t>
  </si>
  <si>
    <t>GPS LOCATION</t>
  </si>
  <si>
    <t>ELEVATION (m)</t>
  </si>
  <si>
    <t>RAINFALL (MM)</t>
  </si>
  <si>
    <t>TEMPERATURE [c]</t>
  </si>
  <si>
    <t>ADDITIONAL CLIMATE DATA</t>
  </si>
  <si>
    <t>LOCAL LOCATION</t>
  </si>
  <si>
    <t>SOIL TYPE</t>
  </si>
  <si>
    <t>SOIL PROPERTIES</t>
  </si>
  <si>
    <t>SOURCE</t>
  </si>
  <si>
    <t>Cathedral</t>
  </si>
  <si>
    <t>Ivory Coast</t>
  </si>
  <si>
    <t>macrotermes bellicosus</t>
  </si>
  <si>
    <t>8-45 N, 3-47 W</t>
  </si>
  <si>
    <t>700 - 1100</t>
  </si>
  <si>
    <t>Savanna</t>
  </si>
  <si>
    <t>plinthic acrisol  $</t>
  </si>
  <si>
    <t>50 26 24 (T), 49 23 33 (S) $</t>
  </si>
  <si>
    <t xml:space="preserve">Korb, J., and Linsenmair, K. E. (1999). "The architecture of termite mounds: a result of a trade-off between thermoregulation and gas exchange?" Behavioral Ecology, 10(3), 312. </t>
  </si>
  <si>
    <r>
      <t xml:space="preserve">Korb, J. (2003). "Thermoregulation and ventilation of termite mounds." </t>
    </r>
    <r>
      <rPr>
        <i/>
        <sz val="8"/>
        <color theme="1"/>
        <rFont val="Times New Roman"/>
        <family val="1"/>
      </rPr>
      <t>Die Naturwissenschaften</t>
    </r>
    <r>
      <rPr>
        <sz val="8"/>
        <color theme="1"/>
        <rFont val="Times New Roman"/>
        <family val="1"/>
      </rPr>
      <t>, 90(5), 212-219.</t>
    </r>
  </si>
  <si>
    <t>capao alto</t>
  </si>
  <si>
    <t>cox</t>
  </si>
  <si>
    <t>sao</t>
  </si>
  <si>
    <t>lages</t>
  </si>
  <si>
    <t>painel</t>
  </si>
  <si>
    <t>Dome</t>
  </si>
  <si>
    <t>Forest</t>
  </si>
  <si>
    <t>Cone</t>
  </si>
  <si>
    <t>0.5 m, Rounded top</t>
  </si>
  <si>
    <t>Australia</t>
  </si>
  <si>
    <t>nasutermes eucalypti</t>
  </si>
  <si>
    <t>12-27 S, 130-50 E</t>
  </si>
  <si>
    <t>31.9 - 23.2 (daily)</t>
  </si>
  <si>
    <t xml:space="preserve">Wet dry tropical </t>
  </si>
  <si>
    <t>Tropical Savanna Woodland</t>
  </si>
  <si>
    <t>Sandy loam (T), Sandy Clay loam (S) Rhodic Ferralsol @</t>
  </si>
  <si>
    <t>79 7 14 (T), 71 9 20 (S) @</t>
  </si>
  <si>
    <t>Dawes-Gromadzki, T. Z. (2008). "Abundance and diversity of termites in a savanna woodland reserve in tropical Australia." Australian Journal of Entomology, 47(4), 307-314.</t>
  </si>
  <si>
    <t>coptotermes acinaciformis</t>
  </si>
  <si>
    <t>pointed</t>
  </si>
  <si>
    <t>microcerotermes nervosus</t>
  </si>
  <si>
    <t>rounded</t>
  </si>
  <si>
    <t>microcerotermes boreus</t>
  </si>
  <si>
    <t>pointed or rounded</t>
  </si>
  <si>
    <t>microcerotermes serratus</t>
  </si>
  <si>
    <t>Highly fluted, not tall</t>
  </si>
  <si>
    <t>Burkina Faso</t>
  </si>
  <si>
    <t>11.3333,-3.91666699999</t>
  </si>
  <si>
    <t>Non-Swelling Clay</t>
  </si>
  <si>
    <t>Porosity (21%) LL20, PL9, PI11 Sand-46% Silt-44%, Clay-10%</t>
  </si>
  <si>
    <r>
      <t xml:space="preserve">Millogo, Y., Hajjaji, M., and Morel, J. C. (2011). "Physical properties, microstructure and mineralogy of termite mound material considered as construction materials." </t>
    </r>
    <r>
      <rPr>
        <i/>
        <sz val="8"/>
        <color theme="1"/>
        <rFont val="Times New Roman"/>
        <family val="1"/>
      </rPr>
      <t>Applied Clay Science</t>
    </r>
    <r>
      <rPr>
        <sz val="8"/>
        <color theme="1"/>
        <rFont val="Times New Roman"/>
        <family val="1"/>
      </rPr>
      <t>, 52(1-2), 160-164.</t>
    </r>
  </si>
  <si>
    <t>cone</t>
  </si>
  <si>
    <t>Brazil</t>
  </si>
  <si>
    <t>neocapritermes opacus, cortaritermes fuviceps, cornitermes cumulans</t>
  </si>
  <si>
    <t>27-48 S, 50-19 W</t>
  </si>
  <si>
    <t>10 - 16</t>
  </si>
  <si>
    <t>Cfb (Koppen's Classification)</t>
  </si>
  <si>
    <t>Grassland</t>
  </si>
  <si>
    <t>Cambisol</t>
  </si>
  <si>
    <t>Sand-18%, Silt 33%, Clay 49%</t>
  </si>
  <si>
    <t xml:space="preserve">Kaschuk, G., Santos, J. C. P., Almeida, J. A., Sinhorati, D. C., and Berton-Junior, J. F. (2006). "Termite activity in relation to natural grassland soil attributes." Scientia Agricola, 63, 583-588.                             Torales, G. e. a. "Composición Faunística y Distribución de Isoptera (Insecta) del Litoral."
</t>
  </si>
  <si>
    <t>dome/cone</t>
  </si>
  <si>
    <t>termes saltans</t>
  </si>
  <si>
    <t>27-56 S, 50-30 W</t>
  </si>
  <si>
    <t>Nitisol</t>
  </si>
  <si>
    <t>Sand-18%, Silt 18%, Clay 64%</t>
  </si>
  <si>
    <t>cornitermes cumulans, cortaritermes fulviceps</t>
  </si>
  <si>
    <t>27-55 S, 50-06 W</t>
  </si>
  <si>
    <t>Sand-26%, Silt 23%, Clay 51%</t>
  </si>
  <si>
    <t>27-40 S, 50-34 W</t>
  </si>
  <si>
    <t>Sand-16%, Silt 14%, Clay 70%</t>
  </si>
  <si>
    <t>N/A</t>
  </si>
  <si>
    <t xml:space="preserve">1 m </t>
  </si>
  <si>
    <t>corniterme, labiotermes, procornitermes                                   (subfamily nasutermitinae)</t>
  </si>
  <si>
    <t>15-14 S, 47-42 W</t>
  </si>
  <si>
    <t>subhumid tropical</t>
  </si>
  <si>
    <t>pasture grassland</t>
  </si>
  <si>
    <t>dark red clayey ferralsol (latossolo vermelho - Brazilian classificiation)</t>
  </si>
  <si>
    <t>65-75% Clay</t>
  </si>
  <si>
    <t>Oliveira, M. I. L. d., Brunet, D., Mitja, D., Cardoso, W. d. S., Benito, N. P., Guimarães, M. d. F., and Brossard, M. (2011). "Incidence of epigeal nest-building termites in Brachiaria pastures in the Cerrado." Incidência de térmitas de ninhos epígeos em pastagens de Brachiaria no Cerrado., 33(1), 181-185.</t>
  </si>
  <si>
    <t>ARBOREAL</t>
  </si>
  <si>
    <t>10-17 N, 68-10 W</t>
  </si>
  <si>
    <t>10-18</t>
  </si>
  <si>
    <t>tropical dry forest</t>
  </si>
  <si>
    <t>Riera-Valera, A., M., P¨¦rez-S¨¢nchez, J., A., Perozo, and J. (2009). "Ants (Hymenoptera: Formicidae) and termites (Termitidae: Isoptera), Moron River basin, Carabobo, Venezuela: Preliminary data." Check List.</t>
  </si>
  <si>
    <t>wet premountain forest</t>
  </si>
  <si>
    <t>dome/ column</t>
  </si>
  <si>
    <t>.88 m tall, .75 m diameter</t>
  </si>
  <si>
    <t>cornitermes</t>
  </si>
  <si>
    <t>-21.0335, -45.5005</t>
  </si>
  <si>
    <t>hilly  with leveled hill tops</t>
  </si>
  <si>
    <t xml:space="preserve">latisols (oxisols) </t>
  </si>
  <si>
    <t>Sarcinelli, T. S., Schaefer, C. E. G. R., Lynch, L. d. S., Arato, H. D., Viana, J. H. M., Filho, M. R. d. A., and Goncalves, T. T. (2009). "Chemical, physical and micromorphological properties of termite mounds and adjacent soils along a toposequence in Zona da Mata, Minas Gerais State, Brazil." Catena, 76(2), 107-113.</t>
  </si>
  <si>
    <t>Mushroom</t>
  </si>
  <si>
    <t>ugandensis larger than sankurensis (.15-.6m dia, .2-.4m height) 1-5 caps</t>
  </si>
  <si>
    <t>Central African Republic</t>
  </si>
  <si>
    <t>cubitermes ugandensis, cubitermes sankurensis</t>
  </si>
  <si>
    <t>5-10 N, 17-44 E</t>
  </si>
  <si>
    <t>shallow valley grassland</t>
  </si>
  <si>
    <t>ferralsols sandy clay loam, sandy clay</t>
  </si>
  <si>
    <t>60 14 26, 51 14 35</t>
  </si>
  <si>
    <t>Wango, S. P., and Josens, G. (2011). "Comparison of nest shapes and densities of two sympatric species of Cubitermes (Isoptera: Termitidae: Termitinae) as clues for the study of their population dynamics." 2011, 46(1).</t>
  </si>
  <si>
    <t>Cone (+ few cathedrals)</t>
  </si>
  <si>
    <t>Rhodic - 3-4m tall Haplic - 2-4.2m tall</t>
  </si>
  <si>
    <t>Ghana</t>
  </si>
  <si>
    <t>5 39.55 N, 0 11.6 W</t>
  </si>
  <si>
    <t>coastal savanna (grassland)</t>
  </si>
  <si>
    <r>
      <t xml:space="preserve">Rhodic Acrisol (toje </t>
    </r>
    <r>
      <rPr>
        <i/>
        <sz val="9"/>
        <color theme="1"/>
        <rFont val="Calibri"/>
        <family val="2"/>
        <scheme val="minor"/>
      </rPr>
      <t>upslope</t>
    </r>
    <r>
      <rPr>
        <sz val="9"/>
        <color theme="1"/>
        <rFont val="Calibri"/>
        <family val="2"/>
        <scheme val="minor"/>
      </rPr>
      <t xml:space="preserve">) and haplic acrisol (adenta </t>
    </r>
    <r>
      <rPr>
        <i/>
        <sz val="9"/>
        <color theme="1"/>
        <rFont val="Calibri"/>
        <family val="2"/>
        <scheme val="minor"/>
      </rPr>
      <t>midslope</t>
    </r>
    <r>
      <rPr>
        <sz val="9"/>
        <color theme="1"/>
        <rFont val="Calibri"/>
        <family val="2"/>
        <scheme val="minor"/>
      </rPr>
      <t>)</t>
    </r>
  </si>
  <si>
    <t>(toje mound- sandy clay [52 S, 9 M, 39 C]) (adenta mound - sandy clay [48 S, 8 M, 44 C]) (toje-sandy loam) (adenta- sandy clay loam)</t>
  </si>
  <si>
    <t>Dowuona, G. N. N. (2012). "Characteristics of termite mounds and associated Acrisols in the coastal savanna zone of Ghana and impact on hydraulic conductivity." Natural Science, 04(07), 423-437.</t>
  </si>
  <si>
    <t>India</t>
  </si>
  <si>
    <t>78-15 N, 14-19 E</t>
  </si>
  <si>
    <t>15-42</t>
  </si>
  <si>
    <t>tropical</t>
  </si>
  <si>
    <t>Kumar, K. S., Harinath, V., and Sreedhar, Y. (2012). "Biogeochemical study of termite mounds: a case study from Tummalapalle area of Andhra Pradesh, India." Environmental Monitoring and Assessment, 184(4), 2295-2306.</t>
  </si>
  <si>
    <t>Ivory Coast, Ghana, Guinea, Mali, Nigeria, Niger, Sierra Leone</t>
  </si>
  <si>
    <t>Use to fill in the blanks for soil properties of soil near these areas</t>
  </si>
  <si>
    <t>Abe, S. S., Masunaga, T., Yamamoto, S., Honna, T., and Wakatsuki, T. (2006). "Comprehensive assessment of the clay mineralogical composition of lowland soils in West Africa." Soil Science &amp; Plant Nutrition, 52(4), 479-488.</t>
  </si>
  <si>
    <t>*Cathedral (assumed from mounds common in area)</t>
  </si>
  <si>
    <t>2m tall</t>
  </si>
  <si>
    <t>6 13 N, 5 2 W</t>
  </si>
  <si>
    <t>guinean bioclimactic zone?</t>
  </si>
  <si>
    <t>coconut plantation</t>
  </si>
  <si>
    <t xml:space="preserve">sand-68%, silt-11%, clay 21% porosity, cemical analysis, and wetting disaggregation tests </t>
  </si>
  <si>
    <t>Jouquet, P., Tessier, D., and Lepage, M. (2004). "The soil structural stability of termite nests: role of clays in Macrotermes bellicosus (Isoptera, Macrotermitinae) mound soils." European journal of soil biology., 40(1), 23-29.</t>
  </si>
  <si>
    <t>1.5m tall, up to 6m dia (elliptical)</t>
  </si>
  <si>
    <t>Malaysia</t>
  </si>
  <si>
    <t>macrotermes carbonarius</t>
  </si>
  <si>
    <t>2-58 N, 102-18 E</t>
  </si>
  <si>
    <t>75-190</t>
  </si>
  <si>
    <t>lowland dipterocarp forest</t>
  </si>
  <si>
    <t>wet alluvium, dry alluvium, shale, laterite (note: mound shape was found to be relativel constant for all)</t>
  </si>
  <si>
    <t>Beaudrot, L., Du, Y., Kassim, A. R., Rejmánek, M., and Harrison, R. D. (2011). "Do Epigeal Termite Mounds Increase the Diversity of Plant Habitats in a Tropical Rain Forest in Peninsular Malaysia?" PLoS ONE, 6(5), 1-10.</t>
  </si>
  <si>
    <t>*Dome (assumed from mounds common in TBFP)</t>
  </si>
  <si>
    <t>macrotermes malaccensis</t>
  </si>
  <si>
    <t>5-26-47 N, 100-13-6 E</t>
  </si>
  <si>
    <t>pine tree forest</t>
  </si>
  <si>
    <t>Jasmi, A. H., and Ahmad, A. H. (2011). "Termite Incidence on an Araucaria Plantation Forest in Teluk Bahang, Penang." Insects, 2(4), 469-474.</t>
  </si>
  <si>
    <t>Namibia</t>
  </si>
  <si>
    <t>macrotermes michaelseni</t>
  </si>
  <si>
    <t>20-06 S, 16-09 E</t>
  </si>
  <si>
    <t>24 (winter), 31 (summer)</t>
  </si>
  <si>
    <t>flat low hills savanna</t>
  </si>
  <si>
    <t>Turner, J. S. (2001). "On the mound of Macrotermes michaelseni as an organ of respiratory gas exchange." Physiological and biochemical zoology : PBZ, 74(6), 798-822.</t>
  </si>
  <si>
    <t>1-3 m tall, 3-14m wide</t>
  </si>
  <si>
    <t>17.88 S, 24.4 E</t>
  </si>
  <si>
    <t>20-22</t>
  </si>
  <si>
    <t>mopane woodland</t>
  </si>
  <si>
    <t>Yamashina, C. (2013). "Variation in savanna vegetation on termite mounds in north-eastern Namibia." Journal of Tropical Ecology, 29(6), 559-562.</t>
  </si>
  <si>
    <t>(A. macrotermes michaelseni)    (B. macrotermes sp.)                          (A. Odontotermes)</t>
  </si>
  <si>
    <t>(A. 19-48-53 S, 14-22-21 E) (B. 20-16-79 S, 14-58-18 E)</t>
  </si>
  <si>
    <t>179-587</t>
  </si>
  <si>
    <t>mopane bushland w/ grasslands</t>
  </si>
  <si>
    <t>(A. red arenosols, dark alluvial sand, loam), (B. red arenosols)</t>
  </si>
  <si>
    <t>Zeidler, J., Hanrahan, S., and Scholes, M. (2002). "Termite species richness, composition and diversity on five farms in southern Kunene region, Namibia." African Zoology, 37(1), 7-11.</t>
  </si>
  <si>
    <t>cathedral (w/ spiral baseplate)</t>
  </si>
  <si>
    <t>3.5m tall, 2.5m dia</t>
  </si>
  <si>
    <t>Nigeria</t>
  </si>
  <si>
    <t>8-56 N, 6-05 E</t>
  </si>
  <si>
    <t>southern guinea savanna agro ecological zone</t>
  </si>
  <si>
    <t>ultisols/typic kandiustults</t>
  </si>
  <si>
    <t>surface (85 S, 9 M, 6 C), sub-surface (72 S, 6 M, 22 C), mound (60 S, 9 M, 31 C)</t>
  </si>
  <si>
    <t>Abe, S. S., Kotegawa, T., Onishi, T., Watanabe, Y., and Wakatsuki, T. (2012). "Soil particle accumulation in termite (Macrotermes bellicosus) mounds and the implications for soil particle dynamics in a tropical savanna Ultisol." Ecological Research, 27(1), 219-227.</t>
  </si>
  <si>
    <t>A. Cathedrals,                B. Domes</t>
  </si>
  <si>
    <t>A. 3.4m tall,                   B. 1.4m tall</t>
  </si>
  <si>
    <t>(A. 8-99-52 N, 6-0-37 E), (B. 8-98-89 N, 6-0-2 E)</t>
  </si>
  <si>
    <t>A. Upland                               B. Bottom</t>
  </si>
  <si>
    <t>southern guinea savanna agro ecological zone, inland valley A. Upland, B. Bottom</t>
  </si>
  <si>
    <t>A. (Fluxaquentic Epiaquept / Lixic Stagnosols), B. (Typic Kandiustalf/ Cutanic Lixisols)</t>
  </si>
  <si>
    <t>see source (pg 519)  for soil particle distribution, texture, moisture, etc. NOTE: Significantly more clay in upland site than bottom</t>
  </si>
  <si>
    <t>Abe, S. S., Yamamoto, S., and Wakatsuki, T. (2009). "ORIGINAL ARTICLE: Physicochemical and morphological properties of termite (Macrotermes bellicosus) mounds and surrounding pedons on a toposequence of an inland valley in the southern Guinea savanna zone of Nigeria." Soil Science and Plant Nutrition, 55(4), 514-522.</t>
  </si>
  <si>
    <t>undeveloped, no spires</t>
  </si>
  <si>
    <t>10.419955 N, 9.466744 E</t>
  </si>
  <si>
    <t>savannah</t>
  </si>
  <si>
    <t>soil - ferruginous tropical soil                   mound - clayey-sand</t>
  </si>
  <si>
    <t>grain-size distribution curves, and LL, PL, PI</t>
  </si>
  <si>
    <t>Udoeyo, F. F., and Cassidy, A. O. (2000). "MOUND SOIL AS CONSTRUCTION MATERIAL." Journal of Materials in Civil Engineering, 12(3), 205.</t>
  </si>
  <si>
    <t>*Cone/dome (assumed from local mounds)</t>
  </si>
  <si>
    <t>Phillipines</t>
  </si>
  <si>
    <t>macrotermes gilvus</t>
  </si>
  <si>
    <t>14.993969 N, 120.953814 E</t>
  </si>
  <si>
    <t>55km North of Manila City (subruban w/ fruit trees)</t>
  </si>
  <si>
    <t>Dhang, P. (2011). "A Preliminary Study on Elimination of Colonies of the Mound Building Termite Macrotermes gilvus (Hagen) Using a Chlorfluazuron Termite Bait in the Philippines." Insects, 2(4), 486-490.</t>
  </si>
  <si>
    <t xml:space="preserve"> domes                     </t>
  </si>
  <si>
    <t>(short/columnlike porous appearance)</t>
  </si>
  <si>
    <t>South Africa</t>
  </si>
  <si>
    <t xml:space="preserve"> cubitermes wasmann</t>
  </si>
  <si>
    <t>-22.877873, 31.400268</t>
  </si>
  <si>
    <t>nwambiya sandveld (gaudam and moriah soil series, hutton soil form)</t>
  </si>
  <si>
    <t>sandy, w/ medium to coarse particles,          &lt;10% clay</t>
  </si>
  <si>
    <t>Meyer, V. W., Braack, L. E. O., and Biggs, H. C. (2000). Distribution and density of Cubitermes Wasmann (Isoptera: Termitidae) mounds in the northern Kruger National Park.</t>
  </si>
  <si>
    <t>dome</t>
  </si>
  <si>
    <t>(1.2m tall, 3.4 m dia.) Vent in center (A. Larger, B. Smaller)</t>
  </si>
  <si>
    <t>Zimbabwe</t>
  </si>
  <si>
    <t>odontotermes transvaalensis</t>
  </si>
  <si>
    <t>17-43 S, 31-00E</t>
  </si>
  <si>
    <t>700-1000</t>
  </si>
  <si>
    <t>16-20</t>
  </si>
  <si>
    <t>dambo (grassy valley floors seasonal wetlands), A. Margins and upslope, B. Bottom</t>
  </si>
  <si>
    <t>A. red clay (drained), B. grey-black (dambos), chromic luvisol</t>
  </si>
  <si>
    <t>A. sandy clay, B. clay</t>
  </si>
  <si>
    <t>Nyamadzawo, G. (2012). "The Effect of Catena Position on Greenhouse Gas Emissions from Dambo Located Termite ( Odontotermes transvaalensis ) Mounds from Central Zimbabwe." Atmospheric and Climate Sciences, 02(04), 502-509.</t>
  </si>
  <si>
    <t>cones</t>
  </si>
  <si>
    <t>large</t>
  </si>
  <si>
    <t>macrotermes natalensis, macrotermes ukuzii</t>
  </si>
  <si>
    <t xml:space="preserve">undulating topography </t>
  </si>
  <si>
    <t>A. montmorillonite, B. crestal rhyolitic soil (lithosols), C. gabbro</t>
  </si>
  <si>
    <t>A. high activity clay [few termites], B. sandy loam (Clay 17%) [many termites], C. inactive clay [many termites]</t>
  </si>
  <si>
    <t>Meyer, V. W., Braack, L. E. O., and Ebersohn, C. (1999). "Distribution and density of termite mounds in the northern Kruger National Park, with specific reference to those constructed by Macrotermes Holmgren (Isoptera: Termitidae)." African entomology : journal of the Entomological Society of Southern Africa., 7(1), 123.</t>
  </si>
  <si>
    <t>Korb, J. (2011). "Termite Mound Architecture, from Function to Construction." Biology of Termites: a Modern Synthesis, D. E. Bignell, Y. Roisin, and N. Lo, eds., Springer Netherlands, 349-373.</t>
  </si>
  <si>
    <t>A. meridian, B, cone</t>
  </si>
  <si>
    <t>A. amitermes scopulus, B. amitermes laurensis</t>
  </si>
  <si>
    <t>-14.999006, 143.571746</t>
  </si>
  <si>
    <t>Lakefield National Park</t>
  </si>
  <si>
    <t>Bowman, D. M. J. S., Brown, G. K., Braby, M. F., Brown, J. R., Cook, L. G., Crisp, M. D., Ford, F., Haberle, S., Hughes, J., Isagi, Y., Joseph, L., McBride, J., Nelson, G., and Ladiges, P. Y. (2010). "Biogeography of the Australian monsoon tropics." Journal of Biogeography, 37(2), 201-216.                                                              Weaver, C. M. (1987). "A Comparison of Temperatures Recorded in Nest Chambers Excavated in Termite Mounds by the Golden-shouldered Parrot." Emu, 87(1), 57-59.</t>
  </si>
  <si>
    <t>amitermes vitiosus</t>
  </si>
  <si>
    <t>-16.689962, 142.994964</t>
  </si>
  <si>
    <t>Staaten National Park</t>
  </si>
  <si>
    <t xml:space="preserve">Bowman, D. M. J. S., Brown, G. K., Braby, M. F., Brown, J. R., Cook, L. G., Crisp, M. D., Ford, F., Haberle, S., Hughes, J., Isagi, Y., Joseph, L., McBride, J., Nelson, G., and Ladiges, P. Y. (2010). "Biogeography of the Australian monsoon tropics." Journal of Biogeography, 37(2), 201-216.         </t>
  </si>
  <si>
    <t>A. Cathedral/bulbous, B. meridian</t>
  </si>
  <si>
    <t>A. nasutitermes triodiae,B. amitermes scopulus/ amitermes laurensis</t>
  </si>
  <si>
    <t>-12.952194, 132.239349</t>
  </si>
  <si>
    <t>Litchfield National Park/Kakadu National Park</t>
  </si>
  <si>
    <t>hemiellipsoidal (arboreal or epigeal)</t>
  </si>
  <si>
    <t>neocapritermes braziliensis</t>
  </si>
  <si>
    <t>2-27-17.1 S, 60-3-29.1 W</t>
  </si>
  <si>
    <t>terra firme forests, and second growth forests</t>
  </si>
  <si>
    <t>yellow clay latisols, and hidromorphic podzols</t>
  </si>
  <si>
    <t>Constantino, R. (1991). Notes on Neocapritermes Holmgren, with Description of Two New Species from the Amazon Basin (Isoptera, Termitidae, Termitinae), Departamento de Zoologie do Museu Paraense Emílio Goeldi.
Lima Pequeno, P. A. C., Franklin, E., Venticinque, E. M., and SerrÃO Acioli, A. N. (2013). "The scaling of colony size with nest volume in termites: a role in population dynamics?" Ecological Entomology, 38(5), 515-521.</t>
  </si>
  <si>
    <t>.5dia shaft .3dia ht .3</t>
  </si>
  <si>
    <t>cubitermes fungifaber</t>
  </si>
  <si>
    <t>10.807609, -3.077768</t>
  </si>
  <si>
    <t>july-september wet season (other very dry)</t>
  </si>
  <si>
    <t>lixisols</t>
  </si>
  <si>
    <t>CMS 32 27 41</t>
  </si>
  <si>
    <t>Papen, H., Wassmann, R., Bruggemann, N., and Brummer, C. (2009). "Termite mounds as hot spots of nitrous oxide emissions in South-Sudanian savanna of Burkina Faso (West Africa)." Geophysical Research Letters, 36(9).</t>
  </si>
  <si>
    <t>https://farm4.staticflickr.com/3685/18215920614_ee88eb4b56_n.jpg</t>
  </si>
  <si>
    <t>flat raised (dome?)</t>
  </si>
  <si>
    <t>typ darlington</t>
  </si>
  <si>
    <t>odontotermes</t>
  </si>
  <si>
    <t>Kaiser, D. T. (2014). "Termites and Ants in Burkina Faso (West Africa)." Doctoral Degree Dissertation Julius-Maximilians-Universitat Wurzburg, University of Wurzburg, Stuttgart.</t>
  </si>
  <si>
    <t>cathedral</t>
  </si>
  <si>
    <t>max 3m</t>
  </si>
  <si>
    <t>Nepal</t>
  </si>
  <si>
    <t xml:space="preserve">macrotermes </t>
  </si>
  <si>
    <t>27-35-42 N, 84-29-27 E</t>
  </si>
  <si>
    <t>30 max</t>
  </si>
  <si>
    <t>june-sept 80% of rain</t>
  </si>
  <si>
    <t>forest</t>
  </si>
  <si>
    <t>Dystric Cambisols</t>
  </si>
  <si>
    <t>SMC 45-35-20</t>
  </si>
  <si>
    <t>Axelsson P, A. J. (2012). "A case study of termite mound occurrence in relation to forest edges and canopy cover within the Barandabhar forest corridor in Nepal." International Journal of Biodiversity and Conservation, 4(15), 633-641.</t>
  </si>
  <si>
    <t>larger mounds in areas with less canopy cover, (more light, more direct rain)</t>
  </si>
  <si>
    <t>.6dia, .3-.5 ht</t>
  </si>
  <si>
    <t>Kenya</t>
  </si>
  <si>
    <t>cubitermes ugandensis, cubitermes testaceous</t>
  </si>
  <si>
    <t>34 50 E, 0 38 S</t>
  </si>
  <si>
    <t>1400-2100</t>
  </si>
  <si>
    <t>1600-2000</t>
  </si>
  <si>
    <t>16-22</t>
  </si>
  <si>
    <t>pasture</t>
  </si>
  <si>
    <t>humic ferralsols</t>
  </si>
  <si>
    <t>Onck, R. F. M. (1987). "The Interactions Between Termite Activity, Agricultural Practices and Soil Characteristics in Kisii District, Kenya." Agricultural University Wageningen Papers, 87(3).</t>
  </si>
  <si>
    <t>no picture</t>
  </si>
  <si>
    <t>1-2m</t>
  </si>
  <si>
    <t>kenya</t>
  </si>
  <si>
    <t>pseudacanthotermes spiniger</t>
  </si>
  <si>
    <t>&lt;1700m</t>
  </si>
  <si>
    <t>pics in folder</t>
  </si>
  <si>
    <t>2m ht, 5m dia</t>
  </si>
  <si>
    <t>&lt;1500cm</t>
  </si>
  <si>
    <t>.84m ht, 1.9m dia</t>
  </si>
  <si>
    <t>australia</t>
  </si>
  <si>
    <t>nasitutermes exitiosus</t>
  </si>
  <si>
    <t>35 44 3 S, 149 17 43 E</t>
  </si>
  <si>
    <t>Gay, F. J., and Wetherly, A. H. (1970). "THE POPULATION OF A LARGE MOUND OF NASUTITERMES EXITIOSUS (HILL) (ISOPTERA: TERMITIDAE)." Australian Journal of Entomology, 9(1), 27-30.</t>
  </si>
  <si>
    <t>herus is more rounded</t>
  </si>
  <si>
    <t>Uganda</t>
  </si>
  <si>
    <t>Macrotermes bellicosus, macrotermes herus</t>
  </si>
  <si>
    <t>55 140 N, 32 50 E</t>
  </si>
  <si>
    <t>500-1000</t>
  </si>
  <si>
    <t xml:space="preserve">2 rain seasons </t>
  </si>
  <si>
    <t>savannah woodland</t>
  </si>
  <si>
    <t>haplic ferralsol</t>
  </si>
  <si>
    <t>Mugerwa, S., Nyangito, M., Nderitu, J., Bakuneta, C., Mpairwe, D., and Zziwa, E. (2011). "Farmers' ethno-ecological knowledge of the termite problem in semi-arid nakasongola." African Journal of Agricultural Research, 6(13), 3183-3191.</t>
  </si>
  <si>
    <t>march-november (pause in july/august)</t>
  </si>
  <si>
    <t>with vents</t>
  </si>
  <si>
    <t>macrotermes spp</t>
  </si>
  <si>
    <t>2 rain seasons</t>
  </si>
  <si>
    <t>small</t>
  </si>
  <si>
    <t>uganda</t>
  </si>
  <si>
    <t>cubitermes spp</t>
  </si>
  <si>
    <t>mushroom</t>
  </si>
  <si>
    <t>savannah small, forest large</t>
  </si>
  <si>
    <t>Central African Republic, Cameroon</t>
  </si>
  <si>
    <t>cubitermes spp.</t>
  </si>
  <si>
    <t>forest, savannah</t>
  </si>
  <si>
    <t>Perna, A., Jost, C., Couturier, E., Valverde, S., Douady, S. e., and Theraulaz, G. (2008). "The structure of gallery networks in the nests of termite Cubitermes spp. revealed by X-ray tomography." Naturwissenschaften, 95(9), 877-884.</t>
  </si>
  <si>
    <t>macrotermes</t>
  </si>
  <si>
    <t>17 40 5 S, 27 52 14 E</t>
  </si>
  <si>
    <t>600-800</t>
  </si>
  <si>
    <t>20-22.5</t>
  </si>
  <si>
    <t>wet season nov-april</t>
  </si>
  <si>
    <t>miombo woodlands</t>
  </si>
  <si>
    <t>Joseph, G. S., Seymour, C. L., Cumming, G. S., Cumming, D. H. M., Mahlangu, Z., and Bartha, S. (2013). "Termite mounds as islands: woody plant assemblages relative to termitarium size and soil properties." Journal of Vegetation Science, 24(4), 702-711.</t>
  </si>
  <si>
    <t>amy schoeman picture in folder</t>
  </si>
  <si>
    <t>^-17.66, 27.87</t>
  </si>
  <si>
    <t>Dome, dome/cone, irregular</t>
  </si>
  <si>
    <t>Odontotermes Brunneus, feae, redemanni, wallonensis, macrotermes convulsionaries</t>
  </si>
  <si>
    <t>17 40 12 N, 80 31 48 E</t>
  </si>
  <si>
    <t>wet season june-september</t>
  </si>
  <si>
    <t>A. Nageswara Rao, C. H. S., and C.H. Sammaiah (2013). "Diversity and Density of Termite Mounds in Bhadrachalam Forest Region, Andhra Pradesh." The Bioscan, 1(10), 81-86.                                                                      A Nageswara Rao, S. S., and Chinta Sammaiah (2012). "Bio-Diversity in Bhadrachalam Forest Region, Khammam District, Andhra Pradesh." Journal of Biodiversity, 3(1), 55-59.</t>
  </si>
  <si>
    <t>(above and below- 17.67N, 80.53 E)</t>
  </si>
  <si>
    <t>cathedral, dome</t>
  </si>
  <si>
    <t>Odontotermes obesus</t>
  </si>
  <si>
    <t>2 59 30, 101 42 57</t>
  </si>
  <si>
    <t>urban light trees</t>
  </si>
  <si>
    <t>al., R. B. e. (2009). "Characterization of perylene in tropical environment, Comparison of new and old fungus combs for identifying perylene precursor in Macrotermes glivus termite nests of peninsular malysia " Environ Asia, 3, 15-23.</t>
  </si>
  <si>
    <t>^ 2.991696, 101.715962</t>
  </si>
  <si>
    <t>subconical</t>
  </si>
  <si>
    <t>up to 1.28m, 1.1m dia</t>
  </si>
  <si>
    <t>Argentina</t>
  </si>
  <si>
    <t>cornitermes cumulans</t>
  </si>
  <si>
    <t>26 10 S, 58 56 W</t>
  </si>
  <si>
    <t>grassy highlands</t>
  </si>
  <si>
    <t>Cosarinsky, M. I. (2011). "The nest growth of the neotropical mound-building termite, Cornitermes cumulans: a micromorphological analysis." Journal of insect science (Online), 11, 122.</t>
  </si>
  <si>
    <t>.5m ht, &gt;2m dia</t>
  </si>
  <si>
    <t>Gabon</t>
  </si>
  <si>
    <t>macrotermes nobilis</t>
  </si>
  <si>
    <t>-.454703, 10.494443</t>
  </si>
  <si>
    <t>primary forest</t>
  </si>
  <si>
    <t>Ruelle, J. E. (1970). A revision of the termites of the genus Macrotermes from the Ethiopian region (Isoptera:Termitidae), British Museum (Natural History), London.</t>
  </si>
  <si>
    <t>1.5 2m ht</t>
  </si>
  <si>
    <t>Ethiopia</t>
  </si>
  <si>
    <t>36 9 E, 12 2 N</t>
  </si>
  <si>
    <t>wet season may-oct</t>
  </si>
  <si>
    <t>woodland</t>
  </si>
  <si>
    <t>Mege, D., and Rango, T. (2010). "Permanent groundwater storage in basaltic dyke fractures and termite mound viability." Journal of African Earth Sciences, 57(1-2), 127-142.</t>
  </si>
  <si>
    <t>8m ht, 15m dia</t>
  </si>
  <si>
    <t>DR Congo</t>
  </si>
  <si>
    <t>macrotermes falciger</t>
  </si>
  <si>
    <t>11 35 S, 27 29 E</t>
  </si>
  <si>
    <t>Wet season Nov-march</t>
  </si>
  <si>
    <t>miombo</t>
  </si>
  <si>
    <t>ferralsols</t>
  </si>
  <si>
    <t>Mound CMS 48-30-23, CTRL 39-28-33</t>
  </si>
  <si>
    <t>Mujinya, B. B., Van Ranst, E., Verdoodt, A., Baert, G., and Ngongo, L. M. (2010). "Termite bioturbation effects on electro-chemical properties of Ferralsols in the Upper Katanga (D.R. Congo)." Geoderma, 158(3-4), 233-241.</t>
  </si>
  <si>
    <t>dome with cone on top "pagoda"</t>
  </si>
  <si>
    <t>.3m</t>
  </si>
  <si>
    <t>Congo</t>
  </si>
  <si>
    <t>noditermes lamanianus</t>
  </si>
  <si>
    <t>4 14 S, 12 26 E</t>
  </si>
  <si>
    <t>mayombe forest</t>
  </si>
  <si>
    <t>ferralitic</t>
  </si>
  <si>
    <t>Mound CMS 48 36 16, CTRL 50 25 25</t>
  </si>
  <si>
    <t>Garnier-Sillam, E., and Harry, M. (1995). "Distribution of humic compounds in mounds of some soil-feeding termite species of tropical rainforests: its influence on soil structure stability." Insectes Sociaux, 42(2), 167-185.</t>
  </si>
  <si>
    <t>.5m</t>
  </si>
  <si>
    <t>Mound CMS 47 33 20, CTRL 50 25 25</t>
  </si>
  <si>
    <t>elliptical / dome</t>
  </si>
  <si>
    <t>.8m</t>
  </si>
  <si>
    <t>thoracotermes macrothorax</t>
  </si>
  <si>
    <t>Mound CMS 34 29 37, CTRL 50 25 25</t>
  </si>
  <si>
    <t>cylindrical with rounded top</t>
  </si>
  <si>
    <t>crenetermes albotarsalis</t>
  </si>
  <si>
    <t>Mound CMS 39 30 31, CTRL 50 25 25</t>
  </si>
  <si>
    <t>Column chimney</t>
  </si>
  <si>
    <t>Ecuador</t>
  </si>
  <si>
    <t>76-0 W, 1-0 S</t>
  </si>
  <si>
    <t>200-500</t>
  </si>
  <si>
    <t>forest terra firme</t>
  </si>
  <si>
    <t>Matsumoto, T. (1976). "The role of termites in an equatorial rain forest ecosystem of West Malaysia : I. Population density, biomass, carbon, nitrogen and calorific content and respiration rate." Oecologia, 22(2), 153-178.</t>
  </si>
  <si>
    <t>.3-.5m ht, .35-.55m dia</t>
  </si>
  <si>
    <t>globitermes sulphureus</t>
  </si>
  <si>
    <t>5 21 N, 100 18 E</t>
  </si>
  <si>
    <t>2.4m dia, 1.8m ht</t>
  </si>
  <si>
    <t>Laos</t>
  </si>
  <si>
    <t>18-1 N, 102-48 E</t>
  </si>
  <si>
    <t>rice paddy/forest</t>
  </si>
  <si>
    <t>Miyagawa, S., Koyama, Y., Kokubo, M., Matsushita, Y., Adachi, Y., Sivilay, S., Kawakubo, N., and Oba, S. (2011). "Indigenous utilization of termite mounds and their sustainability in a rice growing village of the central plain of Laos." Journal of ethnobiology and ethnomedicine, 7, 24.</t>
  </si>
  <si>
    <t>4m dia, 2m ht</t>
  </si>
  <si>
    <t>Thailand</t>
  </si>
  <si>
    <t>16.38 N, 102.62E</t>
  </si>
  <si>
    <t>rice paddy</t>
  </si>
  <si>
    <t>Natraqualf (w/ kaolinite)</t>
  </si>
  <si>
    <t>1.2m ht, 2m dia</t>
  </si>
  <si>
    <t>Myanmar</t>
  </si>
  <si>
    <t>macrotermes gilvus malayanus</t>
  </si>
  <si>
    <t>16 49 41 N, 96 8 6 E</t>
  </si>
  <si>
    <t>Mound</t>
  </si>
  <si>
    <t>Shape</t>
  </si>
  <si>
    <t>Heliotropic</t>
  </si>
  <si>
    <t>Vent Holes</t>
  </si>
  <si>
    <t>Chimney</t>
  </si>
  <si>
    <t>Symmetry</t>
  </si>
  <si>
    <t>uniformity</t>
  </si>
  <si>
    <t>polycalic</t>
  </si>
  <si>
    <t>feeding group</t>
  </si>
  <si>
    <t>carton/soil</t>
  </si>
  <si>
    <t>Leaning</t>
  </si>
  <si>
    <t>Pediment</t>
  </si>
  <si>
    <t>smoothness</t>
  </si>
  <si>
    <t>turrets</t>
  </si>
  <si>
    <t>Ht</t>
  </si>
  <si>
    <t>Diameter</t>
  </si>
  <si>
    <t>tree</t>
  </si>
  <si>
    <t>Complexity</t>
  </si>
  <si>
    <t>Flutes</t>
  </si>
  <si>
    <t>Angle</t>
  </si>
  <si>
    <t>other</t>
  </si>
  <si>
    <t>1A</t>
  </si>
  <si>
    <t>F</t>
  </si>
  <si>
    <t>S</t>
  </si>
  <si>
    <t>R</t>
  </si>
  <si>
    <t>Large</t>
  </si>
  <si>
    <t>high</t>
  </si>
  <si>
    <t>Y</t>
  </si>
  <si>
    <t>1B</t>
  </si>
  <si>
    <t>W</t>
  </si>
  <si>
    <t>P</t>
  </si>
  <si>
    <t>rounded Apex</t>
  </si>
  <si>
    <t>High</t>
  </si>
  <si>
    <t>G</t>
  </si>
  <si>
    <t>M</t>
  </si>
  <si>
    <t xml:space="preserve">Y </t>
  </si>
  <si>
    <t>U</t>
  </si>
  <si>
    <t>0.2 - 0.4</t>
  </si>
  <si>
    <t>0.15 - 0.6</t>
  </si>
  <si>
    <t>8A</t>
  </si>
  <si>
    <t>3-4, 1.7-4.2</t>
  </si>
  <si>
    <t>2-4.2</t>
  </si>
  <si>
    <t>8B</t>
  </si>
  <si>
    <t>N</t>
  </si>
  <si>
    <t>ellipse</t>
  </si>
  <si>
    <t>1-3</t>
  </si>
  <si>
    <t>3-14</t>
  </si>
  <si>
    <t>Spiral baseplate</t>
  </si>
  <si>
    <t>16A</t>
  </si>
  <si>
    <t>Spiral Baseplate</t>
  </si>
  <si>
    <t>16B</t>
  </si>
  <si>
    <t>Low</t>
  </si>
  <si>
    <t>Y (Bottom)</t>
  </si>
  <si>
    <t>Small</t>
  </si>
  <si>
    <t>Y (Top Center)</t>
  </si>
  <si>
    <t>22A</t>
  </si>
  <si>
    <t>22B</t>
  </si>
  <si>
    <t>Meridian</t>
  </si>
  <si>
    <t>Medium</t>
  </si>
  <si>
    <t>24A</t>
  </si>
  <si>
    <t>24B</t>
  </si>
  <si>
    <t xml:space="preserve">0.3 - 0.5 </t>
  </si>
  <si>
    <t>very prolific</t>
  </si>
  <si>
    <t>1 - 2</t>
  </si>
  <si>
    <t>low</t>
  </si>
  <si>
    <t>32A</t>
  </si>
  <si>
    <t>32B</t>
  </si>
  <si>
    <t>Y (bottom)</t>
  </si>
  <si>
    <t>35A</t>
  </si>
  <si>
    <t>35B</t>
  </si>
  <si>
    <t>Dome/Cone/Irregular</t>
  </si>
  <si>
    <t>38A</t>
  </si>
  <si>
    <t>38B</t>
  </si>
  <si>
    <t>H</t>
  </si>
  <si>
    <t>SOIL</t>
  </si>
  <si>
    <t>%Sand</t>
  </si>
  <si>
    <t>%Clay</t>
  </si>
  <si>
    <t>C/S</t>
  </si>
  <si>
    <t>Mean Rainfall</t>
  </si>
  <si>
    <t>Wettest Quarter</t>
  </si>
  <si>
    <t>Mean Temp</t>
  </si>
  <si>
    <t>Coldest Month</t>
  </si>
  <si>
    <t>Warmest Month</t>
  </si>
  <si>
    <t>Köppen</t>
  </si>
  <si>
    <t>Aw</t>
  </si>
  <si>
    <t>Cfn</t>
  </si>
  <si>
    <t>Cwb</t>
  </si>
  <si>
    <t>Af</t>
  </si>
  <si>
    <t>*</t>
  </si>
  <si>
    <t>BSh</t>
  </si>
  <si>
    <t>BWh</t>
  </si>
  <si>
    <t>Am</t>
  </si>
  <si>
    <t>Csc</t>
  </si>
  <si>
    <t>Cfb</t>
  </si>
  <si>
    <t>Cathedral/Dome</t>
  </si>
  <si>
    <t>Cfa</t>
  </si>
  <si>
    <t>BSk</t>
  </si>
  <si>
    <t>Csa</t>
  </si>
  <si>
    <t>%SandM</t>
  </si>
  <si>
    <t>%ClayM</t>
  </si>
  <si>
    <t>C/S M</t>
  </si>
  <si>
    <t>% of Rain in WetQ</t>
  </si>
  <si>
    <t xml:space="preserve"> </t>
  </si>
  <si>
    <t>Cone Shaped Termite Mounds</t>
  </si>
  <si>
    <t>Sand</t>
  </si>
  <si>
    <t>Clay</t>
  </si>
  <si>
    <t>medium</t>
  </si>
  <si>
    <t>Strong</t>
  </si>
  <si>
    <t>SmallC</t>
  </si>
  <si>
    <t>SmallS</t>
  </si>
  <si>
    <t>MediumC</t>
  </si>
  <si>
    <t>MediumS</t>
  </si>
  <si>
    <t>LargeC</t>
  </si>
  <si>
    <t>LargeS</t>
  </si>
  <si>
    <t>SmConeC</t>
  </si>
  <si>
    <t>SMConeS</t>
  </si>
  <si>
    <t>MidConeC</t>
  </si>
  <si>
    <t>MidConeS</t>
  </si>
  <si>
    <t>LrgConeC</t>
  </si>
  <si>
    <t>LrgConeS</t>
  </si>
  <si>
    <t>Unfortunately, I noticed that the numbers describing the mounds in the "Data" worksheet correspond to before the website was made, and are organized by source alone. Because there were often sources that  described multiple types of mounds, they ended up having a different basis for numbering on the website and in later organization. If you want to look into the source material, you will have better luck looking at the website, because that should follow the same numbering convention as in the rest of this sheet.  Also, I have pdf copies of all or almost all of the source material, so if you need any, let me know and I will send them to you..... not sure to be honest if I am still supposed to have those, but you are welcome to them nonetheless. Good luck!</t>
  </si>
  <si>
    <t>SEE WEBSITE FOR MORE DATA AND FOR ORGANIZATION OF DATA FOLLOWING THE REST OF THIS SPREADSHEET'S CONVENTION.</t>
  </si>
  <si>
    <t>Marker</t>
  </si>
  <si>
    <t>Mound_Shape</t>
  </si>
  <si>
    <t>Mound_ID</t>
  </si>
  <si>
    <t>Soil_Sand_Percentage</t>
  </si>
  <si>
    <t>Soil_Clay_Percentage</t>
  </si>
  <si>
    <t>Mound_Sand_Percent</t>
  </si>
  <si>
    <t>Mound_Clay_Percent</t>
  </si>
  <si>
    <t>Mound_Clay_to_Soil_Ratio</t>
  </si>
  <si>
    <t>Soil_Clay_to_Soil_Ratio</t>
  </si>
  <si>
    <t>Wettest_Quarter_RainFall</t>
  </si>
  <si>
    <t>Annual_Quarter_RainFall_Ratio</t>
  </si>
  <si>
    <t>Mean_Annual_RainFall</t>
  </si>
  <si>
    <t>Mean_Annual_Temperature</t>
  </si>
  <si>
    <t>Coldest_Month_Temperature</t>
  </si>
  <si>
    <t>Warmest_Month_Temperature</t>
  </si>
  <si>
    <t>Köppen_Class</t>
  </si>
  <si>
    <t>Cone_Size</t>
  </si>
  <si>
    <t>Cone_Strength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</si>
</sst>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9"/>
      <color theme="1"/>
      <name val="Calibri"/>
      <family val="2"/>
      <scheme val="minor"/>
    </font>
    <font>
      <i/>
      <sz val="11"/>
      <color theme="1"/>
      <name val="Calibri"/>
      <family val="2"/>
      <scheme val="minor"/>
    </font>
    <font>
      <sz val="8"/>
      <color theme="1"/>
      <name val="Calibri"/>
      <family val="2"/>
      <scheme val="minor"/>
    </font>
    <font>
      <sz val="8"/>
      <color theme="1"/>
      <name val="Times New Roman"/>
      <family val="1"/>
    </font>
    <font>
      <i/>
      <sz val="8"/>
      <color theme="1"/>
      <name val="Times New Roman"/>
      <family val="1"/>
    </font>
    <font>
      <i/>
      <sz val="9"/>
      <color theme="1"/>
      <name val="Calibri"/>
      <family val="2"/>
      <scheme val="minor"/>
    </font>
    <font>
      <i/>
      <sz val="8"/>
      <color theme="1"/>
      <name val="Calibri"/>
      <family val="2"/>
      <scheme val="minor"/>
    </font>
    <font>
      <sz val="1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8">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wrapText="1"/>
    </xf>
    <xf numFmtId="0" fontId="0" fillId="2" borderId="0" xfId="0" applyFill="1"/>
    <xf numFmtId="0" fontId="0" fillId="0" borderId="0" xfId="0" applyAlignment="1">
      <alignment horizontal="center" vertical="center"/>
    </xf>
    <xf numFmtId="0" fontId="3" fillId="0" borderId="0" xfId="0" applyFont="1" applyAlignment="1">
      <alignment horizontal="center"/>
    </xf>
    <xf numFmtId="0" fontId="4" fillId="0" borderId="0" xfId="0" applyFont="1" applyAlignment="1">
      <alignment horizontal="left" vertical="center" wrapText="1" indent="5"/>
    </xf>
    <xf numFmtId="0" fontId="6" fillId="0" borderId="0" xfId="0" applyFont="1" applyAlignment="1">
      <alignment horizontal="center" wrapText="1"/>
    </xf>
    <xf numFmtId="2" fontId="0" fillId="0" borderId="0" xfId="0" quotePrefix="1" applyNumberFormat="1" applyAlignment="1">
      <alignment horizontal="center" vertical="center"/>
    </xf>
    <xf numFmtId="0" fontId="7" fillId="0" borderId="0" xfId="0" applyFont="1" applyAlignment="1">
      <alignment horizontal="center" wrapText="1"/>
    </xf>
    <xf numFmtId="0" fontId="1" fillId="0" borderId="0" xfId="0" applyFont="1" applyAlignment="1">
      <alignment horizontal="center" wrapText="1"/>
    </xf>
    <xf numFmtId="0" fontId="3" fillId="0" borderId="0" xfId="0" applyFont="1" applyAlignment="1">
      <alignment wrapText="1"/>
    </xf>
    <xf numFmtId="0" fontId="0" fillId="0" borderId="0" xfId="0" quotePrefix="1" applyNumberFormat="1" applyAlignment="1">
      <alignment horizontal="center"/>
    </xf>
    <xf numFmtId="0" fontId="0" fillId="0" borderId="0" xfId="0" quotePrefix="1" applyAlignment="1">
      <alignment horizontal="center" wrapText="1"/>
    </xf>
    <xf numFmtId="0" fontId="0" fillId="0" borderId="0" xfId="0" applyAlignment="1">
      <alignment horizontal="center" wrapText="1"/>
    </xf>
    <xf numFmtId="0" fontId="8" fillId="0" borderId="0" xfId="0" applyFont="1" applyAlignment="1">
      <alignment horizontal="center" wrapText="1"/>
    </xf>
    <xf numFmtId="2" fontId="0" fillId="0" borderId="0" xfId="0" applyNumberFormat="1" applyAlignment="1">
      <alignment horizontal="center"/>
    </xf>
    <xf numFmtId="2" fontId="0" fillId="0" borderId="0" xfId="0" applyNumberFormat="1"/>
    <xf numFmtId="0" fontId="0" fillId="0" borderId="0" xfId="0" quotePrefix="1" applyAlignment="1">
      <alignment horizontal="center"/>
    </xf>
    <xf numFmtId="2" fontId="3" fillId="0" borderId="0" xfId="0" applyNumberFormat="1" applyFont="1" applyAlignment="1">
      <alignment horizontal="center" wrapText="1"/>
    </xf>
    <xf numFmtId="2" fontId="3" fillId="0" borderId="0" xfId="0" applyNumberFormat="1" applyFont="1" applyAlignment="1">
      <alignment wrapText="1"/>
    </xf>
    <xf numFmtId="0" fontId="7" fillId="0" borderId="0" xfId="0" applyFont="1" applyAlignment="1">
      <alignment horizontal="center"/>
    </xf>
    <xf numFmtId="0" fontId="3" fillId="0" borderId="0" xfId="0" applyFont="1" applyAlignment="1">
      <alignment horizontal="left" vertical="top" wrapText="1" indent="5"/>
    </xf>
    <xf numFmtId="0" fontId="0" fillId="0" borderId="0" xfId="0" applyAlignment="1">
      <alignment wrapText="1"/>
    </xf>
    <xf numFmtId="0" fontId="0" fillId="0" borderId="0" xfId="0" applyAlignment="1">
      <alignment horizontal="right"/>
    </xf>
    <xf numFmtId="0" fontId="0" fillId="0" borderId="0" xfId="0" quotePrefix="1" applyNumberFormat="1" applyAlignment="1">
      <alignment horizontal="center" vertical="center"/>
    </xf>
    <xf numFmtId="0" fontId="9" fillId="0" borderId="0" xfId="0" applyFont="1"/>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vertical="center"/>
    </xf>
    <xf numFmtId="0" fontId="3" fillId="0" borderId="0" xfId="0" applyFont="1" applyAlignment="1">
      <alignment horizontal="center" vertical="center" wrapText="1"/>
    </xf>
    <xf numFmtId="2" fontId="0" fillId="0" borderId="0" xfId="0" quotePrefix="1" applyNumberFormat="1" applyAlignment="1">
      <alignment horizontal="center" vertical="center"/>
    </xf>
    <xf numFmtId="0" fontId="3" fillId="0" borderId="0" xfId="0" applyFont="1" applyAlignment="1">
      <alignment horizontal="left" vertical="center" wrapText="1"/>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7"/>
  <sheetViews>
    <sheetView workbookViewId="0">
      <selection activeCell="C9" sqref="C9"/>
    </sheetView>
  </sheetViews>
  <sheetFormatPr baseColWidth="10" defaultColWidth="8.83203125" defaultRowHeight="15"/>
  <sheetData>
    <row r="2" spans="2:18">
      <c r="B2" s="31" t="s">
        <v>511</v>
      </c>
      <c r="C2" s="31"/>
      <c r="D2" s="31"/>
      <c r="E2" s="31"/>
      <c r="F2" s="31"/>
      <c r="G2" s="31"/>
      <c r="H2" s="31"/>
      <c r="I2" s="31"/>
      <c r="J2" s="31"/>
      <c r="K2" s="31"/>
      <c r="L2" s="31"/>
      <c r="M2" s="31"/>
      <c r="N2" s="31"/>
      <c r="O2" s="31"/>
      <c r="P2" s="31"/>
      <c r="Q2" s="31"/>
      <c r="R2" s="31"/>
    </row>
    <row r="3" spans="2:18">
      <c r="B3" s="31"/>
      <c r="C3" s="31"/>
      <c r="D3" s="31"/>
      <c r="E3" s="31"/>
      <c r="F3" s="31"/>
      <c r="G3" s="31"/>
      <c r="H3" s="31"/>
      <c r="I3" s="31"/>
      <c r="J3" s="31"/>
      <c r="K3" s="31"/>
      <c r="L3" s="31"/>
      <c r="M3" s="31"/>
      <c r="N3" s="31"/>
      <c r="O3" s="31"/>
      <c r="P3" s="31"/>
      <c r="Q3" s="31"/>
      <c r="R3" s="31"/>
    </row>
    <row r="4" spans="2:18">
      <c r="B4" s="31"/>
      <c r="C4" s="31"/>
      <c r="D4" s="31"/>
      <c r="E4" s="31"/>
      <c r="F4" s="31"/>
      <c r="G4" s="31"/>
      <c r="H4" s="31"/>
      <c r="I4" s="31"/>
      <c r="J4" s="31"/>
      <c r="K4" s="31"/>
      <c r="L4" s="31"/>
      <c r="M4" s="31"/>
      <c r="N4" s="31"/>
      <c r="O4" s="31"/>
      <c r="P4" s="31"/>
      <c r="Q4" s="31"/>
      <c r="R4" s="31"/>
    </row>
    <row r="5" spans="2:18">
      <c r="B5" s="31"/>
      <c r="C5" s="31"/>
      <c r="D5" s="31"/>
      <c r="E5" s="31"/>
      <c r="F5" s="31"/>
      <c r="G5" s="31"/>
      <c r="H5" s="31"/>
      <c r="I5" s="31"/>
      <c r="J5" s="31"/>
      <c r="K5" s="31"/>
      <c r="L5" s="31"/>
      <c r="M5" s="31"/>
      <c r="N5" s="31"/>
      <c r="O5" s="31"/>
      <c r="P5" s="31"/>
      <c r="Q5" s="31"/>
      <c r="R5" s="31"/>
    </row>
    <row r="6" spans="2:18">
      <c r="B6" s="31"/>
      <c r="C6" s="31"/>
      <c r="D6" s="31"/>
      <c r="E6" s="31"/>
      <c r="F6" s="31"/>
      <c r="G6" s="31"/>
      <c r="H6" s="31"/>
      <c r="I6" s="31"/>
      <c r="J6" s="31"/>
      <c r="K6" s="31"/>
      <c r="L6" s="31"/>
      <c r="M6" s="31"/>
      <c r="N6" s="31"/>
      <c r="O6" s="31"/>
      <c r="P6" s="31"/>
      <c r="Q6" s="31"/>
      <c r="R6" s="31"/>
    </row>
    <row r="7" spans="2:18">
      <c r="B7" s="31"/>
      <c r="C7" s="31"/>
      <c r="D7" s="31"/>
      <c r="E7" s="31"/>
      <c r="F7" s="31"/>
      <c r="G7" s="31"/>
      <c r="H7" s="31"/>
      <c r="I7" s="31"/>
      <c r="J7" s="31"/>
      <c r="K7" s="31"/>
      <c r="L7" s="31"/>
      <c r="M7" s="31"/>
      <c r="N7" s="31"/>
      <c r="O7" s="31"/>
      <c r="P7" s="31"/>
      <c r="Q7" s="31"/>
      <c r="R7" s="31"/>
    </row>
  </sheetData>
  <mergeCells count="1">
    <mergeCell ref="B2:R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4"/>
  <sheetViews>
    <sheetView workbookViewId="0">
      <pane xSplit="1" ySplit="2" topLeftCell="B17" activePane="bottomRight" state="frozen"/>
      <selection pane="topRight" activeCell="B1" sqref="B1"/>
      <selection pane="bottomLeft" activeCell="A2" sqref="A2"/>
      <selection pane="bottomRight" activeCell="A2" sqref="A2"/>
    </sheetView>
  </sheetViews>
  <sheetFormatPr baseColWidth="10" defaultColWidth="8.83203125" defaultRowHeight="15"/>
  <cols>
    <col min="2" max="2" width="21.1640625" customWidth="1"/>
    <col min="7" max="7" width="9.33203125" customWidth="1"/>
    <col min="8" max="8" width="11" customWidth="1"/>
    <col min="9" max="9" width="8.6640625" customWidth="1"/>
    <col min="10" max="10" width="15.5" customWidth="1"/>
    <col min="11" max="12" width="17.1640625" customWidth="1"/>
    <col min="13" max="13" width="11.5" bestFit="1" customWidth="1"/>
    <col min="14" max="14" width="15.5" customWidth="1"/>
    <col min="15" max="15" width="15.33203125" customWidth="1"/>
  </cols>
  <sheetData>
    <row r="1" spans="1:16">
      <c r="D1" s="32" t="s">
        <v>465</v>
      </c>
      <c r="E1" s="32"/>
      <c r="F1" s="32"/>
      <c r="G1" s="32" t="s">
        <v>391</v>
      </c>
      <c r="H1" s="32"/>
      <c r="I1" s="32"/>
    </row>
    <row r="2" spans="1:16">
      <c r="A2" t="s">
        <v>515</v>
      </c>
      <c r="B2" s="1" t="s">
        <v>514</v>
      </c>
      <c r="C2" t="s">
        <v>513</v>
      </c>
      <c r="D2" s="1" t="s">
        <v>516</v>
      </c>
      <c r="E2" s="1" t="s">
        <v>517</v>
      </c>
      <c r="F2" s="1" t="s">
        <v>521</v>
      </c>
      <c r="G2" s="1" t="s">
        <v>518</v>
      </c>
      <c r="H2" s="1" t="s">
        <v>519</v>
      </c>
      <c r="I2" s="1" t="s">
        <v>520</v>
      </c>
      <c r="J2" s="1" t="s">
        <v>524</v>
      </c>
      <c r="K2" s="1" t="s">
        <v>522</v>
      </c>
      <c r="L2" s="1" t="s">
        <v>523</v>
      </c>
      <c r="M2" s="1" t="s">
        <v>525</v>
      </c>
      <c r="N2" s="1" t="s">
        <v>526</v>
      </c>
      <c r="O2" s="1" t="s">
        <v>527</v>
      </c>
      <c r="P2" s="1" t="s">
        <v>528</v>
      </c>
    </row>
    <row r="3" spans="1:16">
      <c r="A3" s="28" t="s">
        <v>412</v>
      </c>
      <c r="B3" s="1" t="s">
        <v>13</v>
      </c>
      <c r="D3" s="1">
        <v>49</v>
      </c>
      <c r="E3" s="1">
        <v>33</v>
      </c>
      <c r="F3" s="20">
        <f>IFERROR(E3/D3," ")</f>
        <v>0.67346938775510201</v>
      </c>
      <c r="G3" s="1"/>
      <c r="H3" s="1"/>
      <c r="I3" s="1" t="str">
        <f>IFERROR(H3/G3," ")</f>
        <v xml:space="preserve"> </v>
      </c>
      <c r="J3" s="1">
        <v>1080</v>
      </c>
      <c r="K3" s="1">
        <v>478</v>
      </c>
      <c r="L3" s="20">
        <f>K3/J3</f>
        <v>0.44259259259259259</v>
      </c>
      <c r="M3" s="1">
        <v>30</v>
      </c>
      <c r="N3" s="1">
        <v>19.5</v>
      </c>
      <c r="O3" s="1">
        <v>35.9</v>
      </c>
      <c r="P3" s="1" t="s">
        <v>475</v>
      </c>
    </row>
    <row r="4" spans="1:16">
      <c r="A4" s="28" t="s">
        <v>419</v>
      </c>
      <c r="B4" s="1" t="s">
        <v>28</v>
      </c>
      <c r="D4" s="1">
        <v>49</v>
      </c>
      <c r="E4" s="1">
        <v>33</v>
      </c>
      <c r="F4" s="20">
        <f t="shared" ref="F4:F67" si="0">IFERROR(E4/D4," ")</f>
        <v>0.67346938775510201</v>
      </c>
      <c r="G4" s="1"/>
      <c r="H4" s="1"/>
      <c r="I4" s="1" t="str">
        <f t="shared" ref="I4:I55" si="1">IFERROR(H4/G4," ")</f>
        <v xml:space="preserve"> </v>
      </c>
      <c r="J4" s="1">
        <v>1080</v>
      </c>
      <c r="K4" s="1">
        <v>478</v>
      </c>
      <c r="L4" s="20">
        <f t="shared" ref="L4:L67" si="2">K4/J4</f>
        <v>0.44259259259259259</v>
      </c>
      <c r="M4" s="1">
        <v>30</v>
      </c>
      <c r="N4" s="1">
        <v>19.5</v>
      </c>
      <c r="O4" s="1">
        <v>35.9</v>
      </c>
      <c r="P4" s="1" t="s">
        <v>475</v>
      </c>
    </row>
    <row r="5" spans="1:16">
      <c r="A5" s="28">
        <v>2</v>
      </c>
      <c r="B5" s="1" t="s">
        <v>30</v>
      </c>
      <c r="D5" s="1">
        <v>71</v>
      </c>
      <c r="E5" s="1">
        <v>20</v>
      </c>
      <c r="F5" s="20">
        <f t="shared" si="0"/>
        <v>0.28169014084507044</v>
      </c>
      <c r="G5" s="1"/>
      <c r="H5" s="1"/>
      <c r="I5" s="1" t="str">
        <f t="shared" si="1"/>
        <v xml:space="preserve"> </v>
      </c>
      <c r="J5" s="1">
        <v>1700</v>
      </c>
      <c r="K5" s="1">
        <v>1120</v>
      </c>
      <c r="L5" s="20">
        <f t="shared" si="2"/>
        <v>0.6588235294117647</v>
      </c>
      <c r="M5" s="1">
        <v>27.4</v>
      </c>
      <c r="N5" s="1">
        <v>18.100000000000001</v>
      </c>
      <c r="O5" s="1">
        <v>33.9</v>
      </c>
      <c r="P5" s="1" t="s">
        <v>475</v>
      </c>
    </row>
    <row r="6" spans="1:16">
      <c r="A6">
        <v>3</v>
      </c>
      <c r="B6" s="1" t="s">
        <v>13</v>
      </c>
      <c r="D6" s="1">
        <v>36</v>
      </c>
      <c r="E6" s="1">
        <v>37</v>
      </c>
      <c r="F6" s="20">
        <f t="shared" si="0"/>
        <v>1.0277777777777777</v>
      </c>
      <c r="G6" s="1">
        <v>46</v>
      </c>
      <c r="H6" s="1">
        <v>10</v>
      </c>
      <c r="I6" s="20">
        <f t="shared" si="1"/>
        <v>0.21739130434782608</v>
      </c>
      <c r="J6" s="1">
        <v>960</v>
      </c>
      <c r="K6" s="1">
        <v>622</v>
      </c>
      <c r="L6" s="20">
        <f t="shared" si="2"/>
        <v>0.6479166666666667</v>
      </c>
      <c r="M6" s="1">
        <v>27.8</v>
      </c>
      <c r="N6" s="1">
        <v>16.7</v>
      </c>
      <c r="O6" s="1">
        <v>37.9</v>
      </c>
      <c r="P6" s="1" t="s">
        <v>475</v>
      </c>
    </row>
    <row r="7" spans="1:16">
      <c r="A7">
        <v>4</v>
      </c>
      <c r="B7" s="1" t="s">
        <v>30</v>
      </c>
      <c r="D7" s="1">
        <v>16</v>
      </c>
      <c r="E7" s="1">
        <v>60</v>
      </c>
      <c r="F7" s="20">
        <f t="shared" si="0"/>
        <v>3.75</v>
      </c>
      <c r="G7" s="1">
        <v>18</v>
      </c>
      <c r="H7" s="1">
        <v>61</v>
      </c>
      <c r="I7" s="20">
        <f t="shared" si="1"/>
        <v>3.3888888888888888</v>
      </c>
      <c r="J7" s="1">
        <v>1400</v>
      </c>
      <c r="K7" s="1">
        <v>424</v>
      </c>
      <c r="L7" s="20">
        <f t="shared" si="2"/>
        <v>0.30285714285714288</v>
      </c>
      <c r="M7" s="1">
        <v>16.600000000000001</v>
      </c>
      <c r="N7" s="1">
        <v>6.3</v>
      </c>
      <c r="O7" s="1">
        <v>26.2</v>
      </c>
      <c r="P7" s="1" t="s">
        <v>476</v>
      </c>
    </row>
    <row r="8" spans="1:16">
      <c r="A8">
        <v>5</v>
      </c>
      <c r="B8" s="1" t="s">
        <v>30</v>
      </c>
      <c r="D8" s="1">
        <v>40</v>
      </c>
      <c r="E8" s="1">
        <v>50</v>
      </c>
      <c r="F8" s="20">
        <f t="shared" si="0"/>
        <v>1.25</v>
      </c>
      <c r="G8" s="1"/>
      <c r="H8" s="1"/>
      <c r="I8" s="1" t="str">
        <f t="shared" si="1"/>
        <v xml:space="preserve"> </v>
      </c>
      <c r="J8" s="1">
        <v>1170</v>
      </c>
      <c r="K8" s="1">
        <v>696</v>
      </c>
      <c r="L8" s="20">
        <f t="shared" si="2"/>
        <v>0.59487179487179487</v>
      </c>
      <c r="M8" s="1">
        <v>23</v>
      </c>
      <c r="N8" s="1">
        <v>14.3</v>
      </c>
      <c r="O8" s="1">
        <v>29.5</v>
      </c>
      <c r="P8" s="1" t="s">
        <v>475</v>
      </c>
    </row>
    <row r="9" spans="1:16">
      <c r="A9">
        <v>6</v>
      </c>
      <c r="B9" s="1" t="s">
        <v>28</v>
      </c>
      <c r="D9" s="1">
        <v>82</v>
      </c>
      <c r="E9" s="1">
        <v>16</v>
      </c>
      <c r="F9" s="20">
        <f t="shared" si="0"/>
        <v>0.1951219512195122</v>
      </c>
      <c r="G9" s="1"/>
      <c r="H9" s="1"/>
      <c r="I9" s="1" t="str">
        <f t="shared" si="1"/>
        <v xml:space="preserve"> </v>
      </c>
      <c r="J9" s="1">
        <v>1400</v>
      </c>
      <c r="K9" s="1">
        <v>699</v>
      </c>
      <c r="L9" s="20">
        <f t="shared" si="2"/>
        <v>0.49928571428571428</v>
      </c>
      <c r="M9" s="1">
        <v>20.399999999999999</v>
      </c>
      <c r="N9" s="1">
        <v>9.5</v>
      </c>
      <c r="O9" s="1">
        <v>29</v>
      </c>
      <c r="P9" s="1" t="s">
        <v>477</v>
      </c>
    </row>
    <row r="10" spans="1:16">
      <c r="A10">
        <v>7</v>
      </c>
      <c r="B10" s="1" t="s">
        <v>96</v>
      </c>
      <c r="D10" s="1">
        <v>51</v>
      </c>
      <c r="E10" s="1">
        <v>35</v>
      </c>
      <c r="F10" s="20">
        <f t="shared" si="0"/>
        <v>0.68627450980392157</v>
      </c>
      <c r="G10" s="1"/>
      <c r="H10" s="1"/>
      <c r="I10" s="1" t="str">
        <f t="shared" si="1"/>
        <v xml:space="preserve"> </v>
      </c>
      <c r="J10" s="1">
        <v>1510</v>
      </c>
      <c r="K10" s="1">
        <v>695</v>
      </c>
      <c r="L10" s="20">
        <f t="shared" si="2"/>
        <v>0.46026490066225167</v>
      </c>
      <c r="M10" s="1">
        <v>24.2</v>
      </c>
      <c r="N10" s="1">
        <v>15.5</v>
      </c>
      <c r="O10" s="1">
        <v>34.200000000000003</v>
      </c>
      <c r="P10" s="1" t="s">
        <v>475</v>
      </c>
    </row>
    <row r="11" spans="1:16">
      <c r="A11" s="28" t="s">
        <v>430</v>
      </c>
      <c r="B11" s="1" t="s">
        <v>30</v>
      </c>
      <c r="D11" s="1">
        <v>61</v>
      </c>
      <c r="E11" s="1">
        <v>24</v>
      </c>
      <c r="F11" s="20">
        <f t="shared" si="0"/>
        <v>0.39344262295081966</v>
      </c>
      <c r="G11" s="1">
        <v>52</v>
      </c>
      <c r="H11" s="1">
        <v>39</v>
      </c>
      <c r="I11" s="1">
        <f t="shared" si="1"/>
        <v>0.75</v>
      </c>
      <c r="J11" s="1">
        <v>900</v>
      </c>
      <c r="K11" s="1">
        <v>450</v>
      </c>
      <c r="L11" s="20">
        <f t="shared" si="2"/>
        <v>0.5</v>
      </c>
      <c r="M11" s="1">
        <v>28</v>
      </c>
      <c r="N11" s="1">
        <v>21.1</v>
      </c>
      <c r="O11" s="1">
        <v>31.6</v>
      </c>
      <c r="P11" s="1" t="s">
        <v>475</v>
      </c>
    </row>
    <row r="12" spans="1:16">
      <c r="A12" s="28" t="s">
        <v>433</v>
      </c>
      <c r="B12" s="1" t="s">
        <v>13</v>
      </c>
      <c r="D12" s="1">
        <v>61</v>
      </c>
      <c r="E12" s="1">
        <v>24</v>
      </c>
      <c r="F12" s="20">
        <f t="shared" si="0"/>
        <v>0.39344262295081966</v>
      </c>
      <c r="G12" s="1">
        <v>52</v>
      </c>
      <c r="H12" s="1">
        <v>39</v>
      </c>
      <c r="I12" s="1">
        <f t="shared" si="1"/>
        <v>0.75</v>
      </c>
      <c r="J12" s="1">
        <v>900</v>
      </c>
      <c r="K12" s="1">
        <v>450</v>
      </c>
      <c r="L12" s="20">
        <f t="shared" si="2"/>
        <v>0.5</v>
      </c>
      <c r="M12" s="1">
        <v>28</v>
      </c>
      <c r="N12" s="1">
        <v>21.1</v>
      </c>
      <c r="O12" s="1">
        <v>31.6</v>
      </c>
      <c r="P12" s="1" t="s">
        <v>475</v>
      </c>
    </row>
    <row r="13" spans="1:16">
      <c r="A13">
        <v>9</v>
      </c>
      <c r="B13" s="1" t="s">
        <v>13</v>
      </c>
      <c r="D13" s="1">
        <v>79</v>
      </c>
      <c r="E13" s="1">
        <v>10</v>
      </c>
      <c r="F13" s="20">
        <f t="shared" si="0"/>
        <v>0.12658227848101267</v>
      </c>
      <c r="G13" s="1">
        <v>68</v>
      </c>
      <c r="H13" s="1">
        <v>11</v>
      </c>
      <c r="I13" s="20">
        <f t="shared" si="1"/>
        <v>0.16176470588235295</v>
      </c>
      <c r="J13" s="1">
        <v>1200</v>
      </c>
      <c r="K13" s="1">
        <v>520</v>
      </c>
      <c r="L13" s="20">
        <f t="shared" si="2"/>
        <v>0.43333333333333335</v>
      </c>
      <c r="M13" s="1">
        <v>26.9</v>
      </c>
      <c r="N13" s="1">
        <v>21</v>
      </c>
      <c r="O13" s="1">
        <v>34.1</v>
      </c>
      <c r="P13" s="1" t="s">
        <v>475</v>
      </c>
    </row>
    <row r="14" spans="1:16">
      <c r="A14">
        <v>10</v>
      </c>
      <c r="B14" s="1" t="s">
        <v>28</v>
      </c>
      <c r="D14" s="1">
        <v>40</v>
      </c>
      <c r="E14" s="1">
        <v>36</v>
      </c>
      <c r="F14" s="20">
        <f t="shared" si="0"/>
        <v>0.9</v>
      </c>
      <c r="G14" s="1"/>
      <c r="H14" s="1"/>
      <c r="I14" s="20" t="str">
        <f t="shared" si="1"/>
        <v xml:space="preserve"> </v>
      </c>
      <c r="J14" s="1">
        <v>2000</v>
      </c>
      <c r="K14" s="1">
        <v>706</v>
      </c>
      <c r="L14" s="20">
        <f t="shared" si="2"/>
        <v>0.35299999999999998</v>
      </c>
      <c r="M14" s="1">
        <v>26.6</v>
      </c>
      <c r="N14" s="1">
        <v>21.1</v>
      </c>
      <c r="O14" s="1">
        <v>32.1</v>
      </c>
      <c r="P14" s="1" t="s">
        <v>478</v>
      </c>
    </row>
    <row r="15" spans="1:16">
      <c r="A15">
        <v>11</v>
      </c>
      <c r="B15" s="1" t="s">
        <v>28</v>
      </c>
      <c r="C15" t="s">
        <v>479</v>
      </c>
      <c r="D15" s="1">
        <v>40</v>
      </c>
      <c r="E15" s="1">
        <v>36</v>
      </c>
      <c r="F15" s="20">
        <f t="shared" si="0"/>
        <v>0.9</v>
      </c>
      <c r="G15" s="1"/>
      <c r="H15" s="1"/>
      <c r="I15" s="20" t="str">
        <f t="shared" si="1"/>
        <v xml:space="preserve"> </v>
      </c>
      <c r="J15" s="1">
        <v>2700</v>
      </c>
      <c r="K15" s="1">
        <v>1063</v>
      </c>
      <c r="L15" s="20">
        <f t="shared" si="2"/>
        <v>0.39370370370370372</v>
      </c>
      <c r="M15" s="1">
        <v>26.8</v>
      </c>
      <c r="N15" s="1">
        <v>21.9</v>
      </c>
      <c r="O15" s="1">
        <v>32.5</v>
      </c>
      <c r="P15" s="1" t="s">
        <v>478</v>
      </c>
    </row>
    <row r="16" spans="1:16">
      <c r="A16">
        <v>12</v>
      </c>
      <c r="B16" s="1" t="s">
        <v>30</v>
      </c>
      <c r="D16" s="1">
        <v>52</v>
      </c>
      <c r="E16" s="1">
        <v>24</v>
      </c>
      <c r="F16" s="20">
        <f t="shared" si="0"/>
        <v>0.46153846153846156</v>
      </c>
      <c r="G16" s="1"/>
      <c r="H16" s="1"/>
      <c r="I16" s="20" t="str">
        <f t="shared" si="1"/>
        <v xml:space="preserve"> </v>
      </c>
      <c r="J16" s="1">
        <v>450</v>
      </c>
      <c r="K16" s="1">
        <v>266</v>
      </c>
      <c r="L16" s="20">
        <f t="shared" si="2"/>
        <v>0.59111111111111114</v>
      </c>
      <c r="M16" s="1">
        <v>21.4</v>
      </c>
      <c r="N16" s="1">
        <v>6.2</v>
      </c>
      <c r="O16" s="1">
        <v>33.4</v>
      </c>
      <c r="P16" s="1" t="s">
        <v>480</v>
      </c>
    </row>
    <row r="17" spans="1:16">
      <c r="A17">
        <v>13</v>
      </c>
      <c r="B17" s="1" t="s">
        <v>30</v>
      </c>
      <c r="D17" s="1">
        <v>65</v>
      </c>
      <c r="E17" s="1">
        <v>23</v>
      </c>
      <c r="F17" s="20">
        <f t="shared" si="0"/>
        <v>0.35384615384615387</v>
      </c>
      <c r="G17" s="1"/>
      <c r="H17" s="1"/>
      <c r="I17" s="20" t="str">
        <f t="shared" si="1"/>
        <v xml:space="preserve"> </v>
      </c>
      <c r="J17" s="1">
        <v>735</v>
      </c>
      <c r="K17" s="1">
        <v>422</v>
      </c>
      <c r="L17" s="20">
        <f t="shared" si="2"/>
        <v>0.57414965986394562</v>
      </c>
      <c r="M17" s="1">
        <v>21.9</v>
      </c>
      <c r="N17" s="1">
        <v>5.4</v>
      </c>
      <c r="O17" s="1">
        <v>35.1</v>
      </c>
      <c r="P17" s="1" t="s">
        <v>480</v>
      </c>
    </row>
    <row r="18" spans="1:16">
      <c r="A18">
        <v>14</v>
      </c>
      <c r="B18" s="1" t="s">
        <v>30</v>
      </c>
      <c r="D18" s="1">
        <v>63</v>
      </c>
      <c r="E18" s="1">
        <v>16</v>
      </c>
      <c r="F18" s="20">
        <f t="shared" si="0"/>
        <v>0.25396825396825395</v>
      </c>
      <c r="G18" s="1"/>
      <c r="H18" s="1"/>
      <c r="I18" s="20" t="str">
        <f t="shared" si="1"/>
        <v xml:space="preserve"> </v>
      </c>
      <c r="J18" s="1">
        <v>270</v>
      </c>
      <c r="K18" s="1">
        <v>193</v>
      </c>
      <c r="L18" s="20">
        <f t="shared" si="2"/>
        <v>0.71481481481481479</v>
      </c>
      <c r="M18" s="1">
        <v>20.8</v>
      </c>
      <c r="N18" s="1">
        <v>8.8000000000000007</v>
      </c>
      <c r="O18" s="1">
        <v>30.2</v>
      </c>
      <c r="P18" s="1" t="s">
        <v>481</v>
      </c>
    </row>
    <row r="19" spans="1:16">
      <c r="A19">
        <v>15</v>
      </c>
      <c r="B19" s="1" t="s">
        <v>13</v>
      </c>
      <c r="D19" s="1">
        <v>72</v>
      </c>
      <c r="E19" s="1">
        <v>22</v>
      </c>
      <c r="F19" s="20">
        <f t="shared" si="0"/>
        <v>0.30555555555555558</v>
      </c>
      <c r="G19" s="1">
        <v>60</v>
      </c>
      <c r="H19" s="1">
        <v>31</v>
      </c>
      <c r="I19" s="20">
        <f t="shared" si="1"/>
        <v>0.51666666666666672</v>
      </c>
      <c r="J19" s="1">
        <v>1100</v>
      </c>
      <c r="K19" s="1">
        <v>650</v>
      </c>
      <c r="L19" s="20">
        <f t="shared" si="2"/>
        <v>0.59090909090909094</v>
      </c>
      <c r="M19" s="1">
        <v>23</v>
      </c>
      <c r="N19" s="1">
        <v>19.600000000000001</v>
      </c>
      <c r="O19" s="1">
        <v>37.5</v>
      </c>
      <c r="P19" s="1" t="s">
        <v>475</v>
      </c>
    </row>
    <row r="20" spans="1:16">
      <c r="A20" s="28" t="s">
        <v>439</v>
      </c>
      <c r="B20" s="1" t="s">
        <v>13</v>
      </c>
      <c r="D20" s="1">
        <v>66</v>
      </c>
      <c r="E20" s="1">
        <v>23</v>
      </c>
      <c r="F20" s="20">
        <f t="shared" si="0"/>
        <v>0.34848484848484851</v>
      </c>
      <c r="G20" s="1">
        <v>59</v>
      </c>
      <c r="H20" s="1">
        <v>34</v>
      </c>
      <c r="I20" s="20">
        <f t="shared" si="1"/>
        <v>0.57627118644067798</v>
      </c>
      <c r="J20" s="1">
        <v>1100</v>
      </c>
      <c r="K20" s="1">
        <v>704</v>
      </c>
      <c r="L20" s="20">
        <f t="shared" si="2"/>
        <v>0.64</v>
      </c>
      <c r="M20" s="1">
        <v>23</v>
      </c>
      <c r="N20" s="1">
        <v>19</v>
      </c>
      <c r="O20" s="1">
        <v>38.4</v>
      </c>
      <c r="P20" s="1" t="s">
        <v>475</v>
      </c>
    </row>
    <row r="21" spans="1:16">
      <c r="A21" s="28" t="s">
        <v>441</v>
      </c>
      <c r="B21" s="1" t="s">
        <v>28</v>
      </c>
      <c r="D21" s="1">
        <v>60</v>
      </c>
      <c r="E21" s="1">
        <v>10</v>
      </c>
      <c r="F21" s="20">
        <f t="shared" si="0"/>
        <v>0.16666666666666666</v>
      </c>
      <c r="G21" s="1">
        <v>65</v>
      </c>
      <c r="H21" s="1">
        <v>6</v>
      </c>
      <c r="I21" s="20">
        <f t="shared" si="1"/>
        <v>9.2307692307692313E-2</v>
      </c>
      <c r="J21" s="1">
        <v>1100</v>
      </c>
      <c r="K21" s="1">
        <v>704</v>
      </c>
      <c r="L21" s="20">
        <f t="shared" si="2"/>
        <v>0.64</v>
      </c>
      <c r="M21" s="1">
        <v>23</v>
      </c>
      <c r="N21" s="1">
        <v>19</v>
      </c>
      <c r="O21" s="1">
        <v>38.4</v>
      </c>
      <c r="P21" s="1" t="s">
        <v>475</v>
      </c>
    </row>
    <row r="22" spans="1:16">
      <c r="A22">
        <v>17</v>
      </c>
      <c r="B22" s="1" t="s">
        <v>30</v>
      </c>
      <c r="D22" s="1">
        <v>51</v>
      </c>
      <c r="E22" s="1">
        <v>33</v>
      </c>
      <c r="F22" s="20">
        <f t="shared" si="0"/>
        <v>0.6470588235294118</v>
      </c>
      <c r="G22" s="1"/>
      <c r="H22" s="1"/>
      <c r="I22" s="20" t="str">
        <f t="shared" si="1"/>
        <v xml:space="preserve"> </v>
      </c>
      <c r="J22" s="1">
        <v>1050</v>
      </c>
      <c r="K22" s="1">
        <v>727</v>
      </c>
      <c r="L22" s="20">
        <f t="shared" si="2"/>
        <v>0.69238095238095243</v>
      </c>
      <c r="M22" s="1">
        <v>25.5</v>
      </c>
      <c r="N22" s="1">
        <v>13.9</v>
      </c>
      <c r="O22" s="1">
        <v>36.6</v>
      </c>
      <c r="P22" s="1" t="s">
        <v>475</v>
      </c>
    </row>
    <row r="23" spans="1:16">
      <c r="A23">
        <v>18</v>
      </c>
      <c r="B23" s="1" t="s">
        <v>30</v>
      </c>
      <c r="D23" s="1">
        <v>15</v>
      </c>
      <c r="E23" s="1">
        <v>57</v>
      </c>
      <c r="F23" s="20">
        <f t="shared" si="0"/>
        <v>3.8</v>
      </c>
      <c r="G23" s="1"/>
      <c r="H23" s="1"/>
      <c r="I23" s="20" t="str">
        <f t="shared" si="1"/>
        <v xml:space="preserve"> </v>
      </c>
      <c r="J23" s="1">
        <v>2430</v>
      </c>
      <c r="K23" s="1">
        <v>1356</v>
      </c>
      <c r="L23" s="20">
        <f t="shared" si="2"/>
        <v>0.55802469135802468</v>
      </c>
      <c r="M23" s="1">
        <v>27</v>
      </c>
      <c r="N23" s="1">
        <v>20.8</v>
      </c>
      <c r="O23" s="1">
        <v>33.700000000000003</v>
      </c>
      <c r="P23" s="1" t="s">
        <v>482</v>
      </c>
    </row>
    <row r="24" spans="1:16">
      <c r="A24">
        <v>19</v>
      </c>
      <c r="B24" s="1" t="s">
        <v>30</v>
      </c>
      <c r="C24" t="s">
        <v>479</v>
      </c>
      <c r="D24" s="1">
        <v>75</v>
      </c>
      <c r="E24" s="1">
        <v>16</v>
      </c>
      <c r="F24" s="20">
        <f t="shared" si="0"/>
        <v>0.21333333333333335</v>
      </c>
      <c r="G24" s="1"/>
      <c r="H24" s="1"/>
      <c r="I24" s="20" t="str">
        <f t="shared" si="1"/>
        <v xml:space="preserve"> </v>
      </c>
      <c r="J24" s="1">
        <v>500</v>
      </c>
      <c r="K24" s="1">
        <v>253</v>
      </c>
      <c r="L24" s="20">
        <f t="shared" si="2"/>
        <v>0.50600000000000001</v>
      </c>
      <c r="M24" s="1">
        <v>23</v>
      </c>
      <c r="N24" s="1">
        <v>9.1999999999999993</v>
      </c>
      <c r="O24" s="1">
        <v>33.1</v>
      </c>
      <c r="P24" s="1" t="s">
        <v>480</v>
      </c>
    </row>
    <row r="25" spans="1:16">
      <c r="A25">
        <v>20</v>
      </c>
      <c r="B25" s="1" t="s">
        <v>28</v>
      </c>
      <c r="D25" s="1">
        <v>45</v>
      </c>
      <c r="E25" s="1">
        <v>36</v>
      </c>
      <c r="F25" s="20">
        <f t="shared" si="0"/>
        <v>0.8</v>
      </c>
      <c r="G25" s="1"/>
      <c r="H25" s="1"/>
      <c r="I25" s="20" t="str">
        <f t="shared" si="1"/>
        <v xml:space="preserve"> </v>
      </c>
      <c r="J25" s="1">
        <v>850</v>
      </c>
      <c r="K25" s="1">
        <v>560</v>
      </c>
      <c r="L25" s="20">
        <f t="shared" si="2"/>
        <v>0.6588235294117647</v>
      </c>
      <c r="M25" s="1">
        <v>17.899999999999999</v>
      </c>
      <c r="N25" s="1">
        <v>5.5</v>
      </c>
      <c r="O25" s="1">
        <v>28.2</v>
      </c>
      <c r="P25" s="1" t="s">
        <v>477</v>
      </c>
    </row>
    <row r="26" spans="1:16">
      <c r="A26">
        <v>21</v>
      </c>
      <c r="B26" s="1" t="s">
        <v>30</v>
      </c>
      <c r="C26" t="s">
        <v>479</v>
      </c>
      <c r="D26" s="1">
        <v>42</v>
      </c>
      <c r="E26" s="1">
        <v>37</v>
      </c>
      <c r="F26" s="20">
        <f t="shared" si="0"/>
        <v>0.88095238095238093</v>
      </c>
      <c r="G26" s="1"/>
      <c r="H26" s="1"/>
      <c r="I26" s="20" t="str">
        <f t="shared" si="1"/>
        <v xml:space="preserve"> </v>
      </c>
      <c r="J26" s="1">
        <v>500</v>
      </c>
      <c r="K26" s="1">
        <v>253</v>
      </c>
      <c r="L26" s="20">
        <f t="shared" si="2"/>
        <v>0.50600000000000001</v>
      </c>
      <c r="M26" s="1">
        <v>22.9</v>
      </c>
      <c r="N26" s="1">
        <v>9.1999999999999993</v>
      </c>
      <c r="O26" s="1">
        <v>33.1</v>
      </c>
      <c r="P26" s="1" t="s">
        <v>480</v>
      </c>
    </row>
    <row r="27" spans="1:16">
      <c r="A27" s="28" t="s">
        <v>446</v>
      </c>
      <c r="B27" s="1" t="s">
        <v>30</v>
      </c>
      <c r="D27" s="1">
        <v>71</v>
      </c>
      <c r="E27" s="1">
        <v>20</v>
      </c>
      <c r="F27" s="20">
        <f t="shared" si="0"/>
        <v>0.28169014084507044</v>
      </c>
      <c r="G27" s="1"/>
      <c r="H27" s="1"/>
      <c r="I27" s="20" t="str">
        <f t="shared" si="1"/>
        <v xml:space="preserve"> </v>
      </c>
      <c r="J27" s="1">
        <v>1100</v>
      </c>
      <c r="K27" s="1">
        <v>763</v>
      </c>
      <c r="L27" s="20">
        <f t="shared" si="2"/>
        <v>0.69363636363636361</v>
      </c>
      <c r="M27" s="1">
        <v>25.8</v>
      </c>
      <c r="N27" s="1">
        <v>15</v>
      </c>
      <c r="O27" s="1">
        <v>35.1</v>
      </c>
      <c r="P27" s="1" t="s">
        <v>475</v>
      </c>
    </row>
    <row r="28" spans="1:16">
      <c r="A28" s="28" t="s">
        <v>447</v>
      </c>
      <c r="B28" s="1" t="s">
        <v>448</v>
      </c>
      <c r="D28" s="1">
        <v>71</v>
      </c>
      <c r="E28" s="1">
        <v>20</v>
      </c>
      <c r="F28" s="20">
        <f t="shared" si="0"/>
        <v>0.28169014084507044</v>
      </c>
      <c r="G28" s="1"/>
      <c r="H28" s="1"/>
      <c r="I28" s="20" t="str">
        <f t="shared" si="1"/>
        <v xml:space="preserve"> </v>
      </c>
      <c r="J28" s="1">
        <v>1100</v>
      </c>
      <c r="K28" s="1">
        <v>763</v>
      </c>
      <c r="L28" s="20">
        <f t="shared" si="2"/>
        <v>0.69363636363636361</v>
      </c>
      <c r="M28" s="1">
        <v>25.8</v>
      </c>
      <c r="N28" s="1">
        <v>15</v>
      </c>
      <c r="O28" s="1">
        <v>35.1</v>
      </c>
      <c r="P28" s="1" t="s">
        <v>475</v>
      </c>
    </row>
    <row r="29" spans="1:16">
      <c r="A29">
        <v>23</v>
      </c>
      <c r="B29" s="1" t="s">
        <v>28</v>
      </c>
      <c r="D29" s="1">
        <v>56</v>
      </c>
      <c r="E29" s="1">
        <v>33</v>
      </c>
      <c r="F29" s="20">
        <f t="shared" si="0"/>
        <v>0.5892857142857143</v>
      </c>
      <c r="G29" s="1"/>
      <c r="H29" s="1"/>
      <c r="I29" s="20" t="str">
        <f t="shared" si="1"/>
        <v xml:space="preserve"> </v>
      </c>
      <c r="J29" s="1">
        <v>940</v>
      </c>
      <c r="K29" s="1">
        <v>676</v>
      </c>
      <c r="L29" s="20">
        <f t="shared" si="2"/>
        <v>0.7191489361702128</v>
      </c>
      <c r="M29" s="1">
        <v>26.7</v>
      </c>
      <c r="N29" s="1">
        <v>14.4</v>
      </c>
      <c r="O29" s="1">
        <v>37.1</v>
      </c>
      <c r="P29" s="1" t="s">
        <v>475</v>
      </c>
    </row>
    <row r="30" spans="1:16">
      <c r="A30" s="28" t="s">
        <v>450</v>
      </c>
      <c r="B30" s="1" t="s">
        <v>13</v>
      </c>
      <c r="D30" s="1">
        <v>44</v>
      </c>
      <c r="E30" s="1">
        <v>21</v>
      </c>
      <c r="F30" s="20">
        <f t="shared" si="0"/>
        <v>0.47727272727272729</v>
      </c>
      <c r="G30" s="1"/>
      <c r="H30" s="1"/>
      <c r="I30" s="20" t="str">
        <f t="shared" si="1"/>
        <v xml:space="preserve"> </v>
      </c>
      <c r="J30" s="1">
        <v>1400</v>
      </c>
      <c r="K30" s="1">
        <v>893</v>
      </c>
      <c r="L30" s="20">
        <f t="shared" si="2"/>
        <v>0.6378571428571429</v>
      </c>
      <c r="M30" s="1">
        <v>27.5</v>
      </c>
      <c r="N30" s="1">
        <v>16.3</v>
      </c>
      <c r="O30" s="1">
        <v>36.799999999999997</v>
      </c>
      <c r="P30" s="1" t="s">
        <v>475</v>
      </c>
    </row>
    <row r="31" spans="1:16">
      <c r="A31" s="28" t="s">
        <v>451</v>
      </c>
      <c r="B31" s="1" t="s">
        <v>448</v>
      </c>
      <c r="D31" s="1">
        <v>44</v>
      </c>
      <c r="E31" s="1">
        <v>21</v>
      </c>
      <c r="F31" s="20">
        <f t="shared" si="0"/>
        <v>0.47727272727272729</v>
      </c>
      <c r="G31" s="1"/>
      <c r="H31" s="1"/>
      <c r="I31" s="20" t="str">
        <f t="shared" si="1"/>
        <v xml:space="preserve"> </v>
      </c>
      <c r="J31" s="1">
        <v>1400</v>
      </c>
      <c r="K31" s="1">
        <v>893</v>
      </c>
      <c r="L31" s="20">
        <f t="shared" si="2"/>
        <v>0.6378571428571429</v>
      </c>
      <c r="M31" s="1">
        <v>27.5</v>
      </c>
      <c r="N31" s="1">
        <v>16.3</v>
      </c>
      <c r="O31" s="1">
        <v>36.799999999999997</v>
      </c>
      <c r="P31" s="1" t="s">
        <v>475</v>
      </c>
    </row>
    <row r="32" spans="1:16">
      <c r="A32">
        <v>25</v>
      </c>
      <c r="B32" s="1" t="s">
        <v>28</v>
      </c>
      <c r="D32" s="1">
        <v>34</v>
      </c>
      <c r="E32" s="1">
        <v>62</v>
      </c>
      <c r="F32" s="20">
        <f t="shared" si="0"/>
        <v>1.8235294117647058</v>
      </c>
      <c r="G32" s="1"/>
      <c r="H32" s="1"/>
      <c r="I32" s="20" t="str">
        <f t="shared" si="1"/>
        <v xml:space="preserve"> </v>
      </c>
      <c r="J32" s="1">
        <v>2479</v>
      </c>
      <c r="K32" s="1">
        <v>836</v>
      </c>
      <c r="L32" s="20">
        <f t="shared" si="2"/>
        <v>0.33723275514320289</v>
      </c>
      <c r="M32" s="1">
        <v>26.7</v>
      </c>
      <c r="N32" s="1">
        <v>22.4</v>
      </c>
      <c r="O32" s="1">
        <v>32.700000000000003</v>
      </c>
      <c r="P32" s="1" t="s">
        <v>482</v>
      </c>
    </row>
    <row r="33" spans="1:16">
      <c r="A33">
        <v>26</v>
      </c>
      <c r="B33" s="1" t="s">
        <v>96</v>
      </c>
      <c r="D33" s="1">
        <v>41</v>
      </c>
      <c r="E33" s="1">
        <v>32</v>
      </c>
      <c r="F33" s="20">
        <f t="shared" si="0"/>
        <v>0.78048780487804881</v>
      </c>
      <c r="G33" s="1"/>
      <c r="H33" s="1"/>
      <c r="I33" s="20" t="str">
        <f t="shared" si="1"/>
        <v xml:space="preserve"> </v>
      </c>
      <c r="J33" s="1">
        <v>926</v>
      </c>
      <c r="K33" s="1">
        <v>628</v>
      </c>
      <c r="L33" s="20">
        <f t="shared" si="2"/>
        <v>0.67818574514038876</v>
      </c>
      <c r="M33" s="1">
        <v>29.5</v>
      </c>
      <c r="N33" s="1">
        <v>18.5</v>
      </c>
      <c r="O33" s="1">
        <v>37.700000000000003</v>
      </c>
      <c r="P33" s="1" t="s">
        <v>475</v>
      </c>
    </row>
    <row r="34" spans="1:16">
      <c r="A34">
        <v>27</v>
      </c>
      <c r="B34" s="1" t="s">
        <v>13</v>
      </c>
      <c r="D34" s="1">
        <v>45</v>
      </c>
      <c r="E34" s="1">
        <v>20</v>
      </c>
      <c r="F34" s="20">
        <f t="shared" si="0"/>
        <v>0.44444444444444442</v>
      </c>
      <c r="G34" s="1"/>
      <c r="H34" s="1"/>
      <c r="I34" s="20" t="str">
        <f t="shared" si="1"/>
        <v xml:space="preserve"> </v>
      </c>
      <c r="J34" s="1">
        <v>1900</v>
      </c>
      <c r="K34" s="1">
        <v>1290</v>
      </c>
      <c r="L34" s="20">
        <f t="shared" si="2"/>
        <v>0.67894736842105263</v>
      </c>
      <c r="M34" s="1">
        <v>30</v>
      </c>
      <c r="N34" s="1">
        <v>9.3000000000000007</v>
      </c>
      <c r="O34" s="1">
        <v>35.799999999999997</v>
      </c>
      <c r="P34" s="1" t="s">
        <v>483</v>
      </c>
    </row>
    <row r="35" spans="1:16">
      <c r="A35">
        <v>28</v>
      </c>
      <c r="B35" s="1" t="s">
        <v>28</v>
      </c>
      <c r="D35" s="1">
        <v>32</v>
      </c>
      <c r="E35" s="1">
        <v>44</v>
      </c>
      <c r="F35" s="20">
        <f t="shared" si="0"/>
        <v>1.375</v>
      </c>
      <c r="G35" s="1"/>
      <c r="H35" s="1"/>
      <c r="I35" s="20" t="str">
        <f t="shared" si="1"/>
        <v xml:space="preserve"> </v>
      </c>
      <c r="J35" s="1">
        <v>1800</v>
      </c>
      <c r="K35" s="1">
        <v>681</v>
      </c>
      <c r="L35" s="20">
        <f t="shared" si="2"/>
        <v>0.37833333333333335</v>
      </c>
      <c r="M35" s="1">
        <v>19</v>
      </c>
      <c r="N35" s="1">
        <v>10.199999999999999</v>
      </c>
      <c r="O35" s="1">
        <v>27.2</v>
      </c>
      <c r="P35" s="1" t="s">
        <v>478</v>
      </c>
    </row>
    <row r="36" spans="1:16">
      <c r="A36">
        <v>29</v>
      </c>
      <c r="B36" s="1" t="s">
        <v>30</v>
      </c>
      <c r="D36" s="1">
        <v>32</v>
      </c>
      <c r="E36" s="1">
        <v>44</v>
      </c>
      <c r="F36" s="20">
        <f t="shared" si="0"/>
        <v>1.375</v>
      </c>
      <c r="G36" s="1"/>
      <c r="H36" s="1"/>
      <c r="I36" s="20" t="str">
        <f t="shared" si="1"/>
        <v xml:space="preserve"> </v>
      </c>
      <c r="J36" s="1">
        <v>1800</v>
      </c>
      <c r="K36" s="1">
        <v>681</v>
      </c>
      <c r="L36" s="20">
        <f t="shared" si="2"/>
        <v>0.37833333333333335</v>
      </c>
      <c r="M36" s="1">
        <v>19</v>
      </c>
      <c r="N36" s="1">
        <v>10.199999999999999</v>
      </c>
      <c r="O36" s="1">
        <v>27.2</v>
      </c>
      <c r="P36" s="1" t="s">
        <v>478</v>
      </c>
    </row>
    <row r="37" spans="1:16">
      <c r="A37">
        <v>30</v>
      </c>
      <c r="B37" s="1" t="s">
        <v>28</v>
      </c>
      <c r="D37" s="1">
        <v>32</v>
      </c>
      <c r="E37" s="1">
        <v>44</v>
      </c>
      <c r="F37" s="20">
        <f t="shared" si="0"/>
        <v>1.375</v>
      </c>
      <c r="G37" s="1"/>
      <c r="H37" s="1"/>
      <c r="I37" s="20" t="str">
        <f t="shared" si="1"/>
        <v xml:space="preserve"> </v>
      </c>
      <c r="J37" s="1">
        <v>1800</v>
      </c>
      <c r="K37" s="1">
        <v>681</v>
      </c>
      <c r="L37" s="20">
        <f t="shared" si="2"/>
        <v>0.37833333333333335</v>
      </c>
      <c r="M37" s="1">
        <v>22</v>
      </c>
      <c r="N37" s="1">
        <v>10.199999999999999</v>
      </c>
      <c r="O37" s="1">
        <v>27.2</v>
      </c>
      <c r="P37" s="1" t="s">
        <v>478</v>
      </c>
    </row>
    <row r="38" spans="1:16">
      <c r="A38">
        <v>31</v>
      </c>
      <c r="B38" s="1" t="s">
        <v>28</v>
      </c>
      <c r="D38" s="1">
        <v>59</v>
      </c>
      <c r="E38" s="1">
        <v>28</v>
      </c>
      <c r="F38" s="20">
        <f t="shared" si="0"/>
        <v>0.47457627118644069</v>
      </c>
      <c r="G38" s="1"/>
      <c r="H38" s="1"/>
      <c r="I38" s="20" t="str">
        <f t="shared" si="1"/>
        <v xml:space="preserve"> </v>
      </c>
      <c r="J38" s="1">
        <v>1000</v>
      </c>
      <c r="K38" s="1">
        <v>257</v>
      </c>
      <c r="L38" s="20">
        <f t="shared" si="2"/>
        <v>0.25700000000000001</v>
      </c>
      <c r="M38" s="1">
        <v>8.9</v>
      </c>
      <c r="N38" s="1">
        <v>-2.7</v>
      </c>
      <c r="O38" s="1">
        <v>23.6</v>
      </c>
      <c r="P38" s="1" t="s">
        <v>484</v>
      </c>
    </row>
    <row r="39" spans="1:16">
      <c r="A39" s="28">
        <v>32</v>
      </c>
      <c r="B39" s="1" t="s">
        <v>13</v>
      </c>
      <c r="D39" s="1">
        <v>35</v>
      </c>
      <c r="E39" s="1">
        <v>45</v>
      </c>
      <c r="F39" s="20">
        <f t="shared" si="0"/>
        <v>1.2857142857142858</v>
      </c>
      <c r="G39" s="1"/>
      <c r="H39" s="1"/>
      <c r="I39" s="20" t="str">
        <f t="shared" si="1"/>
        <v xml:space="preserve"> </v>
      </c>
      <c r="J39" s="1">
        <v>1200</v>
      </c>
      <c r="K39" s="1">
        <v>447</v>
      </c>
      <c r="L39" s="20">
        <f t="shared" si="2"/>
        <v>0.3725</v>
      </c>
      <c r="M39" s="1">
        <v>23.3</v>
      </c>
      <c r="N39" s="1">
        <v>16.600000000000001</v>
      </c>
      <c r="O39" s="1">
        <v>32</v>
      </c>
      <c r="P39" s="1" t="s">
        <v>475</v>
      </c>
    </row>
    <row r="40" spans="1:16">
      <c r="A40">
        <v>33</v>
      </c>
      <c r="B40" s="1" t="s">
        <v>28</v>
      </c>
      <c r="D40" s="1">
        <v>35</v>
      </c>
      <c r="E40" s="1">
        <v>45</v>
      </c>
      <c r="F40" s="20">
        <f t="shared" si="0"/>
        <v>1.2857142857142858</v>
      </c>
      <c r="G40" s="1"/>
      <c r="H40" s="1"/>
      <c r="I40" s="20" t="str">
        <f t="shared" si="1"/>
        <v xml:space="preserve"> </v>
      </c>
      <c r="J40" s="1">
        <v>1200</v>
      </c>
      <c r="K40" s="1">
        <v>447</v>
      </c>
      <c r="L40" s="20">
        <f t="shared" si="2"/>
        <v>0.3725</v>
      </c>
      <c r="M40" s="1">
        <v>23.3</v>
      </c>
      <c r="N40" s="1">
        <v>16.600000000000001</v>
      </c>
      <c r="O40" s="1">
        <v>32</v>
      </c>
      <c r="P40" s="1" t="s">
        <v>475</v>
      </c>
    </row>
    <row r="41" spans="1:16">
      <c r="A41">
        <v>34</v>
      </c>
      <c r="B41" s="1" t="s">
        <v>30</v>
      </c>
      <c r="D41" s="1">
        <v>35</v>
      </c>
      <c r="E41" s="1">
        <v>45</v>
      </c>
      <c r="F41" s="20">
        <f t="shared" si="0"/>
        <v>1.2857142857142858</v>
      </c>
      <c r="G41" s="1"/>
      <c r="H41" s="1"/>
      <c r="I41" s="20" t="str">
        <f t="shared" si="1"/>
        <v xml:space="preserve"> </v>
      </c>
      <c r="J41" s="1">
        <v>1200</v>
      </c>
      <c r="K41" s="1">
        <v>447</v>
      </c>
      <c r="L41" s="20">
        <f t="shared" si="2"/>
        <v>0.3725</v>
      </c>
      <c r="M41" s="1">
        <v>23.3</v>
      </c>
      <c r="N41" s="1">
        <v>16.600000000000001</v>
      </c>
      <c r="O41" s="1">
        <v>32</v>
      </c>
      <c r="P41" s="1" t="s">
        <v>475</v>
      </c>
    </row>
    <row r="42" spans="1:16">
      <c r="A42" s="28" t="s">
        <v>459</v>
      </c>
      <c r="B42" s="1" t="s">
        <v>96</v>
      </c>
      <c r="D42" s="1"/>
      <c r="E42" s="1"/>
      <c r="F42" s="20" t="str">
        <f t="shared" si="0"/>
        <v xml:space="preserve"> </v>
      </c>
      <c r="G42" s="1"/>
      <c r="H42" s="1"/>
      <c r="I42" s="20" t="str">
        <f t="shared" si="1"/>
        <v xml:space="preserve"> </v>
      </c>
      <c r="J42" s="1"/>
      <c r="K42" s="1"/>
      <c r="L42" s="20"/>
      <c r="M42" s="1"/>
      <c r="N42" s="1"/>
      <c r="O42" s="1"/>
      <c r="P42" s="1"/>
    </row>
    <row r="43" spans="1:16">
      <c r="A43" s="28" t="s">
        <v>460</v>
      </c>
      <c r="B43" s="1" t="s">
        <v>96</v>
      </c>
      <c r="D43" s="1"/>
      <c r="E43" s="1"/>
      <c r="F43" s="20" t="str">
        <f t="shared" si="0"/>
        <v xml:space="preserve"> </v>
      </c>
      <c r="G43" s="1"/>
      <c r="H43" s="1"/>
      <c r="I43" s="20" t="str">
        <f t="shared" si="1"/>
        <v xml:space="preserve"> </v>
      </c>
      <c r="J43" s="1"/>
      <c r="K43" s="1"/>
      <c r="L43" s="20"/>
      <c r="M43" s="1"/>
      <c r="N43" s="1"/>
      <c r="O43" s="1"/>
      <c r="P43" s="1"/>
    </row>
    <row r="44" spans="1:16">
      <c r="A44">
        <v>36</v>
      </c>
      <c r="B44" s="1" t="s">
        <v>30</v>
      </c>
      <c r="D44" s="1">
        <v>60</v>
      </c>
      <c r="E44" s="1">
        <v>30</v>
      </c>
      <c r="F44" s="20">
        <f t="shared" si="0"/>
        <v>0.5</v>
      </c>
      <c r="G44" s="1"/>
      <c r="H44" s="1"/>
      <c r="I44" s="20" t="str">
        <f t="shared" si="1"/>
        <v xml:space="preserve"> </v>
      </c>
      <c r="J44" s="1">
        <v>730</v>
      </c>
      <c r="K44" s="1">
        <v>519</v>
      </c>
      <c r="L44" s="20">
        <f t="shared" si="2"/>
        <v>0.71095890410958906</v>
      </c>
      <c r="M44" s="1">
        <v>21.8</v>
      </c>
      <c r="N44" s="1">
        <v>9</v>
      </c>
      <c r="O44" s="1">
        <v>33.299999999999997</v>
      </c>
      <c r="P44" s="1" t="s">
        <v>483</v>
      </c>
    </row>
    <row r="45" spans="1:16">
      <c r="A45">
        <v>37</v>
      </c>
      <c r="B45" s="1" t="s">
        <v>461</v>
      </c>
      <c r="D45" s="1">
        <v>39</v>
      </c>
      <c r="E45" s="1">
        <v>34</v>
      </c>
      <c r="F45" s="20">
        <f t="shared" si="0"/>
        <v>0.87179487179487181</v>
      </c>
      <c r="G45" s="1"/>
      <c r="H45" s="1"/>
      <c r="I45" s="20" t="str">
        <f t="shared" si="1"/>
        <v xml:space="preserve"> </v>
      </c>
      <c r="J45" s="1">
        <v>1080</v>
      </c>
      <c r="K45" s="1">
        <v>737</v>
      </c>
      <c r="L45" s="20">
        <f t="shared" si="2"/>
        <v>0.68240740740740746</v>
      </c>
      <c r="M45" s="1">
        <v>27.9</v>
      </c>
      <c r="N45" s="1">
        <v>16.2</v>
      </c>
      <c r="O45" s="1">
        <v>40.5</v>
      </c>
      <c r="P45" s="1" t="s">
        <v>475</v>
      </c>
    </row>
    <row r="46" spans="1:16">
      <c r="A46" s="28">
        <v>38</v>
      </c>
      <c r="B46" s="1" t="s">
        <v>485</v>
      </c>
      <c r="D46" s="1">
        <v>39</v>
      </c>
      <c r="E46" s="1">
        <v>34</v>
      </c>
      <c r="F46" s="20">
        <f t="shared" si="0"/>
        <v>0.87179487179487181</v>
      </c>
      <c r="G46" s="1"/>
      <c r="H46" s="1"/>
      <c r="I46" s="20" t="str">
        <f t="shared" si="1"/>
        <v xml:space="preserve"> </v>
      </c>
      <c r="J46" s="1">
        <v>1080</v>
      </c>
      <c r="K46" s="1">
        <v>737</v>
      </c>
      <c r="L46" s="20">
        <f t="shared" si="2"/>
        <v>0.68240740740740746</v>
      </c>
      <c r="M46" s="1">
        <v>27.9</v>
      </c>
      <c r="N46" s="1">
        <v>16.2</v>
      </c>
      <c r="O46" s="1">
        <v>40.5</v>
      </c>
      <c r="P46" s="1" t="s">
        <v>475</v>
      </c>
    </row>
    <row r="47" spans="1:16">
      <c r="A47">
        <v>39</v>
      </c>
      <c r="B47" s="1" t="s">
        <v>30</v>
      </c>
      <c r="D47" s="1">
        <v>40</v>
      </c>
      <c r="E47" s="1">
        <v>36</v>
      </c>
      <c r="F47" s="20">
        <f t="shared" si="0"/>
        <v>0.9</v>
      </c>
      <c r="G47" s="1"/>
      <c r="H47" s="1"/>
      <c r="I47" s="20" t="str">
        <f t="shared" si="1"/>
        <v xml:space="preserve"> </v>
      </c>
      <c r="J47" s="1">
        <v>2370</v>
      </c>
      <c r="K47" s="1">
        <v>773</v>
      </c>
      <c r="L47" s="20">
        <f t="shared" si="2"/>
        <v>0.3261603375527426</v>
      </c>
      <c r="M47" s="1">
        <v>27</v>
      </c>
      <c r="N47" s="1">
        <v>21.8</v>
      </c>
      <c r="O47" s="1">
        <v>32.5</v>
      </c>
      <c r="P47" s="1" t="s">
        <v>478</v>
      </c>
    </row>
    <row r="48" spans="1:16">
      <c r="A48">
        <v>40</v>
      </c>
      <c r="B48" s="1" t="s">
        <v>30</v>
      </c>
      <c r="D48" s="1">
        <v>4</v>
      </c>
      <c r="E48" s="1">
        <v>18</v>
      </c>
      <c r="F48" s="20">
        <f t="shared" si="0"/>
        <v>4.5</v>
      </c>
      <c r="G48" s="1"/>
      <c r="H48" s="1"/>
      <c r="I48" s="20" t="str">
        <f t="shared" si="1"/>
        <v xml:space="preserve"> </v>
      </c>
      <c r="J48" s="1">
        <v>1150</v>
      </c>
      <c r="K48" s="1">
        <v>392</v>
      </c>
      <c r="L48" s="20">
        <f t="shared" si="2"/>
        <v>0.34086956521739131</v>
      </c>
      <c r="M48" s="1">
        <v>21.8</v>
      </c>
      <c r="N48" s="1">
        <v>9.1</v>
      </c>
      <c r="O48" s="1">
        <v>34.4</v>
      </c>
      <c r="P48" s="1" t="s">
        <v>486</v>
      </c>
    </row>
    <row r="49" spans="1:16">
      <c r="A49">
        <v>41</v>
      </c>
      <c r="B49" s="1" t="s">
        <v>28</v>
      </c>
      <c r="D49" s="1">
        <v>56</v>
      </c>
      <c r="E49" s="1">
        <v>29</v>
      </c>
      <c r="F49" s="20">
        <f t="shared" si="0"/>
        <v>0.5178571428571429</v>
      </c>
      <c r="G49" s="1"/>
      <c r="H49" s="1"/>
      <c r="I49" s="20" t="str">
        <f t="shared" si="1"/>
        <v xml:space="preserve"> </v>
      </c>
      <c r="J49" s="1">
        <v>2080</v>
      </c>
      <c r="K49" s="1">
        <v>946</v>
      </c>
      <c r="L49" s="20">
        <f t="shared" si="2"/>
        <v>0.4548076923076923</v>
      </c>
      <c r="M49" s="1">
        <v>26.1</v>
      </c>
      <c r="N49" s="1">
        <v>19.8</v>
      </c>
      <c r="O49" s="1">
        <v>32.1</v>
      </c>
      <c r="P49" s="1" t="s">
        <v>475</v>
      </c>
    </row>
    <row r="50" spans="1:16">
      <c r="A50">
        <v>42</v>
      </c>
      <c r="B50" s="1" t="s">
        <v>28</v>
      </c>
      <c r="D50" s="1">
        <v>38</v>
      </c>
      <c r="E50" s="1">
        <v>47</v>
      </c>
      <c r="F50" s="20">
        <f t="shared" si="0"/>
        <v>1.236842105263158</v>
      </c>
      <c r="G50" s="1"/>
      <c r="H50" s="1"/>
      <c r="I50" s="20" t="str">
        <f t="shared" si="1"/>
        <v xml:space="preserve"> </v>
      </c>
      <c r="J50" s="1">
        <v>1150</v>
      </c>
      <c r="K50" s="1">
        <v>784</v>
      </c>
      <c r="L50" s="20">
        <f t="shared" si="2"/>
        <v>0.68173913043478263</v>
      </c>
      <c r="M50" s="1">
        <v>26.5</v>
      </c>
      <c r="N50" s="1">
        <v>16.600000000000001</v>
      </c>
      <c r="O50" s="1">
        <v>38.200000000000003</v>
      </c>
      <c r="P50" s="1" t="s">
        <v>475</v>
      </c>
    </row>
    <row r="51" spans="1:16">
      <c r="A51">
        <v>43</v>
      </c>
      <c r="B51" s="1" t="s">
        <v>28</v>
      </c>
      <c r="D51" s="1">
        <v>33</v>
      </c>
      <c r="E51" s="1">
        <v>39</v>
      </c>
      <c r="F51" s="20">
        <f t="shared" si="0"/>
        <v>1.1818181818181819</v>
      </c>
      <c r="G51" s="1">
        <v>23</v>
      </c>
      <c r="H51" s="1">
        <v>48</v>
      </c>
      <c r="I51" s="20">
        <f t="shared" si="1"/>
        <v>2.0869565217391304</v>
      </c>
      <c r="J51" s="1">
        <v>1270</v>
      </c>
      <c r="K51" s="1">
        <v>623</v>
      </c>
      <c r="L51" s="20">
        <f t="shared" si="2"/>
        <v>0.49055118110236218</v>
      </c>
      <c r="M51" s="1">
        <v>20</v>
      </c>
      <c r="N51" s="1">
        <v>17.2</v>
      </c>
      <c r="O51" s="1">
        <v>29</v>
      </c>
      <c r="P51" s="1" t="s">
        <v>482</v>
      </c>
    </row>
    <row r="52" spans="1:16">
      <c r="A52">
        <v>44</v>
      </c>
      <c r="B52" s="1" t="s">
        <v>96</v>
      </c>
      <c r="D52" s="1">
        <v>56</v>
      </c>
      <c r="E52" s="1">
        <v>28</v>
      </c>
      <c r="F52" s="20">
        <f t="shared" si="0"/>
        <v>0.5</v>
      </c>
      <c r="G52" s="1"/>
      <c r="H52" s="1"/>
      <c r="I52" s="1"/>
      <c r="J52" s="1">
        <v>1109</v>
      </c>
      <c r="K52" s="1">
        <v>854</v>
      </c>
      <c r="L52" s="20">
        <f t="shared" si="2"/>
        <v>0.77006311992786292</v>
      </c>
      <c r="M52" s="1">
        <v>27.1</v>
      </c>
      <c r="N52" s="1">
        <v>13.3</v>
      </c>
      <c r="O52" s="1">
        <v>38.799999999999997</v>
      </c>
      <c r="P52" s="1" t="s">
        <v>475</v>
      </c>
    </row>
    <row r="53" spans="1:16">
      <c r="A53">
        <v>45</v>
      </c>
      <c r="B53" s="1" t="s">
        <v>96</v>
      </c>
      <c r="D53" s="1">
        <v>25</v>
      </c>
      <c r="E53" s="1">
        <v>50</v>
      </c>
      <c r="F53" s="20">
        <f t="shared" si="0"/>
        <v>2</v>
      </c>
      <c r="G53" s="1">
        <v>16</v>
      </c>
      <c r="H53" s="1">
        <v>48</v>
      </c>
      <c r="I53" s="1">
        <f t="shared" ref="I53" si="3">IFERROR(H53/G53," ")</f>
        <v>3</v>
      </c>
      <c r="J53" s="1">
        <v>1360</v>
      </c>
      <c r="K53" s="1">
        <v>609</v>
      </c>
      <c r="L53" s="20">
        <f t="shared" si="2"/>
        <v>0.44779411764705884</v>
      </c>
      <c r="M53" s="1">
        <v>23.7</v>
      </c>
      <c r="N53" s="1">
        <v>17</v>
      </c>
      <c r="O53" s="1">
        <v>30.3</v>
      </c>
      <c r="P53" s="1" t="s">
        <v>475</v>
      </c>
    </row>
    <row r="54" spans="1:16">
      <c r="A54">
        <v>46</v>
      </c>
      <c r="B54" s="1" t="s">
        <v>28</v>
      </c>
      <c r="D54" s="1">
        <v>71</v>
      </c>
      <c r="E54" s="1">
        <v>20</v>
      </c>
      <c r="F54" s="20">
        <f t="shared" si="0"/>
        <v>0.28169014084507044</v>
      </c>
      <c r="G54" s="1"/>
      <c r="H54" s="1"/>
      <c r="I54" s="1" t="str">
        <f t="shared" si="1"/>
        <v xml:space="preserve"> </v>
      </c>
      <c r="J54" s="1">
        <v>1700</v>
      </c>
      <c r="K54" s="1">
        <v>1120</v>
      </c>
      <c r="L54" s="20">
        <f t="shared" si="2"/>
        <v>0.6588235294117647</v>
      </c>
      <c r="M54" s="1">
        <v>27.4</v>
      </c>
      <c r="N54" s="1">
        <v>18.100000000000001</v>
      </c>
      <c r="O54" s="1">
        <v>33.9</v>
      </c>
      <c r="P54" s="1" t="s">
        <v>475</v>
      </c>
    </row>
    <row r="55" spans="1:16">
      <c r="A55">
        <v>47</v>
      </c>
      <c r="B55" s="1" t="s">
        <v>28</v>
      </c>
      <c r="D55" s="1">
        <v>36</v>
      </c>
      <c r="E55" s="1">
        <v>28</v>
      </c>
      <c r="F55" s="20">
        <f t="shared" si="0"/>
        <v>0.77777777777777779</v>
      </c>
      <c r="G55" s="1"/>
      <c r="H55" s="1"/>
      <c r="I55" s="1" t="str">
        <f t="shared" si="1"/>
        <v xml:space="preserve"> </v>
      </c>
      <c r="J55" s="1">
        <v>2340</v>
      </c>
      <c r="K55" s="1">
        <v>1463</v>
      </c>
      <c r="L55" s="20">
        <f t="shared" si="2"/>
        <v>0.62521367521367521</v>
      </c>
      <c r="M55" s="1">
        <v>27.3</v>
      </c>
      <c r="N55" s="1">
        <v>17.8</v>
      </c>
      <c r="O55" s="1">
        <v>36.700000000000003</v>
      </c>
      <c r="P55" s="1" t="s">
        <v>482</v>
      </c>
    </row>
    <row r="56" spans="1:16">
      <c r="A56">
        <v>48</v>
      </c>
      <c r="B56" s="1" t="s">
        <v>30</v>
      </c>
      <c r="D56" s="1">
        <v>65</v>
      </c>
      <c r="E56" s="1">
        <v>21</v>
      </c>
      <c r="F56" s="20">
        <f t="shared" si="0"/>
        <v>0.32307692307692309</v>
      </c>
      <c r="G56" s="1"/>
      <c r="H56" s="1"/>
      <c r="I56" s="1"/>
      <c r="J56" s="1">
        <v>354</v>
      </c>
      <c r="K56" s="1">
        <v>202</v>
      </c>
      <c r="L56" s="20">
        <f t="shared" si="2"/>
        <v>0.57062146892655363</v>
      </c>
      <c r="M56" s="1">
        <v>20.2</v>
      </c>
      <c r="N56" s="1">
        <v>8.1</v>
      </c>
      <c r="O56" s="1">
        <v>34.5</v>
      </c>
      <c r="P56" s="1" t="s">
        <v>480</v>
      </c>
    </row>
    <row r="57" spans="1:16">
      <c r="A57">
        <v>49</v>
      </c>
      <c r="B57" s="1" t="s">
        <v>28</v>
      </c>
      <c r="D57" s="1">
        <v>69</v>
      </c>
      <c r="E57" s="1">
        <v>15</v>
      </c>
      <c r="F57" s="20">
        <f t="shared" si="0"/>
        <v>0.21739130434782608</v>
      </c>
      <c r="G57" s="1"/>
      <c r="H57" s="1"/>
      <c r="I57" s="1"/>
      <c r="J57" s="1">
        <v>274</v>
      </c>
      <c r="K57" s="1">
        <v>90</v>
      </c>
      <c r="L57" s="20">
        <f t="shared" si="2"/>
        <v>0.32846715328467152</v>
      </c>
      <c r="M57" s="1">
        <v>17.3</v>
      </c>
      <c r="N57" s="1">
        <v>6.9</v>
      </c>
      <c r="O57" s="1">
        <v>27.9</v>
      </c>
      <c r="P57" s="1" t="s">
        <v>487</v>
      </c>
    </row>
    <row r="58" spans="1:16">
      <c r="A58">
        <v>50</v>
      </c>
      <c r="B58" s="1" t="s">
        <v>30</v>
      </c>
      <c r="D58" s="1">
        <v>40</v>
      </c>
      <c r="E58" s="1">
        <v>25</v>
      </c>
      <c r="F58" s="20">
        <f t="shared" si="0"/>
        <v>0.625</v>
      </c>
      <c r="G58" s="1"/>
      <c r="H58" s="1"/>
      <c r="I58" s="1"/>
      <c r="J58" s="1">
        <v>1231</v>
      </c>
      <c r="K58" s="1">
        <v>511</v>
      </c>
      <c r="L58" s="20">
        <f t="shared" si="2"/>
        <v>0.41510966693744922</v>
      </c>
      <c r="M58" s="1">
        <v>18.100000000000001</v>
      </c>
      <c r="N58" s="1">
        <v>5.0999999999999996</v>
      </c>
      <c r="O58" s="1">
        <v>29.1</v>
      </c>
      <c r="P58" s="1" t="s">
        <v>486</v>
      </c>
    </row>
    <row r="59" spans="1:16">
      <c r="A59">
        <v>51</v>
      </c>
      <c r="B59" s="1" t="s">
        <v>448</v>
      </c>
      <c r="D59" s="1">
        <v>59</v>
      </c>
      <c r="E59" s="1">
        <v>28</v>
      </c>
      <c r="F59" s="20">
        <f t="shared" si="0"/>
        <v>0.47457627118644069</v>
      </c>
      <c r="G59" s="1"/>
      <c r="H59" s="1"/>
      <c r="I59" s="1"/>
      <c r="J59" s="1">
        <v>1402</v>
      </c>
      <c r="K59" s="1">
        <v>904</v>
      </c>
      <c r="L59" s="20">
        <f t="shared" si="2"/>
        <v>0.64479315263908699</v>
      </c>
      <c r="M59" s="1">
        <v>27.1</v>
      </c>
      <c r="N59" s="1">
        <v>16</v>
      </c>
      <c r="O59" s="1">
        <v>35.4</v>
      </c>
      <c r="P59" s="1" t="s">
        <v>475</v>
      </c>
    </row>
    <row r="60" spans="1:16">
      <c r="A60">
        <v>52</v>
      </c>
      <c r="B60" s="1" t="s">
        <v>30</v>
      </c>
      <c r="D60" s="1">
        <v>46</v>
      </c>
      <c r="E60" s="1">
        <v>25</v>
      </c>
      <c r="F60" s="20">
        <f t="shared" si="0"/>
        <v>0.54347826086956519</v>
      </c>
      <c r="G60" s="1"/>
      <c r="H60" s="1"/>
      <c r="I60" s="1"/>
      <c r="J60" s="1">
        <v>387</v>
      </c>
      <c r="K60" s="1">
        <v>251</v>
      </c>
      <c r="L60" s="20">
        <f t="shared" si="2"/>
        <v>0.64857881136950901</v>
      </c>
      <c r="M60" s="1">
        <v>25.4</v>
      </c>
      <c r="N60" s="1">
        <v>9.6</v>
      </c>
      <c r="O60" s="1">
        <v>37.9</v>
      </c>
      <c r="P60" s="1" t="s">
        <v>481</v>
      </c>
    </row>
    <row r="61" spans="1:16">
      <c r="A61">
        <v>53</v>
      </c>
      <c r="B61" s="1" t="s">
        <v>30</v>
      </c>
      <c r="D61" s="1">
        <v>71</v>
      </c>
      <c r="E61" s="1">
        <v>20</v>
      </c>
      <c r="F61" s="20">
        <f t="shared" si="0"/>
        <v>0.28169014084507044</v>
      </c>
      <c r="G61" s="1"/>
      <c r="H61" s="1"/>
      <c r="I61" s="1"/>
      <c r="J61" s="1">
        <v>1505</v>
      </c>
      <c r="K61" s="1">
        <v>966</v>
      </c>
      <c r="L61" s="20">
        <f t="shared" si="2"/>
        <v>0.64186046511627903</v>
      </c>
      <c r="M61" s="1">
        <v>27.3</v>
      </c>
      <c r="N61" s="1">
        <v>17.3</v>
      </c>
      <c r="O61" s="1">
        <v>34.4</v>
      </c>
      <c r="P61" s="1" t="s">
        <v>475</v>
      </c>
    </row>
    <row r="62" spans="1:16">
      <c r="A62">
        <v>54</v>
      </c>
      <c r="B62" s="1" t="s">
        <v>28</v>
      </c>
      <c r="D62" s="1">
        <v>36</v>
      </c>
      <c r="E62" s="1">
        <v>42</v>
      </c>
      <c r="F62" s="20">
        <f t="shared" si="0"/>
        <v>1.1666666666666667</v>
      </c>
      <c r="G62" s="1"/>
      <c r="H62" s="1"/>
      <c r="I62" s="1"/>
      <c r="J62" s="1">
        <v>1111</v>
      </c>
      <c r="K62" s="1">
        <v>730</v>
      </c>
      <c r="L62" s="20">
        <f t="shared" si="2"/>
        <v>0.6570657065706571</v>
      </c>
      <c r="M62" s="1">
        <v>24.1</v>
      </c>
      <c r="N62" s="1">
        <v>13.2</v>
      </c>
      <c r="O62" s="1">
        <v>31.7</v>
      </c>
      <c r="P62" s="1" t="s">
        <v>475</v>
      </c>
    </row>
    <row r="63" spans="1:16">
      <c r="A63">
        <v>55</v>
      </c>
      <c r="B63" s="1" t="s">
        <v>30</v>
      </c>
      <c r="D63" s="1">
        <v>73</v>
      </c>
      <c r="E63" s="1">
        <v>9</v>
      </c>
      <c r="F63" s="20">
        <f t="shared" si="0"/>
        <v>0.12328767123287671</v>
      </c>
      <c r="G63" s="1"/>
      <c r="H63" s="1"/>
      <c r="I63" s="1"/>
      <c r="J63" s="1">
        <v>383</v>
      </c>
      <c r="K63" s="1">
        <v>235</v>
      </c>
      <c r="L63" s="20">
        <f t="shared" si="2"/>
        <v>0.61357702349869447</v>
      </c>
      <c r="M63" s="1">
        <v>26.2</v>
      </c>
      <c r="N63" s="1">
        <v>10</v>
      </c>
      <c r="O63" s="1">
        <v>39.1</v>
      </c>
      <c r="P63" s="1" t="s">
        <v>481</v>
      </c>
    </row>
    <row r="64" spans="1:16">
      <c r="A64">
        <v>56</v>
      </c>
      <c r="B64" s="1" t="s">
        <v>28</v>
      </c>
      <c r="D64" s="1">
        <v>73</v>
      </c>
      <c r="E64" s="1">
        <v>9</v>
      </c>
      <c r="F64" s="20">
        <f t="shared" si="0"/>
        <v>0.12328767123287671</v>
      </c>
      <c r="G64" s="1"/>
      <c r="H64" s="1"/>
      <c r="I64" s="1"/>
      <c r="J64" s="1">
        <v>383</v>
      </c>
      <c r="K64" s="1">
        <v>235</v>
      </c>
      <c r="L64" s="20">
        <f t="shared" si="2"/>
        <v>0.61357702349869447</v>
      </c>
      <c r="M64" s="1">
        <v>26.2</v>
      </c>
      <c r="N64" s="1">
        <v>10</v>
      </c>
      <c r="O64" s="1">
        <v>39.1</v>
      </c>
      <c r="P64" s="1" t="s">
        <v>481</v>
      </c>
    </row>
    <row r="65" spans="1:16">
      <c r="A65">
        <v>57</v>
      </c>
      <c r="B65" s="1" t="s">
        <v>30</v>
      </c>
      <c r="D65" s="1">
        <v>53</v>
      </c>
      <c r="E65" s="1">
        <v>34</v>
      </c>
      <c r="F65" s="20">
        <f t="shared" si="0"/>
        <v>0.64150943396226412</v>
      </c>
      <c r="G65" s="1"/>
      <c r="H65" s="1"/>
      <c r="I65" s="1"/>
      <c r="J65" s="1">
        <v>974</v>
      </c>
      <c r="K65" s="1">
        <v>544</v>
      </c>
      <c r="L65" s="20">
        <f t="shared" si="2"/>
        <v>0.55852156057494862</v>
      </c>
      <c r="M65" s="1">
        <v>16.7</v>
      </c>
      <c r="N65" s="1">
        <v>6.3</v>
      </c>
      <c r="O65" s="1">
        <v>31.8</v>
      </c>
      <c r="P65" s="1" t="s">
        <v>488</v>
      </c>
    </row>
    <row r="66" spans="1:16">
      <c r="A66">
        <v>58</v>
      </c>
      <c r="B66" s="1" t="s">
        <v>13</v>
      </c>
      <c r="D66" s="1">
        <v>38</v>
      </c>
      <c r="E66" s="1">
        <v>39</v>
      </c>
      <c r="F66" s="20">
        <f t="shared" si="0"/>
        <v>1.0263157894736843</v>
      </c>
      <c r="G66" s="1"/>
      <c r="H66" s="1"/>
      <c r="I66" s="1"/>
      <c r="J66" s="1">
        <v>784</v>
      </c>
      <c r="K66" s="1">
        <v>431</v>
      </c>
      <c r="L66" s="20">
        <f t="shared" si="2"/>
        <v>0.54974489795918369</v>
      </c>
      <c r="M66" s="1">
        <v>23.6</v>
      </c>
      <c r="N66" s="1">
        <v>14.4</v>
      </c>
      <c r="O66" s="1">
        <v>33.9</v>
      </c>
      <c r="P66" s="1" t="s">
        <v>475</v>
      </c>
    </row>
    <row r="67" spans="1:16">
      <c r="A67">
        <v>59</v>
      </c>
      <c r="B67" s="1" t="s">
        <v>448</v>
      </c>
      <c r="D67" s="1">
        <v>44</v>
      </c>
      <c r="E67" s="1">
        <v>21</v>
      </c>
      <c r="F67" s="20">
        <f t="shared" si="0"/>
        <v>0.47727272727272729</v>
      </c>
      <c r="G67" s="1"/>
      <c r="H67" s="1"/>
      <c r="I67" s="1"/>
      <c r="J67" s="1">
        <v>1231</v>
      </c>
      <c r="K67" s="1">
        <v>822</v>
      </c>
      <c r="L67" s="20">
        <f t="shared" si="2"/>
        <v>0.66774979691307879</v>
      </c>
      <c r="M67" s="1">
        <v>27.1</v>
      </c>
      <c r="N67" s="1">
        <v>17.7</v>
      </c>
      <c r="O67" s="1">
        <v>33.9</v>
      </c>
      <c r="P67" s="1" t="s">
        <v>475</v>
      </c>
    </row>
    <row r="68" spans="1:16">
      <c r="A68">
        <v>60</v>
      </c>
      <c r="B68" s="1" t="s">
        <v>448</v>
      </c>
      <c r="D68" s="1">
        <v>89</v>
      </c>
      <c r="E68" s="1">
        <v>7</v>
      </c>
      <c r="F68" s="20">
        <f t="shared" ref="F68:F74" si="4">IFERROR(E68/D68," ")</f>
        <v>7.8651685393258425E-2</v>
      </c>
      <c r="G68" s="1"/>
      <c r="H68" s="1"/>
      <c r="I68" s="1"/>
      <c r="J68" s="1">
        <v>1237</v>
      </c>
      <c r="K68" s="1">
        <v>822</v>
      </c>
      <c r="L68" s="20">
        <f t="shared" ref="L68:L74" si="5">K68/J68</f>
        <v>0.66451091350040425</v>
      </c>
      <c r="M68" s="1">
        <v>26.9</v>
      </c>
      <c r="N68" s="1">
        <v>17.7</v>
      </c>
      <c r="O68" s="1">
        <v>33.6</v>
      </c>
      <c r="P68" s="1" t="s">
        <v>475</v>
      </c>
    </row>
    <row r="69" spans="1:16">
      <c r="A69">
        <v>61</v>
      </c>
      <c r="B69" s="1" t="s">
        <v>448</v>
      </c>
      <c r="D69" s="1">
        <v>54</v>
      </c>
      <c r="E69" s="1">
        <v>33</v>
      </c>
      <c r="F69" s="20">
        <f t="shared" si="4"/>
        <v>0.61111111111111116</v>
      </c>
      <c r="G69" s="1"/>
      <c r="H69" s="1"/>
      <c r="I69" s="1"/>
      <c r="J69" s="1">
        <v>1274</v>
      </c>
      <c r="K69" s="1">
        <v>887</v>
      </c>
      <c r="L69" s="20">
        <f t="shared" si="5"/>
        <v>0.6962323390894819</v>
      </c>
      <c r="M69" s="1">
        <v>24</v>
      </c>
      <c r="N69" s="1">
        <v>15.4</v>
      </c>
      <c r="O69" s="1">
        <v>32.200000000000003</v>
      </c>
      <c r="P69" s="1" t="s">
        <v>475</v>
      </c>
    </row>
    <row r="70" spans="1:16">
      <c r="A70">
        <v>62</v>
      </c>
      <c r="B70" s="1" t="s">
        <v>448</v>
      </c>
      <c r="D70" s="1">
        <v>63</v>
      </c>
      <c r="E70" s="1">
        <v>29</v>
      </c>
      <c r="F70" s="20">
        <f t="shared" si="4"/>
        <v>0.46031746031746029</v>
      </c>
      <c r="G70" s="1"/>
      <c r="H70" s="1"/>
      <c r="I70" s="1"/>
      <c r="J70" s="1">
        <v>1159</v>
      </c>
      <c r="K70" s="1">
        <v>814</v>
      </c>
      <c r="L70" s="20">
        <f t="shared" si="5"/>
        <v>0.70232959447799825</v>
      </c>
      <c r="M70" s="1">
        <v>25.8</v>
      </c>
      <c r="N70" s="1">
        <v>14.8</v>
      </c>
      <c r="O70" s="1">
        <v>35</v>
      </c>
      <c r="P70" s="1" t="s">
        <v>475</v>
      </c>
    </row>
    <row r="71" spans="1:16">
      <c r="A71">
        <v>63</v>
      </c>
      <c r="B71" s="1" t="s">
        <v>448</v>
      </c>
      <c r="D71" s="1">
        <v>65</v>
      </c>
      <c r="E71" s="1">
        <v>26</v>
      </c>
      <c r="F71" s="20">
        <f t="shared" si="4"/>
        <v>0.4</v>
      </c>
      <c r="G71" s="1"/>
      <c r="H71" s="1"/>
      <c r="I71" s="1"/>
      <c r="J71" s="1">
        <v>1559</v>
      </c>
      <c r="K71" s="1">
        <v>1007</v>
      </c>
      <c r="L71" s="20">
        <f t="shared" si="5"/>
        <v>0.64592687620269407</v>
      </c>
      <c r="M71" s="1">
        <v>27.4</v>
      </c>
      <c r="N71" s="1">
        <v>17.5</v>
      </c>
      <c r="O71" s="1">
        <v>34.6</v>
      </c>
      <c r="P71" s="1" t="s">
        <v>475</v>
      </c>
    </row>
    <row r="72" spans="1:16">
      <c r="A72">
        <v>64</v>
      </c>
      <c r="B72" s="1" t="s">
        <v>96</v>
      </c>
      <c r="D72" s="1">
        <v>41</v>
      </c>
      <c r="E72" s="1">
        <v>44</v>
      </c>
      <c r="F72" s="20">
        <f t="shared" si="4"/>
        <v>1.0731707317073171</v>
      </c>
      <c r="G72" s="1"/>
      <c r="H72" s="1"/>
      <c r="I72" s="1"/>
      <c r="J72" s="1">
        <v>2673</v>
      </c>
      <c r="K72" s="1">
        <v>1142</v>
      </c>
      <c r="L72" s="20">
        <f t="shared" si="5"/>
        <v>0.42723531612420501</v>
      </c>
      <c r="M72" s="1">
        <v>25.3</v>
      </c>
      <c r="N72" s="1">
        <v>20.9</v>
      </c>
      <c r="O72" s="1">
        <v>30.3</v>
      </c>
      <c r="P72" s="1" t="s">
        <v>478</v>
      </c>
    </row>
    <row r="73" spans="1:16">
      <c r="A73">
        <v>65</v>
      </c>
      <c r="B73" s="1" t="s">
        <v>96</v>
      </c>
      <c r="D73" s="1">
        <v>44</v>
      </c>
      <c r="E73" s="1">
        <v>44</v>
      </c>
      <c r="F73" s="20">
        <f t="shared" si="4"/>
        <v>1</v>
      </c>
      <c r="G73" s="1"/>
      <c r="H73" s="1"/>
      <c r="I73" s="1"/>
      <c r="J73" s="1">
        <v>1633</v>
      </c>
      <c r="K73" s="1">
        <v>670</v>
      </c>
      <c r="L73" s="20">
        <f t="shared" si="5"/>
        <v>0.41028781383955909</v>
      </c>
      <c r="M73" s="1">
        <v>23</v>
      </c>
      <c r="N73" s="1">
        <v>17.5</v>
      </c>
      <c r="O73" s="1">
        <v>21.4</v>
      </c>
      <c r="P73" s="1" t="s">
        <v>475</v>
      </c>
    </row>
    <row r="74" spans="1:16">
      <c r="A74">
        <v>66</v>
      </c>
      <c r="B74" s="1" t="s">
        <v>96</v>
      </c>
      <c r="D74" s="1">
        <v>39</v>
      </c>
      <c r="E74" s="1">
        <v>45</v>
      </c>
      <c r="F74" s="20">
        <f t="shared" si="4"/>
        <v>1.1538461538461537</v>
      </c>
      <c r="G74" s="1"/>
      <c r="H74" s="1"/>
      <c r="I74" s="1"/>
      <c r="J74" s="1">
        <v>1927</v>
      </c>
      <c r="K74" s="1">
        <v>831</v>
      </c>
      <c r="L74" s="20">
        <f t="shared" si="5"/>
        <v>0.43124026984950703</v>
      </c>
      <c r="M74" s="1">
        <v>24.3</v>
      </c>
      <c r="N74" s="1">
        <v>18.899999999999999</v>
      </c>
      <c r="O74" s="1">
        <v>30.5</v>
      </c>
      <c r="P74" s="1" t="s">
        <v>475</v>
      </c>
    </row>
    <row r="75" spans="1:16">
      <c r="D75" s="1"/>
      <c r="E75" s="1"/>
      <c r="F75" s="1"/>
      <c r="G75" s="1"/>
      <c r="H75" s="1"/>
      <c r="I75" s="1"/>
      <c r="J75" s="1"/>
      <c r="K75" s="1"/>
      <c r="L75" s="1"/>
      <c r="M75" s="1"/>
      <c r="N75" s="1"/>
      <c r="O75" s="1"/>
      <c r="P75" s="1"/>
    </row>
    <row r="76" spans="1:16">
      <c r="D76" s="1"/>
      <c r="E76" s="1"/>
      <c r="F76" s="1"/>
      <c r="G76" s="1"/>
      <c r="H76" s="1"/>
      <c r="I76" s="1"/>
      <c r="J76" s="1"/>
      <c r="K76" s="1"/>
      <c r="L76" s="1"/>
      <c r="M76" s="1"/>
      <c r="N76" s="1"/>
      <c r="O76" s="1"/>
      <c r="P76" s="1"/>
    </row>
    <row r="77" spans="1:16">
      <c r="D77" s="1"/>
      <c r="E77" s="1"/>
      <c r="F77" s="1"/>
      <c r="G77" s="1"/>
      <c r="H77" s="1"/>
      <c r="I77" s="1"/>
      <c r="J77" s="1"/>
      <c r="K77" s="1"/>
      <c r="L77" s="1"/>
      <c r="M77" s="1"/>
      <c r="N77" s="1"/>
      <c r="O77" s="1"/>
      <c r="P77" s="1"/>
    </row>
    <row r="78" spans="1:16">
      <c r="D78" s="1"/>
      <c r="E78" s="1"/>
      <c r="F78" s="1"/>
      <c r="G78" s="1"/>
      <c r="H78" s="1"/>
      <c r="I78" s="1"/>
      <c r="J78" s="1"/>
      <c r="K78" s="1"/>
      <c r="L78" s="1"/>
      <c r="M78" s="1"/>
      <c r="N78" s="1"/>
      <c r="O78" s="1"/>
      <c r="P78" s="1"/>
    </row>
    <row r="79" spans="1:16">
      <c r="D79" s="1"/>
      <c r="E79" s="1"/>
      <c r="F79" s="1"/>
      <c r="G79" s="1"/>
      <c r="H79" s="1"/>
      <c r="I79" s="1"/>
      <c r="J79" s="1"/>
      <c r="K79" s="1"/>
      <c r="L79" s="1"/>
      <c r="M79" s="1"/>
      <c r="N79" s="1"/>
      <c r="O79" s="1"/>
      <c r="P79" s="1"/>
    </row>
    <row r="80" spans="1:16">
      <c r="D80" s="1"/>
      <c r="E80" s="1"/>
      <c r="F80" s="1"/>
      <c r="G80" s="1"/>
      <c r="H80" s="1"/>
      <c r="I80" s="1"/>
      <c r="J80" s="1"/>
      <c r="K80" s="1"/>
      <c r="L80" s="1"/>
      <c r="M80" s="1"/>
      <c r="N80" s="1"/>
      <c r="O80" s="1"/>
      <c r="P80" s="1"/>
    </row>
    <row r="81" spans="4:16">
      <c r="D81" s="1"/>
      <c r="E81" s="1"/>
      <c r="F81" s="1"/>
      <c r="G81" s="1"/>
      <c r="H81" s="1"/>
      <c r="I81" s="1"/>
      <c r="J81" s="1"/>
      <c r="K81" s="1"/>
      <c r="L81" s="1"/>
      <c r="M81" s="1"/>
      <c r="N81" s="1"/>
      <c r="O81" s="1"/>
      <c r="P81" s="1"/>
    </row>
    <row r="82" spans="4:16">
      <c r="D82" s="1"/>
      <c r="E82" s="1"/>
      <c r="F82" s="1"/>
      <c r="G82" s="1"/>
      <c r="H82" s="1"/>
      <c r="I82" s="1"/>
      <c r="J82" s="1"/>
      <c r="K82" s="1"/>
      <c r="L82" s="1"/>
      <c r="M82" s="1"/>
      <c r="N82" s="1"/>
      <c r="O82" s="1"/>
      <c r="P82" s="1"/>
    </row>
    <row r="83" spans="4:16">
      <c r="D83" s="1"/>
      <c r="E83" s="1"/>
      <c r="F83" s="1"/>
      <c r="G83" s="1"/>
      <c r="H83" s="1"/>
      <c r="I83" s="1"/>
      <c r="J83" s="1"/>
      <c r="K83" s="1"/>
      <c r="L83" s="1"/>
      <c r="M83" s="1"/>
      <c r="N83" s="1"/>
      <c r="O83" s="1"/>
      <c r="P83" s="1"/>
    </row>
    <row r="84" spans="4:16">
      <c r="D84" s="1"/>
      <c r="E84" s="1"/>
      <c r="F84" s="1"/>
      <c r="G84" s="1"/>
      <c r="H84" s="1"/>
      <c r="I84" s="1"/>
      <c r="J84" s="1"/>
      <c r="K84" s="1"/>
      <c r="L84" s="1"/>
      <c r="M84" s="1"/>
      <c r="N84" s="1"/>
      <c r="O84" s="1"/>
      <c r="P84" s="1"/>
    </row>
    <row r="85" spans="4:16">
      <c r="D85" s="1"/>
      <c r="E85" s="1"/>
      <c r="F85" s="1"/>
      <c r="G85" s="1"/>
      <c r="H85" s="1"/>
      <c r="I85" s="1"/>
      <c r="J85" s="1"/>
      <c r="K85" s="1"/>
      <c r="L85" s="1"/>
      <c r="M85" s="1"/>
      <c r="N85" s="1"/>
      <c r="O85" s="1"/>
      <c r="P85" s="1"/>
    </row>
    <row r="86" spans="4:16">
      <c r="D86" s="1"/>
      <c r="E86" s="1"/>
      <c r="F86" s="1"/>
      <c r="G86" s="1"/>
      <c r="H86" s="1"/>
      <c r="I86" s="1"/>
      <c r="J86" s="1"/>
      <c r="K86" s="1"/>
      <c r="L86" s="1"/>
      <c r="M86" s="1"/>
      <c r="N86" s="1"/>
      <c r="O86" s="1"/>
      <c r="P86" s="1"/>
    </row>
    <row r="87" spans="4:16">
      <c r="D87" s="1"/>
      <c r="E87" s="1"/>
      <c r="F87" s="1"/>
      <c r="G87" s="1"/>
      <c r="H87" s="1"/>
      <c r="I87" s="1"/>
      <c r="J87" s="1"/>
      <c r="K87" s="1"/>
      <c r="L87" s="1"/>
      <c r="M87" s="1"/>
      <c r="N87" s="1"/>
      <c r="O87" s="1"/>
      <c r="P87" s="1"/>
    </row>
    <row r="88" spans="4:16">
      <c r="D88" s="1"/>
      <c r="E88" s="1"/>
      <c r="F88" s="1"/>
      <c r="G88" s="1"/>
      <c r="H88" s="1"/>
      <c r="I88" s="1"/>
      <c r="J88" s="1"/>
      <c r="K88" s="1"/>
      <c r="L88" s="1"/>
      <c r="M88" s="1"/>
      <c r="N88" s="1"/>
      <c r="O88" s="1"/>
      <c r="P88" s="1"/>
    </row>
    <row r="89" spans="4:16">
      <c r="D89" s="1"/>
      <c r="E89" s="1"/>
      <c r="F89" s="1"/>
      <c r="G89" s="1"/>
      <c r="H89" s="1"/>
      <c r="I89" s="1"/>
      <c r="J89" s="1"/>
      <c r="K89" s="1"/>
      <c r="L89" s="1"/>
      <c r="M89" s="1"/>
      <c r="N89" s="1"/>
      <c r="O89" s="1"/>
      <c r="P89" s="1"/>
    </row>
    <row r="90" spans="4:16">
      <c r="D90" s="1"/>
      <c r="E90" s="1"/>
      <c r="F90" s="1"/>
      <c r="G90" s="1"/>
      <c r="H90" s="1"/>
      <c r="I90" s="1"/>
      <c r="J90" s="1"/>
      <c r="K90" s="1"/>
      <c r="L90" s="1"/>
      <c r="M90" s="1"/>
      <c r="N90" s="1"/>
      <c r="O90" s="1"/>
      <c r="P90" s="1"/>
    </row>
    <row r="91" spans="4:16">
      <c r="D91" s="1"/>
      <c r="E91" s="1"/>
      <c r="F91" s="1"/>
      <c r="G91" s="1"/>
      <c r="H91" s="1"/>
      <c r="I91" s="1"/>
      <c r="J91" s="1"/>
      <c r="K91" s="1"/>
      <c r="L91" s="1"/>
      <c r="M91" s="1"/>
      <c r="N91" s="1"/>
      <c r="O91" s="1"/>
      <c r="P91" s="1"/>
    </row>
    <row r="92" spans="4:16">
      <c r="D92" s="1"/>
      <c r="E92" s="1"/>
      <c r="F92" s="1"/>
      <c r="G92" s="1"/>
      <c r="H92" s="1"/>
      <c r="I92" s="1"/>
      <c r="J92" s="1"/>
      <c r="K92" s="1"/>
      <c r="L92" s="1"/>
      <c r="M92" s="1"/>
      <c r="N92" s="1"/>
      <c r="O92" s="1"/>
      <c r="P92" s="1"/>
    </row>
    <row r="93" spans="4:16">
      <c r="D93" s="1"/>
      <c r="E93" s="1"/>
      <c r="F93" s="1"/>
      <c r="G93" s="1"/>
      <c r="H93" s="1"/>
      <c r="I93" s="1"/>
      <c r="J93" s="1"/>
      <c r="K93" s="1"/>
      <c r="L93" s="1"/>
      <c r="M93" s="1"/>
      <c r="N93" s="1"/>
      <c r="O93" s="1"/>
      <c r="P93" s="1"/>
    </row>
    <row r="94" spans="4:16">
      <c r="D94" s="1"/>
      <c r="E94" s="1"/>
      <c r="F94" s="1"/>
      <c r="G94" s="1"/>
      <c r="H94" s="1"/>
      <c r="I94" s="1"/>
      <c r="J94" s="1"/>
      <c r="K94" s="1"/>
      <c r="L94" s="1"/>
      <c r="M94" s="1"/>
      <c r="N94" s="1"/>
      <c r="O94" s="1"/>
      <c r="P94" s="1"/>
    </row>
    <row r="95" spans="4:16">
      <c r="D95" s="1"/>
      <c r="E95" s="1"/>
      <c r="F95" s="1"/>
      <c r="G95" s="1"/>
      <c r="H95" s="1"/>
      <c r="I95" s="1"/>
      <c r="J95" s="1"/>
      <c r="K95" s="1"/>
      <c r="L95" s="1"/>
      <c r="M95" s="1"/>
      <c r="N95" s="1"/>
      <c r="O95" s="1"/>
      <c r="P95" s="1"/>
    </row>
    <row r="96" spans="4:16">
      <c r="D96" s="1"/>
      <c r="E96" s="1"/>
      <c r="F96" s="1"/>
      <c r="G96" s="1"/>
      <c r="H96" s="1"/>
      <c r="I96" s="1"/>
      <c r="J96" s="1"/>
      <c r="K96" s="1"/>
      <c r="L96" s="1"/>
      <c r="M96" s="1"/>
      <c r="N96" s="1"/>
      <c r="O96" s="1"/>
      <c r="P96" s="1"/>
    </row>
    <row r="97" spans="4:16">
      <c r="D97" s="1"/>
      <c r="E97" s="1"/>
      <c r="F97" s="1"/>
      <c r="G97" s="1"/>
      <c r="H97" s="1"/>
      <c r="I97" s="1"/>
      <c r="J97" s="1"/>
      <c r="K97" s="1"/>
      <c r="L97" s="1"/>
      <c r="M97" s="1"/>
      <c r="N97" s="1"/>
      <c r="O97" s="1"/>
      <c r="P97" s="1"/>
    </row>
    <row r="98" spans="4:16">
      <c r="D98" s="1"/>
      <c r="E98" s="1"/>
      <c r="F98" s="1"/>
      <c r="G98" s="1"/>
      <c r="H98" s="1"/>
      <c r="I98" s="1"/>
      <c r="J98" s="1"/>
      <c r="K98" s="1"/>
      <c r="L98" s="1"/>
      <c r="M98" s="1"/>
      <c r="N98" s="1"/>
      <c r="O98" s="1"/>
      <c r="P98" s="1"/>
    </row>
    <row r="99" spans="4:16">
      <c r="D99" s="1"/>
      <c r="E99" s="1"/>
      <c r="F99" s="1"/>
      <c r="G99" s="1"/>
      <c r="H99" s="1"/>
      <c r="I99" s="1"/>
      <c r="J99" s="1"/>
      <c r="K99" s="1"/>
      <c r="L99" s="1"/>
      <c r="M99" s="1"/>
      <c r="N99" s="1"/>
      <c r="O99" s="1"/>
      <c r="P99" s="1"/>
    </row>
    <row r="100" spans="4:16">
      <c r="D100" s="1"/>
      <c r="E100" s="1"/>
      <c r="F100" s="1"/>
      <c r="G100" s="1"/>
      <c r="H100" s="1"/>
      <c r="I100" s="1"/>
      <c r="J100" s="1"/>
      <c r="K100" s="1"/>
      <c r="L100" s="1"/>
      <c r="M100" s="1"/>
      <c r="N100" s="1"/>
      <c r="O100" s="1"/>
      <c r="P100" s="1"/>
    </row>
    <row r="101" spans="4:16">
      <c r="D101" s="1"/>
      <c r="E101" s="1"/>
      <c r="F101" s="1"/>
      <c r="G101" s="1"/>
      <c r="H101" s="1"/>
      <c r="I101" s="1"/>
      <c r="J101" s="1"/>
      <c r="K101" s="1"/>
      <c r="L101" s="1"/>
      <c r="M101" s="1"/>
      <c r="N101" s="1"/>
      <c r="O101" s="1"/>
      <c r="P101" s="1"/>
    </row>
    <row r="102" spans="4:16">
      <c r="D102" s="1"/>
      <c r="E102" s="1"/>
      <c r="F102" s="1"/>
      <c r="G102" s="1"/>
      <c r="H102" s="1"/>
      <c r="I102" s="1"/>
      <c r="J102" s="1"/>
      <c r="K102" s="1"/>
      <c r="L102" s="1"/>
      <c r="M102" s="1"/>
      <c r="N102" s="1"/>
      <c r="O102" s="1"/>
      <c r="P102" s="1"/>
    </row>
    <row r="103" spans="4:16">
      <c r="D103" s="1"/>
      <c r="E103" s="1"/>
      <c r="F103" s="1"/>
      <c r="G103" s="1"/>
      <c r="H103" s="1"/>
      <c r="I103" s="1"/>
      <c r="J103" s="1"/>
      <c r="K103" s="1"/>
      <c r="L103" s="1"/>
      <c r="M103" s="1"/>
      <c r="N103" s="1"/>
      <c r="O103" s="1"/>
      <c r="P103" s="1"/>
    </row>
    <row r="104" spans="4:16">
      <c r="D104" s="1"/>
      <c r="E104" s="1"/>
      <c r="F104" s="1"/>
      <c r="G104" s="1"/>
      <c r="H104" s="1"/>
      <c r="I104" s="1"/>
      <c r="J104" s="1"/>
      <c r="K104" s="1"/>
      <c r="L104" s="1"/>
      <c r="M104" s="1"/>
      <c r="N104" s="1"/>
      <c r="O104" s="1"/>
      <c r="P104" s="1"/>
    </row>
    <row r="105" spans="4:16">
      <c r="D105" s="1"/>
      <c r="E105" s="1"/>
      <c r="F105" s="1"/>
      <c r="G105" s="1"/>
      <c r="H105" s="1"/>
      <c r="I105" s="1"/>
      <c r="J105" s="1"/>
      <c r="K105" s="1"/>
      <c r="L105" s="1"/>
      <c r="M105" s="1"/>
      <c r="N105" s="1"/>
      <c r="O105" s="1"/>
      <c r="P105" s="1"/>
    </row>
    <row r="106" spans="4:16">
      <c r="D106" s="1"/>
      <c r="E106" s="1"/>
      <c r="F106" s="1"/>
      <c r="G106" s="1"/>
      <c r="H106" s="1"/>
      <c r="I106" s="1"/>
      <c r="J106" s="1"/>
      <c r="K106" s="1"/>
      <c r="L106" s="1"/>
      <c r="M106" s="1"/>
      <c r="N106" s="1"/>
      <c r="O106" s="1"/>
      <c r="P106" s="1"/>
    </row>
    <row r="107" spans="4:16">
      <c r="D107" s="1"/>
      <c r="E107" s="1"/>
      <c r="F107" s="1"/>
      <c r="G107" s="1"/>
      <c r="H107" s="1"/>
      <c r="I107" s="1"/>
      <c r="J107" s="1"/>
      <c r="K107" s="1"/>
      <c r="L107" s="1"/>
      <c r="M107" s="1"/>
      <c r="N107" s="1"/>
      <c r="O107" s="1"/>
      <c r="P107" s="1"/>
    </row>
    <row r="108" spans="4:16">
      <c r="D108" s="1"/>
      <c r="E108" s="1"/>
      <c r="F108" s="1"/>
      <c r="G108" s="1"/>
      <c r="H108" s="1"/>
      <c r="I108" s="1"/>
      <c r="J108" s="1"/>
      <c r="K108" s="1"/>
      <c r="L108" s="1"/>
      <c r="M108" s="1"/>
      <c r="N108" s="1"/>
      <c r="O108" s="1"/>
      <c r="P108" s="1"/>
    </row>
    <row r="109" spans="4:16">
      <c r="D109" s="1"/>
      <c r="E109" s="1"/>
      <c r="F109" s="1"/>
      <c r="G109" s="1"/>
      <c r="H109" s="1"/>
      <c r="I109" s="1"/>
      <c r="J109" s="1"/>
      <c r="K109" s="1"/>
      <c r="L109" s="1"/>
      <c r="M109" s="1"/>
      <c r="N109" s="1"/>
      <c r="O109" s="1"/>
      <c r="P109" s="1"/>
    </row>
    <row r="110" spans="4:16">
      <c r="D110" s="1"/>
      <c r="E110" s="1"/>
      <c r="F110" s="1"/>
      <c r="G110" s="1"/>
      <c r="H110" s="1"/>
      <c r="I110" s="1"/>
      <c r="J110" s="1"/>
      <c r="K110" s="1"/>
      <c r="L110" s="1"/>
      <c r="M110" s="1"/>
      <c r="N110" s="1"/>
      <c r="O110" s="1"/>
      <c r="P110" s="1"/>
    </row>
    <row r="111" spans="4:16">
      <c r="D111" s="1"/>
      <c r="E111" s="1"/>
      <c r="F111" s="1"/>
      <c r="G111" s="1"/>
      <c r="H111" s="1"/>
      <c r="I111" s="1"/>
      <c r="J111" s="1"/>
      <c r="K111" s="1"/>
      <c r="L111" s="1"/>
      <c r="M111" s="1"/>
      <c r="N111" s="1"/>
      <c r="O111" s="1"/>
      <c r="P111" s="1"/>
    </row>
    <row r="112" spans="4:16">
      <c r="D112" s="1"/>
      <c r="E112" s="1"/>
      <c r="F112" s="1"/>
      <c r="G112" s="1"/>
      <c r="H112" s="1"/>
      <c r="I112" s="1"/>
      <c r="J112" s="1"/>
      <c r="K112" s="1"/>
      <c r="L112" s="1"/>
      <c r="M112" s="1"/>
      <c r="N112" s="1"/>
      <c r="O112" s="1"/>
      <c r="P112" s="1"/>
    </row>
    <row r="113" spans="4:16">
      <c r="D113" s="1"/>
      <c r="E113" s="1"/>
      <c r="F113" s="1"/>
      <c r="G113" s="1"/>
      <c r="H113" s="1"/>
      <c r="I113" s="1"/>
      <c r="J113" s="1"/>
      <c r="K113" s="1"/>
      <c r="L113" s="1"/>
      <c r="M113" s="1"/>
      <c r="N113" s="1"/>
      <c r="O113" s="1"/>
      <c r="P113" s="1"/>
    </row>
    <row r="114" spans="4:16">
      <c r="D114" s="1"/>
      <c r="E114" s="1"/>
      <c r="F114" s="1"/>
      <c r="G114" s="1"/>
      <c r="H114" s="1"/>
      <c r="I114" s="1"/>
      <c r="J114" s="1"/>
      <c r="K114" s="1"/>
      <c r="L114" s="1"/>
      <c r="M114" s="1"/>
      <c r="N114" s="1"/>
      <c r="O114" s="1"/>
      <c r="P114" s="1"/>
    </row>
    <row r="115" spans="4:16">
      <c r="D115" s="1"/>
      <c r="E115" s="1"/>
      <c r="F115" s="1"/>
      <c r="G115" s="1"/>
      <c r="H115" s="1"/>
      <c r="I115" s="1"/>
      <c r="J115" s="1"/>
      <c r="K115" s="1"/>
      <c r="L115" s="1"/>
      <c r="M115" s="1"/>
      <c r="N115" s="1"/>
      <c r="O115" s="1"/>
      <c r="P115" s="1"/>
    </row>
    <row r="116" spans="4:16">
      <c r="D116" s="1"/>
      <c r="E116" s="1"/>
      <c r="F116" s="1"/>
      <c r="G116" s="1"/>
      <c r="H116" s="1"/>
      <c r="I116" s="1"/>
      <c r="J116" s="1"/>
      <c r="K116" s="1"/>
      <c r="L116" s="1"/>
      <c r="M116" s="1"/>
      <c r="N116" s="1"/>
      <c r="O116" s="1"/>
      <c r="P116" s="1"/>
    </row>
    <row r="117" spans="4:16">
      <c r="D117" s="1"/>
      <c r="E117" s="1"/>
      <c r="F117" s="1"/>
      <c r="G117" s="1"/>
      <c r="H117" s="1"/>
      <c r="I117" s="1"/>
      <c r="J117" s="1"/>
      <c r="K117" s="1"/>
      <c r="L117" s="1"/>
      <c r="M117" s="1"/>
      <c r="N117" s="1"/>
      <c r="O117" s="1"/>
      <c r="P117" s="1"/>
    </row>
    <row r="118" spans="4:16">
      <c r="D118" s="1"/>
      <c r="E118" s="1"/>
      <c r="F118" s="1"/>
      <c r="G118" s="1"/>
      <c r="H118" s="1"/>
      <c r="I118" s="1"/>
      <c r="J118" s="1"/>
      <c r="K118" s="1"/>
      <c r="L118" s="1"/>
      <c r="M118" s="1"/>
      <c r="N118" s="1"/>
      <c r="O118" s="1"/>
      <c r="P118" s="1"/>
    </row>
    <row r="119" spans="4:16">
      <c r="D119" s="1"/>
      <c r="E119" s="1"/>
      <c r="F119" s="1"/>
      <c r="G119" s="1"/>
      <c r="H119" s="1"/>
      <c r="I119" s="1"/>
      <c r="J119" s="1"/>
      <c r="K119" s="1"/>
      <c r="L119" s="1"/>
      <c r="M119" s="1"/>
      <c r="N119" s="1"/>
      <c r="O119" s="1"/>
      <c r="P119" s="1"/>
    </row>
    <row r="120" spans="4:16">
      <c r="D120" s="1"/>
      <c r="E120" s="1"/>
      <c r="F120" s="1"/>
      <c r="G120" s="1"/>
      <c r="H120" s="1"/>
      <c r="I120" s="1"/>
      <c r="J120" s="1"/>
      <c r="K120" s="1"/>
      <c r="L120" s="1"/>
      <c r="M120" s="1"/>
      <c r="N120" s="1"/>
      <c r="O120" s="1"/>
      <c r="P120" s="1"/>
    </row>
    <row r="121" spans="4:16">
      <c r="D121" s="1"/>
      <c r="E121" s="1"/>
      <c r="F121" s="1"/>
      <c r="G121" s="1"/>
      <c r="H121" s="1"/>
      <c r="I121" s="1"/>
      <c r="J121" s="1"/>
      <c r="K121" s="1"/>
      <c r="L121" s="1"/>
      <c r="M121" s="1"/>
      <c r="N121" s="1"/>
      <c r="O121" s="1"/>
      <c r="P121" s="1"/>
    </row>
    <row r="122" spans="4:16">
      <c r="D122" s="1"/>
      <c r="E122" s="1"/>
      <c r="F122" s="1"/>
      <c r="G122" s="1"/>
      <c r="H122" s="1"/>
      <c r="I122" s="1"/>
      <c r="J122" s="1"/>
      <c r="K122" s="1"/>
      <c r="L122" s="1"/>
      <c r="M122" s="1"/>
      <c r="N122" s="1"/>
      <c r="O122" s="1"/>
      <c r="P122" s="1"/>
    </row>
    <row r="123" spans="4:16">
      <c r="D123" s="1"/>
      <c r="E123" s="1"/>
      <c r="F123" s="1"/>
      <c r="G123" s="1"/>
      <c r="H123" s="1"/>
      <c r="I123" s="1"/>
      <c r="J123" s="1"/>
      <c r="K123" s="1"/>
      <c r="L123" s="1"/>
      <c r="M123" s="1"/>
      <c r="N123" s="1"/>
      <c r="O123" s="1"/>
      <c r="P123" s="1"/>
    </row>
    <row r="124" spans="4:16">
      <c r="D124" s="1"/>
      <c r="E124" s="1"/>
      <c r="F124" s="1"/>
      <c r="G124" s="1"/>
      <c r="H124" s="1"/>
      <c r="I124" s="1"/>
      <c r="J124" s="1"/>
      <c r="K124" s="1"/>
      <c r="L124" s="1"/>
      <c r="M124" s="1"/>
      <c r="N124" s="1"/>
      <c r="O124" s="1"/>
      <c r="P124" s="1"/>
    </row>
    <row r="125" spans="4:16">
      <c r="D125" s="1"/>
      <c r="E125" s="1"/>
      <c r="F125" s="1"/>
      <c r="G125" s="1"/>
      <c r="H125" s="1"/>
      <c r="I125" s="1"/>
      <c r="J125" s="1"/>
      <c r="K125" s="1"/>
      <c r="L125" s="1"/>
      <c r="M125" s="1"/>
      <c r="N125" s="1"/>
      <c r="O125" s="1"/>
      <c r="P125" s="1"/>
    </row>
    <row r="126" spans="4:16">
      <c r="D126" s="1"/>
      <c r="E126" s="1"/>
      <c r="F126" s="1"/>
      <c r="G126" s="1"/>
      <c r="H126" s="1"/>
      <c r="I126" s="1"/>
      <c r="J126" s="1"/>
      <c r="K126" s="1"/>
      <c r="L126" s="1"/>
      <c r="M126" s="1"/>
      <c r="N126" s="1"/>
      <c r="O126" s="1"/>
      <c r="P126" s="1"/>
    </row>
    <row r="127" spans="4:16">
      <c r="D127" s="1"/>
      <c r="E127" s="1"/>
      <c r="F127" s="1"/>
      <c r="G127" s="1"/>
      <c r="H127" s="1"/>
      <c r="I127" s="1"/>
      <c r="J127" s="1"/>
      <c r="K127" s="1"/>
      <c r="L127" s="1"/>
      <c r="M127" s="1"/>
      <c r="N127" s="1"/>
      <c r="O127" s="1"/>
      <c r="P127" s="1"/>
    </row>
    <row r="128" spans="4:16">
      <c r="D128" s="1"/>
      <c r="E128" s="1"/>
      <c r="F128" s="1"/>
      <c r="G128" s="1"/>
      <c r="H128" s="1"/>
      <c r="I128" s="1"/>
      <c r="J128" s="1"/>
      <c r="K128" s="1"/>
      <c r="L128" s="1"/>
      <c r="M128" s="1"/>
      <c r="N128" s="1"/>
      <c r="O128" s="1"/>
      <c r="P128" s="1"/>
    </row>
    <row r="129" spans="4:16">
      <c r="D129" s="1"/>
      <c r="E129" s="1"/>
      <c r="F129" s="1"/>
      <c r="G129" s="1"/>
      <c r="H129" s="1"/>
      <c r="I129" s="1"/>
      <c r="J129" s="1"/>
      <c r="K129" s="1"/>
      <c r="L129" s="1"/>
      <c r="M129" s="1"/>
      <c r="N129" s="1"/>
      <c r="O129" s="1"/>
      <c r="P129" s="1"/>
    </row>
    <row r="130" spans="4:16">
      <c r="D130" s="1"/>
      <c r="E130" s="1"/>
      <c r="F130" s="1"/>
      <c r="G130" s="1"/>
      <c r="H130" s="1"/>
      <c r="I130" s="1"/>
      <c r="J130" s="1"/>
      <c r="K130" s="1"/>
      <c r="L130" s="1"/>
      <c r="M130" s="1"/>
      <c r="N130" s="1"/>
      <c r="O130" s="1"/>
      <c r="P130" s="1"/>
    </row>
    <row r="131" spans="4:16">
      <c r="D131" s="1"/>
      <c r="E131" s="1"/>
      <c r="F131" s="1"/>
      <c r="G131" s="1"/>
      <c r="H131" s="1"/>
      <c r="I131" s="1"/>
      <c r="J131" s="1"/>
      <c r="K131" s="1"/>
      <c r="L131" s="1"/>
      <c r="M131" s="1"/>
      <c r="N131" s="1"/>
      <c r="O131" s="1"/>
      <c r="P131" s="1"/>
    </row>
    <row r="132" spans="4:16">
      <c r="D132" s="1"/>
      <c r="E132" s="1"/>
      <c r="F132" s="1"/>
      <c r="G132" s="1"/>
      <c r="H132" s="1"/>
      <c r="I132" s="1"/>
      <c r="J132" s="1"/>
      <c r="K132" s="1"/>
      <c r="L132" s="1"/>
      <c r="M132" s="1"/>
      <c r="N132" s="1"/>
      <c r="O132" s="1"/>
      <c r="P132" s="1"/>
    </row>
    <row r="133" spans="4:16">
      <c r="D133" s="1"/>
      <c r="E133" s="1"/>
      <c r="F133" s="1"/>
      <c r="G133" s="1"/>
      <c r="H133" s="1"/>
      <c r="I133" s="1"/>
      <c r="J133" s="1"/>
      <c r="K133" s="1"/>
      <c r="L133" s="1"/>
      <c r="M133" s="1"/>
      <c r="N133" s="1"/>
      <c r="O133" s="1"/>
      <c r="P133" s="1"/>
    </row>
    <row r="134" spans="4:16">
      <c r="D134" s="1"/>
      <c r="E134" s="1"/>
      <c r="F134" s="1"/>
      <c r="G134" s="1"/>
      <c r="H134" s="1"/>
      <c r="I134" s="1"/>
      <c r="J134" s="1"/>
      <c r="K134" s="1"/>
      <c r="L134" s="1"/>
      <c r="M134" s="1"/>
      <c r="N134" s="1"/>
      <c r="O134" s="1"/>
      <c r="P134" s="1"/>
    </row>
    <row r="135" spans="4:16">
      <c r="D135" s="1"/>
      <c r="E135" s="1"/>
      <c r="F135" s="1"/>
      <c r="G135" s="1"/>
      <c r="H135" s="1"/>
      <c r="I135" s="1"/>
      <c r="J135" s="1"/>
      <c r="K135" s="1"/>
      <c r="L135" s="1"/>
      <c r="M135" s="1"/>
      <c r="N135" s="1"/>
      <c r="O135" s="1"/>
      <c r="P135" s="1"/>
    </row>
    <row r="136" spans="4:16">
      <c r="D136" s="1"/>
      <c r="E136" s="1"/>
      <c r="F136" s="1"/>
      <c r="G136" s="1"/>
      <c r="H136" s="1"/>
      <c r="I136" s="1"/>
      <c r="J136" s="1"/>
      <c r="K136" s="1"/>
      <c r="L136" s="1"/>
      <c r="M136" s="1"/>
      <c r="N136" s="1"/>
      <c r="O136" s="1"/>
      <c r="P136" s="1"/>
    </row>
    <row r="137" spans="4:16">
      <c r="D137" s="1"/>
      <c r="E137" s="1"/>
      <c r="F137" s="1"/>
      <c r="G137" s="1"/>
      <c r="H137" s="1"/>
      <c r="I137" s="1"/>
      <c r="J137" s="1"/>
      <c r="K137" s="1"/>
      <c r="L137" s="1"/>
      <c r="M137" s="1"/>
      <c r="N137" s="1"/>
      <c r="O137" s="1"/>
      <c r="P137" s="1"/>
    </row>
    <row r="138" spans="4:16">
      <c r="D138" s="1"/>
      <c r="E138" s="1"/>
      <c r="F138" s="1"/>
      <c r="G138" s="1"/>
      <c r="H138" s="1"/>
      <c r="I138" s="1"/>
      <c r="J138" s="1"/>
      <c r="K138" s="1"/>
      <c r="L138" s="1"/>
      <c r="M138" s="1"/>
      <c r="N138" s="1"/>
      <c r="O138" s="1"/>
      <c r="P138" s="1"/>
    </row>
    <row r="139" spans="4:16">
      <c r="D139" s="1"/>
      <c r="E139" s="1"/>
      <c r="F139" s="1"/>
      <c r="G139" s="1"/>
      <c r="H139" s="1"/>
      <c r="I139" s="1"/>
      <c r="J139" s="1"/>
      <c r="K139" s="1"/>
      <c r="L139" s="1"/>
      <c r="M139" s="1"/>
      <c r="N139" s="1"/>
      <c r="O139" s="1"/>
      <c r="P139" s="1"/>
    </row>
    <row r="140" spans="4:16">
      <c r="D140" s="1"/>
      <c r="E140" s="1"/>
      <c r="F140" s="1"/>
      <c r="G140" s="1"/>
      <c r="H140" s="1"/>
      <c r="I140" s="1"/>
      <c r="J140" s="1"/>
      <c r="K140" s="1"/>
      <c r="L140" s="1"/>
      <c r="M140" s="1"/>
      <c r="N140" s="1"/>
      <c r="O140" s="1"/>
      <c r="P140" s="1"/>
    </row>
    <row r="141" spans="4:16">
      <c r="D141" s="1"/>
      <c r="E141" s="1"/>
      <c r="F141" s="1"/>
      <c r="G141" s="1"/>
      <c r="H141" s="1"/>
      <c r="I141" s="1"/>
      <c r="J141" s="1"/>
      <c r="K141" s="1"/>
      <c r="L141" s="1"/>
      <c r="M141" s="1"/>
      <c r="N141" s="1"/>
      <c r="O141" s="1"/>
      <c r="P141" s="1"/>
    </row>
    <row r="142" spans="4:16">
      <c r="D142" s="1"/>
      <c r="E142" s="1"/>
      <c r="F142" s="1"/>
      <c r="G142" s="1"/>
      <c r="H142" s="1"/>
      <c r="I142" s="1"/>
      <c r="J142" s="1"/>
      <c r="K142" s="1"/>
      <c r="L142" s="1"/>
      <c r="M142" s="1"/>
      <c r="N142" s="1"/>
      <c r="O142" s="1"/>
      <c r="P142" s="1"/>
    </row>
    <row r="143" spans="4:16">
      <c r="D143" s="1"/>
      <c r="E143" s="1"/>
      <c r="F143" s="1"/>
      <c r="G143" s="1"/>
      <c r="H143" s="1"/>
      <c r="I143" s="1"/>
      <c r="J143" s="1"/>
      <c r="K143" s="1"/>
      <c r="L143" s="1"/>
      <c r="M143" s="1"/>
      <c r="N143" s="1"/>
      <c r="O143" s="1"/>
      <c r="P143" s="1"/>
    </row>
    <row r="144" spans="4:16">
      <c r="D144" s="1"/>
      <c r="E144" s="1"/>
      <c r="F144" s="1"/>
      <c r="G144" s="1"/>
      <c r="H144" s="1"/>
      <c r="I144" s="1"/>
      <c r="J144" s="1"/>
      <c r="K144" s="1"/>
      <c r="L144" s="1"/>
      <c r="M144" s="1"/>
      <c r="N144" s="1"/>
      <c r="O144" s="1"/>
      <c r="P144" s="1"/>
    </row>
    <row r="145" spans="4:16">
      <c r="D145" s="1"/>
      <c r="E145" s="1"/>
      <c r="F145" s="1"/>
      <c r="G145" s="1"/>
      <c r="H145" s="1"/>
      <c r="I145" s="1"/>
      <c r="J145" s="1"/>
      <c r="K145" s="1"/>
      <c r="L145" s="1"/>
      <c r="M145" s="1"/>
      <c r="N145" s="1"/>
      <c r="O145" s="1"/>
      <c r="P145" s="1"/>
    </row>
    <row r="146" spans="4:16">
      <c r="D146" s="1"/>
      <c r="E146" s="1"/>
      <c r="F146" s="1"/>
      <c r="G146" s="1"/>
      <c r="H146" s="1"/>
      <c r="I146" s="1"/>
      <c r="J146" s="1"/>
      <c r="K146" s="1"/>
      <c r="L146" s="1"/>
      <c r="M146" s="1"/>
      <c r="N146" s="1"/>
      <c r="O146" s="1"/>
      <c r="P146" s="1"/>
    </row>
    <row r="147" spans="4:16">
      <c r="D147" s="1"/>
      <c r="E147" s="1"/>
      <c r="F147" s="1"/>
      <c r="G147" s="1"/>
      <c r="H147" s="1"/>
      <c r="I147" s="1"/>
      <c r="J147" s="1"/>
      <c r="K147" s="1"/>
      <c r="L147" s="1"/>
      <c r="M147" s="1"/>
      <c r="N147" s="1"/>
      <c r="O147" s="1"/>
      <c r="P147" s="1"/>
    </row>
    <row r="148" spans="4:16">
      <c r="D148" s="1"/>
      <c r="E148" s="1"/>
      <c r="F148" s="1"/>
      <c r="G148" s="1"/>
      <c r="H148" s="1"/>
      <c r="I148" s="1"/>
      <c r="J148" s="1"/>
      <c r="K148" s="1"/>
      <c r="L148" s="1"/>
      <c r="M148" s="1"/>
      <c r="N148" s="1"/>
      <c r="O148" s="1"/>
      <c r="P148" s="1"/>
    </row>
    <row r="149" spans="4:16">
      <c r="D149" s="1"/>
      <c r="E149" s="1"/>
      <c r="F149" s="1"/>
      <c r="G149" s="1"/>
      <c r="H149" s="1"/>
      <c r="I149" s="1"/>
      <c r="J149" s="1"/>
      <c r="K149" s="1"/>
      <c r="L149" s="1"/>
      <c r="M149" s="1"/>
      <c r="N149" s="1"/>
      <c r="O149" s="1"/>
      <c r="P149" s="1"/>
    </row>
    <row r="150" spans="4:16">
      <c r="D150" s="1"/>
      <c r="E150" s="1"/>
      <c r="F150" s="1"/>
      <c r="G150" s="1"/>
      <c r="H150" s="1"/>
      <c r="I150" s="1"/>
      <c r="J150" s="1"/>
      <c r="K150" s="1"/>
      <c r="L150" s="1"/>
      <c r="M150" s="1"/>
      <c r="N150" s="1"/>
      <c r="O150" s="1"/>
      <c r="P150" s="1"/>
    </row>
    <row r="151" spans="4:16">
      <c r="D151" s="1"/>
      <c r="E151" s="1"/>
      <c r="F151" s="1"/>
      <c r="G151" s="1"/>
      <c r="H151" s="1"/>
      <c r="I151" s="1"/>
      <c r="J151" s="1"/>
      <c r="K151" s="1"/>
      <c r="L151" s="1"/>
      <c r="M151" s="1"/>
      <c r="N151" s="1"/>
      <c r="O151" s="1"/>
      <c r="P151" s="1"/>
    </row>
    <row r="152" spans="4:16">
      <c r="D152" s="1"/>
      <c r="E152" s="1"/>
      <c r="F152" s="1"/>
      <c r="G152" s="1"/>
      <c r="H152" s="1"/>
      <c r="I152" s="1"/>
      <c r="J152" s="1"/>
      <c r="K152" s="1"/>
      <c r="L152" s="1"/>
      <c r="M152" s="1"/>
      <c r="N152" s="1"/>
      <c r="O152" s="1"/>
      <c r="P152" s="1"/>
    </row>
    <row r="153" spans="4:16">
      <c r="D153" s="1"/>
      <c r="E153" s="1"/>
      <c r="F153" s="1"/>
      <c r="G153" s="1"/>
      <c r="H153" s="1"/>
      <c r="I153" s="1"/>
      <c r="J153" s="1"/>
      <c r="K153" s="1"/>
      <c r="L153" s="1"/>
      <c r="M153" s="1"/>
      <c r="N153" s="1"/>
      <c r="O153" s="1"/>
      <c r="P153" s="1"/>
    </row>
    <row r="154" spans="4:16">
      <c r="D154" s="1"/>
      <c r="E154" s="1"/>
      <c r="F154" s="1"/>
      <c r="G154" s="1"/>
      <c r="H154" s="1"/>
      <c r="I154" s="1"/>
      <c r="J154" s="1"/>
      <c r="K154" s="1"/>
      <c r="L154" s="1"/>
      <c r="M154" s="1"/>
      <c r="N154" s="1"/>
      <c r="O154" s="1"/>
      <c r="P154" s="1"/>
    </row>
    <row r="155" spans="4:16">
      <c r="D155" s="1"/>
      <c r="E155" s="1"/>
      <c r="F155" s="1"/>
      <c r="G155" s="1"/>
      <c r="H155" s="1"/>
      <c r="I155" s="1"/>
      <c r="J155" s="1"/>
      <c r="K155" s="1"/>
      <c r="L155" s="1"/>
      <c r="M155" s="1"/>
      <c r="N155" s="1"/>
      <c r="O155" s="1"/>
      <c r="P155" s="1"/>
    </row>
    <row r="156" spans="4:16">
      <c r="D156" s="1"/>
      <c r="E156" s="1"/>
      <c r="F156" s="1"/>
      <c r="G156" s="1"/>
      <c r="H156" s="1"/>
      <c r="I156" s="1"/>
      <c r="J156" s="1"/>
      <c r="K156" s="1"/>
      <c r="L156" s="1"/>
      <c r="M156" s="1"/>
      <c r="N156" s="1"/>
      <c r="O156" s="1"/>
      <c r="P156" s="1"/>
    </row>
    <row r="157" spans="4:16">
      <c r="D157" s="1"/>
      <c r="E157" s="1"/>
      <c r="F157" s="1"/>
      <c r="G157" s="1"/>
      <c r="H157" s="1"/>
      <c r="I157" s="1"/>
      <c r="J157" s="1"/>
      <c r="K157" s="1"/>
      <c r="L157" s="1"/>
      <c r="M157" s="1"/>
      <c r="N157" s="1"/>
      <c r="O157" s="1"/>
      <c r="P157" s="1"/>
    </row>
    <row r="158" spans="4:16">
      <c r="D158" s="1"/>
      <c r="E158" s="1"/>
      <c r="F158" s="1"/>
      <c r="G158" s="1"/>
      <c r="H158" s="1"/>
      <c r="I158" s="1"/>
      <c r="J158" s="1"/>
      <c r="K158" s="1"/>
      <c r="L158" s="1"/>
      <c r="M158" s="1"/>
      <c r="N158" s="1"/>
      <c r="O158" s="1"/>
      <c r="P158" s="1"/>
    </row>
    <row r="159" spans="4:16">
      <c r="D159" s="1"/>
      <c r="E159" s="1"/>
      <c r="F159" s="1"/>
      <c r="G159" s="1"/>
      <c r="H159" s="1"/>
      <c r="I159" s="1"/>
      <c r="J159" s="1"/>
      <c r="K159" s="1"/>
      <c r="L159" s="1"/>
      <c r="M159" s="1"/>
      <c r="N159" s="1"/>
      <c r="O159" s="1"/>
      <c r="P159" s="1"/>
    </row>
    <row r="160" spans="4:16">
      <c r="D160" s="1"/>
      <c r="E160" s="1"/>
      <c r="F160" s="1"/>
      <c r="G160" s="1"/>
      <c r="H160" s="1"/>
      <c r="I160" s="1"/>
      <c r="J160" s="1"/>
      <c r="K160" s="1"/>
      <c r="L160" s="1"/>
      <c r="M160" s="1"/>
      <c r="N160" s="1"/>
      <c r="O160" s="1"/>
      <c r="P160" s="1"/>
    </row>
    <row r="161" spans="4:16">
      <c r="D161" s="1"/>
      <c r="E161" s="1"/>
      <c r="F161" s="1"/>
      <c r="G161" s="1"/>
      <c r="H161" s="1"/>
      <c r="I161" s="1"/>
      <c r="J161" s="1"/>
      <c r="K161" s="1"/>
      <c r="L161" s="1"/>
      <c r="M161" s="1"/>
      <c r="N161" s="1"/>
      <c r="O161" s="1"/>
      <c r="P161" s="1"/>
    </row>
    <row r="162" spans="4:16">
      <c r="D162" s="1"/>
      <c r="E162" s="1"/>
      <c r="F162" s="1"/>
      <c r="G162" s="1"/>
      <c r="H162" s="1"/>
      <c r="I162" s="1"/>
      <c r="J162" s="1"/>
      <c r="K162" s="1"/>
      <c r="L162" s="1"/>
      <c r="M162" s="1"/>
      <c r="N162" s="1"/>
      <c r="O162" s="1"/>
      <c r="P162" s="1"/>
    </row>
    <row r="163" spans="4:16">
      <c r="D163" s="1"/>
      <c r="E163" s="1"/>
      <c r="F163" s="1"/>
      <c r="G163" s="1"/>
      <c r="H163" s="1"/>
      <c r="I163" s="1"/>
      <c r="J163" s="1"/>
      <c r="K163" s="1"/>
      <c r="L163" s="1"/>
      <c r="M163" s="1"/>
      <c r="N163" s="1"/>
      <c r="O163" s="1"/>
      <c r="P163" s="1"/>
    </row>
    <row r="164" spans="4:16">
      <c r="D164" s="1"/>
      <c r="E164" s="1"/>
      <c r="F164" s="1"/>
      <c r="G164" s="1"/>
      <c r="H164" s="1"/>
      <c r="I164" s="1"/>
      <c r="J164" s="1"/>
      <c r="K164" s="1"/>
      <c r="L164" s="1"/>
      <c r="M164" s="1"/>
      <c r="N164" s="1"/>
      <c r="O164" s="1"/>
      <c r="P164" s="1"/>
    </row>
    <row r="165" spans="4:16">
      <c r="D165" s="1"/>
      <c r="E165" s="1"/>
      <c r="F165" s="1"/>
      <c r="G165" s="1"/>
      <c r="H165" s="1"/>
      <c r="I165" s="1"/>
      <c r="J165" s="1"/>
      <c r="K165" s="1"/>
      <c r="L165" s="1"/>
      <c r="M165" s="1"/>
      <c r="N165" s="1"/>
      <c r="O165" s="1"/>
      <c r="P165" s="1"/>
    </row>
    <row r="166" spans="4:16">
      <c r="D166" s="1"/>
      <c r="E166" s="1"/>
      <c r="F166" s="1"/>
      <c r="G166" s="1"/>
      <c r="H166" s="1"/>
      <c r="I166" s="1"/>
      <c r="J166" s="1"/>
      <c r="K166" s="1"/>
      <c r="L166" s="1"/>
      <c r="M166" s="1"/>
      <c r="N166" s="1"/>
      <c r="O166" s="1"/>
      <c r="P166" s="1"/>
    </row>
    <row r="167" spans="4:16">
      <c r="D167" s="1"/>
      <c r="E167" s="1"/>
      <c r="F167" s="1"/>
      <c r="G167" s="1"/>
      <c r="H167" s="1"/>
      <c r="I167" s="1"/>
      <c r="J167" s="1"/>
      <c r="K167" s="1"/>
      <c r="L167" s="1"/>
      <c r="M167" s="1"/>
      <c r="N167" s="1"/>
      <c r="O167" s="1"/>
      <c r="P167" s="1"/>
    </row>
    <row r="168" spans="4:16">
      <c r="D168" s="1"/>
      <c r="E168" s="1"/>
      <c r="F168" s="1"/>
      <c r="G168" s="1"/>
      <c r="H168" s="1"/>
      <c r="I168" s="1"/>
      <c r="J168" s="1"/>
      <c r="K168" s="1"/>
      <c r="L168" s="1"/>
      <c r="M168" s="1"/>
      <c r="N168" s="1"/>
      <c r="O168" s="1"/>
      <c r="P168" s="1"/>
    </row>
    <row r="169" spans="4:16">
      <c r="D169" s="1"/>
      <c r="E169" s="1"/>
      <c r="F169" s="1"/>
      <c r="G169" s="1"/>
      <c r="H169" s="1"/>
      <c r="I169" s="1"/>
      <c r="J169" s="1"/>
      <c r="K169" s="1"/>
      <c r="L169" s="1"/>
      <c r="M169" s="1"/>
      <c r="N169" s="1"/>
      <c r="O169" s="1"/>
      <c r="P169" s="1"/>
    </row>
    <row r="170" spans="4:16">
      <c r="D170" s="1"/>
      <c r="E170" s="1"/>
      <c r="F170" s="1"/>
      <c r="G170" s="1"/>
      <c r="H170" s="1"/>
      <c r="I170" s="1"/>
      <c r="J170" s="1"/>
      <c r="K170" s="1"/>
      <c r="L170" s="1"/>
      <c r="M170" s="1"/>
      <c r="N170" s="1"/>
      <c r="O170" s="1"/>
      <c r="P170" s="1"/>
    </row>
    <row r="171" spans="4:16">
      <c r="D171" s="1"/>
      <c r="E171" s="1"/>
      <c r="F171" s="1"/>
      <c r="G171" s="1"/>
      <c r="H171" s="1"/>
      <c r="I171" s="1"/>
      <c r="J171" s="1"/>
      <c r="K171" s="1"/>
      <c r="L171" s="1"/>
      <c r="M171" s="1"/>
      <c r="N171" s="1"/>
      <c r="O171" s="1"/>
      <c r="P171" s="1"/>
    </row>
    <row r="172" spans="4:16">
      <c r="D172" s="1"/>
      <c r="E172" s="1"/>
      <c r="F172" s="1"/>
      <c r="G172" s="1"/>
      <c r="H172" s="1"/>
      <c r="I172" s="1"/>
      <c r="J172" s="1"/>
      <c r="K172" s="1"/>
      <c r="L172" s="1"/>
      <c r="M172" s="1"/>
      <c r="N172" s="1"/>
      <c r="O172" s="1"/>
      <c r="P172" s="1"/>
    </row>
    <row r="173" spans="4:16">
      <c r="D173" s="1"/>
      <c r="E173" s="1"/>
      <c r="F173" s="1"/>
      <c r="G173" s="1"/>
      <c r="H173" s="1"/>
      <c r="I173" s="1"/>
      <c r="J173" s="1"/>
      <c r="K173" s="1"/>
      <c r="L173" s="1"/>
      <c r="M173" s="1"/>
      <c r="N173" s="1"/>
      <c r="O173" s="1"/>
      <c r="P173" s="1"/>
    </row>
    <row r="174" spans="4:16">
      <c r="D174" s="1"/>
      <c r="E174" s="1"/>
      <c r="F174" s="1"/>
      <c r="G174" s="1"/>
      <c r="H174" s="1"/>
      <c r="I174" s="1"/>
      <c r="J174" s="1"/>
      <c r="K174" s="1"/>
      <c r="L174" s="1"/>
      <c r="M174" s="1"/>
      <c r="N174" s="1"/>
      <c r="O174" s="1"/>
      <c r="P174" s="1"/>
    </row>
    <row r="175" spans="4:16">
      <c r="D175" s="1"/>
      <c r="E175" s="1"/>
      <c r="F175" s="1"/>
      <c r="G175" s="1"/>
      <c r="H175" s="1"/>
      <c r="I175" s="1"/>
      <c r="J175" s="1"/>
      <c r="K175" s="1"/>
      <c r="L175" s="1"/>
      <c r="M175" s="1"/>
      <c r="N175" s="1"/>
      <c r="O175" s="1"/>
      <c r="P175" s="1"/>
    </row>
    <row r="176" spans="4:16">
      <c r="D176" s="1"/>
      <c r="E176" s="1"/>
      <c r="F176" s="1"/>
      <c r="G176" s="1"/>
      <c r="H176" s="1"/>
      <c r="I176" s="1"/>
      <c r="J176" s="1"/>
      <c r="K176" s="1"/>
      <c r="L176" s="1"/>
      <c r="M176" s="1"/>
      <c r="N176" s="1"/>
      <c r="O176" s="1"/>
      <c r="P176" s="1"/>
    </row>
    <row r="177" spans="4:16">
      <c r="D177" s="1"/>
      <c r="E177" s="1"/>
      <c r="F177" s="1"/>
      <c r="G177" s="1"/>
      <c r="H177" s="1"/>
      <c r="I177" s="1"/>
      <c r="J177" s="1"/>
      <c r="K177" s="1"/>
      <c r="L177" s="1"/>
      <c r="M177" s="1"/>
      <c r="N177" s="1"/>
      <c r="O177" s="1"/>
      <c r="P177" s="1"/>
    </row>
    <row r="178" spans="4:16">
      <c r="D178" s="1"/>
      <c r="E178" s="1"/>
      <c r="F178" s="1"/>
      <c r="G178" s="1"/>
      <c r="H178" s="1"/>
      <c r="I178" s="1"/>
      <c r="J178" s="1"/>
      <c r="K178" s="1"/>
      <c r="L178" s="1"/>
      <c r="M178" s="1"/>
      <c r="N178" s="1"/>
      <c r="O178" s="1"/>
      <c r="P178" s="1"/>
    </row>
    <row r="179" spans="4:16">
      <c r="D179" s="1"/>
      <c r="E179" s="1"/>
      <c r="F179" s="1"/>
      <c r="G179" s="1"/>
      <c r="H179" s="1"/>
      <c r="I179" s="1"/>
      <c r="J179" s="1"/>
      <c r="K179" s="1"/>
      <c r="L179" s="1"/>
      <c r="M179" s="1"/>
      <c r="N179" s="1"/>
      <c r="O179" s="1"/>
      <c r="P179" s="1"/>
    </row>
    <row r="180" spans="4:16">
      <c r="D180" s="1"/>
      <c r="E180" s="1"/>
      <c r="F180" s="1"/>
      <c r="G180" s="1"/>
      <c r="H180" s="1"/>
      <c r="I180" s="1"/>
      <c r="J180" s="1"/>
      <c r="K180" s="1"/>
      <c r="L180" s="1"/>
      <c r="M180" s="1"/>
      <c r="N180" s="1"/>
      <c r="O180" s="1"/>
      <c r="P180" s="1"/>
    </row>
    <row r="181" spans="4:16">
      <c r="D181" s="1"/>
      <c r="E181" s="1"/>
      <c r="F181" s="1"/>
      <c r="G181" s="1"/>
      <c r="H181" s="1"/>
      <c r="I181" s="1"/>
      <c r="J181" s="1"/>
      <c r="K181" s="1"/>
      <c r="L181" s="1"/>
      <c r="M181" s="1"/>
      <c r="N181" s="1"/>
      <c r="O181" s="1"/>
      <c r="P181" s="1"/>
    </row>
    <row r="182" spans="4:16">
      <c r="D182" s="1"/>
      <c r="E182" s="1"/>
      <c r="F182" s="1"/>
      <c r="G182" s="1"/>
      <c r="H182" s="1"/>
      <c r="I182" s="1"/>
      <c r="J182" s="1"/>
      <c r="K182" s="1"/>
      <c r="L182" s="1"/>
      <c r="M182" s="1"/>
      <c r="N182" s="1"/>
      <c r="O182" s="1"/>
      <c r="P182" s="1"/>
    </row>
    <row r="183" spans="4:16">
      <c r="D183" s="1"/>
      <c r="E183" s="1"/>
      <c r="F183" s="1"/>
      <c r="G183" s="1"/>
      <c r="H183" s="1"/>
      <c r="I183" s="1"/>
      <c r="J183" s="1"/>
      <c r="K183" s="1"/>
      <c r="L183" s="1"/>
      <c r="M183" s="1"/>
      <c r="N183" s="1"/>
      <c r="O183" s="1"/>
      <c r="P183" s="1"/>
    </row>
    <row r="184" spans="4:16">
      <c r="D184" s="1"/>
      <c r="E184" s="1"/>
      <c r="F184" s="1"/>
      <c r="G184" s="1"/>
      <c r="H184" s="1"/>
      <c r="I184" s="1"/>
      <c r="J184" s="1"/>
      <c r="K184" s="1"/>
      <c r="L184" s="1"/>
      <c r="M184" s="1"/>
      <c r="N184" s="1"/>
      <c r="O184" s="1"/>
      <c r="P184" s="1"/>
    </row>
    <row r="185" spans="4:16">
      <c r="D185" s="1"/>
      <c r="E185" s="1"/>
      <c r="F185" s="1"/>
      <c r="G185" s="1"/>
      <c r="H185" s="1"/>
      <c r="I185" s="1"/>
      <c r="J185" s="1"/>
      <c r="K185" s="1"/>
      <c r="L185" s="1"/>
      <c r="M185" s="1"/>
      <c r="N185" s="1"/>
      <c r="O185" s="1"/>
      <c r="P185" s="1"/>
    </row>
    <row r="186" spans="4:16">
      <c r="D186" s="1"/>
      <c r="E186" s="1"/>
      <c r="F186" s="1"/>
      <c r="G186" s="1"/>
      <c r="H186" s="1"/>
      <c r="I186" s="1"/>
      <c r="J186" s="1"/>
      <c r="K186" s="1"/>
      <c r="L186" s="1"/>
      <c r="M186" s="1"/>
      <c r="N186" s="1"/>
      <c r="O186" s="1"/>
      <c r="P186" s="1"/>
    </row>
    <row r="187" spans="4:16">
      <c r="D187" s="1"/>
      <c r="E187" s="1"/>
      <c r="F187" s="1"/>
      <c r="G187" s="1"/>
      <c r="H187" s="1"/>
      <c r="I187" s="1"/>
      <c r="J187" s="1"/>
      <c r="K187" s="1"/>
      <c r="L187" s="1"/>
      <c r="M187" s="1"/>
      <c r="N187" s="1"/>
      <c r="O187" s="1"/>
      <c r="P187" s="1"/>
    </row>
    <row r="188" spans="4:16">
      <c r="D188" s="1"/>
      <c r="E188" s="1"/>
      <c r="F188" s="1"/>
      <c r="G188" s="1"/>
      <c r="H188" s="1"/>
      <c r="I188" s="1"/>
      <c r="J188" s="1"/>
      <c r="K188" s="1"/>
      <c r="L188" s="1"/>
      <c r="M188" s="1"/>
      <c r="N188" s="1"/>
      <c r="O188" s="1"/>
      <c r="P188" s="1"/>
    </row>
    <row r="189" spans="4:16">
      <c r="D189" s="1"/>
      <c r="E189" s="1"/>
      <c r="F189" s="1"/>
      <c r="G189" s="1"/>
      <c r="H189" s="1"/>
      <c r="I189" s="1"/>
      <c r="J189" s="1"/>
      <c r="K189" s="1"/>
      <c r="L189" s="1"/>
      <c r="M189" s="1"/>
      <c r="N189" s="1"/>
      <c r="O189" s="1"/>
      <c r="P189" s="1"/>
    </row>
    <row r="190" spans="4:16">
      <c r="D190" s="1"/>
      <c r="E190" s="1"/>
      <c r="F190" s="1"/>
      <c r="G190" s="1"/>
      <c r="H190" s="1"/>
      <c r="I190" s="1"/>
      <c r="J190" s="1"/>
      <c r="K190" s="1"/>
      <c r="L190" s="1"/>
      <c r="M190" s="1"/>
      <c r="N190" s="1"/>
      <c r="O190" s="1"/>
      <c r="P190" s="1"/>
    </row>
    <row r="191" spans="4:16">
      <c r="D191" s="1"/>
      <c r="E191" s="1"/>
      <c r="F191" s="1"/>
      <c r="G191" s="1"/>
      <c r="H191" s="1"/>
      <c r="I191" s="1"/>
      <c r="J191" s="1"/>
      <c r="K191" s="1"/>
      <c r="L191" s="1"/>
      <c r="M191" s="1"/>
      <c r="N191" s="1"/>
      <c r="O191" s="1"/>
      <c r="P191" s="1"/>
    </row>
    <row r="192" spans="4:16">
      <c r="D192" s="1"/>
      <c r="E192" s="1"/>
      <c r="F192" s="1"/>
      <c r="G192" s="1"/>
      <c r="H192" s="1"/>
      <c r="I192" s="1"/>
      <c r="J192" s="1"/>
      <c r="K192" s="1"/>
      <c r="L192" s="1"/>
      <c r="M192" s="1"/>
      <c r="N192" s="1"/>
      <c r="O192" s="1"/>
      <c r="P192" s="1"/>
    </row>
    <row r="193" spans="4:16">
      <c r="D193" s="1"/>
      <c r="E193" s="1"/>
      <c r="F193" s="1"/>
      <c r="G193" s="1"/>
      <c r="H193" s="1"/>
      <c r="I193" s="1"/>
      <c r="J193" s="1"/>
      <c r="K193" s="1"/>
      <c r="L193" s="1"/>
      <c r="M193" s="1"/>
      <c r="N193" s="1"/>
      <c r="O193" s="1"/>
      <c r="P193" s="1"/>
    </row>
    <row r="194" spans="4:16">
      <c r="D194" s="1"/>
      <c r="E194" s="1"/>
      <c r="F194" s="1"/>
      <c r="G194" s="1"/>
      <c r="H194" s="1"/>
      <c r="I194" s="1"/>
      <c r="J194" s="1"/>
      <c r="K194" s="1"/>
      <c r="L194" s="1"/>
      <c r="M194" s="1"/>
      <c r="N194" s="1"/>
      <c r="O194" s="1"/>
      <c r="P194" s="1"/>
    </row>
    <row r="195" spans="4:16">
      <c r="D195" s="1"/>
      <c r="E195" s="1"/>
      <c r="F195" s="1"/>
      <c r="G195" s="1"/>
      <c r="H195" s="1"/>
      <c r="I195" s="1"/>
      <c r="J195" s="1"/>
      <c r="K195" s="1"/>
      <c r="L195" s="1"/>
      <c r="M195" s="1"/>
      <c r="N195" s="1"/>
      <c r="O195" s="1"/>
      <c r="P195" s="1"/>
    </row>
    <row r="196" spans="4:16">
      <c r="D196" s="1"/>
      <c r="E196" s="1"/>
      <c r="F196" s="1"/>
      <c r="G196" s="1"/>
      <c r="H196" s="1"/>
      <c r="I196" s="1"/>
      <c r="J196" s="1"/>
      <c r="K196" s="1"/>
      <c r="L196" s="1"/>
      <c r="M196" s="1"/>
      <c r="N196" s="1"/>
      <c r="O196" s="1"/>
      <c r="P196" s="1"/>
    </row>
    <row r="197" spans="4:16">
      <c r="D197" s="1"/>
      <c r="E197" s="1"/>
      <c r="F197" s="1"/>
      <c r="G197" s="1"/>
      <c r="H197" s="1"/>
      <c r="I197" s="1"/>
      <c r="J197" s="1"/>
      <c r="K197" s="1"/>
      <c r="L197" s="1"/>
      <c r="M197" s="1"/>
      <c r="N197" s="1"/>
      <c r="O197" s="1"/>
      <c r="P197" s="1"/>
    </row>
    <row r="198" spans="4:16">
      <c r="D198" s="1"/>
      <c r="E198" s="1"/>
      <c r="F198" s="1"/>
      <c r="G198" s="1"/>
      <c r="H198" s="1"/>
      <c r="I198" s="1"/>
      <c r="J198" s="1"/>
      <c r="K198" s="1"/>
      <c r="L198" s="1"/>
      <c r="M198" s="1"/>
      <c r="N198" s="1"/>
      <c r="O198" s="1"/>
      <c r="P198" s="1"/>
    </row>
    <row r="199" spans="4:16">
      <c r="D199" s="1"/>
      <c r="E199" s="1"/>
      <c r="F199" s="1"/>
      <c r="G199" s="1"/>
      <c r="H199" s="1"/>
      <c r="I199" s="1"/>
      <c r="J199" s="1"/>
      <c r="K199" s="1"/>
      <c r="L199" s="1"/>
      <c r="M199" s="1"/>
      <c r="N199" s="1"/>
      <c r="O199" s="1"/>
      <c r="P199" s="1"/>
    </row>
    <row r="200" spans="4:16">
      <c r="D200" s="1"/>
      <c r="E200" s="1"/>
      <c r="F200" s="1"/>
      <c r="G200" s="1"/>
      <c r="H200" s="1"/>
      <c r="I200" s="1"/>
      <c r="J200" s="1"/>
      <c r="K200" s="1"/>
      <c r="L200" s="1"/>
      <c r="M200" s="1"/>
      <c r="N200" s="1"/>
      <c r="O200" s="1"/>
      <c r="P200" s="1"/>
    </row>
    <row r="201" spans="4:16">
      <c r="D201" s="1"/>
      <c r="E201" s="1"/>
      <c r="F201" s="1"/>
      <c r="G201" s="1"/>
      <c r="H201" s="1"/>
      <c r="I201" s="1"/>
      <c r="J201" s="1"/>
      <c r="K201" s="1"/>
      <c r="L201" s="1"/>
      <c r="M201" s="1"/>
      <c r="N201" s="1"/>
      <c r="O201" s="1"/>
      <c r="P201" s="1"/>
    </row>
    <row r="202" spans="4:16">
      <c r="D202" s="1"/>
      <c r="E202" s="1"/>
      <c r="F202" s="1"/>
      <c r="G202" s="1"/>
      <c r="H202" s="1"/>
      <c r="I202" s="1"/>
      <c r="J202" s="1"/>
      <c r="K202" s="1"/>
      <c r="L202" s="1"/>
      <c r="M202" s="1"/>
      <c r="N202" s="1"/>
      <c r="O202" s="1"/>
      <c r="P202" s="1"/>
    </row>
    <row r="203" spans="4:16">
      <c r="D203" s="1"/>
      <c r="E203" s="1"/>
      <c r="F203" s="1"/>
      <c r="G203" s="1"/>
      <c r="H203" s="1"/>
      <c r="I203" s="1"/>
      <c r="J203" s="1"/>
      <c r="K203" s="1"/>
      <c r="L203" s="1"/>
      <c r="M203" s="1"/>
      <c r="N203" s="1"/>
      <c r="O203" s="1"/>
      <c r="P203" s="1"/>
    </row>
    <row r="204" spans="4:16">
      <c r="D204" s="1"/>
      <c r="E204" s="1"/>
      <c r="F204" s="1"/>
      <c r="G204" s="1"/>
      <c r="H204" s="1"/>
      <c r="I204" s="1"/>
      <c r="J204" s="1"/>
      <c r="K204" s="1"/>
      <c r="L204" s="1"/>
      <c r="M204" s="1"/>
      <c r="N204" s="1"/>
      <c r="O204" s="1"/>
      <c r="P204" s="1"/>
    </row>
  </sheetData>
  <mergeCells count="2">
    <mergeCell ref="D1:F1"/>
    <mergeCell ref="G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77"/>
  <sheetViews>
    <sheetView topLeftCell="A22" zoomScaleNormal="100" workbookViewId="0">
      <selection activeCell="C23" sqref="C23"/>
    </sheetView>
  </sheetViews>
  <sheetFormatPr baseColWidth="10" defaultColWidth="8.83203125" defaultRowHeight="15"/>
  <cols>
    <col min="2" max="2" width="20.5" bestFit="1" customWidth="1"/>
    <col min="9" max="9" width="13.33203125" bestFit="1" customWidth="1"/>
    <col min="10" max="10" width="15.5" bestFit="1" customWidth="1"/>
    <col min="11" max="11" width="17" bestFit="1" customWidth="1"/>
    <col min="12" max="12" width="11.5" bestFit="1" customWidth="1"/>
    <col min="13" max="13" width="14.1640625" bestFit="1" customWidth="1"/>
    <col min="14" max="14" width="15.5" bestFit="1" customWidth="1"/>
  </cols>
  <sheetData>
    <row r="1" spans="1:15">
      <c r="B1" s="1"/>
      <c r="C1" s="32" t="s">
        <v>465</v>
      </c>
      <c r="D1" s="32"/>
      <c r="E1" s="32"/>
      <c r="F1" s="32" t="s">
        <v>391</v>
      </c>
      <c r="G1" s="32"/>
      <c r="H1" s="32"/>
      <c r="I1" s="1"/>
      <c r="J1" s="1"/>
      <c r="K1" s="1"/>
      <c r="L1" s="1"/>
      <c r="M1" s="1"/>
    </row>
    <row r="2" spans="1:15">
      <c r="A2" t="s">
        <v>391</v>
      </c>
      <c r="B2" s="1" t="s">
        <v>392</v>
      </c>
      <c r="C2" s="1" t="s">
        <v>466</v>
      </c>
      <c r="D2" s="1" t="s">
        <v>467</v>
      </c>
      <c r="E2" s="1" t="s">
        <v>468</v>
      </c>
      <c r="F2" s="1" t="s">
        <v>489</v>
      </c>
      <c r="G2" s="1" t="s">
        <v>490</v>
      </c>
      <c r="H2" s="1" t="s">
        <v>491</v>
      </c>
      <c r="I2" s="1" t="s">
        <v>469</v>
      </c>
      <c r="J2" s="1" t="s">
        <v>470</v>
      </c>
      <c r="K2" s="1" t="s">
        <v>492</v>
      </c>
      <c r="L2" s="1" t="s">
        <v>471</v>
      </c>
      <c r="M2" s="1" t="s">
        <v>472</v>
      </c>
      <c r="N2" s="1" t="s">
        <v>473</v>
      </c>
      <c r="O2" s="1" t="s">
        <v>474</v>
      </c>
    </row>
    <row r="3" spans="1:15">
      <c r="A3" s="28" t="s">
        <v>412</v>
      </c>
      <c r="B3" s="1" t="s">
        <v>13</v>
      </c>
      <c r="C3" s="1">
        <v>49</v>
      </c>
      <c r="D3" s="1">
        <v>33</v>
      </c>
      <c r="E3" s="20">
        <v>0.67346938775510201</v>
      </c>
      <c r="F3" s="1"/>
      <c r="G3" s="1"/>
      <c r="H3" s="1" t="s">
        <v>493</v>
      </c>
      <c r="I3" s="1">
        <v>1080</v>
      </c>
      <c r="J3" s="1">
        <v>478</v>
      </c>
      <c r="K3" s="20">
        <v>0.44259259259259259</v>
      </c>
      <c r="L3" s="1">
        <v>30</v>
      </c>
      <c r="M3" s="1">
        <v>19.5</v>
      </c>
      <c r="N3" s="1">
        <v>35.9</v>
      </c>
      <c r="O3" s="1" t="s">
        <v>475</v>
      </c>
    </row>
    <row r="4" spans="1:15">
      <c r="A4">
        <v>3</v>
      </c>
      <c r="B4" s="1" t="s">
        <v>13</v>
      </c>
      <c r="C4" s="1">
        <v>36</v>
      </c>
      <c r="D4" s="1">
        <v>37</v>
      </c>
      <c r="E4" s="20">
        <v>1.0277777777777777</v>
      </c>
      <c r="F4" s="1">
        <v>46</v>
      </c>
      <c r="G4" s="1">
        <v>10</v>
      </c>
      <c r="H4" s="20">
        <v>0.21739130434782608</v>
      </c>
      <c r="I4" s="1">
        <v>960</v>
      </c>
      <c r="J4" s="1">
        <v>622</v>
      </c>
      <c r="K4" s="20">
        <v>0.6479166666666667</v>
      </c>
      <c r="L4" s="1">
        <v>27.8</v>
      </c>
      <c r="M4" s="1">
        <v>16.7</v>
      </c>
      <c r="N4" s="1">
        <v>37.9</v>
      </c>
      <c r="O4" s="1" t="s">
        <v>475</v>
      </c>
    </row>
    <row r="5" spans="1:15">
      <c r="A5" s="28" t="s">
        <v>433</v>
      </c>
      <c r="B5" s="1" t="s">
        <v>13</v>
      </c>
      <c r="C5" s="1">
        <v>61</v>
      </c>
      <c r="D5" s="1">
        <v>24</v>
      </c>
      <c r="E5" s="20">
        <v>0.39344262295081966</v>
      </c>
      <c r="F5" s="1">
        <v>52</v>
      </c>
      <c r="G5" s="1">
        <v>39</v>
      </c>
      <c r="H5" s="1">
        <v>0.75</v>
      </c>
      <c r="I5" s="1">
        <v>900</v>
      </c>
      <c r="J5" s="1">
        <v>450</v>
      </c>
      <c r="K5" s="20">
        <v>0.5</v>
      </c>
      <c r="L5" s="1">
        <v>28</v>
      </c>
      <c r="M5" s="1">
        <v>21.1</v>
      </c>
      <c r="N5" s="1">
        <v>31.6</v>
      </c>
      <c r="O5" s="1" t="s">
        <v>475</v>
      </c>
    </row>
    <row r="6" spans="1:15">
      <c r="A6">
        <v>9</v>
      </c>
      <c r="B6" s="1" t="s">
        <v>13</v>
      </c>
      <c r="C6" s="1">
        <v>79</v>
      </c>
      <c r="D6" s="1">
        <v>10</v>
      </c>
      <c r="E6" s="20">
        <v>0.12658227848101267</v>
      </c>
      <c r="F6" s="1">
        <v>68</v>
      </c>
      <c r="G6" s="1">
        <v>11</v>
      </c>
      <c r="H6" s="20">
        <v>0.16176470588235295</v>
      </c>
      <c r="I6" s="1">
        <v>1200</v>
      </c>
      <c r="J6" s="1">
        <v>520</v>
      </c>
      <c r="K6" s="20">
        <v>0.43333333333333335</v>
      </c>
      <c r="L6" s="1">
        <v>26.9</v>
      </c>
      <c r="M6" s="1">
        <v>21</v>
      </c>
      <c r="N6" s="1">
        <v>34.1</v>
      </c>
      <c r="O6" s="1" t="s">
        <v>475</v>
      </c>
    </row>
    <row r="7" spans="1:15">
      <c r="A7">
        <v>15</v>
      </c>
      <c r="B7" s="1" t="s">
        <v>13</v>
      </c>
      <c r="C7" s="1">
        <v>72</v>
      </c>
      <c r="D7" s="1">
        <v>22</v>
      </c>
      <c r="E7" s="20">
        <v>0.30555555555555558</v>
      </c>
      <c r="F7" s="1">
        <v>60</v>
      </c>
      <c r="G7" s="1">
        <v>31</v>
      </c>
      <c r="H7" s="20">
        <v>0.51666666666666672</v>
      </c>
      <c r="I7" s="1">
        <v>1100</v>
      </c>
      <c r="J7" s="1">
        <v>650</v>
      </c>
      <c r="K7" s="20">
        <v>0.59090909090909094</v>
      </c>
      <c r="L7" s="1">
        <v>23</v>
      </c>
      <c r="M7" s="1">
        <v>19.600000000000001</v>
      </c>
      <c r="N7" s="1">
        <v>37.5</v>
      </c>
      <c r="O7" s="1" t="s">
        <v>475</v>
      </c>
    </row>
    <row r="8" spans="1:15">
      <c r="A8" s="28" t="s">
        <v>439</v>
      </c>
      <c r="B8" s="1" t="s">
        <v>13</v>
      </c>
      <c r="C8" s="1">
        <v>66</v>
      </c>
      <c r="D8" s="1">
        <v>23</v>
      </c>
      <c r="E8" s="20">
        <v>0.34848484848484851</v>
      </c>
      <c r="F8" s="1">
        <v>59</v>
      </c>
      <c r="G8" s="1">
        <v>34</v>
      </c>
      <c r="H8" s="20">
        <v>0.57627118644067798</v>
      </c>
      <c r="I8" s="1">
        <v>1100</v>
      </c>
      <c r="J8" s="1">
        <v>704</v>
      </c>
      <c r="K8" s="20">
        <v>0.64</v>
      </c>
      <c r="L8" s="1">
        <v>23</v>
      </c>
      <c r="M8" s="1">
        <v>19</v>
      </c>
      <c r="N8" s="1">
        <v>38.4</v>
      </c>
      <c r="O8" s="1" t="s">
        <v>475</v>
      </c>
    </row>
    <row r="9" spans="1:15">
      <c r="A9" s="28" t="s">
        <v>450</v>
      </c>
      <c r="B9" s="1" t="s">
        <v>13</v>
      </c>
      <c r="C9" s="1">
        <v>44</v>
      </c>
      <c r="D9" s="1">
        <v>21</v>
      </c>
      <c r="E9" s="20">
        <v>0.47727272727272729</v>
      </c>
      <c r="F9" s="1"/>
      <c r="G9" s="1"/>
      <c r="H9" s="20" t="s">
        <v>493</v>
      </c>
      <c r="I9" s="1">
        <v>1400</v>
      </c>
      <c r="J9" s="1">
        <v>893</v>
      </c>
      <c r="K9" s="20">
        <v>0.6378571428571429</v>
      </c>
      <c r="L9" s="1">
        <v>27.5</v>
      </c>
      <c r="M9" s="1">
        <v>16.3</v>
      </c>
      <c r="N9" s="1">
        <v>36.799999999999997</v>
      </c>
      <c r="O9" s="1" t="s">
        <v>475</v>
      </c>
    </row>
    <row r="10" spans="1:15">
      <c r="A10">
        <v>27</v>
      </c>
      <c r="B10" s="1" t="s">
        <v>13</v>
      </c>
      <c r="C10" s="1">
        <v>45</v>
      </c>
      <c r="D10" s="1">
        <v>20</v>
      </c>
      <c r="E10" s="20">
        <v>0.44444444444444442</v>
      </c>
      <c r="F10" s="1"/>
      <c r="G10" s="1"/>
      <c r="H10" s="20" t="s">
        <v>493</v>
      </c>
      <c r="I10" s="1">
        <v>1900</v>
      </c>
      <c r="J10" s="1">
        <v>1290</v>
      </c>
      <c r="K10" s="20">
        <v>0.67894736842105263</v>
      </c>
      <c r="L10" s="1">
        <v>30</v>
      </c>
      <c r="M10" s="1">
        <v>9.3000000000000007</v>
      </c>
      <c r="N10" s="1">
        <v>35.799999999999997</v>
      </c>
      <c r="O10" s="1" t="s">
        <v>483</v>
      </c>
    </row>
    <row r="11" spans="1:15">
      <c r="A11" s="28">
        <v>32</v>
      </c>
      <c r="B11" s="1" t="s">
        <v>13</v>
      </c>
      <c r="C11" s="1">
        <v>35</v>
      </c>
      <c r="D11" s="1">
        <v>45</v>
      </c>
      <c r="E11" s="20">
        <v>1.2857142857142858</v>
      </c>
      <c r="F11" s="1"/>
      <c r="G11" s="1"/>
      <c r="H11" s="20" t="s">
        <v>493</v>
      </c>
      <c r="I11" s="1">
        <v>1200</v>
      </c>
      <c r="J11" s="1">
        <v>447</v>
      </c>
      <c r="K11" s="20">
        <v>0.3725</v>
      </c>
      <c r="L11" s="1">
        <v>23.3</v>
      </c>
      <c r="M11" s="1">
        <v>16.600000000000001</v>
      </c>
      <c r="N11" s="1">
        <v>32</v>
      </c>
      <c r="O11" s="1" t="s">
        <v>475</v>
      </c>
    </row>
    <row r="12" spans="1:15">
      <c r="A12" s="28">
        <v>38</v>
      </c>
      <c r="B12" s="1" t="s">
        <v>485</v>
      </c>
      <c r="C12" s="1">
        <v>39</v>
      </c>
      <c r="D12" s="1">
        <v>34</v>
      </c>
      <c r="E12" s="20">
        <v>0.87179487179487181</v>
      </c>
      <c r="F12" s="1"/>
      <c r="G12" s="1"/>
      <c r="H12" s="20" t="s">
        <v>493</v>
      </c>
      <c r="I12" s="1">
        <v>1080</v>
      </c>
      <c r="J12" s="1">
        <v>737</v>
      </c>
      <c r="K12" s="20">
        <v>0.68240740740740746</v>
      </c>
      <c r="L12" s="1">
        <v>27.9</v>
      </c>
      <c r="M12" s="1">
        <v>16.2</v>
      </c>
      <c r="N12" s="1">
        <v>40.5</v>
      </c>
      <c r="O12" s="1" t="s">
        <v>475</v>
      </c>
    </row>
    <row r="13" spans="1:15">
      <c r="A13">
        <v>58</v>
      </c>
      <c r="B13" s="1" t="s">
        <v>13</v>
      </c>
      <c r="C13" s="1">
        <v>38</v>
      </c>
      <c r="D13" s="1">
        <v>39</v>
      </c>
      <c r="E13" s="20">
        <v>1.0263157894736843</v>
      </c>
      <c r="F13" s="1"/>
      <c r="G13" s="1"/>
      <c r="H13" s="1"/>
      <c r="I13" s="1">
        <v>784</v>
      </c>
      <c r="J13" s="1">
        <v>431</v>
      </c>
      <c r="K13" s="20">
        <v>0.54974489795918369</v>
      </c>
      <c r="L13" s="1">
        <v>23.6</v>
      </c>
      <c r="M13" s="1">
        <v>14.4</v>
      </c>
      <c r="N13" s="1">
        <v>33.9</v>
      </c>
      <c r="O13" s="1" t="s">
        <v>475</v>
      </c>
    </row>
    <row r="15" spans="1:15">
      <c r="A15" s="28" t="s">
        <v>419</v>
      </c>
      <c r="B15" s="1" t="s">
        <v>28</v>
      </c>
      <c r="C15" s="1">
        <v>49</v>
      </c>
      <c r="D15" s="1">
        <v>33</v>
      </c>
      <c r="E15" s="20">
        <v>0.67346938775510201</v>
      </c>
      <c r="F15" s="1"/>
      <c r="G15" s="1"/>
      <c r="H15" s="1" t="s">
        <v>493</v>
      </c>
      <c r="I15" s="1">
        <v>1080</v>
      </c>
      <c r="J15" s="1">
        <v>478</v>
      </c>
      <c r="K15" s="20">
        <v>0.44259259259259259</v>
      </c>
      <c r="L15" s="1">
        <v>30</v>
      </c>
      <c r="M15" s="1">
        <v>19.5</v>
      </c>
      <c r="N15" s="1">
        <v>35.9</v>
      </c>
      <c r="O15" s="1" t="s">
        <v>475</v>
      </c>
    </row>
    <row r="16" spans="1:15">
      <c r="A16">
        <v>6</v>
      </c>
      <c r="B16" s="1" t="s">
        <v>28</v>
      </c>
      <c r="C16" s="1">
        <v>82</v>
      </c>
      <c r="D16" s="1">
        <v>16</v>
      </c>
      <c r="E16" s="20">
        <v>0.1951219512195122</v>
      </c>
      <c r="F16" s="1"/>
      <c r="G16" s="1"/>
      <c r="H16" s="1" t="s">
        <v>493</v>
      </c>
      <c r="I16" s="1">
        <v>1400</v>
      </c>
      <c r="J16" s="1">
        <v>699</v>
      </c>
      <c r="K16" s="20">
        <v>0.49928571428571428</v>
      </c>
      <c r="L16" s="1">
        <v>20.399999999999999</v>
      </c>
      <c r="M16" s="1">
        <v>9.5</v>
      </c>
      <c r="N16" s="1">
        <v>29</v>
      </c>
      <c r="O16" s="1" t="s">
        <v>477</v>
      </c>
    </row>
    <row r="17" spans="1:15">
      <c r="A17">
        <v>10</v>
      </c>
      <c r="B17" s="1" t="s">
        <v>28</v>
      </c>
      <c r="C17" s="1">
        <v>40</v>
      </c>
      <c r="D17" s="1">
        <v>36</v>
      </c>
      <c r="E17" s="20">
        <v>0.9</v>
      </c>
      <c r="F17" s="1"/>
      <c r="G17" s="1"/>
      <c r="H17" s="20" t="s">
        <v>493</v>
      </c>
      <c r="I17" s="1">
        <v>2000</v>
      </c>
      <c r="J17" s="1">
        <v>706</v>
      </c>
      <c r="K17" s="20">
        <v>0.35299999999999998</v>
      </c>
      <c r="L17" s="1">
        <v>26.6</v>
      </c>
      <c r="M17" s="1">
        <v>21.1</v>
      </c>
      <c r="N17" s="1">
        <v>32.1</v>
      </c>
      <c r="O17" s="1" t="s">
        <v>478</v>
      </c>
    </row>
    <row r="18" spans="1:15">
      <c r="A18">
        <v>11</v>
      </c>
      <c r="B18" s="1" t="s">
        <v>28</v>
      </c>
      <c r="C18" s="1">
        <v>40</v>
      </c>
      <c r="D18" s="1">
        <v>36</v>
      </c>
      <c r="E18" s="20">
        <v>0.9</v>
      </c>
      <c r="F18" s="1"/>
      <c r="G18" s="1"/>
      <c r="H18" s="20" t="s">
        <v>493</v>
      </c>
      <c r="I18" s="1">
        <v>2700</v>
      </c>
      <c r="J18" s="1">
        <v>1063</v>
      </c>
      <c r="K18" s="20">
        <v>0.39370370370370372</v>
      </c>
      <c r="L18" s="1">
        <v>26.8</v>
      </c>
      <c r="M18" s="1">
        <v>21.9</v>
      </c>
      <c r="N18" s="1">
        <v>32.5</v>
      </c>
      <c r="O18" s="1" t="s">
        <v>478</v>
      </c>
    </row>
    <row r="19" spans="1:15">
      <c r="A19" s="28" t="s">
        <v>441</v>
      </c>
      <c r="B19" s="1" t="s">
        <v>28</v>
      </c>
      <c r="C19" s="1">
        <v>60</v>
      </c>
      <c r="D19" s="1">
        <v>10</v>
      </c>
      <c r="E19" s="20">
        <v>0.16666666666666666</v>
      </c>
      <c r="F19" s="1">
        <v>65</v>
      </c>
      <c r="G19" s="1">
        <v>6</v>
      </c>
      <c r="H19" s="20">
        <v>9.2307692307692313E-2</v>
      </c>
      <c r="I19" s="1">
        <v>1100</v>
      </c>
      <c r="J19" s="1">
        <v>704</v>
      </c>
      <c r="K19" s="20">
        <v>0.64</v>
      </c>
      <c r="L19" s="1">
        <v>23</v>
      </c>
      <c r="M19" s="1">
        <v>19</v>
      </c>
      <c r="N19" s="1">
        <v>38.4</v>
      </c>
      <c r="O19" s="1" t="s">
        <v>475</v>
      </c>
    </row>
    <row r="20" spans="1:15">
      <c r="A20">
        <v>20</v>
      </c>
      <c r="B20" s="1" t="s">
        <v>28</v>
      </c>
      <c r="C20" s="1">
        <v>45</v>
      </c>
      <c r="D20" s="1">
        <v>36</v>
      </c>
      <c r="E20" s="20">
        <v>0.8</v>
      </c>
      <c r="F20" s="1"/>
      <c r="G20" s="1"/>
      <c r="H20" s="20" t="s">
        <v>493</v>
      </c>
      <c r="I20" s="1">
        <v>850</v>
      </c>
      <c r="J20" s="1">
        <v>560</v>
      </c>
      <c r="K20" s="20">
        <v>0.6588235294117647</v>
      </c>
      <c r="L20" s="1">
        <v>17.899999999999999</v>
      </c>
      <c r="M20" s="1">
        <v>5.5</v>
      </c>
      <c r="N20" s="1">
        <v>28.2</v>
      </c>
      <c r="O20" s="1" t="s">
        <v>477</v>
      </c>
    </row>
    <row r="21" spans="1:15">
      <c r="A21">
        <v>23</v>
      </c>
      <c r="B21" s="1" t="s">
        <v>28</v>
      </c>
      <c r="C21" s="1">
        <v>56</v>
      </c>
      <c r="D21" s="1">
        <v>33</v>
      </c>
      <c r="E21" s="20">
        <v>0.5892857142857143</v>
      </c>
      <c r="F21" s="1"/>
      <c r="G21" s="1"/>
      <c r="H21" s="20" t="s">
        <v>493</v>
      </c>
      <c r="I21" s="1">
        <v>940</v>
      </c>
      <c r="J21" s="1">
        <v>676</v>
      </c>
      <c r="K21" s="20">
        <v>0.7191489361702128</v>
      </c>
      <c r="L21" s="1">
        <v>26.7</v>
      </c>
      <c r="M21" s="1">
        <v>14.4</v>
      </c>
      <c r="N21" s="1">
        <v>37.1</v>
      </c>
      <c r="O21" s="1" t="s">
        <v>475</v>
      </c>
    </row>
    <row r="22" spans="1:15">
      <c r="A22">
        <v>25</v>
      </c>
      <c r="B22" s="1" t="s">
        <v>28</v>
      </c>
      <c r="C22" s="1">
        <v>34</v>
      </c>
      <c r="D22" s="1">
        <v>62</v>
      </c>
      <c r="E22" s="20">
        <v>1.8235294117647058</v>
      </c>
      <c r="F22" s="1"/>
      <c r="G22" s="1"/>
      <c r="H22" s="20" t="s">
        <v>493</v>
      </c>
      <c r="I22" s="1">
        <v>2479</v>
      </c>
      <c r="J22" s="1">
        <v>836</v>
      </c>
      <c r="K22" s="20">
        <v>0.33723275514320289</v>
      </c>
      <c r="L22" s="1">
        <v>26.7</v>
      </c>
      <c r="M22" s="1">
        <v>22.4</v>
      </c>
      <c r="N22" s="1">
        <v>32.700000000000003</v>
      </c>
      <c r="O22" s="1" t="s">
        <v>482</v>
      </c>
    </row>
    <row r="23" spans="1:15">
      <c r="A23">
        <v>28</v>
      </c>
      <c r="B23" s="1" t="s">
        <v>28</v>
      </c>
      <c r="C23" s="1">
        <v>32</v>
      </c>
      <c r="D23" s="1">
        <v>44</v>
      </c>
      <c r="E23" s="20">
        <v>1.375</v>
      </c>
      <c r="F23" s="1"/>
      <c r="G23" s="1"/>
      <c r="H23" s="20" t="s">
        <v>493</v>
      </c>
      <c r="I23" s="1">
        <v>1800</v>
      </c>
      <c r="J23" s="1">
        <v>681</v>
      </c>
      <c r="K23" s="20">
        <v>0.37833333333333335</v>
      </c>
      <c r="L23" s="1">
        <v>19</v>
      </c>
      <c r="M23" s="1">
        <v>10.199999999999999</v>
      </c>
      <c r="N23" s="1">
        <v>27.2</v>
      </c>
      <c r="O23" s="1" t="s">
        <v>478</v>
      </c>
    </row>
    <row r="24" spans="1:15">
      <c r="A24">
        <v>30</v>
      </c>
      <c r="B24" s="1" t="s">
        <v>28</v>
      </c>
      <c r="C24" s="1">
        <v>32</v>
      </c>
      <c r="D24" s="1">
        <v>44</v>
      </c>
      <c r="E24" s="20">
        <v>1.375</v>
      </c>
      <c r="F24" s="1"/>
      <c r="G24" s="1"/>
      <c r="H24" s="20" t="s">
        <v>493</v>
      </c>
      <c r="I24" s="1">
        <v>1800</v>
      </c>
      <c r="J24" s="1">
        <v>681</v>
      </c>
      <c r="K24" s="20">
        <v>0.37833333333333335</v>
      </c>
      <c r="L24" s="1">
        <v>22</v>
      </c>
      <c r="M24" s="1">
        <v>10.199999999999999</v>
      </c>
      <c r="N24" s="1">
        <v>27.2</v>
      </c>
      <c r="O24" s="1" t="s">
        <v>478</v>
      </c>
    </row>
    <row r="25" spans="1:15">
      <c r="A25">
        <v>31</v>
      </c>
      <c r="B25" s="1" t="s">
        <v>28</v>
      </c>
      <c r="C25" s="1">
        <v>59</v>
      </c>
      <c r="D25" s="1">
        <v>28</v>
      </c>
      <c r="E25" s="20">
        <v>0.47457627118644069</v>
      </c>
      <c r="F25" s="1"/>
      <c r="G25" s="1"/>
      <c r="H25" s="20" t="s">
        <v>493</v>
      </c>
      <c r="I25" s="1">
        <v>1000</v>
      </c>
      <c r="J25" s="1">
        <v>257</v>
      </c>
      <c r="K25" s="20">
        <v>0.25700000000000001</v>
      </c>
      <c r="L25" s="1">
        <v>8.9</v>
      </c>
      <c r="M25" s="1">
        <v>-2.7</v>
      </c>
      <c r="N25" s="1">
        <v>23.6</v>
      </c>
      <c r="O25" s="1" t="s">
        <v>484</v>
      </c>
    </row>
    <row r="26" spans="1:15">
      <c r="A26">
        <v>33</v>
      </c>
      <c r="B26" s="1" t="s">
        <v>28</v>
      </c>
      <c r="C26" s="1">
        <v>35</v>
      </c>
      <c r="D26" s="1">
        <v>45</v>
      </c>
      <c r="E26" s="20">
        <v>1.2857142857142858</v>
      </c>
      <c r="F26" s="1"/>
      <c r="G26" s="1"/>
      <c r="H26" s="20" t="s">
        <v>493</v>
      </c>
      <c r="I26" s="1">
        <v>1200</v>
      </c>
      <c r="J26" s="1">
        <v>447</v>
      </c>
      <c r="K26" s="20">
        <v>0.3725</v>
      </c>
      <c r="L26" s="1">
        <v>23.3</v>
      </c>
      <c r="M26" s="1">
        <v>16.600000000000001</v>
      </c>
      <c r="N26" s="1">
        <v>32</v>
      </c>
      <c r="O26" s="1" t="s">
        <v>475</v>
      </c>
    </row>
    <row r="27" spans="1:15">
      <c r="A27" s="28">
        <v>38</v>
      </c>
      <c r="B27" s="1" t="s">
        <v>485</v>
      </c>
      <c r="C27" s="1">
        <v>39</v>
      </c>
      <c r="D27" s="1">
        <v>34</v>
      </c>
      <c r="E27" s="20">
        <v>0.87179487179487181</v>
      </c>
      <c r="F27" s="1"/>
      <c r="G27" s="1"/>
      <c r="H27" s="20" t="s">
        <v>493</v>
      </c>
      <c r="I27" s="1">
        <v>1080</v>
      </c>
      <c r="J27" s="1">
        <v>737</v>
      </c>
      <c r="K27" s="20">
        <v>0.68240740740740746</v>
      </c>
      <c r="L27" s="1">
        <v>27.9</v>
      </c>
      <c r="M27" s="1">
        <v>16.2</v>
      </c>
      <c r="N27" s="1">
        <v>40.5</v>
      </c>
      <c r="O27" s="1" t="s">
        <v>475</v>
      </c>
    </row>
    <row r="28" spans="1:15">
      <c r="A28">
        <v>41</v>
      </c>
      <c r="B28" s="1" t="s">
        <v>28</v>
      </c>
      <c r="C28" s="1">
        <v>56</v>
      </c>
      <c r="D28" s="1">
        <v>29</v>
      </c>
      <c r="E28" s="20">
        <v>0.5178571428571429</v>
      </c>
      <c r="F28" s="1"/>
      <c r="G28" s="1"/>
      <c r="H28" s="20" t="s">
        <v>493</v>
      </c>
      <c r="I28" s="1">
        <v>2080</v>
      </c>
      <c r="J28" s="1">
        <v>946</v>
      </c>
      <c r="K28" s="20">
        <v>0.4548076923076923</v>
      </c>
      <c r="L28" s="1">
        <v>26.1</v>
      </c>
      <c r="M28" s="1">
        <v>19.8</v>
      </c>
      <c r="N28" s="1">
        <v>32.1</v>
      </c>
      <c r="O28" s="1" t="s">
        <v>475</v>
      </c>
    </row>
    <row r="29" spans="1:15">
      <c r="A29">
        <v>42</v>
      </c>
      <c r="B29" s="1" t="s">
        <v>28</v>
      </c>
      <c r="C29" s="1">
        <v>38</v>
      </c>
      <c r="D29" s="1">
        <v>47</v>
      </c>
      <c r="E29" s="20">
        <v>1.236842105263158</v>
      </c>
      <c r="F29" s="1"/>
      <c r="G29" s="1"/>
      <c r="H29" s="20" t="s">
        <v>493</v>
      </c>
      <c r="I29" s="1">
        <v>1150</v>
      </c>
      <c r="J29" s="1">
        <v>784</v>
      </c>
      <c r="K29" s="20">
        <v>0.68173913043478263</v>
      </c>
      <c r="L29" s="1">
        <v>26.5</v>
      </c>
      <c r="M29" s="1">
        <v>16.600000000000001</v>
      </c>
      <c r="N29" s="1">
        <v>38.200000000000003</v>
      </c>
      <c r="O29" s="1" t="s">
        <v>475</v>
      </c>
    </row>
    <row r="30" spans="1:15">
      <c r="A30">
        <v>43</v>
      </c>
      <c r="B30" s="1" t="s">
        <v>28</v>
      </c>
      <c r="C30" s="1">
        <v>33</v>
      </c>
      <c r="D30" s="1">
        <v>39</v>
      </c>
      <c r="E30" s="20">
        <v>1.1818181818181819</v>
      </c>
      <c r="F30" s="1">
        <v>23</v>
      </c>
      <c r="G30" s="1">
        <v>48</v>
      </c>
      <c r="H30" s="20">
        <v>2.0869565217391304</v>
      </c>
      <c r="I30" s="1">
        <v>1270</v>
      </c>
      <c r="J30" s="1">
        <v>623</v>
      </c>
      <c r="K30" s="20">
        <v>0.49055118110236218</v>
      </c>
      <c r="L30" s="1">
        <v>20</v>
      </c>
      <c r="M30" s="1">
        <v>17.2</v>
      </c>
      <c r="N30" s="1">
        <v>29</v>
      </c>
      <c r="O30" s="1" t="s">
        <v>482</v>
      </c>
    </row>
    <row r="31" spans="1:15">
      <c r="A31">
        <v>46</v>
      </c>
      <c r="B31" s="1" t="s">
        <v>28</v>
      </c>
      <c r="C31" s="1">
        <v>71</v>
      </c>
      <c r="D31" s="1">
        <v>20</v>
      </c>
      <c r="E31" s="20">
        <v>0.28169014084507044</v>
      </c>
      <c r="F31" s="1"/>
      <c r="G31" s="1"/>
      <c r="H31" s="1" t="s">
        <v>493</v>
      </c>
      <c r="I31" s="1">
        <v>1700</v>
      </c>
      <c r="J31" s="1">
        <v>1120</v>
      </c>
      <c r="K31" s="20">
        <v>0.6588235294117647</v>
      </c>
      <c r="L31" s="1">
        <v>27.4</v>
      </c>
      <c r="M31" s="1">
        <v>18.100000000000001</v>
      </c>
      <c r="N31" s="1">
        <v>33.9</v>
      </c>
      <c r="O31" s="1" t="s">
        <v>475</v>
      </c>
    </row>
    <row r="32" spans="1:15">
      <c r="A32">
        <v>47</v>
      </c>
      <c r="B32" s="1" t="s">
        <v>28</v>
      </c>
      <c r="C32" s="1">
        <v>36</v>
      </c>
      <c r="D32" s="1">
        <v>28</v>
      </c>
      <c r="E32" s="20">
        <v>0.77777777777777779</v>
      </c>
      <c r="F32" s="1"/>
      <c r="G32" s="1"/>
      <c r="H32" s="1" t="s">
        <v>493</v>
      </c>
      <c r="I32" s="1">
        <v>2340</v>
      </c>
      <c r="J32" s="1">
        <v>1463</v>
      </c>
      <c r="K32" s="20">
        <v>0.62521367521367521</v>
      </c>
      <c r="L32" s="1">
        <v>27.3</v>
      </c>
      <c r="M32" s="1">
        <v>17.8</v>
      </c>
      <c r="N32" s="1">
        <v>36.700000000000003</v>
      </c>
      <c r="O32" s="1" t="s">
        <v>482</v>
      </c>
    </row>
    <row r="33" spans="1:15">
      <c r="A33">
        <v>49</v>
      </c>
      <c r="B33" s="1" t="s">
        <v>28</v>
      </c>
      <c r="C33" s="1">
        <v>69</v>
      </c>
      <c r="D33" s="1">
        <v>15</v>
      </c>
      <c r="E33" s="20">
        <v>0.21739130434782608</v>
      </c>
      <c r="F33" s="1"/>
      <c r="G33" s="1"/>
      <c r="H33" s="1"/>
      <c r="I33" s="1">
        <v>274</v>
      </c>
      <c r="J33" s="1">
        <v>90</v>
      </c>
      <c r="K33" s="20">
        <v>0.32846715328467152</v>
      </c>
      <c r="L33" s="1">
        <v>17.3</v>
      </c>
      <c r="M33" s="1">
        <v>6.9</v>
      </c>
      <c r="N33" s="1">
        <v>27.9</v>
      </c>
      <c r="O33" s="1" t="s">
        <v>487</v>
      </c>
    </row>
    <row r="34" spans="1:15">
      <c r="A34">
        <v>54</v>
      </c>
      <c r="B34" s="1" t="s">
        <v>28</v>
      </c>
      <c r="C34" s="1">
        <v>36</v>
      </c>
      <c r="D34" s="1">
        <v>42</v>
      </c>
      <c r="E34" s="20">
        <v>1.1666666666666667</v>
      </c>
      <c r="F34" s="1"/>
      <c r="G34" s="1"/>
      <c r="H34" s="1"/>
      <c r="I34" s="1">
        <v>1111</v>
      </c>
      <c r="J34" s="1">
        <v>730</v>
      </c>
      <c r="K34" s="20">
        <v>0.6570657065706571</v>
      </c>
      <c r="L34" s="1">
        <v>24.1</v>
      </c>
      <c r="M34" s="1">
        <v>13.2</v>
      </c>
      <c r="N34" s="1">
        <v>31.7</v>
      </c>
      <c r="O34" s="1" t="s">
        <v>475</v>
      </c>
    </row>
    <row r="35" spans="1:15">
      <c r="A35">
        <v>56</v>
      </c>
      <c r="B35" s="1" t="s">
        <v>28</v>
      </c>
      <c r="C35" s="1">
        <v>73</v>
      </c>
      <c r="D35" s="1">
        <v>9</v>
      </c>
      <c r="E35" s="20">
        <v>0.12328767123287671</v>
      </c>
      <c r="F35" s="1"/>
      <c r="G35" s="1"/>
      <c r="H35" s="1"/>
      <c r="I35" s="1">
        <v>383</v>
      </c>
      <c r="J35" s="1">
        <v>235</v>
      </c>
      <c r="K35" s="20">
        <v>0.61357702349869447</v>
      </c>
      <c r="L35" s="1">
        <v>26.2</v>
      </c>
      <c r="M35" s="1">
        <v>10</v>
      </c>
      <c r="N35" s="1">
        <v>39.1</v>
      </c>
      <c r="O35" s="1" t="s">
        <v>481</v>
      </c>
    </row>
    <row r="37" spans="1:15">
      <c r="A37" s="28">
        <v>2</v>
      </c>
      <c r="B37" s="1" t="s">
        <v>30</v>
      </c>
      <c r="C37" s="1">
        <v>71</v>
      </c>
      <c r="D37" s="1">
        <v>20</v>
      </c>
      <c r="E37" s="20">
        <v>0.28169014084507044</v>
      </c>
      <c r="F37" s="1"/>
      <c r="G37" s="1"/>
      <c r="H37" s="1" t="s">
        <v>493</v>
      </c>
      <c r="I37" s="1">
        <v>1700</v>
      </c>
      <c r="J37" s="1">
        <v>1120</v>
      </c>
      <c r="K37" s="20">
        <v>0.6588235294117647</v>
      </c>
      <c r="L37" s="1">
        <v>27.4</v>
      </c>
      <c r="M37" s="1">
        <v>18.100000000000001</v>
      </c>
      <c r="N37" s="1">
        <v>33.9</v>
      </c>
      <c r="O37" s="1" t="s">
        <v>475</v>
      </c>
    </row>
    <row r="38" spans="1:15">
      <c r="A38">
        <v>4</v>
      </c>
      <c r="B38" s="1" t="s">
        <v>30</v>
      </c>
      <c r="C38" s="1">
        <v>16</v>
      </c>
      <c r="D38" s="1">
        <v>60</v>
      </c>
      <c r="E38" s="20">
        <v>3.75</v>
      </c>
      <c r="F38" s="1">
        <v>18</v>
      </c>
      <c r="G38" s="1">
        <v>61</v>
      </c>
      <c r="H38" s="20">
        <v>3.3888888888888888</v>
      </c>
      <c r="I38" s="1">
        <v>1400</v>
      </c>
      <c r="J38" s="1">
        <v>424</v>
      </c>
      <c r="K38" s="20">
        <v>0.30285714285714288</v>
      </c>
      <c r="L38" s="1">
        <v>16.600000000000001</v>
      </c>
      <c r="M38" s="1">
        <v>6.3</v>
      </c>
      <c r="N38" s="1">
        <v>26.2</v>
      </c>
      <c r="O38" s="1" t="s">
        <v>476</v>
      </c>
    </row>
    <row r="39" spans="1:15">
      <c r="A39">
        <v>5</v>
      </c>
      <c r="B39" s="1" t="s">
        <v>30</v>
      </c>
      <c r="C39" s="1">
        <v>40</v>
      </c>
      <c r="D39" s="1">
        <v>50</v>
      </c>
      <c r="E39" s="20">
        <v>1.25</v>
      </c>
      <c r="F39" s="1"/>
      <c r="G39" s="1"/>
      <c r="H39" s="1" t="s">
        <v>493</v>
      </c>
      <c r="I39" s="1">
        <v>1170</v>
      </c>
      <c r="J39" s="1">
        <v>696</v>
      </c>
      <c r="K39" s="20">
        <v>0.59487179487179487</v>
      </c>
      <c r="L39" s="1">
        <v>23</v>
      </c>
      <c r="M39" s="1">
        <v>14.3</v>
      </c>
      <c r="N39" s="1">
        <v>29.5</v>
      </c>
      <c r="O39" s="1" t="s">
        <v>475</v>
      </c>
    </row>
    <row r="40" spans="1:15">
      <c r="A40" s="28" t="s">
        <v>430</v>
      </c>
      <c r="B40" s="1" t="s">
        <v>30</v>
      </c>
      <c r="C40" s="1">
        <v>61</v>
      </c>
      <c r="D40" s="1">
        <v>24</v>
      </c>
      <c r="E40" s="20">
        <v>0.39344262295081966</v>
      </c>
      <c r="F40" s="1">
        <v>52</v>
      </c>
      <c r="G40" s="1">
        <v>39</v>
      </c>
      <c r="H40" s="1">
        <v>0.75</v>
      </c>
      <c r="I40" s="1">
        <v>900</v>
      </c>
      <c r="J40" s="1">
        <v>450</v>
      </c>
      <c r="K40" s="20">
        <v>0.5</v>
      </c>
      <c r="L40" s="1">
        <v>28</v>
      </c>
      <c r="M40" s="1">
        <v>21.1</v>
      </c>
      <c r="N40" s="1">
        <v>31.6</v>
      </c>
      <c r="O40" s="1" t="s">
        <v>475</v>
      </c>
    </row>
    <row r="41" spans="1:15">
      <c r="A41">
        <v>12</v>
      </c>
      <c r="B41" s="1" t="s">
        <v>30</v>
      </c>
      <c r="C41" s="1">
        <v>52</v>
      </c>
      <c r="D41" s="1">
        <v>24</v>
      </c>
      <c r="E41" s="20">
        <v>0.46153846153846156</v>
      </c>
      <c r="F41" s="1"/>
      <c r="G41" s="1"/>
      <c r="H41" s="20" t="s">
        <v>493</v>
      </c>
      <c r="I41" s="1">
        <v>450</v>
      </c>
      <c r="J41" s="1">
        <v>266</v>
      </c>
      <c r="K41" s="20">
        <v>0.59111111111111114</v>
      </c>
      <c r="L41" s="1">
        <v>21.4</v>
      </c>
      <c r="M41" s="1">
        <v>6.2</v>
      </c>
      <c r="N41" s="1">
        <v>33.4</v>
      </c>
      <c r="O41" s="1" t="s">
        <v>480</v>
      </c>
    </row>
    <row r="42" spans="1:15">
      <c r="A42">
        <v>13</v>
      </c>
      <c r="B42" s="1" t="s">
        <v>30</v>
      </c>
      <c r="C42" s="1">
        <v>65</v>
      </c>
      <c r="D42" s="1">
        <v>23</v>
      </c>
      <c r="E42" s="20">
        <v>0.35384615384615387</v>
      </c>
      <c r="F42" s="1"/>
      <c r="G42" s="1"/>
      <c r="H42" s="20" t="s">
        <v>493</v>
      </c>
      <c r="I42" s="1">
        <v>735</v>
      </c>
      <c r="J42" s="1">
        <v>422</v>
      </c>
      <c r="K42" s="20">
        <v>0.57414965986394562</v>
      </c>
      <c r="L42" s="1">
        <v>21.9</v>
      </c>
      <c r="M42" s="1">
        <v>5.4</v>
      </c>
      <c r="N42" s="1">
        <v>35.1</v>
      </c>
      <c r="O42" s="1" t="s">
        <v>480</v>
      </c>
    </row>
    <row r="43" spans="1:15">
      <c r="A43">
        <v>14</v>
      </c>
      <c r="B43" s="1" t="s">
        <v>30</v>
      </c>
      <c r="C43" s="1">
        <v>63</v>
      </c>
      <c r="D43" s="1">
        <v>16</v>
      </c>
      <c r="E43" s="20">
        <v>0.25396825396825395</v>
      </c>
      <c r="F43" s="1"/>
      <c r="G43" s="1"/>
      <c r="H43" s="20" t="s">
        <v>493</v>
      </c>
      <c r="I43" s="1">
        <v>270</v>
      </c>
      <c r="J43" s="1">
        <v>193</v>
      </c>
      <c r="K43" s="20">
        <v>0.71481481481481479</v>
      </c>
      <c r="L43" s="1">
        <v>20.8</v>
      </c>
      <c r="M43" s="1">
        <v>8.8000000000000007</v>
      </c>
      <c r="N43" s="1">
        <v>30.2</v>
      </c>
      <c r="O43" s="1" t="s">
        <v>481</v>
      </c>
    </row>
    <row r="44" spans="1:15">
      <c r="A44">
        <v>17</v>
      </c>
      <c r="B44" s="1" t="s">
        <v>30</v>
      </c>
      <c r="C44" s="1">
        <v>51</v>
      </c>
      <c r="D44" s="1">
        <v>33</v>
      </c>
      <c r="E44" s="20">
        <v>0.6470588235294118</v>
      </c>
      <c r="F44" s="1"/>
      <c r="G44" s="1"/>
      <c r="H44" s="20" t="s">
        <v>493</v>
      </c>
      <c r="I44" s="1">
        <v>1050</v>
      </c>
      <c r="J44" s="1">
        <v>727</v>
      </c>
      <c r="K44" s="20">
        <v>0.69238095238095243</v>
      </c>
      <c r="L44" s="1">
        <v>25.5</v>
      </c>
      <c r="M44" s="1">
        <v>13.9</v>
      </c>
      <c r="N44" s="1">
        <v>36.6</v>
      </c>
      <c r="O44" s="1" t="s">
        <v>475</v>
      </c>
    </row>
    <row r="45" spans="1:15">
      <c r="A45">
        <v>18</v>
      </c>
      <c r="B45" s="1" t="s">
        <v>30</v>
      </c>
      <c r="C45" s="1">
        <v>15</v>
      </c>
      <c r="D45" s="1">
        <v>57</v>
      </c>
      <c r="E45" s="20">
        <v>3.8</v>
      </c>
      <c r="F45" s="1"/>
      <c r="G45" s="1"/>
      <c r="H45" s="20" t="s">
        <v>493</v>
      </c>
      <c r="I45" s="1">
        <v>2430</v>
      </c>
      <c r="J45" s="1">
        <v>1356</v>
      </c>
      <c r="K45" s="20">
        <v>0.55802469135802468</v>
      </c>
      <c r="L45" s="1">
        <v>27</v>
      </c>
      <c r="M45" s="1">
        <v>20.8</v>
      </c>
      <c r="N45" s="1">
        <v>33.700000000000003</v>
      </c>
      <c r="O45" s="1" t="s">
        <v>482</v>
      </c>
    </row>
    <row r="46" spans="1:15">
      <c r="A46">
        <v>19</v>
      </c>
      <c r="B46" s="1" t="s">
        <v>30</v>
      </c>
      <c r="C46" s="1">
        <v>75</v>
      </c>
      <c r="D46" s="1">
        <v>16</v>
      </c>
      <c r="E46" s="20">
        <v>0.21333333333333335</v>
      </c>
      <c r="F46" s="1"/>
      <c r="G46" s="1"/>
      <c r="H46" s="20" t="s">
        <v>493</v>
      </c>
      <c r="I46" s="1">
        <v>500</v>
      </c>
      <c r="J46" s="1">
        <v>253</v>
      </c>
      <c r="K46" s="20">
        <v>0.50600000000000001</v>
      </c>
      <c r="L46" s="1">
        <v>23</v>
      </c>
      <c r="M46" s="1">
        <v>9.1999999999999993</v>
      </c>
      <c r="N46" s="1">
        <v>33.1</v>
      </c>
      <c r="O46" s="1" t="s">
        <v>480</v>
      </c>
    </row>
    <row r="47" spans="1:15">
      <c r="A47">
        <v>21</v>
      </c>
      <c r="B47" s="1" t="s">
        <v>30</v>
      </c>
      <c r="C47" s="1">
        <v>42</v>
      </c>
      <c r="D47" s="1">
        <v>37</v>
      </c>
      <c r="E47" s="20">
        <v>0.88095238095238093</v>
      </c>
      <c r="F47" s="1"/>
      <c r="G47" s="1"/>
      <c r="H47" s="20" t="s">
        <v>493</v>
      </c>
      <c r="I47" s="1">
        <v>500</v>
      </c>
      <c r="J47" s="1">
        <v>253</v>
      </c>
      <c r="K47" s="20">
        <v>0.50600000000000001</v>
      </c>
      <c r="L47" s="1">
        <v>22.9</v>
      </c>
      <c r="M47" s="1">
        <v>9.1999999999999993</v>
      </c>
      <c r="N47" s="1">
        <v>33.1</v>
      </c>
      <c r="O47" s="1" t="s">
        <v>480</v>
      </c>
    </row>
    <row r="48" spans="1:15">
      <c r="A48" s="28" t="s">
        <v>446</v>
      </c>
      <c r="B48" s="1" t="s">
        <v>30</v>
      </c>
      <c r="C48" s="1">
        <v>71</v>
      </c>
      <c r="D48" s="1">
        <v>20</v>
      </c>
      <c r="E48" s="20">
        <v>0.28169014084507044</v>
      </c>
      <c r="F48" s="1"/>
      <c r="G48" s="1"/>
      <c r="H48" s="20" t="s">
        <v>493</v>
      </c>
      <c r="I48" s="1">
        <v>1100</v>
      </c>
      <c r="J48" s="1">
        <v>763</v>
      </c>
      <c r="K48" s="20">
        <v>0.69363636363636361</v>
      </c>
      <c r="L48" s="1">
        <v>25.8</v>
      </c>
      <c r="M48" s="1">
        <v>15</v>
      </c>
      <c r="N48" s="1">
        <v>35.1</v>
      </c>
      <c r="O48" s="1" t="s">
        <v>475</v>
      </c>
    </row>
    <row r="49" spans="1:15">
      <c r="A49">
        <v>29</v>
      </c>
      <c r="B49" s="1" t="s">
        <v>30</v>
      </c>
      <c r="C49" s="1">
        <v>32</v>
      </c>
      <c r="D49" s="1">
        <v>44</v>
      </c>
      <c r="E49" s="20">
        <v>1.375</v>
      </c>
      <c r="F49" s="1"/>
      <c r="G49" s="1"/>
      <c r="H49" s="20" t="s">
        <v>493</v>
      </c>
      <c r="I49" s="1">
        <v>1800</v>
      </c>
      <c r="J49" s="1">
        <v>681</v>
      </c>
      <c r="K49" s="20">
        <v>0.37833333333333335</v>
      </c>
      <c r="L49" s="1">
        <v>19</v>
      </c>
      <c r="M49" s="1">
        <v>10.199999999999999</v>
      </c>
      <c r="N49" s="1">
        <v>27.2</v>
      </c>
      <c r="O49" s="1" t="s">
        <v>478</v>
      </c>
    </row>
    <row r="50" spans="1:15">
      <c r="A50">
        <v>34</v>
      </c>
      <c r="B50" s="1" t="s">
        <v>30</v>
      </c>
      <c r="C50" s="1">
        <v>35</v>
      </c>
      <c r="D50" s="1">
        <v>45</v>
      </c>
      <c r="E50" s="20">
        <v>1.2857142857142858</v>
      </c>
      <c r="F50" s="1"/>
      <c r="G50" s="1"/>
      <c r="H50" s="20" t="s">
        <v>493</v>
      </c>
      <c r="I50" s="1">
        <v>1200</v>
      </c>
      <c r="J50" s="1">
        <v>447</v>
      </c>
      <c r="K50" s="20">
        <v>0.3725</v>
      </c>
      <c r="L50" s="1">
        <v>23.3</v>
      </c>
      <c r="M50" s="1">
        <v>16.600000000000001</v>
      </c>
      <c r="N50" s="1">
        <v>32</v>
      </c>
      <c r="O50" s="1" t="s">
        <v>475</v>
      </c>
    </row>
    <row r="51" spans="1:15">
      <c r="A51">
        <v>36</v>
      </c>
      <c r="B51" s="1" t="s">
        <v>30</v>
      </c>
      <c r="C51" s="1">
        <v>60</v>
      </c>
      <c r="D51" s="1">
        <v>30</v>
      </c>
      <c r="E51" s="20">
        <v>0.5</v>
      </c>
      <c r="F51" s="1"/>
      <c r="G51" s="1"/>
      <c r="H51" s="20" t="s">
        <v>493</v>
      </c>
      <c r="I51" s="1">
        <v>730</v>
      </c>
      <c r="J51" s="1">
        <v>519</v>
      </c>
      <c r="K51" s="20">
        <v>0.71095890410958906</v>
      </c>
      <c r="L51" s="1">
        <v>21.8</v>
      </c>
      <c r="M51" s="1">
        <v>9</v>
      </c>
      <c r="N51" s="1">
        <v>33.299999999999997</v>
      </c>
      <c r="O51" s="1" t="s">
        <v>483</v>
      </c>
    </row>
    <row r="52" spans="1:15">
      <c r="A52">
        <v>37</v>
      </c>
      <c r="B52" s="1" t="s">
        <v>461</v>
      </c>
      <c r="C52" s="1">
        <v>39</v>
      </c>
      <c r="D52" s="1">
        <v>34</v>
      </c>
      <c r="E52" s="20">
        <v>0.87179487179487181</v>
      </c>
      <c r="F52" s="1"/>
      <c r="G52" s="1"/>
      <c r="H52" s="20" t="s">
        <v>493</v>
      </c>
      <c r="I52" s="1">
        <v>1080</v>
      </c>
      <c r="J52" s="1">
        <v>737</v>
      </c>
      <c r="K52" s="20">
        <v>0.68240740740740746</v>
      </c>
      <c r="L52" s="1">
        <v>27.9</v>
      </c>
      <c r="M52" s="1">
        <v>16.2</v>
      </c>
      <c r="N52" s="1">
        <v>40.5</v>
      </c>
      <c r="O52" s="1" t="s">
        <v>475</v>
      </c>
    </row>
    <row r="53" spans="1:15">
      <c r="A53">
        <v>39</v>
      </c>
      <c r="B53" s="1" t="s">
        <v>30</v>
      </c>
      <c r="C53" s="1">
        <v>40</v>
      </c>
      <c r="D53" s="1">
        <v>36</v>
      </c>
      <c r="E53" s="20">
        <v>0.9</v>
      </c>
      <c r="F53" s="1"/>
      <c r="G53" s="1"/>
      <c r="H53" s="20" t="s">
        <v>493</v>
      </c>
      <c r="I53" s="1">
        <v>2370</v>
      </c>
      <c r="J53" s="1">
        <v>773</v>
      </c>
      <c r="K53" s="20">
        <v>0.3261603375527426</v>
      </c>
      <c r="L53" s="1">
        <v>27</v>
      </c>
      <c r="M53" s="1">
        <v>21.8</v>
      </c>
      <c r="N53" s="1">
        <v>32.5</v>
      </c>
      <c r="O53" s="1" t="s">
        <v>478</v>
      </c>
    </row>
    <row r="54" spans="1:15">
      <c r="A54">
        <v>40</v>
      </c>
      <c r="B54" s="1" t="s">
        <v>30</v>
      </c>
      <c r="C54" s="1">
        <v>4</v>
      </c>
      <c r="D54" s="1">
        <v>18</v>
      </c>
      <c r="E54" s="20">
        <v>4.5</v>
      </c>
      <c r="F54" s="1"/>
      <c r="G54" s="1"/>
      <c r="H54" s="20" t="s">
        <v>493</v>
      </c>
      <c r="I54" s="1">
        <v>1150</v>
      </c>
      <c r="J54" s="1">
        <v>392</v>
      </c>
      <c r="K54" s="20">
        <v>0.34086956521739131</v>
      </c>
      <c r="L54" s="1">
        <v>21.8</v>
      </c>
      <c r="M54" s="1">
        <v>9.1</v>
      </c>
      <c r="N54" s="1">
        <v>34.4</v>
      </c>
      <c r="O54" s="1" t="s">
        <v>486</v>
      </c>
    </row>
    <row r="55" spans="1:15">
      <c r="A55">
        <v>48</v>
      </c>
      <c r="B55" s="1" t="s">
        <v>30</v>
      </c>
      <c r="C55" s="1">
        <v>65</v>
      </c>
      <c r="D55" s="1">
        <v>21</v>
      </c>
      <c r="E55" s="20">
        <v>0.32307692307692309</v>
      </c>
      <c r="F55" s="1"/>
      <c r="G55" s="1"/>
      <c r="H55" s="1"/>
      <c r="I55" s="1">
        <v>354</v>
      </c>
      <c r="J55" s="1">
        <v>202</v>
      </c>
      <c r="K55" s="20">
        <v>0.57062146892655363</v>
      </c>
      <c r="L55" s="1">
        <v>20.2</v>
      </c>
      <c r="M55" s="1">
        <v>8.1</v>
      </c>
      <c r="N55" s="1">
        <v>34.5</v>
      </c>
      <c r="O55" s="1" t="s">
        <v>480</v>
      </c>
    </row>
    <row r="56" spans="1:15">
      <c r="A56">
        <v>50</v>
      </c>
      <c r="B56" s="1" t="s">
        <v>30</v>
      </c>
      <c r="C56" s="1">
        <v>40</v>
      </c>
      <c r="D56" s="1">
        <v>25</v>
      </c>
      <c r="E56" s="20">
        <v>0.625</v>
      </c>
      <c r="F56" s="1"/>
      <c r="G56" s="1"/>
      <c r="H56" s="1"/>
      <c r="I56" s="1">
        <v>1231</v>
      </c>
      <c r="J56" s="1">
        <v>511</v>
      </c>
      <c r="K56" s="20">
        <v>0.41510966693744922</v>
      </c>
      <c r="L56" s="1">
        <v>18.100000000000001</v>
      </c>
      <c r="M56" s="1">
        <v>5.0999999999999996</v>
      </c>
      <c r="N56" s="1">
        <v>29.1</v>
      </c>
      <c r="O56" s="1" t="s">
        <v>486</v>
      </c>
    </row>
    <row r="57" spans="1:15">
      <c r="A57">
        <v>52</v>
      </c>
      <c r="B57" s="1" t="s">
        <v>30</v>
      </c>
      <c r="C57" s="1">
        <v>46</v>
      </c>
      <c r="D57" s="1">
        <v>25</v>
      </c>
      <c r="E57" s="20">
        <v>0.54347826086956519</v>
      </c>
      <c r="F57" s="1"/>
      <c r="G57" s="1"/>
      <c r="H57" s="1"/>
      <c r="I57" s="1">
        <v>387</v>
      </c>
      <c r="J57" s="1">
        <v>251</v>
      </c>
      <c r="K57" s="20">
        <v>0.64857881136950901</v>
      </c>
      <c r="L57" s="1">
        <v>25.4</v>
      </c>
      <c r="M57" s="1">
        <v>9.6</v>
      </c>
      <c r="N57" s="1">
        <v>37.9</v>
      </c>
      <c r="O57" s="1" t="s">
        <v>481</v>
      </c>
    </row>
    <row r="58" spans="1:15">
      <c r="A58">
        <v>53</v>
      </c>
      <c r="B58" s="1" t="s">
        <v>30</v>
      </c>
      <c r="C58" s="1">
        <v>71</v>
      </c>
      <c r="D58" s="1">
        <v>20</v>
      </c>
      <c r="E58" s="20">
        <v>0.28169014084507044</v>
      </c>
      <c r="F58" s="1"/>
      <c r="G58" s="1"/>
      <c r="H58" s="1"/>
      <c r="I58" s="1">
        <v>1505</v>
      </c>
      <c r="J58" s="1">
        <v>966</v>
      </c>
      <c r="K58" s="20">
        <v>0.64186046511627903</v>
      </c>
      <c r="L58" s="1">
        <v>27.3</v>
      </c>
      <c r="M58" s="1">
        <v>17.3</v>
      </c>
      <c r="N58" s="1">
        <v>34.4</v>
      </c>
      <c r="O58" s="1" t="s">
        <v>475</v>
      </c>
    </row>
    <row r="59" spans="1:15">
      <c r="A59">
        <v>55</v>
      </c>
      <c r="B59" s="1" t="s">
        <v>30</v>
      </c>
      <c r="C59" s="1">
        <v>73</v>
      </c>
      <c r="D59" s="1">
        <v>9</v>
      </c>
      <c r="E59" s="20">
        <v>0.12328767123287671</v>
      </c>
      <c r="F59" s="1"/>
      <c r="G59" s="1"/>
      <c r="H59" s="1"/>
      <c r="I59" s="1">
        <v>383</v>
      </c>
      <c r="J59" s="1">
        <v>235</v>
      </c>
      <c r="K59" s="20">
        <v>0.61357702349869447</v>
      </c>
      <c r="L59" s="1">
        <v>26.2</v>
      </c>
      <c r="M59" s="1">
        <v>10</v>
      </c>
      <c r="N59" s="1">
        <v>39.1</v>
      </c>
      <c r="O59" s="1" t="s">
        <v>481</v>
      </c>
    </row>
    <row r="60" spans="1:15">
      <c r="A60">
        <v>57</v>
      </c>
      <c r="B60" s="1" t="s">
        <v>30</v>
      </c>
      <c r="C60" s="1">
        <v>53</v>
      </c>
      <c r="D60" s="1">
        <v>34</v>
      </c>
      <c r="E60" s="20">
        <v>0.64150943396226412</v>
      </c>
      <c r="F60" s="1"/>
      <c r="G60" s="1"/>
      <c r="H60" s="1"/>
      <c r="I60" s="1">
        <v>974</v>
      </c>
      <c r="J60" s="1">
        <v>544</v>
      </c>
      <c r="K60" s="20">
        <v>0.55852156057494862</v>
      </c>
      <c r="L60" s="1">
        <v>16.7</v>
      </c>
      <c r="M60" s="1">
        <v>6.3</v>
      </c>
      <c r="N60" s="1">
        <v>31.8</v>
      </c>
      <c r="O60" s="1" t="s">
        <v>488</v>
      </c>
    </row>
    <row r="62" spans="1:15">
      <c r="A62">
        <v>7</v>
      </c>
      <c r="B62" s="1" t="s">
        <v>96</v>
      </c>
      <c r="C62" s="1">
        <v>51</v>
      </c>
      <c r="D62" s="1">
        <v>35</v>
      </c>
      <c r="E62" s="20">
        <v>0.68627450980392157</v>
      </c>
      <c r="F62" s="1"/>
      <c r="G62" s="1"/>
      <c r="H62" s="1" t="s">
        <v>493</v>
      </c>
      <c r="I62" s="1">
        <v>1510</v>
      </c>
      <c r="J62" s="1">
        <v>695</v>
      </c>
      <c r="K62" s="20">
        <v>0.46026490066225167</v>
      </c>
      <c r="L62" s="1">
        <v>24.2</v>
      </c>
      <c r="M62" s="1">
        <v>15.5</v>
      </c>
      <c r="N62" s="1">
        <v>34.200000000000003</v>
      </c>
      <c r="O62" s="1" t="s">
        <v>475</v>
      </c>
    </row>
    <row r="63" spans="1:15">
      <c r="A63">
        <v>26</v>
      </c>
      <c r="B63" s="1" t="s">
        <v>96</v>
      </c>
      <c r="C63" s="1">
        <v>41</v>
      </c>
      <c r="D63" s="1">
        <v>32</v>
      </c>
      <c r="E63" s="20">
        <v>0.78048780487804881</v>
      </c>
      <c r="F63" s="1"/>
      <c r="G63" s="1"/>
      <c r="H63" s="20" t="s">
        <v>493</v>
      </c>
      <c r="I63" s="1">
        <v>926</v>
      </c>
      <c r="J63" s="1">
        <v>628</v>
      </c>
      <c r="K63" s="20">
        <v>0.67818574514038876</v>
      </c>
      <c r="L63" s="1">
        <v>29.5</v>
      </c>
      <c r="M63" s="1">
        <v>18.5</v>
      </c>
      <c r="N63" s="1">
        <v>37.700000000000003</v>
      </c>
      <c r="O63" s="1" t="s">
        <v>475</v>
      </c>
    </row>
    <row r="64" spans="1:15">
      <c r="A64">
        <v>44</v>
      </c>
      <c r="B64" s="1" t="s">
        <v>96</v>
      </c>
      <c r="C64" s="1">
        <v>56</v>
      </c>
      <c r="D64" s="1">
        <v>28</v>
      </c>
      <c r="E64" s="20">
        <v>0.5</v>
      </c>
      <c r="F64" s="1"/>
      <c r="G64" s="1"/>
      <c r="H64" s="1"/>
      <c r="I64" s="1">
        <v>1109</v>
      </c>
      <c r="J64" s="1">
        <v>854</v>
      </c>
      <c r="K64" s="20">
        <v>0.77006311992786292</v>
      </c>
      <c r="L64" s="1">
        <v>27.1</v>
      </c>
      <c r="M64" s="1">
        <v>13.3</v>
      </c>
      <c r="N64" s="1">
        <v>38.799999999999997</v>
      </c>
      <c r="O64" s="1" t="s">
        <v>475</v>
      </c>
    </row>
    <row r="65" spans="1:15">
      <c r="A65">
        <v>45</v>
      </c>
      <c r="B65" s="1" t="s">
        <v>96</v>
      </c>
      <c r="C65" s="1">
        <v>25</v>
      </c>
      <c r="D65" s="1">
        <v>50</v>
      </c>
      <c r="E65" s="20">
        <v>2</v>
      </c>
      <c r="F65" s="1">
        <v>16</v>
      </c>
      <c r="G65" s="1">
        <v>48</v>
      </c>
      <c r="H65" s="1">
        <v>3</v>
      </c>
      <c r="I65" s="1">
        <v>1360</v>
      </c>
      <c r="J65" s="1">
        <v>609</v>
      </c>
      <c r="K65" s="20">
        <v>0.44779411764705884</v>
      </c>
      <c r="L65" s="1">
        <v>23.7</v>
      </c>
      <c r="M65" s="1">
        <v>17</v>
      </c>
      <c r="N65" s="1">
        <v>30.3</v>
      </c>
      <c r="O65" s="1" t="s">
        <v>475</v>
      </c>
    </row>
    <row r="66" spans="1:15">
      <c r="A66">
        <v>64</v>
      </c>
      <c r="B66" s="1" t="s">
        <v>96</v>
      </c>
      <c r="C66" s="1">
        <v>41</v>
      </c>
      <c r="D66" s="1">
        <v>44</v>
      </c>
      <c r="E66" s="20">
        <v>1.0731707317073171</v>
      </c>
      <c r="F66" s="1"/>
      <c r="G66" s="1"/>
      <c r="H66" s="1"/>
      <c r="I66" s="1">
        <v>2673</v>
      </c>
      <c r="J66" s="1">
        <v>1142</v>
      </c>
      <c r="K66" s="20">
        <v>0.42723531612420501</v>
      </c>
      <c r="L66" s="1">
        <v>25.3</v>
      </c>
      <c r="M66" s="1">
        <v>20.9</v>
      </c>
      <c r="N66" s="1">
        <v>30.3</v>
      </c>
      <c r="O66" s="1" t="s">
        <v>478</v>
      </c>
    </row>
    <row r="67" spans="1:15">
      <c r="A67">
        <v>65</v>
      </c>
      <c r="B67" s="1" t="s">
        <v>96</v>
      </c>
      <c r="C67" s="1">
        <v>44</v>
      </c>
      <c r="D67" s="1">
        <v>44</v>
      </c>
      <c r="E67" s="20">
        <v>1</v>
      </c>
      <c r="F67" s="1"/>
      <c r="G67" s="1"/>
      <c r="H67" s="1"/>
      <c r="I67" s="1">
        <v>1633</v>
      </c>
      <c r="J67" s="1">
        <v>670</v>
      </c>
      <c r="K67" s="20">
        <v>0.41028781383955909</v>
      </c>
      <c r="L67" s="1">
        <v>23</v>
      </c>
      <c r="M67" s="1">
        <v>17.5</v>
      </c>
      <c r="N67" s="1">
        <v>21.4</v>
      </c>
      <c r="O67" s="1" t="s">
        <v>475</v>
      </c>
    </row>
    <row r="68" spans="1:15">
      <c r="A68">
        <v>66</v>
      </c>
      <c r="B68" s="1" t="s">
        <v>96</v>
      </c>
      <c r="C68" s="1">
        <v>39</v>
      </c>
      <c r="D68" s="1">
        <v>45</v>
      </c>
      <c r="E68" s="20">
        <v>1.1538461538461537</v>
      </c>
      <c r="F68" s="1"/>
      <c r="G68" s="1"/>
      <c r="H68" s="1"/>
      <c r="I68" s="1">
        <v>1927</v>
      </c>
      <c r="J68" s="1">
        <v>831</v>
      </c>
      <c r="K68" s="20">
        <v>0.43124026984950703</v>
      </c>
      <c r="L68" s="1">
        <v>24.3</v>
      </c>
      <c r="M68" s="1">
        <v>18.899999999999999</v>
      </c>
      <c r="N68" s="1">
        <v>30.5</v>
      </c>
      <c r="O68" s="1" t="s">
        <v>475</v>
      </c>
    </row>
    <row r="70" spans="1:15">
      <c r="A70" s="28" t="s">
        <v>447</v>
      </c>
      <c r="B70" s="1" t="s">
        <v>448</v>
      </c>
      <c r="C70" s="1">
        <v>71</v>
      </c>
      <c r="D70" s="1">
        <v>20</v>
      </c>
      <c r="E70" s="20">
        <v>0.28169014084507044</v>
      </c>
      <c r="F70" s="1"/>
      <c r="G70" s="1"/>
      <c r="H70" s="20" t="s">
        <v>493</v>
      </c>
      <c r="I70" s="1">
        <v>1100</v>
      </c>
      <c r="J70" s="1">
        <v>763</v>
      </c>
      <c r="K70" s="20">
        <v>0.69363636363636361</v>
      </c>
      <c r="L70" s="1">
        <v>25.8</v>
      </c>
      <c r="M70" s="1">
        <v>15</v>
      </c>
      <c r="N70" s="1">
        <v>35.1</v>
      </c>
      <c r="O70" s="1" t="s">
        <v>475</v>
      </c>
    </row>
    <row r="71" spans="1:15">
      <c r="A71" s="28" t="s">
        <v>451</v>
      </c>
      <c r="B71" s="1" t="s">
        <v>448</v>
      </c>
      <c r="C71" s="1">
        <v>44</v>
      </c>
      <c r="D71" s="1">
        <v>21</v>
      </c>
      <c r="E71" s="20">
        <v>0.47727272727272729</v>
      </c>
      <c r="F71" s="1"/>
      <c r="G71" s="1"/>
      <c r="H71" s="20" t="s">
        <v>493</v>
      </c>
      <c r="I71" s="1">
        <v>1400</v>
      </c>
      <c r="J71" s="1">
        <v>893</v>
      </c>
      <c r="K71" s="20">
        <v>0.6378571428571429</v>
      </c>
      <c r="L71" s="1">
        <v>27.5</v>
      </c>
      <c r="M71" s="1">
        <v>16.3</v>
      </c>
      <c r="N71" s="1">
        <v>36.799999999999997</v>
      </c>
      <c r="O71" s="1" t="s">
        <v>475</v>
      </c>
    </row>
    <row r="72" spans="1:15">
      <c r="A72">
        <v>51</v>
      </c>
      <c r="B72" s="1" t="s">
        <v>448</v>
      </c>
      <c r="C72" s="1">
        <v>59</v>
      </c>
      <c r="D72" s="1">
        <v>28</v>
      </c>
      <c r="E72" s="20">
        <v>0.47457627118644069</v>
      </c>
      <c r="F72" s="1"/>
      <c r="G72" s="1"/>
      <c r="H72" s="1"/>
      <c r="I72" s="1">
        <v>1402</v>
      </c>
      <c r="J72" s="1">
        <v>904</v>
      </c>
      <c r="K72" s="20">
        <v>0.64479315263908699</v>
      </c>
      <c r="L72" s="1">
        <v>27.1</v>
      </c>
      <c r="M72" s="1">
        <v>16</v>
      </c>
      <c r="N72" s="1">
        <v>35.4</v>
      </c>
      <c r="O72" s="1" t="s">
        <v>475</v>
      </c>
    </row>
    <row r="73" spans="1:15">
      <c r="A73">
        <v>59</v>
      </c>
      <c r="B73" s="1" t="s">
        <v>448</v>
      </c>
      <c r="C73" s="1">
        <v>44</v>
      </c>
      <c r="D73" s="1">
        <v>21</v>
      </c>
      <c r="E73" s="20">
        <v>0.47727272727272729</v>
      </c>
      <c r="F73" s="1"/>
      <c r="G73" s="1"/>
      <c r="H73" s="1"/>
      <c r="I73" s="1">
        <v>1231</v>
      </c>
      <c r="J73" s="1">
        <v>822</v>
      </c>
      <c r="K73" s="20">
        <v>0.66774979691307879</v>
      </c>
      <c r="L73" s="1">
        <v>27.1</v>
      </c>
      <c r="M73" s="1">
        <v>17.7</v>
      </c>
      <c r="N73" s="1">
        <v>33.9</v>
      </c>
      <c r="O73" s="1" t="s">
        <v>475</v>
      </c>
    </row>
    <row r="74" spans="1:15">
      <c r="A74">
        <v>60</v>
      </c>
      <c r="B74" s="1" t="s">
        <v>448</v>
      </c>
      <c r="C74" s="1">
        <v>89</v>
      </c>
      <c r="D74" s="1">
        <v>7</v>
      </c>
      <c r="E74" s="20">
        <v>7.8651685393258425E-2</v>
      </c>
      <c r="F74" s="1"/>
      <c r="G74" s="1"/>
      <c r="H74" s="1"/>
      <c r="I74" s="1">
        <v>1237</v>
      </c>
      <c r="J74" s="1">
        <v>822</v>
      </c>
      <c r="K74" s="20">
        <v>0.66451091350040425</v>
      </c>
      <c r="L74" s="1">
        <v>26.9</v>
      </c>
      <c r="M74" s="1">
        <v>17.7</v>
      </c>
      <c r="N74" s="1">
        <v>33.6</v>
      </c>
      <c r="O74" s="1" t="s">
        <v>475</v>
      </c>
    </row>
    <row r="75" spans="1:15">
      <c r="A75">
        <v>61</v>
      </c>
      <c r="B75" s="1" t="s">
        <v>448</v>
      </c>
      <c r="C75" s="1">
        <v>54</v>
      </c>
      <c r="D75" s="1">
        <v>33</v>
      </c>
      <c r="E75" s="20">
        <v>0.61111111111111116</v>
      </c>
      <c r="F75" s="1"/>
      <c r="G75" s="1"/>
      <c r="H75" s="1"/>
      <c r="I75" s="1">
        <v>1274</v>
      </c>
      <c r="J75" s="1">
        <v>887</v>
      </c>
      <c r="K75" s="20">
        <v>0.6962323390894819</v>
      </c>
      <c r="L75" s="1">
        <v>24</v>
      </c>
      <c r="M75" s="1">
        <v>15.4</v>
      </c>
      <c r="N75" s="1">
        <v>32.200000000000003</v>
      </c>
      <c r="O75" s="1" t="s">
        <v>475</v>
      </c>
    </row>
    <row r="76" spans="1:15">
      <c r="A76">
        <v>62</v>
      </c>
      <c r="B76" s="1" t="s">
        <v>448</v>
      </c>
      <c r="C76" s="1">
        <v>63</v>
      </c>
      <c r="D76" s="1">
        <v>29</v>
      </c>
      <c r="E76" s="20">
        <v>0.46031746031746029</v>
      </c>
      <c r="F76" s="1"/>
      <c r="G76" s="1"/>
      <c r="H76" s="1"/>
      <c r="I76" s="1">
        <v>1159</v>
      </c>
      <c r="J76" s="1">
        <v>814</v>
      </c>
      <c r="K76" s="20">
        <v>0.70232959447799825</v>
      </c>
      <c r="L76" s="1">
        <v>25.8</v>
      </c>
      <c r="M76" s="1">
        <v>14.8</v>
      </c>
      <c r="N76" s="1">
        <v>35</v>
      </c>
      <c r="O76" s="1" t="s">
        <v>475</v>
      </c>
    </row>
    <row r="77" spans="1:15">
      <c r="A77">
        <v>63</v>
      </c>
      <c r="B77" s="1" t="s">
        <v>448</v>
      </c>
      <c r="C77" s="1">
        <v>65</v>
      </c>
      <c r="D77" s="1">
        <v>26</v>
      </c>
      <c r="E77" s="20">
        <v>0.4</v>
      </c>
      <c r="F77" s="1"/>
      <c r="G77" s="1"/>
      <c r="H77" s="1"/>
      <c r="I77" s="1">
        <v>1559</v>
      </c>
      <c r="J77" s="1">
        <v>1007</v>
      </c>
      <c r="K77" s="20">
        <v>0.64592687620269407</v>
      </c>
      <c r="L77" s="1">
        <v>27.4</v>
      </c>
      <c r="M77" s="1">
        <v>17.5</v>
      </c>
      <c r="N77" s="1">
        <v>34.6</v>
      </c>
      <c r="O77" s="1" t="s">
        <v>475</v>
      </c>
    </row>
  </sheetData>
  <mergeCells count="2">
    <mergeCell ref="C1:E1"/>
    <mergeCell ref="F1:H1"/>
  </mergeCells>
  <pageMargins left="0.7" right="0.7" top="0.75" bottom="0.75" header="0.3" footer="0.3"/>
  <pageSetup scale="6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
  <sheetViews>
    <sheetView workbookViewId="0">
      <selection activeCell="E20" sqref="E20"/>
    </sheetView>
  </sheetViews>
  <sheetFormatPr baseColWidth="10" defaultColWidth="8.83203125" defaultRowHeight="15"/>
  <cols>
    <col min="1" max="1" width="7" bestFit="1" customWidth="1"/>
    <col min="2" max="2" width="6.83203125" bestFit="1" customWidth="1"/>
    <col min="3" max="4" width="9.5" bestFit="1" customWidth="1"/>
    <col min="5" max="5" width="6.83203125" bestFit="1" customWidth="1"/>
    <col min="6" max="6" width="6.6640625" bestFit="1" customWidth="1"/>
    <col min="7" max="7" width="9.5" bestFit="1" customWidth="1"/>
    <col min="8" max="8" width="9.33203125" bestFit="1" customWidth="1"/>
    <col min="9" max="9" width="10.1640625" bestFit="1" customWidth="1"/>
    <col min="10" max="10" width="10" bestFit="1" customWidth="1"/>
    <col min="11" max="11" width="9.33203125" bestFit="1" customWidth="1"/>
  </cols>
  <sheetData>
    <row r="1" spans="1:12">
      <c r="A1" s="1" t="s">
        <v>499</v>
      </c>
      <c r="B1" s="1" t="s">
        <v>500</v>
      </c>
      <c r="C1" s="1" t="s">
        <v>501</v>
      </c>
      <c r="D1" s="1" t="s">
        <v>502</v>
      </c>
      <c r="E1" s="1" t="s">
        <v>503</v>
      </c>
      <c r="F1" s="1" t="s">
        <v>504</v>
      </c>
      <c r="G1" s="1" t="s">
        <v>505</v>
      </c>
      <c r="H1" s="1" t="s">
        <v>506</v>
      </c>
      <c r="I1" s="1" t="s">
        <v>507</v>
      </c>
      <c r="J1" s="1" t="s">
        <v>508</v>
      </c>
      <c r="K1" s="1" t="s">
        <v>509</v>
      </c>
      <c r="L1" s="1" t="s">
        <v>510</v>
      </c>
    </row>
    <row r="2" spans="1:12">
      <c r="A2" s="1">
        <v>60</v>
      </c>
      <c r="B2" s="1">
        <v>16</v>
      </c>
      <c r="C2" s="1">
        <v>20</v>
      </c>
      <c r="D2" s="1">
        <v>71</v>
      </c>
      <c r="E2" s="1">
        <v>24</v>
      </c>
      <c r="F2" s="1">
        <v>61</v>
      </c>
      <c r="G2" s="1">
        <v>50</v>
      </c>
      <c r="H2" s="1">
        <v>40</v>
      </c>
      <c r="I2" s="1">
        <v>60</v>
      </c>
      <c r="J2" s="1">
        <v>16</v>
      </c>
      <c r="K2" s="1">
        <v>20</v>
      </c>
      <c r="L2" s="1">
        <v>71</v>
      </c>
    </row>
    <row r="3" spans="1:12">
      <c r="A3" s="1">
        <v>50</v>
      </c>
      <c r="B3" s="1">
        <v>40</v>
      </c>
      <c r="C3" s="1">
        <v>20</v>
      </c>
      <c r="D3" s="1">
        <v>71</v>
      </c>
      <c r="E3" s="1">
        <v>24</v>
      </c>
      <c r="F3" s="1">
        <v>52</v>
      </c>
      <c r="G3" s="1">
        <v>57</v>
      </c>
      <c r="H3" s="1">
        <v>15</v>
      </c>
      <c r="I3" s="1">
        <v>44</v>
      </c>
      <c r="J3" s="1">
        <v>32</v>
      </c>
      <c r="K3" s="1">
        <v>24</v>
      </c>
      <c r="L3" s="1">
        <v>61</v>
      </c>
    </row>
    <row r="4" spans="1:12">
      <c r="A4" s="1">
        <v>57</v>
      </c>
      <c r="B4" s="1">
        <v>15</v>
      </c>
      <c r="C4" s="1">
        <v>44</v>
      </c>
      <c r="D4" s="1">
        <v>32</v>
      </c>
      <c r="E4" s="1">
        <v>23</v>
      </c>
      <c r="F4" s="1">
        <v>65</v>
      </c>
      <c r="G4" s="1">
        <v>45</v>
      </c>
      <c r="H4" s="1">
        <v>35</v>
      </c>
      <c r="I4" s="1">
        <v>34</v>
      </c>
      <c r="J4" s="1">
        <v>39</v>
      </c>
      <c r="K4" s="1">
        <v>24</v>
      </c>
      <c r="L4" s="1">
        <v>52</v>
      </c>
    </row>
    <row r="5" spans="1:12">
      <c r="A5" s="1">
        <v>16</v>
      </c>
      <c r="B5" s="1">
        <v>75</v>
      </c>
      <c r="C5" s="1">
        <v>36</v>
      </c>
      <c r="D5" s="1">
        <v>40</v>
      </c>
      <c r="E5" s="1">
        <v>16</v>
      </c>
      <c r="F5" s="1">
        <v>63</v>
      </c>
      <c r="G5" s="1">
        <v>25</v>
      </c>
      <c r="H5" s="1">
        <v>40</v>
      </c>
      <c r="I5" s="1">
        <v>36</v>
      </c>
      <c r="J5" s="1">
        <v>40</v>
      </c>
      <c r="K5" s="1">
        <v>23</v>
      </c>
      <c r="L5" s="1">
        <v>65</v>
      </c>
    </row>
    <row r="6" spans="1:12">
      <c r="A6" s="1">
        <v>45</v>
      </c>
      <c r="B6" s="1">
        <v>35</v>
      </c>
      <c r="C6" s="1">
        <v>25</v>
      </c>
      <c r="D6" s="1">
        <v>46</v>
      </c>
      <c r="E6" s="1">
        <v>33</v>
      </c>
      <c r="F6" s="1">
        <v>51</v>
      </c>
      <c r="G6" s="1"/>
      <c r="H6" s="1"/>
      <c r="I6" s="1">
        <v>21</v>
      </c>
      <c r="J6" s="1">
        <v>65</v>
      </c>
      <c r="K6" s="1">
        <v>16</v>
      </c>
      <c r="L6" s="1">
        <v>63</v>
      </c>
    </row>
    <row r="7" spans="1:12">
      <c r="A7" s="1">
        <v>34</v>
      </c>
      <c r="B7" s="1">
        <v>39</v>
      </c>
      <c r="C7" s="1">
        <v>34</v>
      </c>
      <c r="D7" s="1">
        <v>53</v>
      </c>
      <c r="E7" s="1">
        <v>37</v>
      </c>
      <c r="F7" s="1">
        <v>42</v>
      </c>
      <c r="G7" s="1"/>
      <c r="H7" s="1"/>
      <c r="I7" s="1">
        <v>20</v>
      </c>
      <c r="J7" s="1">
        <v>71</v>
      </c>
      <c r="K7" s="1">
        <v>33</v>
      </c>
      <c r="L7" s="1">
        <v>51</v>
      </c>
    </row>
    <row r="8" spans="1:12">
      <c r="A8" s="1">
        <v>20</v>
      </c>
      <c r="B8" s="1">
        <v>71</v>
      </c>
      <c r="C8" s="1"/>
      <c r="D8" s="1"/>
      <c r="E8" s="1">
        <v>30</v>
      </c>
      <c r="F8" s="1">
        <v>60</v>
      </c>
      <c r="G8" s="1"/>
      <c r="H8" s="1"/>
      <c r="I8" s="1"/>
      <c r="J8" s="1"/>
      <c r="K8" s="1">
        <v>16</v>
      </c>
      <c r="L8" s="1">
        <v>75</v>
      </c>
    </row>
    <row r="9" spans="1:12">
      <c r="A9" s="1"/>
      <c r="B9" s="1"/>
      <c r="C9" s="1"/>
      <c r="D9" s="1"/>
      <c r="E9" s="1">
        <v>21</v>
      </c>
      <c r="F9" s="1">
        <v>65</v>
      </c>
      <c r="G9" s="1"/>
      <c r="H9" s="1"/>
      <c r="I9" s="1"/>
      <c r="J9" s="1"/>
      <c r="K9" s="1">
        <v>37</v>
      </c>
      <c r="L9" s="1">
        <v>42</v>
      </c>
    </row>
    <row r="10" spans="1:12">
      <c r="A10" s="1"/>
      <c r="B10" s="1"/>
      <c r="C10" s="1"/>
      <c r="D10" s="1"/>
      <c r="E10" s="1">
        <v>25</v>
      </c>
      <c r="F10" s="1">
        <v>40</v>
      </c>
      <c r="G10" s="1"/>
      <c r="H10" s="1"/>
      <c r="I10" s="1"/>
      <c r="J10" s="1"/>
      <c r="K10" s="1">
        <v>20</v>
      </c>
      <c r="L10" s="1">
        <v>71</v>
      </c>
    </row>
    <row r="11" spans="1:12">
      <c r="A11" s="1"/>
      <c r="B11" s="1"/>
      <c r="C11" s="1"/>
      <c r="D11" s="1"/>
      <c r="E11" s="1">
        <v>9</v>
      </c>
      <c r="F11" s="1">
        <v>73</v>
      </c>
      <c r="G11" s="1"/>
      <c r="H11" s="1"/>
      <c r="I11" s="1"/>
      <c r="J11" s="1"/>
      <c r="K11" s="1">
        <v>30</v>
      </c>
      <c r="L11" s="1">
        <v>60</v>
      </c>
    </row>
    <row r="12" spans="1:12">
      <c r="A12" s="1"/>
      <c r="B12" s="1"/>
      <c r="C12" s="1"/>
      <c r="D12" s="1"/>
      <c r="E12" s="1"/>
      <c r="F12" s="1"/>
      <c r="G12" s="1"/>
      <c r="H12" s="1"/>
      <c r="I12" s="1"/>
      <c r="J12" s="1"/>
      <c r="K12" s="1">
        <v>25</v>
      </c>
      <c r="L12" s="1">
        <v>46</v>
      </c>
    </row>
    <row r="13" spans="1:12">
      <c r="A13" s="1"/>
      <c r="B13" s="1"/>
      <c r="C13" s="1"/>
      <c r="D13" s="1"/>
      <c r="E13" s="1"/>
      <c r="F13" s="1"/>
      <c r="G13" s="1"/>
      <c r="H13" s="1"/>
      <c r="I13" s="1"/>
      <c r="J13" s="1"/>
      <c r="K13" s="1">
        <v>9</v>
      </c>
      <c r="L13" s="1">
        <v>73</v>
      </c>
    </row>
    <row r="14" spans="1:12">
      <c r="A14" s="1"/>
      <c r="B14" s="1"/>
      <c r="C14" s="1"/>
      <c r="D14" s="1"/>
      <c r="E14" s="1"/>
      <c r="F14" s="1"/>
      <c r="G14" s="1"/>
      <c r="H14" s="1"/>
      <c r="I14" s="1"/>
      <c r="J14" s="1"/>
      <c r="K14" s="1">
        <v>34</v>
      </c>
      <c r="L14" s="1">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395"/>
  <sheetViews>
    <sheetView zoomScale="60" zoomScaleNormal="60" workbookViewId="0">
      <pane ySplit="1" topLeftCell="A2" activePane="bottomLeft" state="frozen"/>
      <selection pane="bottomLeft" activeCell="G122" sqref="G122"/>
    </sheetView>
  </sheetViews>
  <sheetFormatPr baseColWidth="10" defaultColWidth="8.83203125" defaultRowHeight="15"/>
  <cols>
    <col min="2" max="3" width="18.5" customWidth="1"/>
    <col min="4" max="4" width="16.1640625" customWidth="1"/>
    <col min="5" max="5" width="25" bestFit="1" customWidth="1"/>
    <col min="6" max="6" width="20.1640625" customWidth="1"/>
    <col min="7" max="7" width="23.5" customWidth="1"/>
    <col min="8" max="8" width="15.6640625" customWidth="1"/>
    <col min="9" max="9" width="17.5" customWidth="1"/>
    <col min="10" max="10" width="39.1640625" customWidth="1"/>
    <col min="11" max="11" width="34.83203125" customWidth="1"/>
    <col min="12" max="12" width="29.33203125" customWidth="1"/>
    <col min="13" max="13" width="31.5" customWidth="1"/>
    <col min="14" max="14" width="70.1640625" customWidth="1"/>
    <col min="15" max="15" width="74.6640625" customWidth="1"/>
  </cols>
  <sheetData>
    <row r="1" spans="1:38">
      <c r="A1" s="1"/>
      <c r="B1" s="1" t="s">
        <v>0</v>
      </c>
      <c r="C1" s="1" t="s">
        <v>1</v>
      </c>
      <c r="D1" s="1" t="s">
        <v>2</v>
      </c>
      <c r="E1" s="1" t="s">
        <v>3</v>
      </c>
      <c r="F1" s="1" t="s">
        <v>4</v>
      </c>
      <c r="G1" s="1" t="s">
        <v>5</v>
      </c>
      <c r="H1" s="1" t="s">
        <v>6</v>
      </c>
      <c r="I1" s="1" t="s">
        <v>7</v>
      </c>
      <c r="J1" s="1" t="s">
        <v>8</v>
      </c>
      <c r="K1" s="1" t="s">
        <v>9</v>
      </c>
      <c r="L1" s="1" t="s">
        <v>10</v>
      </c>
      <c r="M1" s="1" t="s">
        <v>11</v>
      </c>
      <c r="N1" s="1" t="s">
        <v>12</v>
      </c>
    </row>
    <row r="2" spans="1:38" ht="15.75" customHeight="1">
      <c r="A2">
        <v>1</v>
      </c>
      <c r="B2" s="1" t="s">
        <v>13</v>
      </c>
      <c r="C2" s="2"/>
      <c r="D2" s="1" t="s">
        <v>14</v>
      </c>
      <c r="E2" s="3" t="s">
        <v>15</v>
      </c>
      <c r="F2" s="1" t="s">
        <v>16</v>
      </c>
      <c r="G2" s="1">
        <v>250</v>
      </c>
      <c r="H2" s="1" t="s">
        <v>17</v>
      </c>
      <c r="I2" s="1">
        <v>30</v>
      </c>
      <c r="J2" s="1"/>
      <c r="K2" s="1" t="s">
        <v>18</v>
      </c>
      <c r="L2" s="1" t="s">
        <v>19</v>
      </c>
      <c r="M2" s="1" t="s">
        <v>20</v>
      </c>
      <c r="N2" s="36" t="s">
        <v>21</v>
      </c>
      <c r="O2" s="37" t="s">
        <v>22</v>
      </c>
      <c r="T2" t="s">
        <v>23</v>
      </c>
      <c r="U2">
        <v>2</v>
      </c>
      <c r="X2" t="s">
        <v>24</v>
      </c>
      <c r="Y2">
        <v>5</v>
      </c>
      <c r="AB2" t="s">
        <v>25</v>
      </c>
      <c r="AC2">
        <v>4</v>
      </c>
      <c r="AF2" t="s">
        <v>26</v>
      </c>
      <c r="AG2">
        <v>1</v>
      </c>
      <c r="AJ2" t="s">
        <v>27</v>
      </c>
      <c r="AK2">
        <v>3</v>
      </c>
    </row>
    <row r="3" spans="1:38">
      <c r="B3" s="1" t="s">
        <v>28</v>
      </c>
      <c r="C3" s="2"/>
      <c r="D3" s="1" t="s">
        <v>14</v>
      </c>
      <c r="E3" s="3" t="s">
        <v>15</v>
      </c>
      <c r="F3" s="1" t="str">
        <f>F2</f>
        <v>8-45 N, 3-47 W</v>
      </c>
      <c r="G3" s="1">
        <v>250</v>
      </c>
      <c r="H3" s="1" t="s">
        <v>17</v>
      </c>
      <c r="I3" s="1">
        <v>28</v>
      </c>
      <c r="J3" s="1"/>
      <c r="K3" s="1" t="s">
        <v>29</v>
      </c>
      <c r="L3" s="1"/>
      <c r="N3" s="36"/>
      <c r="O3" s="37"/>
    </row>
    <row r="4" spans="1:38">
      <c r="B4" s="1"/>
      <c r="C4" s="2"/>
      <c r="D4" s="1"/>
      <c r="E4" s="3"/>
      <c r="F4" s="1"/>
      <c r="G4" s="1"/>
      <c r="H4" s="1"/>
      <c r="I4" s="1"/>
      <c r="J4" s="1"/>
      <c r="K4" s="1"/>
      <c r="L4" s="1"/>
      <c r="N4" s="4"/>
      <c r="O4" s="5"/>
      <c r="T4">
        <v>376</v>
      </c>
      <c r="U4">
        <v>312</v>
      </c>
      <c r="V4">
        <v>312</v>
      </c>
      <c r="X4">
        <v>220</v>
      </c>
      <c r="Y4">
        <v>197</v>
      </c>
      <c r="Z4">
        <v>583</v>
      </c>
      <c r="AB4">
        <v>292</v>
      </c>
      <c r="AC4">
        <v>300</v>
      </c>
      <c r="AD4">
        <v>408</v>
      </c>
      <c r="AF4">
        <v>459</v>
      </c>
      <c r="AG4">
        <v>237</v>
      </c>
      <c r="AH4">
        <v>304</v>
      </c>
      <c r="AJ4">
        <v>501</v>
      </c>
      <c r="AK4">
        <v>162</v>
      </c>
      <c r="AL4">
        <v>337</v>
      </c>
    </row>
    <row r="5" spans="1:38" ht="23">
      <c r="A5">
        <v>2</v>
      </c>
      <c r="B5" s="1" t="s">
        <v>30</v>
      </c>
      <c r="C5" s="2" t="s">
        <v>31</v>
      </c>
      <c r="D5" s="33" t="s">
        <v>32</v>
      </c>
      <c r="E5" s="3" t="s">
        <v>33</v>
      </c>
      <c r="F5" s="33" t="s">
        <v>34</v>
      </c>
      <c r="G5" s="33">
        <v>10</v>
      </c>
      <c r="H5" s="33">
        <v>1700</v>
      </c>
      <c r="I5" s="33" t="s">
        <v>35</v>
      </c>
      <c r="J5" s="33" t="s">
        <v>36</v>
      </c>
      <c r="K5" s="33" t="s">
        <v>37</v>
      </c>
      <c r="L5" s="6" t="s">
        <v>38</v>
      </c>
      <c r="M5" s="1" t="s">
        <v>39</v>
      </c>
      <c r="N5" s="36" t="s">
        <v>40</v>
      </c>
      <c r="T5">
        <v>205</v>
      </c>
      <c r="U5">
        <v>183</v>
      </c>
      <c r="V5">
        <v>612</v>
      </c>
      <c r="X5">
        <v>121</v>
      </c>
      <c r="Y5">
        <v>225</v>
      </c>
      <c r="Z5">
        <v>654</v>
      </c>
      <c r="AB5">
        <v>209</v>
      </c>
      <c r="AC5">
        <v>149</v>
      </c>
      <c r="AD5">
        <v>642</v>
      </c>
      <c r="AF5">
        <v>164</v>
      </c>
      <c r="AG5">
        <v>345</v>
      </c>
      <c r="AH5">
        <v>491</v>
      </c>
      <c r="AJ5">
        <v>370</v>
      </c>
      <c r="AK5">
        <v>222</v>
      </c>
      <c r="AL5">
        <v>408</v>
      </c>
    </row>
    <row r="6" spans="1:38">
      <c r="B6" s="1" t="s">
        <v>28</v>
      </c>
      <c r="C6" s="2"/>
      <c r="D6" s="33"/>
      <c r="E6" s="3" t="s">
        <v>41</v>
      </c>
      <c r="F6" s="33"/>
      <c r="G6" s="33"/>
      <c r="H6" s="33"/>
      <c r="I6" s="33"/>
      <c r="J6" s="33"/>
      <c r="K6" s="33"/>
      <c r="L6" s="1"/>
      <c r="M6" s="1"/>
      <c r="N6" s="36"/>
      <c r="T6">
        <v>147</v>
      </c>
      <c r="U6">
        <v>178</v>
      </c>
      <c r="V6">
        <v>675</v>
      </c>
      <c r="X6">
        <v>100</v>
      </c>
      <c r="Y6">
        <v>100</v>
      </c>
      <c r="Z6">
        <v>800</v>
      </c>
      <c r="AB6">
        <v>116</v>
      </c>
      <c r="AC6">
        <v>130</v>
      </c>
      <c r="AD6">
        <v>754</v>
      </c>
      <c r="AF6">
        <v>205</v>
      </c>
      <c r="AG6">
        <v>316</v>
      </c>
      <c r="AH6">
        <v>479</v>
      </c>
      <c r="AJ6">
        <v>142</v>
      </c>
      <c r="AK6">
        <v>241</v>
      </c>
      <c r="AL6">
        <v>617</v>
      </c>
    </row>
    <row r="7" spans="1:38" ht="15.75" customHeight="1">
      <c r="B7" s="1" t="s">
        <v>28</v>
      </c>
      <c r="C7" s="2" t="s">
        <v>42</v>
      </c>
      <c r="D7" s="33"/>
      <c r="E7" s="3" t="s">
        <v>43</v>
      </c>
      <c r="F7" s="33"/>
      <c r="G7" s="33"/>
      <c r="H7" s="33"/>
      <c r="I7" s="33"/>
      <c r="J7" s="33"/>
      <c r="K7" s="33"/>
      <c r="L7" s="1"/>
      <c r="M7" s="1"/>
      <c r="N7" s="36"/>
      <c r="T7" s="7">
        <f>AVERAGE(T5:T6)</f>
        <v>176</v>
      </c>
      <c r="U7" s="7">
        <f t="shared" ref="U7:AL7" si="0">AVERAGE(U5:U6)</f>
        <v>180.5</v>
      </c>
      <c r="V7" s="7">
        <f t="shared" si="0"/>
        <v>643.5</v>
      </c>
      <c r="W7" s="7"/>
      <c r="X7" s="7">
        <f t="shared" si="0"/>
        <v>110.5</v>
      </c>
      <c r="Y7" s="7">
        <f t="shared" si="0"/>
        <v>162.5</v>
      </c>
      <c r="Z7" s="7">
        <f t="shared" si="0"/>
        <v>727</v>
      </c>
      <c r="AA7" s="7"/>
      <c r="AB7" s="7">
        <f t="shared" si="0"/>
        <v>162.5</v>
      </c>
      <c r="AC7" s="7">
        <f t="shared" si="0"/>
        <v>139.5</v>
      </c>
      <c r="AD7" s="7">
        <f t="shared" si="0"/>
        <v>698</v>
      </c>
      <c r="AE7" s="7"/>
      <c r="AF7" s="7">
        <f t="shared" si="0"/>
        <v>184.5</v>
      </c>
      <c r="AG7" s="7">
        <f t="shared" si="0"/>
        <v>330.5</v>
      </c>
      <c r="AH7" s="7">
        <f t="shared" si="0"/>
        <v>485</v>
      </c>
      <c r="AI7" s="7"/>
      <c r="AJ7" s="7">
        <f t="shared" si="0"/>
        <v>256</v>
      </c>
      <c r="AK7" s="7">
        <f t="shared" si="0"/>
        <v>231.5</v>
      </c>
      <c r="AL7" s="7">
        <f t="shared" si="0"/>
        <v>512.5</v>
      </c>
    </row>
    <row r="8" spans="1:38">
      <c r="B8" s="1" t="s">
        <v>28</v>
      </c>
      <c r="C8" s="2" t="s">
        <v>44</v>
      </c>
      <c r="D8" s="33"/>
      <c r="E8" s="3" t="s">
        <v>45</v>
      </c>
      <c r="F8" s="33"/>
      <c r="G8" s="33"/>
      <c r="H8" s="33"/>
      <c r="I8" s="33"/>
      <c r="J8" s="33"/>
      <c r="K8" s="33"/>
      <c r="L8" s="1"/>
      <c r="M8" s="1"/>
      <c r="N8" s="36"/>
    </row>
    <row r="9" spans="1:38">
      <c r="B9" s="1" t="s">
        <v>28</v>
      </c>
      <c r="C9" s="2" t="s">
        <v>46</v>
      </c>
      <c r="D9" s="33"/>
      <c r="E9" s="3" t="s">
        <v>47</v>
      </c>
      <c r="F9" s="33"/>
      <c r="G9" s="33"/>
      <c r="H9" s="33"/>
      <c r="I9" s="33"/>
      <c r="J9" s="33"/>
      <c r="K9" s="33"/>
      <c r="L9" s="1"/>
      <c r="M9" s="1"/>
      <c r="N9" s="36"/>
      <c r="T9">
        <v>121</v>
      </c>
      <c r="U9">
        <v>287</v>
      </c>
      <c r="V9">
        <v>592</v>
      </c>
      <c r="X9">
        <v>173</v>
      </c>
      <c r="Y9">
        <v>190</v>
      </c>
      <c r="Z9">
        <v>637</v>
      </c>
      <c r="AB9">
        <v>123</v>
      </c>
      <c r="AC9">
        <v>186</v>
      </c>
      <c r="AD9">
        <v>691</v>
      </c>
      <c r="AF9">
        <v>204</v>
      </c>
      <c r="AG9">
        <v>342</v>
      </c>
      <c r="AH9">
        <v>454</v>
      </c>
      <c r="AJ9">
        <v>140</v>
      </c>
      <c r="AK9">
        <v>227</v>
      </c>
      <c r="AL9">
        <v>633</v>
      </c>
    </row>
    <row r="10" spans="1:38">
      <c r="B10" s="1"/>
      <c r="C10" s="2"/>
      <c r="D10" s="8"/>
      <c r="E10" s="3"/>
      <c r="F10" s="8"/>
      <c r="G10" s="1"/>
      <c r="H10" s="8"/>
      <c r="I10" s="8"/>
      <c r="J10" s="8"/>
      <c r="K10" s="8"/>
      <c r="L10" s="1"/>
      <c r="M10" s="1"/>
      <c r="N10" s="4"/>
      <c r="T10">
        <v>174</v>
      </c>
      <c r="U10">
        <v>160</v>
      </c>
      <c r="V10">
        <v>666</v>
      </c>
      <c r="X10">
        <v>180</v>
      </c>
      <c r="Y10">
        <v>208</v>
      </c>
      <c r="Z10">
        <v>612</v>
      </c>
      <c r="AB10">
        <v>144</v>
      </c>
      <c r="AC10">
        <v>210</v>
      </c>
      <c r="AD10">
        <v>646</v>
      </c>
      <c r="AF10">
        <v>196</v>
      </c>
      <c r="AG10">
        <v>321</v>
      </c>
      <c r="AH10">
        <v>483</v>
      </c>
      <c r="AJ10">
        <v>164</v>
      </c>
      <c r="AK10">
        <v>240</v>
      </c>
      <c r="AL10">
        <v>596</v>
      </c>
    </row>
    <row r="11" spans="1:38" ht="23">
      <c r="A11">
        <v>3</v>
      </c>
      <c r="B11" s="1" t="s">
        <v>13</v>
      </c>
      <c r="C11" s="2" t="s">
        <v>48</v>
      </c>
      <c r="D11" s="1" t="s">
        <v>49</v>
      </c>
      <c r="E11" s="3"/>
      <c r="F11" s="9" t="s">
        <v>50</v>
      </c>
      <c r="G11" s="1">
        <v>300</v>
      </c>
      <c r="H11" s="1"/>
      <c r="I11" s="1"/>
      <c r="J11" s="1"/>
      <c r="K11" s="1" t="s">
        <v>18</v>
      </c>
      <c r="L11" s="1" t="s">
        <v>51</v>
      </c>
      <c r="M11" s="6" t="s">
        <v>52</v>
      </c>
      <c r="N11" s="10" t="s">
        <v>53</v>
      </c>
      <c r="T11" s="7">
        <f>AVERAGE(T9:T10)</f>
        <v>147.5</v>
      </c>
      <c r="U11" s="7">
        <f t="shared" ref="U11:AL11" si="1">AVERAGE(U9:U10)</f>
        <v>223.5</v>
      </c>
      <c r="V11" s="7">
        <f t="shared" si="1"/>
        <v>629</v>
      </c>
      <c r="W11" s="7"/>
      <c r="X11" s="7">
        <f t="shared" si="1"/>
        <v>176.5</v>
      </c>
      <c r="Y11" s="7">
        <f t="shared" si="1"/>
        <v>199</v>
      </c>
      <c r="Z11" s="7">
        <f t="shared" si="1"/>
        <v>624.5</v>
      </c>
      <c r="AA11" s="7"/>
      <c r="AB11" s="7">
        <f t="shared" si="1"/>
        <v>133.5</v>
      </c>
      <c r="AC11" s="7">
        <f t="shared" si="1"/>
        <v>198</v>
      </c>
      <c r="AD11" s="7">
        <f t="shared" si="1"/>
        <v>668.5</v>
      </c>
      <c r="AE11" s="7"/>
      <c r="AF11" s="7">
        <f t="shared" si="1"/>
        <v>200</v>
      </c>
      <c r="AG11" s="7">
        <f t="shared" si="1"/>
        <v>331.5</v>
      </c>
      <c r="AH11" s="7">
        <f t="shared" si="1"/>
        <v>468.5</v>
      </c>
      <c r="AI11" s="7"/>
      <c r="AJ11" s="7">
        <f t="shared" si="1"/>
        <v>152</v>
      </c>
      <c r="AK11" s="7">
        <f t="shared" si="1"/>
        <v>233.5</v>
      </c>
      <c r="AL11" s="7">
        <f t="shared" si="1"/>
        <v>614.5</v>
      </c>
    </row>
    <row r="12" spans="1:38">
      <c r="B12" s="1"/>
      <c r="C12" s="2"/>
      <c r="D12" s="1"/>
      <c r="E12" s="3"/>
      <c r="F12" s="1"/>
      <c r="G12" s="1"/>
      <c r="H12" s="1"/>
      <c r="I12" s="1"/>
      <c r="J12" s="1"/>
      <c r="K12" s="1"/>
      <c r="L12" s="1"/>
      <c r="M12" s="1"/>
    </row>
    <row r="13" spans="1:38" ht="37">
      <c r="A13">
        <v>4</v>
      </c>
      <c r="B13" s="1" t="s">
        <v>54</v>
      </c>
      <c r="C13" s="2"/>
      <c r="D13" s="33" t="s">
        <v>55</v>
      </c>
      <c r="E13" s="11" t="s">
        <v>56</v>
      </c>
      <c r="F13" s="1" t="s">
        <v>57</v>
      </c>
      <c r="G13" s="1">
        <v>937</v>
      </c>
      <c r="H13" s="33">
        <v>1400</v>
      </c>
      <c r="I13" s="35" t="s">
        <v>58</v>
      </c>
      <c r="J13" s="33" t="s">
        <v>59</v>
      </c>
      <c r="K13" s="33" t="s">
        <v>60</v>
      </c>
      <c r="L13" s="1" t="s">
        <v>61</v>
      </c>
      <c r="M13" s="9" t="s">
        <v>62</v>
      </c>
      <c r="N13" s="36" t="s">
        <v>63</v>
      </c>
    </row>
    <row r="14" spans="1:38">
      <c r="B14" s="1" t="s">
        <v>64</v>
      </c>
      <c r="C14" s="2"/>
      <c r="D14" s="33"/>
      <c r="E14" s="11" t="s">
        <v>65</v>
      </c>
      <c r="F14" s="1" t="s">
        <v>66</v>
      </c>
      <c r="G14" s="1">
        <v>1022</v>
      </c>
      <c r="H14" s="33"/>
      <c r="I14" s="35"/>
      <c r="J14" s="33"/>
      <c r="K14" s="33"/>
      <c r="L14" s="1" t="s">
        <v>67</v>
      </c>
      <c r="M14" s="9" t="s">
        <v>68</v>
      </c>
      <c r="N14" s="36"/>
      <c r="T14">
        <v>20</v>
      </c>
      <c r="U14">
        <v>33</v>
      </c>
      <c r="V14">
        <v>47</v>
      </c>
      <c r="Y14">
        <v>18</v>
      </c>
      <c r="Z14">
        <v>33</v>
      </c>
      <c r="AA14">
        <v>49</v>
      </c>
      <c r="AD14">
        <f t="shared" ref="AD14:AD18" si="2">SUM(Y14:AA14)</f>
        <v>100</v>
      </c>
    </row>
    <row r="15" spans="1:38" ht="25">
      <c r="B15" s="1" t="s">
        <v>54</v>
      </c>
      <c r="C15" s="2"/>
      <c r="D15" s="33"/>
      <c r="E15" s="11" t="s">
        <v>69</v>
      </c>
      <c r="F15" s="1" t="s">
        <v>70</v>
      </c>
      <c r="G15" s="1">
        <v>1140</v>
      </c>
      <c r="H15" s="33"/>
      <c r="I15" s="35"/>
      <c r="J15" s="33"/>
      <c r="K15" s="33"/>
      <c r="L15" s="1" t="s">
        <v>67</v>
      </c>
      <c r="M15" s="9" t="s">
        <v>71</v>
      </c>
      <c r="N15" s="36"/>
      <c r="T15">
        <v>15</v>
      </c>
      <c r="U15">
        <v>22</v>
      </c>
      <c r="V15">
        <v>63</v>
      </c>
      <c r="Y15">
        <v>18</v>
      </c>
      <c r="Z15">
        <v>18</v>
      </c>
      <c r="AA15">
        <v>64</v>
      </c>
      <c r="AD15">
        <f t="shared" si="2"/>
        <v>100</v>
      </c>
    </row>
    <row r="16" spans="1:38">
      <c r="B16" s="1"/>
      <c r="C16" s="2"/>
      <c r="D16" s="33"/>
      <c r="E16" s="3"/>
      <c r="F16" s="1" t="s">
        <v>72</v>
      </c>
      <c r="G16" s="1">
        <v>879</v>
      </c>
      <c r="H16" s="33"/>
      <c r="I16" s="35"/>
      <c r="J16" s="33"/>
      <c r="K16" s="33"/>
      <c r="L16" s="1" t="s">
        <v>61</v>
      </c>
      <c r="M16" s="9" t="s">
        <v>73</v>
      </c>
      <c r="N16" s="36"/>
      <c r="T16">
        <v>15</v>
      </c>
      <c r="U16">
        <v>23</v>
      </c>
      <c r="V16">
        <v>63</v>
      </c>
      <c r="Y16">
        <v>26</v>
      </c>
      <c r="Z16">
        <v>23</v>
      </c>
      <c r="AA16">
        <v>51</v>
      </c>
      <c r="AD16">
        <f t="shared" si="2"/>
        <v>100</v>
      </c>
    </row>
    <row r="17" spans="1:30">
      <c r="B17" s="1"/>
      <c r="C17" s="2"/>
      <c r="D17" s="8"/>
      <c r="E17" s="3"/>
      <c r="F17" s="1" t="s">
        <v>74</v>
      </c>
      <c r="G17" s="1">
        <v>1200</v>
      </c>
      <c r="H17" s="8"/>
      <c r="I17" s="12"/>
      <c r="J17" s="8"/>
      <c r="K17" s="8"/>
      <c r="L17" s="1" t="s">
        <v>61</v>
      </c>
      <c r="M17" s="9"/>
      <c r="N17" s="4"/>
      <c r="T17">
        <v>13</v>
      </c>
      <c r="U17">
        <v>20</v>
      </c>
      <c r="V17">
        <v>67</v>
      </c>
      <c r="Y17">
        <v>16</v>
      </c>
      <c r="Z17">
        <v>14</v>
      </c>
      <c r="AA17">
        <v>70</v>
      </c>
      <c r="AD17">
        <f t="shared" si="2"/>
        <v>100</v>
      </c>
    </row>
    <row r="18" spans="1:30">
      <c r="B18" s="1"/>
      <c r="C18" s="2"/>
      <c r="D18" s="1"/>
      <c r="E18" s="3"/>
      <c r="F18" s="1"/>
      <c r="G18" s="1"/>
      <c r="H18" s="1"/>
      <c r="I18" s="1"/>
      <c r="J18" s="1"/>
      <c r="K18" s="1"/>
      <c r="L18" s="1"/>
      <c r="M18" s="1"/>
      <c r="T18">
        <v>18</v>
      </c>
      <c r="U18">
        <v>20</v>
      </c>
      <c r="V18">
        <v>62</v>
      </c>
      <c r="Y18">
        <v>11</v>
      </c>
      <c r="Z18">
        <v>16</v>
      </c>
      <c r="AA18">
        <v>73</v>
      </c>
      <c r="AD18">
        <f t="shared" si="2"/>
        <v>100</v>
      </c>
    </row>
    <row r="19" spans="1:30" ht="34">
      <c r="A19">
        <v>5</v>
      </c>
      <c r="B19" s="1" t="s">
        <v>30</v>
      </c>
      <c r="C19" s="2" t="s">
        <v>75</v>
      </c>
      <c r="D19" s="1" t="s">
        <v>55</v>
      </c>
      <c r="E19" s="13" t="s">
        <v>76</v>
      </c>
      <c r="F19" s="1" t="s">
        <v>77</v>
      </c>
      <c r="G19" s="1">
        <v>1000</v>
      </c>
      <c r="H19" s="1">
        <v>1170</v>
      </c>
      <c r="I19" s="1">
        <v>23</v>
      </c>
      <c r="J19" s="1" t="s">
        <v>78</v>
      </c>
      <c r="K19" s="1" t="s">
        <v>79</v>
      </c>
      <c r="L19" s="14" t="s">
        <v>80</v>
      </c>
      <c r="M19" s="1" t="s">
        <v>81</v>
      </c>
      <c r="N19" s="15" t="s">
        <v>82</v>
      </c>
      <c r="T19">
        <f>AVERAGE(T14:T18)</f>
        <v>16.2</v>
      </c>
      <c r="U19">
        <f t="shared" ref="U19:V19" si="3">AVERAGE(U14:U18)</f>
        <v>23.6</v>
      </c>
      <c r="V19">
        <f t="shared" si="3"/>
        <v>60.4</v>
      </c>
      <c r="Y19">
        <f>AVERAGE(Y14:Y18)</f>
        <v>17.8</v>
      </c>
      <c r="Z19">
        <f t="shared" ref="Z19:AA19" si="4">AVERAGE(Z14:Z18)</f>
        <v>20.8</v>
      </c>
      <c r="AA19">
        <f t="shared" si="4"/>
        <v>61.4</v>
      </c>
      <c r="AD19">
        <f>SUM(Y19:AA19)</f>
        <v>100</v>
      </c>
    </row>
    <row r="20" spans="1:30">
      <c r="B20" s="1"/>
      <c r="C20" s="2"/>
      <c r="D20" s="1"/>
      <c r="E20" s="3"/>
      <c r="F20" s="1"/>
      <c r="G20" s="1"/>
      <c r="H20" s="1"/>
      <c r="I20" s="1"/>
      <c r="J20" s="1"/>
      <c r="K20" s="1"/>
      <c r="L20" s="1"/>
      <c r="M20" s="1"/>
    </row>
    <row r="21" spans="1:30" ht="15" customHeight="1">
      <c r="B21" s="1" t="s">
        <v>83</v>
      </c>
      <c r="C21" s="2"/>
      <c r="D21" s="33" t="s">
        <v>55</v>
      </c>
      <c r="E21" s="3"/>
      <c r="F21" s="33" t="s">
        <v>84</v>
      </c>
      <c r="G21" s="1">
        <v>1700</v>
      </c>
      <c r="H21" s="1">
        <v>1178</v>
      </c>
      <c r="I21" s="16" t="s">
        <v>85</v>
      </c>
      <c r="J21" s="1"/>
      <c r="K21" s="1" t="s">
        <v>86</v>
      </c>
      <c r="L21" s="1"/>
      <c r="M21" s="1"/>
      <c r="N21" s="34" t="s">
        <v>87</v>
      </c>
      <c r="Y21">
        <f>AVERAGE(T4,X4,AB4,AF4,AJ4)</f>
        <v>369.6</v>
      </c>
      <c r="Z21">
        <f t="shared" ref="Z21:AA21" si="5">AVERAGE(U4,Y4,AC4,AG4,AK4)</f>
        <v>241.6</v>
      </c>
      <c r="AA21">
        <f t="shared" si="5"/>
        <v>388.8</v>
      </c>
    </row>
    <row r="22" spans="1:30">
      <c r="B22" s="1"/>
      <c r="C22" s="2"/>
      <c r="D22" s="33"/>
      <c r="E22" s="3"/>
      <c r="F22" s="33"/>
      <c r="G22" s="1">
        <v>600</v>
      </c>
      <c r="H22" s="1">
        <v>850</v>
      </c>
      <c r="I22" s="1">
        <v>33</v>
      </c>
      <c r="J22" s="1"/>
      <c r="K22" s="1" t="s">
        <v>88</v>
      </c>
      <c r="L22" s="1"/>
      <c r="M22" s="1"/>
      <c r="N22" s="34"/>
    </row>
    <row r="23" spans="1:30">
      <c r="B23" s="1"/>
      <c r="C23" s="2"/>
      <c r="D23" s="1"/>
      <c r="E23" s="3"/>
      <c r="F23" s="1"/>
      <c r="G23" s="1"/>
      <c r="H23" s="1"/>
      <c r="I23" s="1"/>
      <c r="J23" s="1"/>
      <c r="K23" s="1"/>
      <c r="L23" s="1"/>
      <c r="M23" s="1"/>
      <c r="AA23">
        <v>37</v>
      </c>
      <c r="AB23">
        <v>24</v>
      </c>
      <c r="AC23">
        <v>39</v>
      </c>
      <c r="AD23">
        <f>SUM(AA23:AC23)</f>
        <v>100</v>
      </c>
    </row>
    <row r="24" spans="1:30" ht="34">
      <c r="A24">
        <v>6</v>
      </c>
      <c r="B24" s="1" t="s">
        <v>89</v>
      </c>
      <c r="C24" s="9" t="s">
        <v>90</v>
      </c>
      <c r="D24" s="1" t="s">
        <v>55</v>
      </c>
      <c r="E24" s="3" t="s">
        <v>91</v>
      </c>
      <c r="F24" s="17" t="s">
        <v>92</v>
      </c>
      <c r="G24" s="1">
        <v>600</v>
      </c>
      <c r="H24" s="1"/>
      <c r="I24" s="1"/>
      <c r="J24" s="1"/>
      <c r="K24" s="1" t="s">
        <v>93</v>
      </c>
      <c r="L24" s="1" t="s">
        <v>94</v>
      </c>
      <c r="M24" s="1"/>
      <c r="N24" s="15" t="s">
        <v>95</v>
      </c>
    </row>
    <row r="25" spans="1:30">
      <c r="B25" s="1"/>
      <c r="C25" s="2"/>
      <c r="D25" s="1"/>
      <c r="E25" s="3"/>
      <c r="F25" s="1"/>
      <c r="G25" s="1"/>
      <c r="H25" s="1"/>
      <c r="I25" s="1"/>
      <c r="J25" s="1"/>
      <c r="K25" s="1"/>
      <c r="L25" s="1"/>
      <c r="M25" s="1"/>
    </row>
    <row r="26" spans="1:30" ht="34">
      <c r="A26">
        <f>A24+1</f>
        <v>7</v>
      </c>
      <c r="B26" s="1" t="s">
        <v>96</v>
      </c>
      <c r="C26" s="6" t="s">
        <v>97</v>
      </c>
      <c r="D26" s="14" t="s">
        <v>98</v>
      </c>
      <c r="E26" s="11" t="s">
        <v>99</v>
      </c>
      <c r="F26" s="1" t="s">
        <v>100</v>
      </c>
      <c r="G26" s="1">
        <v>700</v>
      </c>
      <c r="H26" s="1">
        <v>1510</v>
      </c>
      <c r="I26" s="1">
        <v>24.2</v>
      </c>
      <c r="J26" s="1"/>
      <c r="K26" s="1" t="s">
        <v>101</v>
      </c>
      <c r="L26" s="18" t="s">
        <v>102</v>
      </c>
      <c r="M26" s="1" t="s">
        <v>103</v>
      </c>
      <c r="N26" s="15" t="s">
        <v>104</v>
      </c>
    </row>
    <row r="27" spans="1:30">
      <c r="B27" s="1"/>
      <c r="C27" s="2"/>
      <c r="D27" s="1"/>
      <c r="E27" s="3"/>
      <c r="F27" s="1"/>
      <c r="G27" s="1"/>
      <c r="H27" s="1"/>
      <c r="I27" s="1"/>
      <c r="J27" s="1"/>
      <c r="K27" s="1"/>
      <c r="L27" s="1"/>
      <c r="M27" s="1"/>
    </row>
    <row r="28" spans="1:30" ht="34">
      <c r="A28">
        <f>A26+1</f>
        <v>8</v>
      </c>
      <c r="B28" s="14" t="s">
        <v>105</v>
      </c>
      <c r="C28" s="14" t="s">
        <v>106</v>
      </c>
      <c r="D28" s="1" t="s">
        <v>107</v>
      </c>
      <c r="E28" s="3"/>
      <c r="F28" s="1" t="s">
        <v>108</v>
      </c>
      <c r="G28" s="1">
        <v>125</v>
      </c>
      <c r="H28" s="1">
        <v>900</v>
      </c>
      <c r="I28" s="1">
        <v>28</v>
      </c>
      <c r="J28" s="1"/>
      <c r="K28" s="1" t="s">
        <v>109</v>
      </c>
      <c r="L28" s="14" t="s">
        <v>110</v>
      </c>
      <c r="M28" s="6" t="s">
        <v>111</v>
      </c>
      <c r="N28" s="15" t="s">
        <v>112</v>
      </c>
    </row>
    <row r="29" spans="1:30">
      <c r="B29" s="1"/>
      <c r="C29" s="2"/>
      <c r="D29" s="1"/>
      <c r="E29" s="3"/>
      <c r="F29" s="1"/>
      <c r="G29" s="1"/>
      <c r="H29" s="1"/>
      <c r="I29" s="1"/>
      <c r="J29" s="1"/>
      <c r="K29" s="1"/>
      <c r="L29" s="1"/>
      <c r="M29" s="1"/>
    </row>
    <row r="30" spans="1:30" ht="23">
      <c r="A30">
        <v>9</v>
      </c>
      <c r="B30" s="1"/>
      <c r="C30" s="2"/>
      <c r="D30" s="1" t="s">
        <v>113</v>
      </c>
      <c r="E30" s="3"/>
      <c r="F30" s="1" t="s">
        <v>114</v>
      </c>
      <c r="G30" s="1"/>
      <c r="H30" s="1"/>
      <c r="I30" s="1" t="s">
        <v>115</v>
      </c>
      <c r="J30" s="1" t="s">
        <v>116</v>
      </c>
      <c r="K30" s="1"/>
      <c r="L30" s="1"/>
      <c r="M30" s="1"/>
      <c r="N30" s="15" t="s">
        <v>117</v>
      </c>
    </row>
    <row r="31" spans="1:30">
      <c r="B31" s="1"/>
      <c r="C31" s="2"/>
      <c r="D31" s="1"/>
      <c r="E31" s="3"/>
      <c r="F31" s="1"/>
      <c r="G31" s="1"/>
      <c r="H31" s="1"/>
      <c r="I31" s="1"/>
      <c r="J31" s="1"/>
      <c r="K31" s="1"/>
      <c r="L31" s="1"/>
      <c r="M31" s="1"/>
    </row>
    <row r="32" spans="1:30" ht="34">
      <c r="A32">
        <v>10</v>
      </c>
      <c r="B32" s="1"/>
      <c r="C32" s="2"/>
      <c r="D32" s="6" t="s">
        <v>118</v>
      </c>
      <c r="E32" s="3"/>
      <c r="F32" s="1"/>
      <c r="G32" s="1"/>
      <c r="H32" s="1"/>
      <c r="I32" s="1"/>
      <c r="J32" s="1"/>
      <c r="K32" s="1"/>
      <c r="L32" s="6" t="s">
        <v>119</v>
      </c>
      <c r="M32" s="1"/>
      <c r="N32" s="15" t="s">
        <v>120</v>
      </c>
    </row>
    <row r="33" spans="1:14">
      <c r="B33" s="1"/>
      <c r="C33" s="2"/>
      <c r="D33" s="1"/>
      <c r="E33" s="3"/>
      <c r="F33" s="1"/>
      <c r="G33" s="1"/>
      <c r="H33" s="1"/>
      <c r="I33" s="1"/>
      <c r="J33" s="1"/>
      <c r="K33" s="1"/>
      <c r="L33" s="1"/>
      <c r="M33" s="1"/>
    </row>
    <row r="34" spans="1:14" ht="23">
      <c r="A34">
        <v>11</v>
      </c>
      <c r="B34" s="6" t="s">
        <v>121</v>
      </c>
      <c r="C34" s="2" t="s">
        <v>122</v>
      </c>
      <c r="D34" s="1" t="s">
        <v>14</v>
      </c>
      <c r="E34" s="3" t="s">
        <v>15</v>
      </c>
      <c r="F34" s="1" t="s">
        <v>123</v>
      </c>
      <c r="G34" s="1">
        <v>50</v>
      </c>
      <c r="H34" s="1">
        <v>1200</v>
      </c>
      <c r="I34" s="1"/>
      <c r="J34" s="1" t="s">
        <v>124</v>
      </c>
      <c r="K34" s="1" t="s">
        <v>125</v>
      </c>
      <c r="L34" s="1"/>
      <c r="M34" s="6" t="s">
        <v>126</v>
      </c>
      <c r="N34" s="15" t="s">
        <v>127</v>
      </c>
    </row>
    <row r="35" spans="1:14">
      <c r="B35" s="1"/>
      <c r="C35" s="2"/>
      <c r="D35" s="1"/>
      <c r="E35" s="3"/>
      <c r="F35" s="1"/>
      <c r="G35" s="1"/>
      <c r="H35" s="1"/>
      <c r="I35" s="1"/>
      <c r="J35" s="1"/>
      <c r="K35" s="1"/>
      <c r="L35" s="1"/>
      <c r="M35" s="1"/>
    </row>
    <row r="36" spans="1:14" ht="34">
      <c r="A36">
        <v>12</v>
      </c>
      <c r="B36" s="1" t="s">
        <v>28</v>
      </c>
      <c r="C36" s="14" t="s">
        <v>128</v>
      </c>
      <c r="D36" s="1" t="s">
        <v>129</v>
      </c>
      <c r="E36" s="3" t="s">
        <v>130</v>
      </c>
      <c r="F36" s="1" t="s">
        <v>131</v>
      </c>
      <c r="G36" s="1" t="s">
        <v>132</v>
      </c>
      <c r="H36" s="1">
        <v>2000</v>
      </c>
      <c r="I36" s="1"/>
      <c r="J36" s="1"/>
      <c r="K36" s="1" t="s">
        <v>133</v>
      </c>
      <c r="L36" s="6" t="s">
        <v>134</v>
      </c>
      <c r="M36" s="1"/>
      <c r="N36" s="15" t="s">
        <v>135</v>
      </c>
    </row>
    <row r="37" spans="1:14">
      <c r="B37" s="1"/>
      <c r="C37" s="2"/>
      <c r="D37" s="1"/>
      <c r="E37" s="3"/>
      <c r="F37" s="1"/>
      <c r="G37" s="1"/>
      <c r="H37" s="1"/>
      <c r="I37" s="1"/>
      <c r="J37" s="1"/>
      <c r="K37" s="1"/>
      <c r="L37" s="1"/>
      <c r="M37" s="1"/>
    </row>
    <row r="38" spans="1:14" ht="23">
      <c r="A38">
        <v>13</v>
      </c>
      <c r="B38" s="6" t="s">
        <v>136</v>
      </c>
      <c r="C38" s="2"/>
      <c r="D38" s="1" t="s">
        <v>129</v>
      </c>
      <c r="E38" s="3" t="s">
        <v>137</v>
      </c>
      <c r="F38" s="1" t="s">
        <v>138</v>
      </c>
      <c r="G38" s="1">
        <v>50</v>
      </c>
      <c r="H38" s="1"/>
      <c r="I38" s="1"/>
      <c r="J38" s="1"/>
      <c r="K38" s="1" t="s">
        <v>139</v>
      </c>
      <c r="L38" s="1"/>
      <c r="M38" s="1"/>
      <c r="N38" s="15" t="s">
        <v>140</v>
      </c>
    </row>
    <row r="39" spans="1:14">
      <c r="B39" s="1"/>
      <c r="C39" s="2"/>
      <c r="D39" s="1"/>
      <c r="E39" s="3"/>
      <c r="F39" s="1"/>
      <c r="G39" s="1"/>
      <c r="H39" s="1"/>
      <c r="I39" s="1"/>
      <c r="J39" s="1"/>
      <c r="K39" s="1"/>
      <c r="L39" s="1"/>
      <c r="M39" s="1"/>
    </row>
    <row r="40" spans="1:14" ht="23">
      <c r="A40">
        <v>14</v>
      </c>
      <c r="B40" s="1" t="s">
        <v>30</v>
      </c>
      <c r="C40" s="2"/>
      <c r="D40" s="1" t="s">
        <v>141</v>
      </c>
      <c r="E40" s="3" t="s">
        <v>142</v>
      </c>
      <c r="F40" s="1" t="s">
        <v>143</v>
      </c>
      <c r="G40" s="1">
        <v>1330</v>
      </c>
      <c r="H40" s="1">
        <v>450</v>
      </c>
      <c r="I40" s="9" t="s">
        <v>144</v>
      </c>
      <c r="J40" s="1"/>
      <c r="K40" s="1" t="s">
        <v>145</v>
      </c>
      <c r="L40" s="1"/>
      <c r="M40" s="1"/>
      <c r="N40" s="15" t="s">
        <v>146</v>
      </c>
    </row>
    <row r="41" spans="1:14">
      <c r="B41" s="1"/>
      <c r="C41" s="2"/>
      <c r="D41" s="1"/>
      <c r="E41" s="3"/>
      <c r="F41" s="1"/>
      <c r="G41" s="1"/>
      <c r="H41" s="1"/>
      <c r="I41" s="1"/>
      <c r="J41" s="1"/>
      <c r="K41" s="1"/>
      <c r="L41" s="1"/>
      <c r="M41" s="1"/>
    </row>
    <row r="42" spans="1:14" ht="23">
      <c r="A42">
        <v>15</v>
      </c>
      <c r="B42" s="1" t="s">
        <v>30</v>
      </c>
      <c r="C42" s="2" t="s">
        <v>147</v>
      </c>
      <c r="D42" s="1" t="s">
        <v>141</v>
      </c>
      <c r="E42" s="3" t="s">
        <v>142</v>
      </c>
      <c r="F42" s="1" t="s">
        <v>148</v>
      </c>
      <c r="G42" s="1">
        <v>1000</v>
      </c>
      <c r="H42" s="1">
        <v>735</v>
      </c>
      <c r="I42" s="1" t="s">
        <v>149</v>
      </c>
      <c r="J42" s="1"/>
      <c r="K42" s="1" t="s">
        <v>150</v>
      </c>
      <c r="L42" s="1"/>
      <c r="M42" s="1"/>
      <c r="N42" s="15" t="s">
        <v>151</v>
      </c>
    </row>
    <row r="43" spans="1:14">
      <c r="B43" s="1"/>
      <c r="C43" s="2"/>
      <c r="D43" s="1"/>
      <c r="E43" s="1"/>
      <c r="F43" s="1"/>
      <c r="G43" s="1"/>
      <c r="H43" s="1"/>
      <c r="I43" s="1"/>
      <c r="J43" s="1"/>
      <c r="K43" s="1"/>
      <c r="L43" s="1"/>
      <c r="M43" s="1"/>
    </row>
    <row r="44" spans="1:14" ht="37">
      <c r="A44">
        <v>16</v>
      </c>
      <c r="B44" s="1"/>
      <c r="C44" s="2"/>
      <c r="D44" s="1" t="s">
        <v>141</v>
      </c>
      <c r="E44" s="11" t="s">
        <v>152</v>
      </c>
      <c r="F44" s="6" t="s">
        <v>153</v>
      </c>
      <c r="G44" s="1">
        <v>850</v>
      </c>
      <c r="H44" s="1" t="s">
        <v>154</v>
      </c>
      <c r="I44" s="1"/>
      <c r="J44" s="1"/>
      <c r="K44" s="1" t="s">
        <v>155</v>
      </c>
      <c r="L44" s="6" t="s">
        <v>156</v>
      </c>
      <c r="M44" s="1"/>
      <c r="N44" s="15" t="s">
        <v>157</v>
      </c>
    </row>
    <row r="45" spans="1:14">
      <c r="B45" s="1"/>
      <c r="C45" s="1"/>
      <c r="D45" s="1"/>
      <c r="E45" s="1"/>
      <c r="F45" s="1"/>
      <c r="G45" s="1"/>
      <c r="H45" s="1"/>
      <c r="I45" s="1"/>
      <c r="J45" s="1"/>
      <c r="K45" s="1"/>
      <c r="L45" s="1"/>
      <c r="M45" s="1"/>
    </row>
    <row r="46" spans="1:14" ht="34">
      <c r="A46">
        <v>17</v>
      </c>
      <c r="B46" s="14" t="s">
        <v>158</v>
      </c>
      <c r="C46" s="1" t="s">
        <v>159</v>
      </c>
      <c r="D46" s="1" t="s">
        <v>160</v>
      </c>
      <c r="E46" s="3" t="s">
        <v>15</v>
      </c>
      <c r="F46" s="1" t="s">
        <v>161</v>
      </c>
      <c r="G46" s="1">
        <v>330</v>
      </c>
      <c r="H46" s="1">
        <v>1100</v>
      </c>
      <c r="I46" s="1">
        <v>23</v>
      </c>
      <c r="J46" s="1"/>
      <c r="K46" s="9" t="s">
        <v>162</v>
      </c>
      <c r="L46" s="1" t="s">
        <v>163</v>
      </c>
      <c r="M46" s="6" t="s">
        <v>164</v>
      </c>
      <c r="N46" s="15" t="s">
        <v>165</v>
      </c>
    </row>
    <row r="47" spans="1:14">
      <c r="B47" s="1"/>
      <c r="C47" s="1"/>
      <c r="D47" s="1"/>
      <c r="E47" s="3"/>
      <c r="F47" s="1"/>
      <c r="G47" s="1"/>
      <c r="H47" s="1"/>
      <c r="I47" s="1"/>
      <c r="J47" s="1"/>
      <c r="K47" s="1"/>
      <c r="L47" s="1"/>
      <c r="M47" s="1"/>
    </row>
    <row r="48" spans="1:14" ht="34">
      <c r="A48">
        <v>18</v>
      </c>
      <c r="B48" s="19" t="s">
        <v>166</v>
      </c>
      <c r="C48" s="19" t="s">
        <v>167</v>
      </c>
      <c r="D48" s="1" t="s">
        <v>160</v>
      </c>
      <c r="E48" s="3" t="s">
        <v>15</v>
      </c>
      <c r="F48" s="14" t="s">
        <v>168</v>
      </c>
      <c r="G48" s="18" t="s">
        <v>169</v>
      </c>
      <c r="H48" s="1">
        <v>1100</v>
      </c>
      <c r="I48" s="1">
        <v>23</v>
      </c>
      <c r="J48" s="1"/>
      <c r="K48" s="6" t="s">
        <v>170</v>
      </c>
      <c r="L48" s="6" t="s">
        <v>171</v>
      </c>
      <c r="M48" s="6" t="s">
        <v>172</v>
      </c>
      <c r="N48" s="15" t="s">
        <v>173</v>
      </c>
    </row>
    <row r="49" spans="1:14">
      <c r="B49" s="1"/>
      <c r="C49" s="1"/>
      <c r="D49" s="1"/>
      <c r="E49" s="3"/>
      <c r="F49" s="1"/>
      <c r="G49" s="1"/>
      <c r="H49" s="1"/>
      <c r="I49" s="1"/>
      <c r="J49" s="1"/>
      <c r="K49" s="1"/>
      <c r="L49" s="1"/>
      <c r="M49" s="1"/>
    </row>
    <row r="50" spans="1:14" ht="23">
      <c r="A50">
        <v>19</v>
      </c>
      <c r="B50" s="1" t="s">
        <v>30</v>
      </c>
      <c r="C50" s="6" t="s">
        <v>174</v>
      </c>
      <c r="D50" s="1" t="s">
        <v>160</v>
      </c>
      <c r="E50" s="3" t="s">
        <v>15</v>
      </c>
      <c r="F50" s="9" t="s">
        <v>175</v>
      </c>
      <c r="G50" s="1">
        <v>600</v>
      </c>
      <c r="H50" s="1"/>
      <c r="I50" s="1"/>
      <c r="J50" s="1"/>
      <c r="K50" s="1" t="s">
        <v>176</v>
      </c>
      <c r="L50" s="6" t="s">
        <v>177</v>
      </c>
      <c r="M50" s="6" t="s">
        <v>178</v>
      </c>
      <c r="N50" s="15" t="s">
        <v>179</v>
      </c>
    </row>
    <row r="51" spans="1:14">
      <c r="B51" s="1"/>
      <c r="C51" s="1"/>
      <c r="D51" s="1"/>
      <c r="E51" s="3"/>
      <c r="F51" s="1"/>
      <c r="G51" s="1"/>
      <c r="H51" s="1"/>
      <c r="I51" s="1"/>
      <c r="J51" s="1"/>
      <c r="K51" s="1"/>
      <c r="L51" s="1"/>
      <c r="M51" s="1"/>
    </row>
    <row r="52" spans="1:14" ht="30">
      <c r="A52">
        <v>20</v>
      </c>
      <c r="B52" s="6" t="s">
        <v>180</v>
      </c>
      <c r="C52" s="1"/>
      <c r="D52" s="1" t="s">
        <v>181</v>
      </c>
      <c r="E52" s="3" t="s">
        <v>182</v>
      </c>
      <c r="F52" s="6" t="s">
        <v>183</v>
      </c>
      <c r="G52" s="1">
        <v>30</v>
      </c>
      <c r="H52" s="1"/>
      <c r="I52" s="1"/>
      <c r="J52" s="1"/>
      <c r="K52" s="18" t="s">
        <v>184</v>
      </c>
      <c r="L52" s="1"/>
      <c r="M52" s="1"/>
      <c r="N52" s="15" t="s">
        <v>185</v>
      </c>
    </row>
    <row r="53" spans="1:14">
      <c r="B53" s="1"/>
      <c r="C53" s="1"/>
      <c r="D53" s="1"/>
      <c r="E53" s="3"/>
      <c r="F53" s="1"/>
      <c r="G53" s="1"/>
      <c r="H53" s="1"/>
      <c r="I53" s="1"/>
      <c r="J53" s="1"/>
      <c r="K53" s="1"/>
      <c r="L53" s="20"/>
      <c r="M53" s="20"/>
      <c r="N53" s="21"/>
    </row>
    <row r="54" spans="1:14" ht="23">
      <c r="A54">
        <v>21</v>
      </c>
      <c r="B54" s="6" t="s">
        <v>186</v>
      </c>
      <c r="C54" s="6" t="s">
        <v>187</v>
      </c>
      <c r="D54" s="1" t="s">
        <v>188</v>
      </c>
      <c r="E54" s="11" t="s">
        <v>189</v>
      </c>
      <c r="F54" s="22" t="s">
        <v>190</v>
      </c>
      <c r="G54" s="1">
        <v>375</v>
      </c>
      <c r="H54" s="1">
        <v>500</v>
      </c>
      <c r="I54" s="1"/>
      <c r="J54" s="1"/>
      <c r="K54" s="1"/>
      <c r="L54" s="23" t="s">
        <v>191</v>
      </c>
      <c r="M54" s="23" t="s">
        <v>192</v>
      </c>
      <c r="N54" s="24" t="s">
        <v>193</v>
      </c>
    </row>
    <row r="55" spans="1:14">
      <c r="B55" s="1"/>
      <c r="C55" s="1"/>
      <c r="D55" s="1"/>
      <c r="E55" s="3"/>
      <c r="F55" s="1"/>
      <c r="G55" s="1"/>
      <c r="H55" s="1"/>
      <c r="I55" s="1"/>
      <c r="J55" s="1"/>
      <c r="K55" s="1"/>
      <c r="L55" s="20"/>
      <c r="M55" s="20"/>
      <c r="N55" s="21"/>
    </row>
    <row r="56" spans="1:14" ht="23">
      <c r="A56">
        <v>22</v>
      </c>
      <c r="B56" s="1" t="s">
        <v>194</v>
      </c>
      <c r="C56" s="6" t="s">
        <v>195</v>
      </c>
      <c r="D56" s="1" t="s">
        <v>196</v>
      </c>
      <c r="E56" s="25" t="s">
        <v>197</v>
      </c>
      <c r="F56" s="1" t="s">
        <v>198</v>
      </c>
      <c r="G56" s="1">
        <v>1250</v>
      </c>
      <c r="H56" s="1" t="s">
        <v>199</v>
      </c>
      <c r="I56" s="1" t="s">
        <v>200</v>
      </c>
      <c r="J56" s="1"/>
      <c r="K56" s="6" t="s">
        <v>201</v>
      </c>
      <c r="L56" s="6" t="s">
        <v>202</v>
      </c>
      <c r="M56" s="1" t="s">
        <v>203</v>
      </c>
      <c r="N56" s="6" t="s">
        <v>204</v>
      </c>
    </row>
    <row r="57" spans="1:14">
      <c r="B57" s="1"/>
      <c r="C57" s="1"/>
      <c r="D57" s="1"/>
      <c r="E57" s="3"/>
      <c r="F57" s="1"/>
      <c r="G57" s="1"/>
      <c r="H57" s="1"/>
      <c r="I57" s="1"/>
      <c r="J57" s="1"/>
      <c r="K57" s="1"/>
      <c r="L57" s="1"/>
      <c r="M57" s="1"/>
    </row>
    <row r="58" spans="1:14" ht="33">
      <c r="A58">
        <v>23</v>
      </c>
      <c r="B58" s="1" t="s">
        <v>205</v>
      </c>
      <c r="C58" s="1" t="s">
        <v>206</v>
      </c>
      <c r="D58" s="1" t="s">
        <v>188</v>
      </c>
      <c r="E58" s="13" t="s">
        <v>207</v>
      </c>
      <c r="F58" s="22" t="s">
        <v>190</v>
      </c>
      <c r="G58" s="1">
        <v>375</v>
      </c>
      <c r="H58" s="1">
        <v>500</v>
      </c>
      <c r="I58" s="1"/>
      <c r="J58" s="1"/>
      <c r="K58" s="1" t="s">
        <v>208</v>
      </c>
      <c r="L58" s="6" t="s">
        <v>209</v>
      </c>
      <c r="M58" s="6" t="s">
        <v>210</v>
      </c>
      <c r="N58" s="26" t="s">
        <v>211</v>
      </c>
    </row>
    <row r="59" spans="1:14">
      <c r="B59" s="1"/>
      <c r="C59" s="1"/>
      <c r="D59" s="1"/>
      <c r="E59" s="3"/>
      <c r="F59" s="1"/>
      <c r="G59" s="1"/>
      <c r="H59" s="1"/>
      <c r="I59" s="1"/>
      <c r="J59" s="1"/>
      <c r="K59" s="1"/>
      <c r="L59" s="1"/>
      <c r="M59" s="1"/>
    </row>
    <row r="60" spans="1:14" ht="23">
      <c r="A60">
        <v>24</v>
      </c>
      <c r="F60" s="1"/>
      <c r="G60" s="1"/>
      <c r="H60" s="1"/>
      <c r="I60" s="1"/>
      <c r="J60" s="1"/>
      <c r="K60" s="1"/>
      <c r="L60" s="1"/>
      <c r="M60" s="1"/>
      <c r="N60" s="15" t="s">
        <v>212</v>
      </c>
    </row>
    <row r="61" spans="1:14">
      <c r="B61" s="1"/>
      <c r="C61" s="1"/>
      <c r="D61" s="1"/>
      <c r="E61" s="3"/>
      <c r="F61" s="1"/>
      <c r="G61" s="1"/>
      <c r="H61" s="1"/>
      <c r="I61" s="1"/>
      <c r="J61" s="1"/>
      <c r="K61" s="1"/>
      <c r="L61" s="1"/>
      <c r="M61" s="1"/>
    </row>
    <row r="62" spans="1:14" ht="45">
      <c r="A62">
        <v>25</v>
      </c>
      <c r="B62" s="1" t="s">
        <v>213</v>
      </c>
      <c r="C62" s="1"/>
      <c r="D62" s="1" t="s">
        <v>32</v>
      </c>
      <c r="E62" s="13" t="s">
        <v>214</v>
      </c>
      <c r="F62" s="22" t="s">
        <v>215</v>
      </c>
      <c r="G62" s="1">
        <v>115</v>
      </c>
      <c r="H62" s="1"/>
      <c r="I62" s="1"/>
      <c r="J62" s="1"/>
      <c r="K62" s="1" t="s">
        <v>216</v>
      </c>
      <c r="L62" s="1"/>
      <c r="M62" s="1"/>
      <c r="N62" s="15" t="s">
        <v>217</v>
      </c>
    </row>
    <row r="63" spans="1:14">
      <c r="B63" s="1"/>
      <c r="C63" s="1"/>
      <c r="D63" s="1"/>
      <c r="E63" s="3"/>
      <c r="F63" s="1"/>
      <c r="G63" s="1"/>
      <c r="H63" s="1"/>
      <c r="I63" s="1"/>
      <c r="J63" s="1"/>
      <c r="K63" s="1"/>
      <c r="L63" s="1"/>
      <c r="M63" s="1"/>
    </row>
    <row r="64" spans="1:14" ht="34">
      <c r="A64">
        <v>26</v>
      </c>
      <c r="B64" s="1" t="s">
        <v>194</v>
      </c>
      <c r="C64" s="1"/>
      <c r="D64" s="1" t="s">
        <v>32</v>
      </c>
      <c r="E64" s="3" t="s">
        <v>218</v>
      </c>
      <c r="F64" s="22" t="s">
        <v>219</v>
      </c>
      <c r="G64" s="1">
        <v>80</v>
      </c>
      <c r="H64" s="1"/>
      <c r="I64" s="1"/>
      <c r="J64" s="1"/>
      <c r="K64" s="1" t="s">
        <v>220</v>
      </c>
      <c r="L64" s="1"/>
      <c r="M64" s="1"/>
      <c r="N64" s="15" t="s">
        <v>221</v>
      </c>
    </row>
    <row r="65" spans="1:15">
      <c r="B65" s="1"/>
      <c r="C65" s="1"/>
      <c r="D65" s="1"/>
      <c r="E65" s="3"/>
      <c r="F65" s="1"/>
      <c r="G65" s="1"/>
      <c r="H65" s="1"/>
      <c r="I65" s="1"/>
      <c r="J65" s="1"/>
      <c r="K65" s="1"/>
      <c r="L65" s="1"/>
      <c r="M65" s="1"/>
    </row>
    <row r="66" spans="1:15" ht="23">
      <c r="A66">
        <v>27</v>
      </c>
      <c r="B66" s="6" t="s">
        <v>222</v>
      </c>
      <c r="C66" s="1"/>
      <c r="D66" s="1" t="s">
        <v>32</v>
      </c>
      <c r="E66" s="13" t="s">
        <v>223</v>
      </c>
      <c r="F66" s="22" t="s">
        <v>224</v>
      </c>
      <c r="G66" s="1">
        <v>50</v>
      </c>
      <c r="H66" s="1"/>
      <c r="I66" s="1"/>
      <c r="J66" s="1"/>
      <c r="K66" s="6" t="s">
        <v>225</v>
      </c>
      <c r="L66" s="1"/>
      <c r="M66" s="1"/>
    </row>
    <row r="67" spans="1:15">
      <c r="B67" s="1"/>
      <c r="C67" s="1"/>
      <c r="D67" s="1"/>
      <c r="E67" s="3"/>
      <c r="F67" s="1"/>
      <c r="G67" s="1"/>
      <c r="H67" s="1"/>
      <c r="I67" s="1"/>
      <c r="J67" s="1"/>
      <c r="K67" s="1"/>
      <c r="L67" s="1"/>
      <c r="M67" s="1"/>
    </row>
    <row r="68" spans="1:15" ht="45">
      <c r="A68">
        <v>28</v>
      </c>
      <c r="B68" s="1" t="s">
        <v>194</v>
      </c>
      <c r="C68" s="6" t="s">
        <v>226</v>
      </c>
      <c r="D68" s="1" t="s">
        <v>55</v>
      </c>
      <c r="E68" s="3" t="s">
        <v>227</v>
      </c>
      <c r="F68" s="9" t="s">
        <v>228</v>
      </c>
      <c r="G68" s="1">
        <v>85</v>
      </c>
      <c r="H68" s="1">
        <v>2479</v>
      </c>
      <c r="I68" s="1">
        <v>26.7</v>
      </c>
      <c r="J68" s="1"/>
      <c r="K68" s="9" t="s">
        <v>229</v>
      </c>
      <c r="L68" s="6" t="s">
        <v>230</v>
      </c>
      <c r="M68" s="1"/>
      <c r="N68" s="15" t="s">
        <v>231</v>
      </c>
    </row>
    <row r="69" spans="1:15">
      <c r="B69" s="1"/>
      <c r="C69" s="1"/>
      <c r="D69" s="1"/>
      <c r="E69" s="1"/>
      <c r="F69" s="1"/>
      <c r="G69" s="1"/>
      <c r="H69" s="1"/>
      <c r="I69" s="1"/>
      <c r="J69" s="1"/>
      <c r="K69" s="1"/>
      <c r="L69" s="1"/>
      <c r="M69" s="1"/>
    </row>
    <row r="70" spans="1:15" ht="45">
      <c r="A70">
        <v>29</v>
      </c>
      <c r="B70" s="1" t="s">
        <v>96</v>
      </c>
      <c r="C70" s="1" t="s">
        <v>232</v>
      </c>
      <c r="D70" s="1" t="s">
        <v>49</v>
      </c>
      <c r="E70" s="1" t="s">
        <v>233</v>
      </c>
      <c r="F70" s="1" t="s">
        <v>234</v>
      </c>
      <c r="G70" s="1">
        <v>250</v>
      </c>
      <c r="H70" s="1">
        <v>926</v>
      </c>
      <c r="I70" s="1">
        <v>29.5</v>
      </c>
      <c r="J70" s="1" t="s">
        <v>235</v>
      </c>
      <c r="K70" s="1" t="s">
        <v>176</v>
      </c>
      <c r="L70" s="1" t="s">
        <v>236</v>
      </c>
      <c r="M70" s="1" t="s">
        <v>237</v>
      </c>
      <c r="N70" s="27" t="s">
        <v>238</v>
      </c>
      <c r="O70" t="s">
        <v>239</v>
      </c>
    </row>
    <row r="71" spans="1:15">
      <c r="B71" s="1"/>
      <c r="C71" s="1"/>
      <c r="D71" s="1"/>
      <c r="E71" s="1"/>
      <c r="F71" s="1"/>
      <c r="G71" s="1"/>
      <c r="H71" s="1"/>
      <c r="I71" s="1"/>
      <c r="J71" s="1"/>
      <c r="K71" s="1"/>
      <c r="L71" s="1"/>
      <c r="M71" s="1"/>
    </row>
    <row r="72" spans="1:15" ht="30">
      <c r="A72">
        <v>30</v>
      </c>
      <c r="B72" s="1" t="s">
        <v>240</v>
      </c>
      <c r="C72" s="1" t="s">
        <v>241</v>
      </c>
      <c r="D72" s="1" t="s">
        <v>49</v>
      </c>
      <c r="E72" s="1" t="s">
        <v>242</v>
      </c>
      <c r="F72" s="1"/>
      <c r="G72" s="1"/>
      <c r="H72" s="1"/>
      <c r="I72" s="1"/>
      <c r="J72" s="1"/>
      <c r="K72" s="1"/>
      <c r="L72" s="1"/>
      <c r="M72" s="1"/>
      <c r="N72" s="27" t="s">
        <v>243</v>
      </c>
    </row>
    <row r="73" spans="1:15">
      <c r="B73" s="1"/>
      <c r="C73" s="1"/>
      <c r="D73" s="1"/>
      <c r="E73" s="1"/>
      <c r="F73" s="1"/>
      <c r="G73" s="1"/>
      <c r="H73" s="1"/>
      <c r="I73" s="1"/>
      <c r="J73" s="1"/>
      <c r="K73" s="1"/>
      <c r="L73" s="1"/>
      <c r="M73" s="1"/>
    </row>
    <row r="74" spans="1:15" ht="23">
      <c r="A74">
        <v>31</v>
      </c>
      <c r="B74" s="1" t="s">
        <v>244</v>
      </c>
      <c r="C74" s="1" t="s">
        <v>245</v>
      </c>
      <c r="D74" s="1" t="s">
        <v>246</v>
      </c>
      <c r="E74" s="1" t="s">
        <v>247</v>
      </c>
      <c r="F74" s="1" t="s">
        <v>248</v>
      </c>
      <c r="G74" s="1">
        <v>200</v>
      </c>
      <c r="H74" s="1">
        <v>1900</v>
      </c>
      <c r="I74" s="1" t="s">
        <v>249</v>
      </c>
      <c r="J74" s="1" t="s">
        <v>250</v>
      </c>
      <c r="K74" s="1" t="s">
        <v>251</v>
      </c>
      <c r="L74" s="1" t="s">
        <v>252</v>
      </c>
      <c r="M74" s="1" t="s">
        <v>253</v>
      </c>
      <c r="N74" s="6" t="s">
        <v>254</v>
      </c>
      <c r="O74" s="1" t="s">
        <v>255</v>
      </c>
    </row>
    <row r="75" spans="1:15">
      <c r="B75" s="1"/>
      <c r="C75" s="1"/>
      <c r="D75" s="1"/>
      <c r="E75" s="1"/>
      <c r="F75" s="1"/>
      <c r="G75" s="1"/>
      <c r="H75" s="1"/>
      <c r="I75" s="1"/>
      <c r="J75" s="1"/>
      <c r="K75" s="1"/>
      <c r="L75" s="1"/>
      <c r="M75" s="1"/>
    </row>
    <row r="76" spans="1:15" ht="23">
      <c r="A76">
        <v>32</v>
      </c>
      <c r="B76" s="1" t="s">
        <v>194</v>
      </c>
      <c r="C76" s="1" t="s">
        <v>256</v>
      </c>
      <c r="D76" s="1" t="s">
        <v>257</v>
      </c>
      <c r="E76" s="6" t="s">
        <v>258</v>
      </c>
      <c r="F76" s="1" t="s">
        <v>259</v>
      </c>
      <c r="G76" s="1" t="s">
        <v>260</v>
      </c>
      <c r="H76" s="1" t="s">
        <v>261</v>
      </c>
      <c r="I76" s="1" t="s">
        <v>262</v>
      </c>
      <c r="J76" s="1"/>
      <c r="K76" s="1" t="s">
        <v>263</v>
      </c>
      <c r="L76" s="1" t="s">
        <v>264</v>
      </c>
      <c r="M76" s="1"/>
      <c r="N76" s="15" t="s">
        <v>265</v>
      </c>
      <c r="O76" s="1" t="s">
        <v>266</v>
      </c>
    </row>
    <row r="77" spans="1:15">
      <c r="B77" s="1"/>
      <c r="C77" s="1"/>
      <c r="D77" s="1"/>
      <c r="E77" s="1"/>
      <c r="F77" s="1"/>
      <c r="G77" s="1"/>
      <c r="H77" s="1"/>
      <c r="I77" s="1"/>
      <c r="J77" s="1"/>
      <c r="K77" s="1"/>
      <c r="L77" s="1"/>
      <c r="M77" s="1"/>
    </row>
    <row r="78" spans="1:15" ht="23">
      <c r="A78">
        <v>33</v>
      </c>
      <c r="B78" s="1" t="s">
        <v>54</v>
      </c>
      <c r="C78" s="1" t="s">
        <v>267</v>
      </c>
      <c r="D78" s="1" t="s">
        <v>268</v>
      </c>
      <c r="E78" s="6" t="s">
        <v>269</v>
      </c>
      <c r="F78" s="1" t="s">
        <v>259</v>
      </c>
      <c r="G78" s="1" t="s">
        <v>270</v>
      </c>
      <c r="H78" s="1" t="s">
        <v>261</v>
      </c>
      <c r="I78" s="1" t="s">
        <v>262</v>
      </c>
      <c r="J78" s="1"/>
      <c r="K78" s="1" t="s">
        <v>263</v>
      </c>
      <c r="L78" s="1" t="s">
        <v>264</v>
      </c>
      <c r="M78" s="1"/>
      <c r="N78" s="15" t="s">
        <v>265</v>
      </c>
      <c r="O78" s="1" t="s">
        <v>271</v>
      </c>
    </row>
    <row r="79" spans="1:15">
      <c r="B79" s="1"/>
      <c r="C79" s="1"/>
      <c r="D79" s="1"/>
      <c r="E79" s="1"/>
      <c r="F79" s="1"/>
      <c r="G79" s="1"/>
      <c r="H79" s="1"/>
      <c r="I79" s="1"/>
      <c r="J79" s="1"/>
      <c r="K79" s="1"/>
      <c r="L79" s="1"/>
      <c r="M79" s="1"/>
    </row>
    <row r="80" spans="1:15" ht="23">
      <c r="A80">
        <v>34</v>
      </c>
      <c r="B80" s="1" t="s">
        <v>194</v>
      </c>
      <c r="C80" s="1" t="s">
        <v>272</v>
      </c>
      <c r="D80" s="1" t="s">
        <v>268</v>
      </c>
      <c r="E80" s="1" t="s">
        <v>142</v>
      </c>
      <c r="F80" s="1" t="s">
        <v>259</v>
      </c>
      <c r="G80" s="1" t="s">
        <v>273</v>
      </c>
      <c r="H80" s="1">
        <v>2000</v>
      </c>
      <c r="I80" s="1">
        <v>22</v>
      </c>
      <c r="J80" s="1"/>
      <c r="K80" s="1" t="s">
        <v>263</v>
      </c>
      <c r="L80" s="1" t="s">
        <v>264</v>
      </c>
      <c r="M80" s="1"/>
      <c r="N80" s="15" t="s">
        <v>265</v>
      </c>
      <c r="O80" s="1" t="s">
        <v>271</v>
      </c>
    </row>
    <row r="81" spans="1:15">
      <c r="B81" s="1"/>
      <c r="C81" s="1"/>
      <c r="D81" s="1"/>
      <c r="E81" s="1"/>
      <c r="F81" s="1"/>
      <c r="G81" s="1"/>
      <c r="H81" s="1"/>
      <c r="I81" s="1"/>
      <c r="J81" s="1"/>
      <c r="K81" s="1"/>
      <c r="L81" s="1"/>
      <c r="M81" s="1"/>
    </row>
    <row r="82" spans="1:15" ht="23">
      <c r="A82">
        <v>35</v>
      </c>
      <c r="B82" s="1" t="s">
        <v>194</v>
      </c>
      <c r="C82" s="1" t="s">
        <v>274</v>
      </c>
      <c r="D82" s="1" t="s">
        <v>275</v>
      </c>
      <c r="E82" s="1" t="s">
        <v>276</v>
      </c>
      <c r="F82" s="1" t="s">
        <v>277</v>
      </c>
      <c r="G82" s="1"/>
      <c r="H82" s="1"/>
      <c r="I82" s="1"/>
      <c r="J82" s="1"/>
      <c r="K82" s="1" t="s">
        <v>251</v>
      </c>
      <c r="L82" s="1"/>
      <c r="M82" s="1"/>
      <c r="N82" s="15" t="s">
        <v>278</v>
      </c>
    </row>
    <row r="83" spans="1:15">
      <c r="B83" s="1"/>
      <c r="C83" s="1"/>
      <c r="D83" s="1"/>
      <c r="E83" s="1"/>
      <c r="F83" s="1"/>
      <c r="G83" s="1"/>
      <c r="H83" s="1"/>
      <c r="I83" s="1"/>
      <c r="J83" s="1"/>
      <c r="K83" s="1"/>
      <c r="L83" s="1"/>
      <c r="M83" s="1"/>
    </row>
    <row r="84" spans="1:15" ht="23">
      <c r="A84">
        <v>36</v>
      </c>
      <c r="B84" s="1" t="s">
        <v>244</v>
      </c>
      <c r="C84" s="9" t="s">
        <v>279</v>
      </c>
      <c r="D84" s="1" t="s">
        <v>280</v>
      </c>
      <c r="E84" s="6" t="s">
        <v>281</v>
      </c>
      <c r="F84" s="1" t="s">
        <v>282</v>
      </c>
      <c r="G84" s="1"/>
      <c r="H84" s="1" t="s">
        <v>283</v>
      </c>
      <c r="I84" s="1">
        <v>30</v>
      </c>
      <c r="J84" s="1" t="s">
        <v>284</v>
      </c>
      <c r="K84" s="1" t="s">
        <v>285</v>
      </c>
      <c r="L84" s="1" t="s">
        <v>286</v>
      </c>
      <c r="M84" s="1"/>
      <c r="N84" s="6" t="s">
        <v>287</v>
      </c>
    </row>
    <row r="85" spans="1:15">
      <c r="B85" s="1"/>
      <c r="C85" s="1"/>
      <c r="D85" s="1"/>
      <c r="E85" s="1"/>
      <c r="F85" s="1"/>
      <c r="G85" s="1"/>
      <c r="H85" s="1"/>
      <c r="I85" s="1"/>
      <c r="J85" s="1" t="s">
        <v>288</v>
      </c>
      <c r="K85" s="1"/>
      <c r="L85" s="1"/>
      <c r="M85" s="1"/>
    </row>
    <row r="86" spans="1:15" ht="23">
      <c r="A86">
        <v>37</v>
      </c>
      <c r="B86" s="1" t="s">
        <v>194</v>
      </c>
      <c r="C86" s="1" t="s">
        <v>289</v>
      </c>
      <c r="D86" s="1" t="s">
        <v>280</v>
      </c>
      <c r="E86" s="1" t="s">
        <v>290</v>
      </c>
      <c r="F86" s="1" t="s">
        <v>282</v>
      </c>
      <c r="G86" s="1"/>
      <c r="H86" s="1" t="s">
        <v>283</v>
      </c>
      <c r="I86" s="1">
        <v>30</v>
      </c>
      <c r="J86" s="1" t="s">
        <v>291</v>
      </c>
      <c r="K86" s="1" t="s">
        <v>285</v>
      </c>
      <c r="L86" s="1" t="s">
        <v>286</v>
      </c>
      <c r="M86" s="1"/>
      <c r="N86" s="6" t="s">
        <v>287</v>
      </c>
    </row>
    <row r="87" spans="1:15">
      <c r="B87" s="1"/>
      <c r="C87" s="1"/>
      <c r="D87" s="1"/>
      <c r="E87" s="1"/>
      <c r="F87" s="1"/>
      <c r="G87" s="1"/>
      <c r="H87" s="1"/>
      <c r="I87" s="1"/>
      <c r="J87" s="1"/>
      <c r="K87" s="1"/>
      <c r="L87" s="1"/>
      <c r="M87" s="1"/>
    </row>
    <row r="88" spans="1:15" ht="23">
      <c r="A88">
        <v>38</v>
      </c>
      <c r="B88" s="1" t="s">
        <v>205</v>
      </c>
      <c r="C88" s="1" t="s">
        <v>292</v>
      </c>
      <c r="D88" s="1" t="s">
        <v>293</v>
      </c>
      <c r="E88" s="1" t="s">
        <v>294</v>
      </c>
      <c r="F88" s="1" t="s">
        <v>282</v>
      </c>
      <c r="G88" s="1"/>
      <c r="H88" s="1" t="s">
        <v>283</v>
      </c>
      <c r="I88" s="1">
        <v>30</v>
      </c>
      <c r="J88" s="1" t="s">
        <v>291</v>
      </c>
      <c r="K88" s="1" t="s">
        <v>285</v>
      </c>
      <c r="L88" s="1" t="s">
        <v>286</v>
      </c>
      <c r="M88" s="1"/>
      <c r="N88" s="6" t="s">
        <v>287</v>
      </c>
    </row>
    <row r="89" spans="1:15">
      <c r="B89" s="1"/>
      <c r="C89" s="1"/>
      <c r="D89" s="1"/>
      <c r="E89" s="1"/>
      <c r="F89" s="1"/>
      <c r="G89" s="1"/>
      <c r="H89" s="1"/>
      <c r="I89" s="1"/>
      <c r="J89" s="1"/>
      <c r="K89" s="1"/>
      <c r="L89" s="1"/>
      <c r="M89" s="1"/>
    </row>
    <row r="90" spans="1:15" ht="23">
      <c r="A90">
        <v>39</v>
      </c>
      <c r="B90" s="1" t="s">
        <v>295</v>
      </c>
      <c r="C90" s="6" t="s">
        <v>296</v>
      </c>
      <c r="D90" s="6" t="s">
        <v>297</v>
      </c>
      <c r="E90" s="1" t="s">
        <v>298</v>
      </c>
      <c r="F90" s="1"/>
      <c r="G90" s="1"/>
      <c r="H90" s="1"/>
      <c r="I90" s="1"/>
      <c r="J90" s="1"/>
      <c r="K90" s="1" t="s">
        <v>299</v>
      </c>
      <c r="L90" s="1"/>
      <c r="M90" s="1"/>
      <c r="N90" s="15" t="s">
        <v>300</v>
      </c>
    </row>
    <row r="91" spans="1:15">
      <c r="B91" s="1"/>
      <c r="C91" s="1"/>
      <c r="D91" s="1"/>
      <c r="E91" s="1"/>
      <c r="F91" s="1"/>
      <c r="G91" s="1"/>
      <c r="H91" s="1"/>
      <c r="I91" s="1"/>
      <c r="J91" s="1"/>
      <c r="K91" s="1"/>
      <c r="L91" s="1"/>
      <c r="M91" s="1"/>
    </row>
    <row r="92" spans="1:15" ht="34">
      <c r="A92">
        <v>40</v>
      </c>
      <c r="B92" s="1" t="s">
        <v>54</v>
      </c>
      <c r="C92" s="1"/>
      <c r="D92" s="1" t="s">
        <v>196</v>
      </c>
      <c r="E92" s="1" t="s">
        <v>301</v>
      </c>
      <c r="F92" s="1" t="s">
        <v>302</v>
      </c>
      <c r="G92" s="1"/>
      <c r="H92" s="1" t="s">
        <v>303</v>
      </c>
      <c r="I92" s="1" t="s">
        <v>304</v>
      </c>
      <c r="J92" s="1" t="s">
        <v>305</v>
      </c>
      <c r="K92" s="1" t="s">
        <v>306</v>
      </c>
      <c r="L92" s="1"/>
      <c r="M92" s="1"/>
      <c r="N92" s="6" t="s">
        <v>307</v>
      </c>
      <c r="O92" s="1" t="s">
        <v>308</v>
      </c>
    </row>
    <row r="93" spans="1:15">
      <c r="B93" s="1"/>
      <c r="C93" s="1"/>
      <c r="D93" s="1"/>
      <c r="E93" s="1"/>
      <c r="F93" s="1" t="s">
        <v>309</v>
      </c>
      <c r="G93" s="1"/>
      <c r="H93" s="1"/>
      <c r="I93" s="1"/>
      <c r="J93" s="1"/>
      <c r="K93" s="1"/>
      <c r="L93" s="1"/>
      <c r="M93" s="1"/>
    </row>
    <row r="94" spans="1:15" ht="45">
      <c r="A94">
        <v>41</v>
      </c>
      <c r="B94" s="6" t="s">
        <v>310</v>
      </c>
      <c r="C94" s="1"/>
      <c r="D94" s="1" t="s">
        <v>113</v>
      </c>
      <c r="E94" s="6" t="s">
        <v>311</v>
      </c>
      <c r="F94" s="1" t="s">
        <v>312</v>
      </c>
      <c r="G94" s="1">
        <v>50</v>
      </c>
      <c r="H94" s="1">
        <v>1361</v>
      </c>
      <c r="I94" s="1"/>
      <c r="J94" s="1" t="s">
        <v>313</v>
      </c>
      <c r="K94" s="1" t="s">
        <v>251</v>
      </c>
      <c r="L94" s="1"/>
      <c r="M94" s="1"/>
      <c r="N94" s="15" t="s">
        <v>314</v>
      </c>
    </row>
    <row r="95" spans="1:15">
      <c r="B95" s="1"/>
      <c r="C95" s="1"/>
      <c r="D95" s="1"/>
      <c r="E95" s="1"/>
      <c r="F95" s="1" t="s">
        <v>315</v>
      </c>
      <c r="G95" s="1"/>
      <c r="H95" s="1"/>
      <c r="I95" s="1"/>
      <c r="J95" s="1"/>
      <c r="K95" s="1"/>
      <c r="L95" s="1"/>
      <c r="M95" s="1"/>
    </row>
    <row r="96" spans="1:15" ht="45">
      <c r="A96">
        <v>42</v>
      </c>
      <c r="B96" s="1" t="s">
        <v>316</v>
      </c>
      <c r="C96" s="1"/>
      <c r="D96" s="1" t="s">
        <v>113</v>
      </c>
      <c r="E96" s="1" t="s">
        <v>317</v>
      </c>
      <c r="F96" s="1" t="s">
        <v>312</v>
      </c>
      <c r="G96" s="1">
        <v>50</v>
      </c>
      <c r="H96" s="1">
        <v>1361</v>
      </c>
      <c r="I96" s="1"/>
      <c r="J96" s="1" t="s">
        <v>313</v>
      </c>
      <c r="K96" s="1" t="s">
        <v>251</v>
      </c>
      <c r="L96" s="1"/>
      <c r="M96" s="1"/>
      <c r="N96" s="15" t="s">
        <v>314</v>
      </c>
    </row>
    <row r="97" spans="1:14">
      <c r="B97" s="1"/>
      <c r="C97" s="1"/>
      <c r="D97" s="1"/>
      <c r="E97" s="1"/>
      <c r="F97" s="1"/>
      <c r="G97" s="1"/>
      <c r="H97" s="1"/>
      <c r="I97" s="1"/>
      <c r="J97" s="1"/>
      <c r="K97" s="1"/>
      <c r="L97" s="1"/>
      <c r="M97" s="1"/>
    </row>
    <row r="98" spans="1:14" ht="23">
      <c r="A98">
        <v>43</v>
      </c>
      <c r="B98" s="1" t="s">
        <v>54</v>
      </c>
      <c r="C98" s="1"/>
      <c r="D98" s="1" t="s">
        <v>129</v>
      </c>
      <c r="E98" s="1" t="s">
        <v>182</v>
      </c>
      <c r="F98" s="1" t="s">
        <v>318</v>
      </c>
      <c r="G98" s="1"/>
      <c r="H98" s="1"/>
      <c r="I98" s="1"/>
      <c r="J98" s="1"/>
      <c r="K98" s="1" t="s">
        <v>319</v>
      </c>
      <c r="L98" s="1"/>
      <c r="M98" s="1"/>
      <c r="N98" s="15" t="s">
        <v>320</v>
      </c>
    </row>
    <row r="99" spans="1:14">
      <c r="B99" s="1"/>
      <c r="C99" s="1"/>
      <c r="D99" s="1"/>
      <c r="E99" s="1"/>
      <c r="F99" s="1" t="s">
        <v>321</v>
      </c>
      <c r="G99" s="1"/>
      <c r="H99" s="1"/>
      <c r="I99" s="1"/>
      <c r="J99" s="1"/>
      <c r="K99" s="1"/>
      <c r="L99" s="1"/>
      <c r="M99" s="1"/>
    </row>
    <row r="100" spans="1:14" ht="23">
      <c r="A100">
        <v>44</v>
      </c>
      <c r="B100" s="1" t="s">
        <v>322</v>
      </c>
      <c r="C100" s="9" t="s">
        <v>323</v>
      </c>
      <c r="D100" s="1" t="s">
        <v>324</v>
      </c>
      <c r="E100" s="1" t="s">
        <v>325</v>
      </c>
      <c r="F100" s="1" t="s">
        <v>326</v>
      </c>
      <c r="G100" s="1"/>
      <c r="H100" s="1"/>
      <c r="I100" s="1"/>
      <c r="J100" s="1"/>
      <c r="K100" s="1" t="s">
        <v>327</v>
      </c>
      <c r="L100" s="1"/>
      <c r="M100" s="1"/>
      <c r="N100" s="15" t="s">
        <v>328</v>
      </c>
    </row>
    <row r="101" spans="1:14">
      <c r="B101" s="1"/>
      <c r="C101" s="1"/>
      <c r="D101" s="1"/>
      <c r="E101" s="1"/>
      <c r="F101" s="1"/>
      <c r="G101" s="1"/>
      <c r="H101" s="1"/>
      <c r="I101" s="1"/>
      <c r="J101" s="1"/>
      <c r="K101" s="1"/>
      <c r="L101" s="1"/>
      <c r="M101" s="1"/>
    </row>
    <row r="102" spans="1:14" ht="23">
      <c r="A102">
        <v>45</v>
      </c>
      <c r="B102" s="1" t="s">
        <v>194</v>
      </c>
      <c r="C102" s="1" t="s">
        <v>329</v>
      </c>
      <c r="D102" s="1" t="s">
        <v>330</v>
      </c>
      <c r="E102" s="1" t="s">
        <v>331</v>
      </c>
      <c r="F102" s="22" t="s">
        <v>332</v>
      </c>
      <c r="G102" s="1"/>
      <c r="H102" s="1"/>
      <c r="I102" s="1"/>
      <c r="J102" s="1"/>
      <c r="K102" s="1" t="s">
        <v>333</v>
      </c>
      <c r="L102" s="1"/>
      <c r="M102" s="1"/>
      <c r="N102" s="15" t="s">
        <v>334</v>
      </c>
    </row>
    <row r="103" spans="1:14">
      <c r="B103" s="1"/>
      <c r="C103" s="1"/>
      <c r="D103" s="1"/>
      <c r="E103" s="1"/>
      <c r="F103" s="1"/>
      <c r="G103" s="1"/>
      <c r="H103" s="1"/>
      <c r="I103" s="1"/>
      <c r="J103" s="1"/>
      <c r="K103" s="1"/>
      <c r="L103" s="1"/>
      <c r="M103" s="1"/>
    </row>
    <row r="104" spans="1:14" ht="23">
      <c r="A104">
        <v>46</v>
      </c>
      <c r="B104" s="1" t="s">
        <v>28</v>
      </c>
      <c r="C104" s="1" t="s">
        <v>335</v>
      </c>
      <c r="D104" s="1" t="s">
        <v>336</v>
      </c>
      <c r="E104" s="1"/>
      <c r="F104" s="1" t="s">
        <v>337</v>
      </c>
      <c r="G104" s="1"/>
      <c r="H104" s="1"/>
      <c r="I104" s="1"/>
      <c r="J104" s="1" t="s">
        <v>338</v>
      </c>
      <c r="K104" s="1" t="s">
        <v>339</v>
      </c>
      <c r="L104" s="1"/>
      <c r="M104" s="1"/>
      <c r="N104" s="15" t="s">
        <v>340</v>
      </c>
    </row>
    <row r="105" spans="1:14">
      <c r="B105" s="1"/>
      <c r="C105" s="1"/>
      <c r="D105" s="1"/>
      <c r="E105" s="1"/>
      <c r="F105" s="1"/>
      <c r="G105" s="1"/>
      <c r="H105" s="1"/>
      <c r="I105" s="1"/>
      <c r="J105" s="1"/>
      <c r="K105" s="1"/>
      <c r="L105" s="1"/>
      <c r="M105" s="1"/>
    </row>
    <row r="106" spans="1:14" ht="23">
      <c r="A106">
        <v>47</v>
      </c>
      <c r="B106" s="1" t="s">
        <v>28</v>
      </c>
      <c r="C106" s="1" t="s">
        <v>341</v>
      </c>
      <c r="D106" s="1" t="s">
        <v>342</v>
      </c>
      <c r="E106" s="1" t="s">
        <v>343</v>
      </c>
      <c r="F106" s="1" t="s">
        <v>344</v>
      </c>
      <c r="G106" s="1"/>
      <c r="H106" s="1">
        <v>1270</v>
      </c>
      <c r="I106" s="1">
        <v>20</v>
      </c>
      <c r="J106" s="1" t="s">
        <v>345</v>
      </c>
      <c r="K106" s="1" t="s">
        <v>346</v>
      </c>
      <c r="L106" s="1" t="s">
        <v>347</v>
      </c>
      <c r="M106" s="1" t="s">
        <v>348</v>
      </c>
      <c r="N106" s="6" t="s">
        <v>349</v>
      </c>
    </row>
    <row r="107" spans="1:14">
      <c r="B107" s="1"/>
      <c r="C107" s="1"/>
      <c r="D107" s="1"/>
      <c r="E107" s="1"/>
      <c r="F107" s="1"/>
      <c r="G107" s="1"/>
      <c r="H107" s="1"/>
      <c r="I107" s="1"/>
      <c r="J107" s="1"/>
      <c r="K107" s="1"/>
      <c r="L107" s="1"/>
      <c r="M107" s="1"/>
    </row>
    <row r="108" spans="1:14" ht="23">
      <c r="A108">
        <v>48</v>
      </c>
      <c r="B108" s="6" t="s">
        <v>350</v>
      </c>
      <c r="C108" s="1" t="s">
        <v>351</v>
      </c>
      <c r="D108" s="1" t="s">
        <v>352</v>
      </c>
      <c r="E108" s="1" t="s">
        <v>353</v>
      </c>
      <c r="F108" s="1" t="s">
        <v>354</v>
      </c>
      <c r="G108" s="1"/>
      <c r="H108" s="1"/>
      <c r="I108" s="1"/>
      <c r="J108" s="1"/>
      <c r="K108" s="1" t="s">
        <v>355</v>
      </c>
      <c r="L108" s="1" t="s">
        <v>356</v>
      </c>
      <c r="M108" s="1" t="s">
        <v>357</v>
      </c>
      <c r="N108" s="6" t="s">
        <v>358</v>
      </c>
    </row>
    <row r="109" spans="1:14">
      <c r="B109" s="1"/>
      <c r="C109" s="1"/>
      <c r="D109" s="1"/>
      <c r="E109" s="1"/>
      <c r="F109" s="1"/>
      <c r="G109" s="1"/>
      <c r="H109" s="1"/>
      <c r="I109" s="1"/>
      <c r="J109" s="1"/>
      <c r="K109" s="1"/>
      <c r="L109" s="1"/>
      <c r="M109" s="1"/>
    </row>
    <row r="110" spans="1:14" ht="23">
      <c r="A110">
        <v>49</v>
      </c>
      <c r="B110" s="1" t="s">
        <v>295</v>
      </c>
      <c r="C110" s="1" t="s">
        <v>359</v>
      </c>
      <c r="D110" s="1" t="s">
        <v>352</v>
      </c>
      <c r="E110" s="1" t="s">
        <v>233</v>
      </c>
      <c r="F110" s="1" t="s">
        <v>354</v>
      </c>
      <c r="G110" s="1"/>
      <c r="H110" s="1"/>
      <c r="I110" s="1"/>
      <c r="J110" s="1"/>
      <c r="K110" s="1" t="s">
        <v>355</v>
      </c>
      <c r="L110" s="1" t="s">
        <v>356</v>
      </c>
      <c r="M110" s="1" t="s">
        <v>360</v>
      </c>
      <c r="N110" s="6" t="s">
        <v>358</v>
      </c>
    </row>
    <row r="111" spans="1:14">
      <c r="B111" s="1"/>
      <c r="C111" s="1"/>
      <c r="D111" s="1"/>
      <c r="E111" s="1"/>
      <c r="F111" s="1"/>
      <c r="G111" s="1"/>
      <c r="H111" s="1"/>
      <c r="I111" s="1"/>
      <c r="J111" s="1"/>
      <c r="K111" s="1"/>
      <c r="L111" s="1"/>
      <c r="M111" s="1"/>
    </row>
    <row r="112" spans="1:14" ht="23">
      <c r="A112">
        <v>50</v>
      </c>
      <c r="B112" s="1" t="s">
        <v>361</v>
      </c>
      <c r="C112" s="1" t="s">
        <v>362</v>
      </c>
      <c r="D112" s="1" t="s">
        <v>352</v>
      </c>
      <c r="E112" s="1" t="s">
        <v>363</v>
      </c>
      <c r="F112" s="1" t="s">
        <v>354</v>
      </c>
      <c r="G112" s="1"/>
      <c r="H112" s="1"/>
      <c r="I112" s="1"/>
      <c r="J112" s="1"/>
      <c r="K112" s="1" t="s">
        <v>355</v>
      </c>
      <c r="L112" s="1" t="s">
        <v>356</v>
      </c>
      <c r="M112" s="1" t="s">
        <v>364</v>
      </c>
      <c r="N112" s="6" t="s">
        <v>358</v>
      </c>
    </row>
    <row r="113" spans="1:14">
      <c r="B113" s="1"/>
      <c r="C113" s="1"/>
      <c r="D113" s="1"/>
      <c r="E113" s="1"/>
      <c r="F113" s="1"/>
      <c r="G113" s="1"/>
      <c r="H113" s="1"/>
      <c r="I113" s="1"/>
      <c r="J113" s="1"/>
      <c r="K113" s="1"/>
      <c r="L113" s="1"/>
      <c r="M113" s="1"/>
    </row>
    <row r="114" spans="1:14" ht="23">
      <c r="A114">
        <v>51</v>
      </c>
      <c r="B114" s="6" t="s">
        <v>365</v>
      </c>
      <c r="C114" s="1"/>
      <c r="D114" s="1" t="s">
        <v>352</v>
      </c>
      <c r="E114" s="1" t="s">
        <v>366</v>
      </c>
      <c r="F114" s="1" t="s">
        <v>354</v>
      </c>
      <c r="G114" s="1"/>
      <c r="H114" s="1"/>
      <c r="I114" s="1"/>
      <c r="J114" s="1"/>
      <c r="K114" s="1" t="s">
        <v>355</v>
      </c>
      <c r="L114" s="1" t="s">
        <v>356</v>
      </c>
      <c r="M114" s="1" t="s">
        <v>367</v>
      </c>
      <c r="N114" s="6" t="s">
        <v>358</v>
      </c>
    </row>
    <row r="115" spans="1:14">
      <c r="B115" s="1"/>
      <c r="C115" s="1"/>
      <c r="D115" s="1"/>
      <c r="E115" s="1"/>
      <c r="F115" s="1"/>
      <c r="G115" s="1"/>
      <c r="H115" s="1"/>
      <c r="I115" s="1"/>
      <c r="J115" s="1"/>
      <c r="K115" s="1"/>
      <c r="L115" s="1"/>
      <c r="M115" s="1"/>
    </row>
    <row r="116" spans="1:14" ht="23">
      <c r="A116">
        <v>52</v>
      </c>
      <c r="B116" s="1" t="s">
        <v>368</v>
      </c>
      <c r="C116" s="1"/>
      <c r="D116" s="1" t="s">
        <v>369</v>
      </c>
      <c r="E116" s="1"/>
      <c r="F116" s="1" t="s">
        <v>370</v>
      </c>
      <c r="G116" s="1" t="s">
        <v>371</v>
      </c>
      <c r="H116" s="1">
        <v>3500</v>
      </c>
      <c r="I116" s="1">
        <v>24</v>
      </c>
      <c r="J116" s="1"/>
      <c r="K116" s="1" t="s">
        <v>372</v>
      </c>
      <c r="L116" s="1"/>
      <c r="M116" s="1"/>
      <c r="N116" s="15" t="s">
        <v>373</v>
      </c>
    </row>
    <row r="117" spans="1:14">
      <c r="B117" s="1"/>
      <c r="C117" s="1"/>
      <c r="D117" s="1"/>
      <c r="E117" s="1"/>
      <c r="F117" s="1"/>
      <c r="G117" s="1"/>
      <c r="H117" s="1"/>
      <c r="I117" s="1"/>
      <c r="J117" s="1"/>
      <c r="K117" s="1"/>
      <c r="L117" s="1"/>
      <c r="M117" s="1"/>
    </row>
    <row r="118" spans="1:14">
      <c r="A118">
        <v>53</v>
      </c>
      <c r="B118" s="1" t="s">
        <v>194</v>
      </c>
      <c r="C118" s="9" t="s">
        <v>374</v>
      </c>
      <c r="D118" s="1" t="s">
        <v>129</v>
      </c>
      <c r="E118" s="1" t="s">
        <v>375</v>
      </c>
      <c r="F118" s="1" t="s">
        <v>376</v>
      </c>
      <c r="G118" s="1"/>
      <c r="H118" s="1"/>
      <c r="I118" s="1"/>
      <c r="J118" s="1"/>
      <c r="K118" s="1"/>
      <c r="L118" s="1"/>
      <c r="M118" s="1"/>
    </row>
    <row r="119" spans="1:14">
      <c r="B119" s="1"/>
      <c r="C119" s="1"/>
      <c r="D119" s="1"/>
      <c r="E119" s="1"/>
      <c r="F119" s="1"/>
      <c r="G119" s="1"/>
      <c r="H119" s="1"/>
      <c r="I119" s="1"/>
      <c r="J119" s="1"/>
      <c r="K119" s="1"/>
      <c r="L119" s="1"/>
      <c r="M119" s="1"/>
    </row>
    <row r="120" spans="1:14" ht="34">
      <c r="A120">
        <v>54</v>
      </c>
      <c r="B120" s="1" t="s">
        <v>194</v>
      </c>
      <c r="C120" s="1" t="s">
        <v>377</v>
      </c>
      <c r="D120" s="1" t="s">
        <v>378</v>
      </c>
      <c r="E120" s="1"/>
      <c r="F120" s="1" t="s">
        <v>379</v>
      </c>
      <c r="G120" s="1"/>
      <c r="H120" s="1"/>
      <c r="I120" s="1"/>
      <c r="J120" s="1"/>
      <c r="K120" s="1" t="s">
        <v>380</v>
      </c>
      <c r="L120" s="1"/>
      <c r="M120" s="1"/>
      <c r="N120" s="15" t="s">
        <v>381</v>
      </c>
    </row>
    <row r="121" spans="1:14">
      <c r="B121" s="1"/>
      <c r="C121" s="1"/>
      <c r="D121" s="1"/>
      <c r="E121" s="1"/>
      <c r="F121" s="1"/>
      <c r="G121" s="1"/>
      <c r="H121" s="1"/>
      <c r="I121" s="1"/>
      <c r="J121" s="1"/>
      <c r="K121" s="1"/>
      <c r="L121" s="1"/>
      <c r="M121" s="1"/>
    </row>
    <row r="122" spans="1:14">
      <c r="A122">
        <v>55</v>
      </c>
      <c r="B122" s="1" t="s">
        <v>194</v>
      </c>
      <c r="C122" s="1" t="s">
        <v>382</v>
      </c>
      <c r="D122" s="1" t="s">
        <v>383</v>
      </c>
      <c r="E122" s="1"/>
      <c r="F122" s="1" t="s">
        <v>384</v>
      </c>
      <c r="G122" s="1"/>
      <c r="H122" s="1"/>
      <c r="I122" s="1"/>
      <c r="J122" s="1"/>
      <c r="K122" s="1" t="s">
        <v>385</v>
      </c>
      <c r="L122" s="1" t="s">
        <v>386</v>
      </c>
      <c r="M122" s="1"/>
    </row>
    <row r="123" spans="1:14">
      <c r="B123" s="1"/>
      <c r="C123" s="1"/>
      <c r="D123" s="1"/>
      <c r="E123" s="1"/>
      <c r="F123" s="1"/>
      <c r="G123" s="1"/>
      <c r="H123" s="1"/>
      <c r="I123" s="1"/>
      <c r="J123" s="1"/>
      <c r="K123" s="1"/>
      <c r="L123" s="1"/>
      <c r="M123" s="1"/>
    </row>
    <row r="124" spans="1:14">
      <c r="A124">
        <v>56</v>
      </c>
      <c r="B124" s="1" t="s">
        <v>194</v>
      </c>
      <c r="C124" s="1" t="s">
        <v>387</v>
      </c>
      <c r="D124" s="1" t="s">
        <v>388</v>
      </c>
      <c r="E124" s="1" t="s">
        <v>389</v>
      </c>
      <c r="F124" s="1" t="s">
        <v>390</v>
      </c>
      <c r="G124" s="1">
        <v>30</v>
      </c>
      <c r="H124" s="1"/>
      <c r="I124" s="1"/>
      <c r="J124" s="1"/>
      <c r="K124" s="1"/>
      <c r="L124" s="1"/>
      <c r="M124" s="1"/>
    </row>
    <row r="125" spans="1:14">
      <c r="B125" s="1"/>
      <c r="C125" s="1"/>
      <c r="D125" s="1"/>
      <c r="E125" s="1"/>
      <c r="F125" s="1"/>
      <c r="G125" s="1"/>
      <c r="H125" s="1"/>
      <c r="I125" s="1"/>
      <c r="J125" s="1"/>
      <c r="K125" s="1"/>
      <c r="L125" s="1"/>
      <c r="M125" s="1"/>
    </row>
    <row r="126" spans="1:14">
      <c r="B126" s="1"/>
      <c r="C126" s="1"/>
      <c r="D126" s="1"/>
      <c r="E126" s="1"/>
      <c r="F126" s="1"/>
      <c r="G126" s="1"/>
      <c r="H126" s="1"/>
      <c r="I126" s="1"/>
      <c r="J126" s="1"/>
      <c r="K126" s="1"/>
      <c r="L126" s="1"/>
      <c r="M126" s="1"/>
    </row>
    <row r="127" spans="1:14" ht="26">
      <c r="A127" s="30" t="s">
        <v>512</v>
      </c>
      <c r="B127" s="1"/>
      <c r="C127" s="1"/>
      <c r="D127" s="1"/>
      <c r="E127" s="1"/>
      <c r="F127" s="1"/>
      <c r="G127" s="1"/>
      <c r="H127" s="1"/>
      <c r="I127" s="1"/>
      <c r="J127" s="1"/>
      <c r="K127" s="1"/>
      <c r="L127" s="1"/>
      <c r="M127" s="1"/>
    </row>
    <row r="128" spans="1:14">
      <c r="B128" s="1"/>
      <c r="C128" s="1"/>
      <c r="D128" s="1"/>
      <c r="E128" s="1"/>
      <c r="F128" s="1"/>
      <c r="G128" s="1"/>
      <c r="H128" s="1"/>
      <c r="I128" s="1"/>
      <c r="J128" s="1"/>
      <c r="K128" s="1"/>
      <c r="L128" s="1"/>
      <c r="M128" s="1"/>
    </row>
    <row r="129" spans="2:13">
      <c r="B129" s="1"/>
      <c r="C129" s="1"/>
      <c r="D129" s="1"/>
      <c r="E129" s="1"/>
      <c r="F129" s="1"/>
      <c r="G129" s="1"/>
      <c r="H129" s="1"/>
      <c r="I129" s="1"/>
      <c r="J129" s="1"/>
      <c r="K129" s="1"/>
      <c r="L129" s="1"/>
      <c r="M129" s="1"/>
    </row>
    <row r="130" spans="2:13">
      <c r="B130" s="1"/>
      <c r="C130" s="1"/>
      <c r="D130" s="1"/>
      <c r="E130" s="1"/>
      <c r="F130" s="1"/>
      <c r="G130" s="1"/>
      <c r="H130" s="1"/>
      <c r="I130" s="1"/>
      <c r="J130" s="1"/>
      <c r="K130" s="1"/>
      <c r="L130" s="1"/>
      <c r="M130" s="1"/>
    </row>
    <row r="131" spans="2:13">
      <c r="B131" s="1"/>
      <c r="C131" s="1"/>
      <c r="D131" s="1"/>
      <c r="E131" s="1"/>
      <c r="F131" s="1"/>
      <c r="G131" s="1"/>
      <c r="H131" s="1"/>
      <c r="I131" s="1"/>
      <c r="J131" s="1"/>
      <c r="K131" s="1"/>
      <c r="L131" s="1"/>
      <c r="M131" s="1"/>
    </row>
    <row r="132" spans="2:13">
      <c r="B132" s="1"/>
      <c r="C132" s="1"/>
      <c r="D132" s="1"/>
      <c r="E132" s="1"/>
      <c r="F132" s="1"/>
      <c r="G132" s="1"/>
      <c r="H132" s="1"/>
      <c r="I132" s="1"/>
      <c r="J132" s="1"/>
      <c r="K132" s="1"/>
      <c r="L132" s="1"/>
      <c r="M132" s="1"/>
    </row>
    <row r="133" spans="2:13">
      <c r="B133" s="1"/>
      <c r="C133" s="1"/>
      <c r="D133" s="1"/>
      <c r="E133" s="1"/>
      <c r="F133" s="1"/>
      <c r="G133" s="1"/>
      <c r="H133" s="1"/>
      <c r="I133" s="1"/>
      <c r="J133" s="1"/>
      <c r="K133" s="1"/>
      <c r="L133" s="1"/>
      <c r="M133" s="1"/>
    </row>
    <row r="134" spans="2:13">
      <c r="B134" s="1"/>
      <c r="C134" s="1"/>
      <c r="D134" s="1"/>
      <c r="E134" s="1"/>
      <c r="F134" s="1"/>
      <c r="G134" s="1"/>
      <c r="H134" s="1"/>
      <c r="I134" s="1"/>
      <c r="J134" s="1"/>
      <c r="K134" s="1"/>
      <c r="L134" s="1"/>
      <c r="M134" s="1"/>
    </row>
    <row r="135" spans="2:13">
      <c r="B135" s="1"/>
      <c r="C135" s="1"/>
      <c r="D135" s="1"/>
      <c r="E135" s="1"/>
      <c r="F135" s="1"/>
      <c r="G135" s="1"/>
      <c r="H135" s="1"/>
      <c r="I135" s="1"/>
      <c r="J135" s="1"/>
      <c r="K135" s="1"/>
      <c r="L135" s="1"/>
      <c r="M135" s="1"/>
    </row>
    <row r="136" spans="2:13">
      <c r="B136" s="1"/>
      <c r="C136" s="1"/>
      <c r="D136" s="1"/>
      <c r="E136" s="1"/>
      <c r="F136" s="1"/>
      <c r="G136" s="1"/>
      <c r="H136" s="1"/>
      <c r="I136" s="1"/>
      <c r="J136" s="1"/>
      <c r="K136" s="1"/>
      <c r="L136" s="1"/>
      <c r="M136" s="1"/>
    </row>
    <row r="137" spans="2:13">
      <c r="B137" s="1"/>
      <c r="C137" s="1"/>
      <c r="D137" s="1"/>
      <c r="E137" s="1"/>
      <c r="F137" s="1"/>
      <c r="G137" s="1"/>
      <c r="H137" s="1"/>
      <c r="I137" s="1"/>
      <c r="J137" s="1"/>
      <c r="K137" s="1"/>
      <c r="L137" s="1"/>
      <c r="M137" s="1"/>
    </row>
    <row r="138" spans="2:13">
      <c r="B138" s="1"/>
      <c r="C138" s="1"/>
      <c r="D138" s="1"/>
      <c r="E138" s="1"/>
      <c r="F138" s="1"/>
      <c r="G138" s="1"/>
      <c r="H138" s="1"/>
      <c r="I138" s="1"/>
      <c r="J138" s="1"/>
      <c r="K138" s="1"/>
      <c r="L138" s="1"/>
      <c r="M138" s="1"/>
    </row>
    <row r="139" spans="2:13">
      <c r="B139" s="1"/>
      <c r="C139" s="1"/>
      <c r="D139" s="1"/>
      <c r="E139" s="1"/>
      <c r="F139" s="1"/>
      <c r="G139" s="1"/>
      <c r="H139" s="1"/>
      <c r="I139" s="1"/>
      <c r="J139" s="1"/>
      <c r="K139" s="1"/>
      <c r="L139" s="1"/>
      <c r="M139" s="1"/>
    </row>
    <row r="140" spans="2:13">
      <c r="B140" s="1"/>
      <c r="C140" s="1"/>
      <c r="D140" s="1"/>
      <c r="E140" s="1"/>
      <c r="F140" s="1"/>
      <c r="G140" s="1"/>
      <c r="H140" s="1"/>
      <c r="I140" s="1"/>
      <c r="J140" s="1"/>
      <c r="K140" s="1"/>
      <c r="L140" s="1"/>
      <c r="M140" s="1"/>
    </row>
    <row r="141" spans="2:13">
      <c r="B141" s="1"/>
      <c r="C141" s="1"/>
      <c r="D141" s="1"/>
      <c r="E141" s="1"/>
      <c r="F141" s="1"/>
      <c r="G141" s="1"/>
      <c r="H141" s="1"/>
      <c r="I141" s="1"/>
      <c r="J141" s="1"/>
      <c r="K141" s="1"/>
      <c r="L141" s="1"/>
      <c r="M141" s="1"/>
    </row>
    <row r="142" spans="2:13">
      <c r="B142" s="1"/>
      <c r="C142" s="1"/>
      <c r="D142" s="1"/>
      <c r="E142" s="1"/>
      <c r="F142" s="1"/>
      <c r="G142" s="1"/>
      <c r="H142" s="1"/>
      <c r="I142" s="1"/>
      <c r="J142" s="1"/>
      <c r="K142" s="1"/>
      <c r="L142" s="1"/>
      <c r="M142" s="1"/>
    </row>
    <row r="143" spans="2:13">
      <c r="B143" s="1"/>
      <c r="C143" s="1"/>
      <c r="D143" s="1"/>
      <c r="E143" s="1"/>
      <c r="F143" s="1"/>
      <c r="G143" s="1"/>
      <c r="H143" s="1"/>
      <c r="I143" s="1"/>
      <c r="J143" s="1"/>
      <c r="K143" s="1"/>
      <c r="L143" s="1"/>
      <c r="M143" s="1"/>
    </row>
    <row r="144" spans="2:13">
      <c r="B144" s="1"/>
      <c r="C144" s="1"/>
      <c r="D144" s="1"/>
      <c r="E144" s="1"/>
      <c r="F144" s="1"/>
      <c r="G144" s="1"/>
      <c r="H144" s="1"/>
      <c r="I144" s="1"/>
      <c r="J144" s="1"/>
      <c r="K144" s="1"/>
      <c r="L144" s="1"/>
      <c r="M144" s="1"/>
    </row>
    <row r="145" spans="2:13">
      <c r="B145" s="1"/>
      <c r="C145" s="1"/>
      <c r="D145" s="1"/>
      <c r="E145" s="1"/>
      <c r="F145" s="1"/>
      <c r="G145" s="1"/>
      <c r="H145" s="1"/>
      <c r="I145" s="1"/>
      <c r="J145" s="1"/>
      <c r="K145" s="1"/>
      <c r="L145" s="1"/>
      <c r="M145" s="1"/>
    </row>
    <row r="146" spans="2:13">
      <c r="B146" s="1"/>
      <c r="C146" s="1"/>
      <c r="D146" s="1"/>
      <c r="E146" s="1"/>
      <c r="F146" s="1"/>
      <c r="G146" s="1"/>
      <c r="H146" s="1"/>
      <c r="I146" s="1"/>
      <c r="J146" s="1"/>
      <c r="K146" s="1"/>
      <c r="L146" s="1"/>
      <c r="M146" s="1"/>
    </row>
    <row r="147" spans="2:13">
      <c r="B147" s="1"/>
      <c r="C147" s="1"/>
      <c r="D147" s="1"/>
      <c r="E147" s="1"/>
      <c r="F147" s="1"/>
      <c r="G147" s="1"/>
      <c r="H147" s="1"/>
      <c r="I147" s="1"/>
      <c r="J147" s="1"/>
      <c r="K147" s="1"/>
      <c r="L147" s="1"/>
      <c r="M147" s="1"/>
    </row>
    <row r="148" spans="2:13">
      <c r="B148" s="1"/>
      <c r="C148" s="1"/>
      <c r="D148" s="1"/>
      <c r="E148" s="1"/>
      <c r="F148" s="1"/>
      <c r="G148" s="1"/>
      <c r="H148" s="1"/>
      <c r="I148" s="1"/>
      <c r="J148" s="1"/>
      <c r="K148" s="1"/>
      <c r="L148" s="1"/>
      <c r="M148" s="1"/>
    </row>
    <row r="149" spans="2:13">
      <c r="B149" s="1"/>
      <c r="C149" s="1"/>
      <c r="D149" s="1"/>
      <c r="E149" s="1"/>
      <c r="F149" s="1"/>
      <c r="G149" s="1"/>
      <c r="H149" s="1"/>
      <c r="I149" s="1"/>
      <c r="J149" s="1"/>
      <c r="K149" s="1"/>
      <c r="L149" s="1"/>
      <c r="M149" s="1"/>
    </row>
    <row r="150" spans="2:13">
      <c r="B150" s="1"/>
      <c r="C150" s="1"/>
      <c r="D150" s="1"/>
      <c r="E150" s="1"/>
      <c r="F150" s="1"/>
      <c r="G150" s="1"/>
      <c r="H150" s="1"/>
      <c r="I150" s="1"/>
      <c r="J150" s="1"/>
      <c r="K150" s="1"/>
      <c r="L150" s="1"/>
      <c r="M150" s="1"/>
    </row>
    <row r="151" spans="2:13">
      <c r="B151" s="1"/>
      <c r="C151" s="1"/>
      <c r="D151" s="1"/>
      <c r="E151" s="1"/>
      <c r="F151" s="1"/>
      <c r="G151" s="1"/>
      <c r="H151" s="1"/>
      <c r="I151" s="1"/>
      <c r="J151" s="1"/>
      <c r="K151" s="1"/>
      <c r="L151" s="1"/>
      <c r="M151" s="1"/>
    </row>
    <row r="152" spans="2:13">
      <c r="B152" s="1"/>
      <c r="C152" s="1"/>
      <c r="D152" s="1"/>
      <c r="E152" s="1"/>
      <c r="F152" s="1"/>
      <c r="G152" s="1"/>
      <c r="H152" s="1"/>
      <c r="I152" s="1"/>
      <c r="J152" s="1"/>
      <c r="K152" s="1"/>
      <c r="L152" s="1"/>
      <c r="M152" s="1"/>
    </row>
    <row r="153" spans="2:13">
      <c r="B153" s="1"/>
      <c r="C153" s="1"/>
      <c r="D153" s="1"/>
      <c r="E153" s="1"/>
      <c r="F153" s="1"/>
      <c r="G153" s="1"/>
      <c r="H153" s="1"/>
      <c r="I153" s="1"/>
      <c r="J153" s="1"/>
      <c r="K153" s="1"/>
      <c r="L153" s="1"/>
      <c r="M153" s="1"/>
    </row>
    <row r="154" spans="2:13">
      <c r="B154" s="1"/>
      <c r="C154" s="1"/>
      <c r="D154" s="1"/>
      <c r="E154" s="1"/>
      <c r="F154" s="1"/>
      <c r="G154" s="1"/>
      <c r="H154" s="1"/>
      <c r="I154" s="1"/>
      <c r="J154" s="1"/>
      <c r="K154" s="1"/>
      <c r="L154" s="1"/>
      <c r="M154" s="1"/>
    </row>
    <row r="155" spans="2:13">
      <c r="B155" s="1"/>
      <c r="C155" s="1"/>
      <c r="D155" s="1"/>
      <c r="E155" s="1"/>
      <c r="F155" s="1"/>
      <c r="G155" s="1"/>
      <c r="H155" s="1"/>
      <c r="I155" s="1"/>
      <c r="J155" s="1"/>
      <c r="K155" s="1"/>
      <c r="L155" s="1"/>
      <c r="M155" s="1"/>
    </row>
    <row r="156" spans="2:13">
      <c r="B156" s="1"/>
      <c r="C156" s="1"/>
      <c r="D156" s="1"/>
      <c r="E156" s="1"/>
      <c r="F156" s="1"/>
      <c r="G156" s="1"/>
      <c r="H156" s="1"/>
      <c r="I156" s="1"/>
      <c r="J156" s="1"/>
      <c r="K156" s="1"/>
      <c r="L156" s="1"/>
      <c r="M156" s="1"/>
    </row>
    <row r="157" spans="2:13">
      <c r="B157" s="1"/>
      <c r="C157" s="1"/>
      <c r="D157" s="1"/>
      <c r="E157" s="1"/>
      <c r="F157" s="1"/>
      <c r="G157" s="1"/>
      <c r="H157" s="1"/>
      <c r="I157" s="1"/>
      <c r="J157" s="1"/>
      <c r="K157" s="1"/>
      <c r="L157" s="1"/>
      <c r="M157" s="1"/>
    </row>
    <row r="158" spans="2:13">
      <c r="B158" s="1"/>
      <c r="C158" s="1"/>
      <c r="D158" s="1"/>
      <c r="E158" s="1"/>
      <c r="F158" s="1"/>
      <c r="G158" s="1"/>
      <c r="H158" s="1"/>
      <c r="I158" s="1"/>
      <c r="J158" s="1"/>
      <c r="K158" s="1"/>
      <c r="L158" s="1"/>
      <c r="M158" s="1"/>
    </row>
    <row r="159" spans="2:13">
      <c r="B159" s="1"/>
      <c r="C159" s="1"/>
      <c r="D159" s="1"/>
      <c r="E159" s="1"/>
      <c r="F159" s="1"/>
      <c r="G159" s="1"/>
      <c r="H159" s="1"/>
      <c r="I159" s="1"/>
      <c r="J159" s="1"/>
      <c r="K159" s="1"/>
      <c r="L159" s="1"/>
      <c r="M159" s="1"/>
    </row>
    <row r="160" spans="2:13">
      <c r="B160" s="1"/>
      <c r="C160" s="1"/>
      <c r="D160" s="1"/>
      <c r="E160" s="1"/>
      <c r="F160" s="1"/>
      <c r="G160" s="1"/>
      <c r="H160" s="1"/>
      <c r="I160" s="1"/>
      <c r="J160" s="1"/>
      <c r="K160" s="1"/>
      <c r="L160" s="1"/>
      <c r="M160" s="1"/>
    </row>
    <row r="161" spans="2:13">
      <c r="B161" s="1"/>
      <c r="C161" s="1"/>
      <c r="D161" s="1"/>
      <c r="E161" s="1"/>
      <c r="F161" s="1"/>
      <c r="G161" s="1"/>
      <c r="H161" s="1"/>
      <c r="I161" s="1"/>
      <c r="J161" s="1"/>
      <c r="K161" s="1"/>
      <c r="L161" s="1"/>
      <c r="M161" s="1"/>
    </row>
    <row r="162" spans="2:13">
      <c r="B162" s="1"/>
      <c r="C162" s="1"/>
      <c r="D162" s="1"/>
      <c r="E162" s="1"/>
      <c r="F162" s="1"/>
      <c r="G162" s="1"/>
      <c r="H162" s="1"/>
      <c r="I162" s="1"/>
      <c r="J162" s="1"/>
      <c r="K162" s="1"/>
      <c r="L162" s="1"/>
      <c r="M162" s="1"/>
    </row>
    <row r="163" spans="2:13">
      <c r="B163" s="1"/>
      <c r="C163" s="1"/>
      <c r="D163" s="1"/>
      <c r="E163" s="1"/>
      <c r="F163" s="1"/>
      <c r="G163" s="1"/>
      <c r="H163" s="1"/>
      <c r="I163" s="1"/>
      <c r="J163" s="1"/>
      <c r="K163" s="1"/>
      <c r="L163" s="1"/>
      <c r="M163" s="1"/>
    </row>
    <row r="164" spans="2:13">
      <c r="B164" s="1"/>
      <c r="C164" s="1"/>
      <c r="D164" s="1"/>
      <c r="E164" s="1"/>
      <c r="F164" s="1"/>
      <c r="G164" s="1"/>
      <c r="H164" s="1"/>
      <c r="I164" s="1"/>
      <c r="J164" s="1"/>
      <c r="K164" s="1"/>
      <c r="L164" s="1"/>
      <c r="M164" s="1"/>
    </row>
    <row r="165" spans="2:13">
      <c r="B165" s="1"/>
      <c r="C165" s="1"/>
      <c r="D165" s="1"/>
      <c r="E165" s="1"/>
      <c r="F165" s="1"/>
      <c r="G165" s="1"/>
      <c r="H165" s="1"/>
      <c r="I165" s="1"/>
      <c r="J165" s="1"/>
      <c r="K165" s="1"/>
      <c r="L165" s="1"/>
      <c r="M165" s="1"/>
    </row>
    <row r="166" spans="2:13">
      <c r="B166" s="1"/>
      <c r="C166" s="1"/>
      <c r="D166" s="1"/>
      <c r="E166" s="1"/>
      <c r="F166" s="1"/>
      <c r="G166" s="1"/>
      <c r="H166" s="1"/>
      <c r="I166" s="1"/>
      <c r="J166" s="1"/>
      <c r="K166" s="1"/>
      <c r="L166" s="1"/>
      <c r="M166" s="1"/>
    </row>
    <row r="167" spans="2:13">
      <c r="B167" s="1"/>
      <c r="C167" s="1"/>
      <c r="D167" s="1"/>
      <c r="E167" s="1"/>
      <c r="F167" s="1"/>
      <c r="G167" s="1"/>
      <c r="H167" s="1"/>
      <c r="I167" s="1"/>
      <c r="J167" s="1"/>
      <c r="K167" s="1"/>
      <c r="L167" s="1"/>
      <c r="M167" s="1"/>
    </row>
    <row r="168" spans="2:13">
      <c r="B168" s="1"/>
      <c r="C168" s="1"/>
      <c r="D168" s="1"/>
      <c r="E168" s="1"/>
      <c r="F168" s="1"/>
      <c r="G168" s="1"/>
      <c r="H168" s="1"/>
      <c r="I168" s="1"/>
      <c r="J168" s="1"/>
      <c r="K168" s="1"/>
      <c r="L168" s="1"/>
      <c r="M168" s="1"/>
    </row>
    <row r="169" spans="2:13">
      <c r="B169" s="1"/>
      <c r="C169" s="1"/>
      <c r="D169" s="1"/>
      <c r="E169" s="1"/>
      <c r="F169" s="1"/>
      <c r="G169" s="1"/>
      <c r="H169" s="1"/>
      <c r="I169" s="1"/>
      <c r="J169" s="1"/>
      <c r="K169" s="1"/>
      <c r="L169" s="1"/>
      <c r="M169" s="1"/>
    </row>
    <row r="170" spans="2:13">
      <c r="B170" s="1"/>
      <c r="C170" s="1"/>
      <c r="D170" s="1"/>
      <c r="E170" s="1"/>
      <c r="F170" s="1"/>
      <c r="G170" s="1"/>
      <c r="H170" s="1"/>
      <c r="I170" s="1"/>
      <c r="J170" s="1"/>
      <c r="K170" s="1"/>
      <c r="L170" s="1"/>
      <c r="M170" s="1"/>
    </row>
    <row r="171" spans="2:13">
      <c r="B171" s="1"/>
      <c r="C171" s="1"/>
      <c r="D171" s="1"/>
      <c r="E171" s="1"/>
      <c r="F171" s="1"/>
      <c r="G171" s="1"/>
      <c r="H171" s="1"/>
      <c r="I171" s="1"/>
      <c r="J171" s="1"/>
      <c r="K171" s="1"/>
      <c r="L171" s="1"/>
      <c r="M171" s="1"/>
    </row>
    <row r="172" spans="2:13">
      <c r="B172" s="1"/>
      <c r="C172" s="1"/>
      <c r="D172" s="1"/>
      <c r="E172" s="1"/>
      <c r="F172" s="1"/>
      <c r="G172" s="1"/>
      <c r="H172" s="1"/>
      <c r="I172" s="1"/>
      <c r="J172" s="1"/>
      <c r="K172" s="1"/>
      <c r="L172" s="1"/>
      <c r="M172" s="1"/>
    </row>
    <row r="173" spans="2:13">
      <c r="B173" s="1"/>
      <c r="C173" s="1"/>
      <c r="D173" s="1"/>
      <c r="E173" s="1"/>
      <c r="F173" s="1"/>
      <c r="G173" s="1"/>
      <c r="H173" s="1"/>
      <c r="I173" s="1"/>
      <c r="J173" s="1"/>
      <c r="K173" s="1"/>
      <c r="L173" s="1"/>
      <c r="M173" s="1"/>
    </row>
    <row r="174" spans="2:13">
      <c r="B174" s="1"/>
      <c r="C174" s="1"/>
      <c r="D174" s="1"/>
      <c r="E174" s="1"/>
      <c r="F174" s="1"/>
      <c r="G174" s="1"/>
      <c r="H174" s="1"/>
      <c r="I174" s="1"/>
      <c r="J174" s="1"/>
      <c r="K174" s="1"/>
      <c r="L174" s="1"/>
      <c r="M174" s="1"/>
    </row>
    <row r="175" spans="2:13">
      <c r="B175" s="1"/>
      <c r="C175" s="1"/>
      <c r="D175" s="1"/>
      <c r="E175" s="1"/>
      <c r="F175" s="1"/>
      <c r="G175" s="1"/>
      <c r="H175" s="1"/>
      <c r="I175" s="1"/>
      <c r="J175" s="1"/>
      <c r="K175" s="1"/>
      <c r="L175" s="1"/>
      <c r="M175" s="1"/>
    </row>
    <row r="176" spans="2:13">
      <c r="B176" s="1"/>
      <c r="C176" s="1"/>
      <c r="D176" s="1"/>
      <c r="E176" s="1"/>
      <c r="F176" s="1"/>
      <c r="G176" s="1"/>
      <c r="H176" s="1"/>
      <c r="I176" s="1"/>
      <c r="J176" s="1"/>
      <c r="K176" s="1"/>
      <c r="L176" s="1"/>
      <c r="M176" s="1"/>
    </row>
    <row r="177" spans="2:13">
      <c r="B177" s="1"/>
      <c r="C177" s="1"/>
      <c r="D177" s="1"/>
      <c r="E177" s="1"/>
      <c r="F177" s="1"/>
      <c r="G177" s="1"/>
      <c r="H177" s="1"/>
      <c r="I177" s="1"/>
      <c r="J177" s="1"/>
      <c r="K177" s="1"/>
      <c r="L177" s="1"/>
      <c r="M177" s="1"/>
    </row>
    <row r="178" spans="2:13">
      <c r="B178" s="1"/>
      <c r="C178" s="1"/>
      <c r="D178" s="1"/>
      <c r="E178" s="1"/>
      <c r="F178" s="1"/>
      <c r="G178" s="1"/>
      <c r="H178" s="1"/>
      <c r="I178" s="1"/>
      <c r="J178" s="1"/>
      <c r="K178" s="1"/>
      <c r="L178" s="1"/>
      <c r="M178" s="1"/>
    </row>
    <row r="179" spans="2:13">
      <c r="B179" s="1"/>
      <c r="C179" s="1"/>
      <c r="D179" s="1"/>
      <c r="E179" s="1"/>
      <c r="F179" s="1"/>
      <c r="G179" s="1"/>
      <c r="H179" s="1"/>
      <c r="I179" s="1"/>
      <c r="J179" s="1"/>
      <c r="K179" s="1"/>
      <c r="L179" s="1"/>
      <c r="M179" s="1"/>
    </row>
    <row r="180" spans="2:13">
      <c r="B180" s="1"/>
      <c r="C180" s="1"/>
      <c r="D180" s="1"/>
      <c r="E180" s="1"/>
      <c r="F180" s="1"/>
      <c r="G180" s="1"/>
      <c r="H180" s="1"/>
      <c r="I180" s="1"/>
      <c r="J180" s="1"/>
      <c r="K180" s="1"/>
      <c r="L180" s="1"/>
      <c r="M180" s="1"/>
    </row>
    <row r="181" spans="2:13">
      <c r="B181" s="1"/>
      <c r="C181" s="1"/>
      <c r="D181" s="1"/>
      <c r="E181" s="1"/>
      <c r="F181" s="1"/>
      <c r="G181" s="1"/>
      <c r="H181" s="1"/>
      <c r="I181" s="1"/>
      <c r="J181" s="1"/>
      <c r="K181" s="1"/>
      <c r="L181" s="1"/>
      <c r="M181" s="1"/>
    </row>
    <row r="182" spans="2:13">
      <c r="B182" s="1"/>
      <c r="C182" s="1"/>
      <c r="D182" s="1"/>
      <c r="E182" s="1"/>
      <c r="F182" s="1"/>
      <c r="G182" s="1"/>
      <c r="H182" s="1"/>
      <c r="I182" s="1"/>
      <c r="J182" s="1"/>
      <c r="K182" s="1"/>
      <c r="L182" s="1"/>
      <c r="M182" s="1"/>
    </row>
    <row r="183" spans="2:13">
      <c r="B183" s="1"/>
      <c r="C183" s="1"/>
      <c r="D183" s="1"/>
      <c r="E183" s="1"/>
      <c r="F183" s="1"/>
      <c r="G183" s="1"/>
      <c r="H183" s="1"/>
      <c r="I183" s="1"/>
      <c r="J183" s="1"/>
      <c r="K183" s="1"/>
      <c r="L183" s="1"/>
      <c r="M183" s="1"/>
    </row>
    <row r="184" spans="2:13">
      <c r="B184" s="1"/>
      <c r="C184" s="1"/>
      <c r="D184" s="1"/>
      <c r="E184" s="1"/>
      <c r="F184" s="1"/>
      <c r="G184" s="1"/>
      <c r="H184" s="1"/>
      <c r="I184" s="1"/>
      <c r="J184" s="1"/>
      <c r="K184" s="1"/>
      <c r="L184" s="1"/>
      <c r="M184" s="1"/>
    </row>
    <row r="185" spans="2:13">
      <c r="B185" s="1"/>
      <c r="C185" s="1"/>
      <c r="D185" s="1"/>
      <c r="E185" s="1"/>
      <c r="F185" s="1"/>
      <c r="G185" s="1"/>
      <c r="H185" s="1"/>
      <c r="I185" s="1"/>
      <c r="J185" s="1"/>
      <c r="K185" s="1"/>
      <c r="L185" s="1"/>
      <c r="M185" s="1"/>
    </row>
    <row r="186" spans="2:13">
      <c r="B186" s="1"/>
      <c r="C186" s="1"/>
      <c r="D186" s="1"/>
      <c r="E186" s="1"/>
      <c r="F186" s="1"/>
      <c r="G186" s="1"/>
      <c r="H186" s="1"/>
      <c r="I186" s="1"/>
      <c r="J186" s="1"/>
      <c r="K186" s="1"/>
      <c r="L186" s="1"/>
      <c r="M186" s="1"/>
    </row>
    <row r="187" spans="2:13">
      <c r="B187" s="1"/>
      <c r="C187" s="1"/>
      <c r="D187" s="1"/>
      <c r="E187" s="1"/>
      <c r="F187" s="1"/>
      <c r="G187" s="1"/>
      <c r="H187" s="1"/>
      <c r="I187" s="1"/>
      <c r="J187" s="1"/>
      <c r="K187" s="1"/>
      <c r="L187" s="1"/>
      <c r="M187" s="1"/>
    </row>
    <row r="188" spans="2:13">
      <c r="B188" s="1"/>
      <c r="C188" s="1"/>
      <c r="D188" s="1"/>
      <c r="E188" s="1"/>
      <c r="F188" s="1"/>
      <c r="G188" s="1"/>
      <c r="H188" s="1"/>
      <c r="I188" s="1"/>
      <c r="J188" s="1"/>
      <c r="K188" s="1"/>
      <c r="L188" s="1"/>
      <c r="M188" s="1"/>
    </row>
    <row r="189" spans="2:13">
      <c r="B189" s="1"/>
      <c r="C189" s="1"/>
      <c r="D189" s="1"/>
      <c r="E189" s="1"/>
      <c r="F189" s="1"/>
      <c r="G189" s="1"/>
      <c r="H189" s="1"/>
      <c r="I189" s="1"/>
      <c r="J189" s="1"/>
      <c r="K189" s="1"/>
      <c r="L189" s="1"/>
      <c r="M189" s="1"/>
    </row>
    <row r="190" spans="2:13">
      <c r="B190" s="1"/>
      <c r="C190" s="1"/>
      <c r="D190" s="1"/>
      <c r="E190" s="1"/>
      <c r="F190" s="1"/>
      <c r="G190" s="1"/>
      <c r="H190" s="1"/>
      <c r="I190" s="1"/>
      <c r="J190" s="1"/>
      <c r="K190" s="1"/>
      <c r="L190" s="1"/>
      <c r="M190" s="1"/>
    </row>
    <row r="191" spans="2:13">
      <c r="B191" s="1"/>
      <c r="C191" s="1"/>
      <c r="D191" s="1"/>
      <c r="E191" s="1"/>
      <c r="F191" s="1"/>
      <c r="G191" s="1"/>
      <c r="H191" s="1"/>
      <c r="I191" s="1"/>
      <c r="J191" s="1"/>
      <c r="K191" s="1"/>
      <c r="L191" s="1"/>
      <c r="M191" s="1"/>
    </row>
    <row r="192" spans="2:13">
      <c r="B192" s="1"/>
      <c r="C192" s="1"/>
      <c r="D192" s="1"/>
      <c r="E192" s="1"/>
      <c r="F192" s="1"/>
      <c r="G192" s="1"/>
      <c r="H192" s="1"/>
      <c r="I192" s="1"/>
      <c r="J192" s="1"/>
      <c r="K192" s="1"/>
      <c r="L192" s="1"/>
      <c r="M192" s="1"/>
    </row>
    <row r="193" spans="2:13">
      <c r="B193" s="1"/>
      <c r="C193" s="1"/>
      <c r="D193" s="1"/>
      <c r="E193" s="1"/>
      <c r="F193" s="1"/>
      <c r="G193" s="1"/>
      <c r="H193" s="1"/>
      <c r="I193" s="1"/>
      <c r="J193" s="1"/>
      <c r="K193" s="1"/>
      <c r="L193" s="1"/>
      <c r="M193" s="1"/>
    </row>
    <row r="194" spans="2:13">
      <c r="B194" s="1"/>
      <c r="C194" s="1"/>
      <c r="D194" s="1"/>
      <c r="E194" s="1"/>
      <c r="F194" s="1"/>
      <c r="G194" s="1"/>
      <c r="H194" s="1"/>
      <c r="I194" s="1"/>
      <c r="J194" s="1"/>
      <c r="K194" s="1"/>
      <c r="L194" s="1"/>
      <c r="M194" s="1"/>
    </row>
    <row r="195" spans="2:13">
      <c r="B195" s="1"/>
      <c r="C195" s="1"/>
      <c r="D195" s="1"/>
      <c r="E195" s="1"/>
      <c r="F195" s="1"/>
      <c r="G195" s="1"/>
      <c r="H195" s="1"/>
      <c r="I195" s="1"/>
      <c r="J195" s="1"/>
      <c r="K195" s="1"/>
      <c r="L195" s="1"/>
      <c r="M195" s="1"/>
    </row>
    <row r="196" spans="2:13">
      <c r="B196" s="1"/>
      <c r="C196" s="1"/>
      <c r="D196" s="1"/>
      <c r="E196" s="1"/>
      <c r="F196" s="1"/>
      <c r="G196" s="1"/>
      <c r="H196" s="1"/>
      <c r="I196" s="1"/>
      <c r="J196" s="1"/>
      <c r="K196" s="1"/>
      <c r="L196" s="1"/>
      <c r="M196" s="1"/>
    </row>
    <row r="197" spans="2:13">
      <c r="B197" s="1"/>
      <c r="C197" s="1"/>
      <c r="D197" s="1"/>
      <c r="E197" s="1"/>
      <c r="F197" s="1"/>
      <c r="G197" s="1"/>
      <c r="H197" s="1"/>
      <c r="I197" s="1"/>
      <c r="J197" s="1"/>
      <c r="K197" s="1"/>
      <c r="L197" s="1"/>
      <c r="M197" s="1"/>
    </row>
    <row r="198" spans="2:13">
      <c r="B198" s="1"/>
      <c r="C198" s="1"/>
      <c r="D198" s="1"/>
      <c r="E198" s="1"/>
      <c r="F198" s="1"/>
      <c r="G198" s="1"/>
      <c r="H198" s="1"/>
      <c r="I198" s="1"/>
      <c r="J198" s="1"/>
      <c r="K198" s="1"/>
      <c r="L198" s="1"/>
      <c r="M198" s="1"/>
    </row>
    <row r="199" spans="2:13">
      <c r="B199" s="1"/>
      <c r="C199" s="1"/>
      <c r="D199" s="1"/>
      <c r="E199" s="1"/>
      <c r="F199" s="1"/>
      <c r="G199" s="1"/>
      <c r="H199" s="1"/>
      <c r="I199" s="1"/>
      <c r="J199" s="1"/>
      <c r="K199" s="1"/>
      <c r="L199" s="1"/>
      <c r="M199" s="1"/>
    </row>
    <row r="200" spans="2:13">
      <c r="B200" s="1"/>
      <c r="C200" s="1"/>
      <c r="D200" s="1"/>
      <c r="E200" s="1"/>
      <c r="F200" s="1"/>
      <c r="G200" s="1"/>
      <c r="H200" s="1"/>
      <c r="I200" s="1"/>
      <c r="J200" s="1"/>
      <c r="K200" s="1"/>
      <c r="L200" s="1"/>
      <c r="M200" s="1"/>
    </row>
    <row r="201" spans="2:13">
      <c r="B201" s="1"/>
      <c r="C201" s="1"/>
      <c r="D201" s="1"/>
      <c r="E201" s="1"/>
      <c r="F201" s="1"/>
      <c r="G201" s="1"/>
      <c r="H201" s="1"/>
      <c r="I201" s="1"/>
      <c r="J201" s="1"/>
      <c r="K201" s="1"/>
      <c r="L201" s="1"/>
      <c r="M201" s="1"/>
    </row>
    <row r="202" spans="2:13">
      <c r="B202" s="1"/>
      <c r="C202" s="1"/>
      <c r="D202" s="1"/>
      <c r="E202" s="1"/>
      <c r="F202" s="1"/>
      <c r="G202" s="1"/>
      <c r="H202" s="1"/>
      <c r="I202" s="1"/>
      <c r="J202" s="1"/>
      <c r="K202" s="1"/>
      <c r="L202" s="1"/>
      <c r="M202" s="1"/>
    </row>
    <row r="203" spans="2:13">
      <c r="B203" s="1"/>
      <c r="C203" s="1"/>
      <c r="D203" s="1"/>
      <c r="E203" s="1"/>
      <c r="F203" s="1"/>
      <c r="G203" s="1"/>
      <c r="H203" s="1"/>
      <c r="I203" s="1"/>
      <c r="J203" s="1"/>
      <c r="K203" s="1"/>
      <c r="L203" s="1"/>
      <c r="M203" s="1"/>
    </row>
    <row r="204" spans="2:13">
      <c r="B204" s="1"/>
      <c r="C204" s="1"/>
      <c r="D204" s="1"/>
      <c r="E204" s="1"/>
      <c r="F204" s="1"/>
      <c r="G204" s="1"/>
      <c r="H204" s="1"/>
      <c r="I204" s="1"/>
      <c r="J204" s="1"/>
      <c r="K204" s="1"/>
      <c r="L204" s="1"/>
      <c r="M204" s="1"/>
    </row>
    <row r="205" spans="2:13">
      <c r="B205" s="1"/>
      <c r="C205" s="1"/>
      <c r="D205" s="1"/>
      <c r="E205" s="1"/>
      <c r="F205" s="1"/>
      <c r="G205" s="1"/>
      <c r="H205" s="1"/>
      <c r="I205" s="1"/>
      <c r="J205" s="1"/>
      <c r="K205" s="1"/>
      <c r="L205" s="1"/>
      <c r="M205" s="1"/>
    </row>
    <row r="206" spans="2:13">
      <c r="B206" s="1"/>
      <c r="C206" s="1"/>
      <c r="D206" s="1"/>
      <c r="E206" s="1"/>
      <c r="F206" s="1"/>
      <c r="G206" s="1"/>
      <c r="H206" s="1"/>
      <c r="I206" s="1"/>
      <c r="J206" s="1"/>
      <c r="K206" s="1"/>
      <c r="L206" s="1"/>
      <c r="M206" s="1"/>
    </row>
    <row r="207" spans="2:13">
      <c r="B207" s="1"/>
      <c r="C207" s="1"/>
      <c r="D207" s="1"/>
      <c r="E207" s="1"/>
      <c r="F207" s="1"/>
      <c r="G207" s="1"/>
      <c r="H207" s="1"/>
      <c r="I207" s="1"/>
      <c r="J207" s="1"/>
      <c r="K207" s="1"/>
      <c r="L207" s="1"/>
      <c r="M207" s="1"/>
    </row>
    <row r="208" spans="2:13">
      <c r="B208" s="1"/>
      <c r="C208" s="1"/>
      <c r="D208" s="1"/>
      <c r="E208" s="1"/>
      <c r="F208" s="1"/>
      <c r="G208" s="1"/>
      <c r="H208" s="1"/>
      <c r="I208" s="1"/>
      <c r="J208" s="1"/>
      <c r="K208" s="1"/>
      <c r="L208" s="1"/>
      <c r="M208" s="1"/>
    </row>
    <row r="209" spans="2:13">
      <c r="B209" s="1"/>
      <c r="C209" s="1"/>
      <c r="D209" s="1"/>
      <c r="E209" s="1"/>
      <c r="F209" s="1"/>
      <c r="G209" s="1"/>
      <c r="H209" s="1"/>
      <c r="I209" s="1"/>
      <c r="J209" s="1"/>
      <c r="K209" s="1"/>
      <c r="L209" s="1"/>
      <c r="M209" s="1"/>
    </row>
    <row r="210" spans="2:13">
      <c r="B210" s="1"/>
      <c r="C210" s="1"/>
      <c r="D210" s="1"/>
      <c r="E210" s="1"/>
      <c r="F210" s="1"/>
      <c r="G210" s="1"/>
      <c r="H210" s="1"/>
      <c r="I210" s="1"/>
      <c r="J210" s="1"/>
      <c r="K210" s="1"/>
      <c r="L210" s="1"/>
      <c r="M210" s="1"/>
    </row>
    <row r="211" spans="2:13">
      <c r="B211" s="1"/>
      <c r="C211" s="1"/>
      <c r="D211" s="1"/>
      <c r="E211" s="1"/>
      <c r="F211" s="1"/>
      <c r="G211" s="1"/>
      <c r="H211" s="1"/>
      <c r="I211" s="1"/>
      <c r="J211" s="1"/>
      <c r="K211" s="1"/>
      <c r="L211" s="1"/>
      <c r="M211" s="1"/>
    </row>
    <row r="212" spans="2:13">
      <c r="B212" s="1"/>
      <c r="C212" s="1"/>
      <c r="D212" s="1"/>
      <c r="E212" s="1"/>
      <c r="F212" s="1"/>
      <c r="G212" s="1"/>
      <c r="H212" s="1"/>
      <c r="I212" s="1"/>
      <c r="J212" s="1"/>
      <c r="K212" s="1"/>
      <c r="L212" s="1"/>
      <c r="M212" s="1"/>
    </row>
    <row r="213" spans="2:13">
      <c r="B213" s="1"/>
      <c r="C213" s="1"/>
      <c r="D213" s="1"/>
      <c r="E213" s="1"/>
      <c r="F213" s="1"/>
      <c r="G213" s="1"/>
      <c r="H213" s="1"/>
      <c r="I213" s="1"/>
      <c r="J213" s="1"/>
      <c r="K213" s="1"/>
      <c r="L213" s="1"/>
      <c r="M213" s="1"/>
    </row>
    <row r="214" spans="2:13">
      <c r="B214" s="1"/>
      <c r="C214" s="1"/>
      <c r="D214" s="1"/>
      <c r="E214" s="1"/>
      <c r="F214" s="1"/>
      <c r="G214" s="1"/>
      <c r="H214" s="1"/>
      <c r="I214" s="1"/>
      <c r="J214" s="1"/>
      <c r="K214" s="1"/>
      <c r="L214" s="1"/>
      <c r="M214" s="1"/>
    </row>
    <row r="215" spans="2:13">
      <c r="B215" s="1"/>
      <c r="C215" s="1"/>
      <c r="D215" s="1"/>
      <c r="E215" s="1"/>
      <c r="F215" s="1"/>
      <c r="G215" s="1"/>
      <c r="H215" s="1"/>
      <c r="I215" s="1"/>
      <c r="J215" s="1"/>
      <c r="K215" s="1"/>
      <c r="L215" s="1"/>
      <c r="M215" s="1"/>
    </row>
    <row r="216" spans="2:13">
      <c r="B216" s="1"/>
      <c r="C216" s="1"/>
      <c r="D216" s="1"/>
      <c r="E216" s="1"/>
      <c r="F216" s="1"/>
      <c r="G216" s="1"/>
      <c r="H216" s="1"/>
      <c r="I216" s="1"/>
      <c r="J216" s="1"/>
      <c r="K216" s="1"/>
      <c r="L216" s="1"/>
      <c r="M216" s="1"/>
    </row>
    <row r="217" spans="2:13">
      <c r="B217" s="1"/>
      <c r="C217" s="1"/>
      <c r="D217" s="1"/>
      <c r="E217" s="1"/>
      <c r="F217" s="1"/>
      <c r="G217" s="1"/>
      <c r="H217" s="1"/>
      <c r="I217" s="1"/>
      <c r="J217" s="1"/>
      <c r="K217" s="1"/>
      <c r="L217" s="1"/>
      <c r="M217" s="1"/>
    </row>
    <row r="218" spans="2:13">
      <c r="B218" s="1"/>
      <c r="C218" s="1"/>
      <c r="D218" s="1"/>
      <c r="E218" s="1"/>
      <c r="F218" s="1"/>
      <c r="G218" s="1"/>
      <c r="H218" s="1"/>
      <c r="I218" s="1"/>
      <c r="J218" s="1"/>
      <c r="K218" s="1"/>
      <c r="L218" s="1"/>
      <c r="M218" s="1"/>
    </row>
    <row r="219" spans="2:13">
      <c r="B219" s="1"/>
      <c r="C219" s="1"/>
      <c r="D219" s="1"/>
      <c r="E219" s="1"/>
      <c r="F219" s="1"/>
      <c r="G219" s="1"/>
      <c r="H219" s="1"/>
      <c r="I219" s="1"/>
      <c r="J219" s="1"/>
      <c r="K219" s="1"/>
      <c r="L219" s="1"/>
      <c r="M219" s="1"/>
    </row>
    <row r="220" spans="2:13">
      <c r="B220" s="1"/>
      <c r="C220" s="1"/>
      <c r="D220" s="1"/>
      <c r="E220" s="1"/>
      <c r="F220" s="1"/>
      <c r="G220" s="1"/>
      <c r="H220" s="1"/>
      <c r="I220" s="1"/>
      <c r="J220" s="1"/>
      <c r="K220" s="1"/>
      <c r="L220" s="1"/>
      <c r="M220" s="1"/>
    </row>
    <row r="221" spans="2:13">
      <c r="B221" s="1"/>
      <c r="C221" s="1"/>
      <c r="D221" s="1"/>
      <c r="E221" s="1"/>
      <c r="F221" s="1"/>
      <c r="G221" s="1"/>
      <c r="H221" s="1"/>
      <c r="I221" s="1"/>
      <c r="J221" s="1"/>
      <c r="K221" s="1"/>
      <c r="L221" s="1"/>
      <c r="M221" s="1"/>
    </row>
    <row r="222" spans="2:13">
      <c r="B222" s="1"/>
      <c r="C222" s="1"/>
      <c r="D222" s="1"/>
      <c r="E222" s="1"/>
      <c r="F222" s="1"/>
      <c r="G222" s="1"/>
      <c r="H222" s="1"/>
      <c r="I222" s="1"/>
      <c r="J222" s="1"/>
      <c r="K222" s="1"/>
      <c r="L222" s="1"/>
      <c r="M222" s="1"/>
    </row>
    <row r="223" spans="2:13">
      <c r="B223" s="1"/>
      <c r="C223" s="1"/>
      <c r="D223" s="1"/>
      <c r="E223" s="1"/>
      <c r="F223" s="1"/>
      <c r="G223" s="1"/>
      <c r="H223" s="1"/>
      <c r="I223" s="1"/>
      <c r="J223" s="1"/>
      <c r="K223" s="1"/>
      <c r="L223" s="1"/>
      <c r="M223" s="1"/>
    </row>
    <row r="224" spans="2:13">
      <c r="B224" s="1"/>
      <c r="C224" s="1"/>
      <c r="D224" s="1"/>
      <c r="E224" s="1"/>
      <c r="F224" s="1"/>
      <c r="G224" s="1"/>
      <c r="H224" s="1"/>
      <c r="I224" s="1"/>
      <c r="J224" s="1"/>
      <c r="K224" s="1"/>
      <c r="L224" s="1"/>
      <c r="M224" s="1"/>
    </row>
    <row r="225" spans="2:13">
      <c r="B225" s="1"/>
      <c r="C225" s="1"/>
      <c r="D225" s="1"/>
      <c r="E225" s="1"/>
      <c r="F225" s="1"/>
      <c r="G225" s="1"/>
      <c r="H225" s="1"/>
      <c r="I225" s="1"/>
      <c r="J225" s="1"/>
      <c r="K225" s="1"/>
      <c r="L225" s="1"/>
      <c r="M225" s="1"/>
    </row>
    <row r="226" spans="2:13">
      <c r="B226" s="1"/>
      <c r="C226" s="1"/>
      <c r="D226" s="1"/>
      <c r="E226" s="1"/>
      <c r="F226" s="1"/>
      <c r="G226" s="1"/>
      <c r="H226" s="1"/>
      <c r="I226" s="1"/>
      <c r="J226" s="1"/>
      <c r="K226" s="1"/>
      <c r="L226" s="1"/>
      <c r="M226" s="1"/>
    </row>
    <row r="227" spans="2:13">
      <c r="B227" s="1"/>
      <c r="C227" s="1"/>
      <c r="D227" s="1"/>
      <c r="E227" s="1"/>
      <c r="F227" s="1"/>
      <c r="G227" s="1"/>
      <c r="H227" s="1"/>
      <c r="I227" s="1"/>
      <c r="J227" s="1"/>
      <c r="K227" s="1"/>
      <c r="L227" s="1"/>
      <c r="M227" s="1"/>
    </row>
    <row r="228" spans="2:13">
      <c r="B228" s="1"/>
      <c r="C228" s="1"/>
      <c r="D228" s="1"/>
      <c r="E228" s="1"/>
      <c r="F228" s="1"/>
      <c r="G228" s="1"/>
      <c r="H228" s="1"/>
      <c r="I228" s="1"/>
      <c r="J228" s="1"/>
      <c r="K228" s="1"/>
      <c r="L228" s="1"/>
      <c r="M228" s="1"/>
    </row>
    <row r="229" spans="2:13">
      <c r="B229" s="1"/>
      <c r="C229" s="1"/>
      <c r="D229" s="1"/>
      <c r="E229" s="1"/>
      <c r="F229" s="1"/>
      <c r="G229" s="1"/>
      <c r="H229" s="1"/>
      <c r="I229" s="1"/>
      <c r="J229" s="1"/>
      <c r="K229" s="1"/>
      <c r="L229" s="1"/>
      <c r="M229" s="1"/>
    </row>
    <row r="230" spans="2:13">
      <c r="B230" s="1"/>
      <c r="C230" s="1"/>
      <c r="D230" s="1"/>
      <c r="E230" s="1"/>
      <c r="F230" s="1"/>
      <c r="G230" s="1"/>
      <c r="H230" s="1"/>
      <c r="I230" s="1"/>
      <c r="J230" s="1"/>
      <c r="K230" s="1"/>
      <c r="L230" s="1"/>
      <c r="M230" s="1"/>
    </row>
    <row r="231" spans="2:13">
      <c r="B231" s="1"/>
      <c r="C231" s="1"/>
      <c r="D231" s="1"/>
      <c r="E231" s="1"/>
      <c r="F231" s="1"/>
      <c r="G231" s="1"/>
      <c r="H231" s="1"/>
      <c r="I231" s="1"/>
      <c r="J231" s="1"/>
      <c r="K231" s="1"/>
      <c r="L231" s="1"/>
      <c r="M231" s="1"/>
    </row>
    <row r="232" spans="2:13">
      <c r="B232" s="1"/>
      <c r="C232" s="1"/>
      <c r="D232" s="1"/>
      <c r="E232" s="1"/>
      <c r="F232" s="1"/>
      <c r="G232" s="1"/>
      <c r="H232" s="1"/>
      <c r="I232" s="1"/>
      <c r="J232" s="1"/>
      <c r="K232" s="1"/>
      <c r="L232" s="1"/>
      <c r="M232" s="1"/>
    </row>
    <row r="233" spans="2:13">
      <c r="B233" s="1"/>
      <c r="C233" s="1"/>
      <c r="D233" s="1"/>
      <c r="E233" s="1"/>
      <c r="F233" s="1"/>
      <c r="G233" s="1"/>
      <c r="H233" s="1"/>
      <c r="I233" s="1"/>
      <c r="J233" s="1"/>
      <c r="K233" s="1"/>
      <c r="L233" s="1"/>
      <c r="M233" s="1"/>
    </row>
    <row r="234" spans="2:13">
      <c r="B234" s="1"/>
      <c r="C234" s="1"/>
      <c r="D234" s="1"/>
      <c r="E234" s="1"/>
      <c r="F234" s="1"/>
      <c r="G234" s="1"/>
      <c r="H234" s="1"/>
      <c r="I234" s="1"/>
      <c r="J234" s="1"/>
      <c r="K234" s="1"/>
      <c r="L234" s="1"/>
      <c r="M234" s="1"/>
    </row>
    <row r="235" spans="2:13">
      <c r="B235" s="1"/>
      <c r="C235" s="1"/>
      <c r="D235" s="1"/>
      <c r="E235" s="1"/>
      <c r="F235" s="1"/>
      <c r="G235" s="1"/>
      <c r="H235" s="1"/>
      <c r="I235" s="1"/>
      <c r="J235" s="1"/>
      <c r="K235" s="1"/>
      <c r="L235" s="1"/>
      <c r="M235" s="1"/>
    </row>
    <row r="236" spans="2:13">
      <c r="B236" s="1"/>
      <c r="C236" s="1"/>
      <c r="D236" s="1"/>
      <c r="E236" s="1"/>
      <c r="F236" s="1"/>
      <c r="G236" s="1"/>
      <c r="H236" s="1"/>
      <c r="I236" s="1"/>
      <c r="J236" s="1"/>
      <c r="K236" s="1"/>
      <c r="L236" s="1"/>
      <c r="M236" s="1"/>
    </row>
    <row r="237" spans="2:13">
      <c r="B237" s="1"/>
      <c r="C237" s="1"/>
      <c r="D237" s="1"/>
      <c r="E237" s="1"/>
      <c r="F237" s="1"/>
      <c r="G237" s="1"/>
      <c r="H237" s="1"/>
      <c r="I237" s="1"/>
      <c r="J237" s="1"/>
      <c r="K237" s="1"/>
      <c r="L237" s="1"/>
      <c r="M237" s="1"/>
    </row>
    <row r="238" spans="2:13">
      <c r="B238" s="1"/>
      <c r="C238" s="1"/>
      <c r="D238" s="1"/>
      <c r="E238" s="1"/>
      <c r="F238" s="1"/>
      <c r="G238" s="1"/>
      <c r="H238" s="1"/>
      <c r="I238" s="1"/>
      <c r="J238" s="1"/>
      <c r="K238" s="1"/>
      <c r="L238" s="1"/>
      <c r="M238" s="1"/>
    </row>
    <row r="239" spans="2:13">
      <c r="B239" s="1"/>
      <c r="C239" s="1"/>
      <c r="D239" s="1"/>
      <c r="E239" s="1"/>
      <c r="F239" s="1"/>
      <c r="G239" s="1"/>
      <c r="H239" s="1"/>
      <c r="I239" s="1"/>
      <c r="J239" s="1"/>
      <c r="K239" s="1"/>
      <c r="L239" s="1"/>
      <c r="M239" s="1"/>
    </row>
    <row r="240" spans="2:13">
      <c r="B240" s="1"/>
      <c r="C240" s="1"/>
      <c r="D240" s="1"/>
      <c r="E240" s="1"/>
      <c r="F240" s="1"/>
      <c r="G240" s="1"/>
      <c r="H240" s="1"/>
      <c r="I240" s="1"/>
      <c r="J240" s="1"/>
      <c r="K240" s="1"/>
      <c r="L240" s="1"/>
      <c r="M240" s="1"/>
    </row>
    <row r="241" spans="2:13">
      <c r="B241" s="1"/>
      <c r="C241" s="1"/>
      <c r="D241" s="1"/>
      <c r="E241" s="1"/>
      <c r="F241" s="1"/>
      <c r="G241" s="1"/>
      <c r="H241" s="1"/>
      <c r="I241" s="1"/>
      <c r="J241" s="1"/>
      <c r="K241" s="1"/>
      <c r="L241" s="1"/>
      <c r="M241" s="1"/>
    </row>
    <row r="242" spans="2:13">
      <c r="B242" s="1"/>
      <c r="C242" s="1"/>
      <c r="D242" s="1"/>
      <c r="E242" s="1"/>
      <c r="F242" s="1"/>
      <c r="G242" s="1"/>
      <c r="H242" s="1"/>
      <c r="I242" s="1"/>
      <c r="J242" s="1"/>
      <c r="K242" s="1"/>
      <c r="L242" s="1"/>
      <c r="M242" s="1"/>
    </row>
    <row r="243" spans="2:13">
      <c r="B243" s="1"/>
      <c r="C243" s="1"/>
      <c r="D243" s="1"/>
      <c r="E243" s="1"/>
      <c r="F243" s="1"/>
      <c r="G243" s="1"/>
      <c r="H243" s="1"/>
      <c r="I243" s="1"/>
      <c r="J243" s="1"/>
      <c r="K243" s="1"/>
      <c r="L243" s="1"/>
      <c r="M243" s="1"/>
    </row>
    <row r="244" spans="2:13">
      <c r="B244" s="1"/>
      <c r="C244" s="1"/>
      <c r="D244" s="1"/>
      <c r="E244" s="1"/>
      <c r="F244" s="1"/>
      <c r="G244" s="1"/>
      <c r="H244" s="1"/>
      <c r="I244" s="1"/>
      <c r="J244" s="1"/>
      <c r="K244" s="1"/>
      <c r="L244" s="1"/>
      <c r="M244" s="1"/>
    </row>
    <row r="245" spans="2:13">
      <c r="B245" s="1"/>
      <c r="C245" s="1"/>
      <c r="D245" s="1"/>
      <c r="E245" s="1"/>
      <c r="F245" s="1"/>
      <c r="G245" s="1"/>
      <c r="H245" s="1"/>
      <c r="I245" s="1"/>
      <c r="J245" s="1"/>
      <c r="K245" s="1"/>
      <c r="L245" s="1"/>
      <c r="M245" s="1"/>
    </row>
    <row r="246" spans="2:13">
      <c r="B246" s="1"/>
      <c r="C246" s="1"/>
      <c r="D246" s="1"/>
      <c r="E246" s="1"/>
      <c r="F246" s="1"/>
      <c r="G246" s="1"/>
      <c r="H246" s="1"/>
      <c r="I246" s="1"/>
      <c r="J246" s="1"/>
      <c r="K246" s="1"/>
      <c r="L246" s="1"/>
      <c r="M246" s="1"/>
    </row>
    <row r="247" spans="2:13">
      <c r="B247" s="1"/>
      <c r="C247" s="1"/>
      <c r="D247" s="1"/>
      <c r="E247" s="1"/>
      <c r="F247" s="1"/>
      <c r="G247" s="1"/>
      <c r="H247" s="1"/>
      <c r="I247" s="1"/>
      <c r="J247" s="1"/>
      <c r="K247" s="1"/>
      <c r="L247" s="1"/>
      <c r="M247" s="1"/>
    </row>
    <row r="248" spans="2:13">
      <c r="B248" s="1"/>
      <c r="C248" s="1"/>
      <c r="D248" s="1"/>
      <c r="E248" s="1"/>
      <c r="F248" s="1"/>
      <c r="G248" s="1"/>
      <c r="H248" s="1"/>
      <c r="I248" s="1"/>
      <c r="J248" s="1"/>
      <c r="K248" s="1"/>
      <c r="L248" s="1"/>
      <c r="M248" s="1"/>
    </row>
    <row r="249" spans="2:13">
      <c r="B249" s="1"/>
      <c r="C249" s="1"/>
      <c r="D249" s="1"/>
      <c r="E249" s="1"/>
      <c r="F249" s="1"/>
      <c r="G249" s="1"/>
      <c r="H249" s="1"/>
      <c r="I249" s="1"/>
      <c r="J249" s="1"/>
      <c r="K249" s="1"/>
      <c r="L249" s="1"/>
      <c r="M249" s="1"/>
    </row>
    <row r="250" spans="2:13">
      <c r="B250" s="1"/>
      <c r="C250" s="1"/>
      <c r="D250" s="1"/>
      <c r="E250" s="1"/>
      <c r="F250" s="1"/>
      <c r="G250" s="1"/>
      <c r="H250" s="1"/>
      <c r="I250" s="1"/>
      <c r="J250" s="1"/>
      <c r="K250" s="1"/>
      <c r="L250" s="1"/>
      <c r="M250" s="1"/>
    </row>
    <row r="251" spans="2:13">
      <c r="B251" s="1"/>
      <c r="C251" s="1"/>
      <c r="D251" s="1"/>
      <c r="E251" s="1"/>
      <c r="F251" s="1"/>
      <c r="G251" s="1"/>
      <c r="H251" s="1"/>
      <c r="I251" s="1"/>
      <c r="J251" s="1"/>
      <c r="K251" s="1"/>
      <c r="L251" s="1"/>
      <c r="M251" s="1"/>
    </row>
    <row r="252" spans="2:13">
      <c r="B252" s="1"/>
      <c r="C252" s="1"/>
      <c r="D252" s="1"/>
      <c r="E252" s="1"/>
      <c r="F252" s="1"/>
      <c r="G252" s="1"/>
      <c r="H252" s="1"/>
      <c r="I252" s="1"/>
      <c r="J252" s="1"/>
      <c r="K252" s="1"/>
      <c r="L252" s="1"/>
      <c r="M252" s="1"/>
    </row>
    <row r="253" spans="2:13">
      <c r="B253" s="1"/>
      <c r="C253" s="1"/>
      <c r="D253" s="1"/>
      <c r="E253" s="1"/>
      <c r="F253" s="1"/>
      <c r="G253" s="1"/>
      <c r="H253" s="1"/>
      <c r="I253" s="1"/>
      <c r="J253" s="1"/>
      <c r="K253" s="1"/>
      <c r="L253" s="1"/>
      <c r="M253" s="1"/>
    </row>
    <row r="254" spans="2:13">
      <c r="B254" s="1"/>
      <c r="C254" s="1"/>
      <c r="D254" s="1"/>
      <c r="E254" s="1"/>
      <c r="F254" s="1"/>
      <c r="G254" s="1"/>
      <c r="H254" s="1"/>
      <c r="I254" s="1"/>
      <c r="J254" s="1"/>
      <c r="K254" s="1"/>
      <c r="L254" s="1"/>
      <c r="M254" s="1"/>
    </row>
    <row r="255" spans="2:13">
      <c r="B255" s="1"/>
      <c r="C255" s="1"/>
      <c r="D255" s="1"/>
      <c r="E255" s="1"/>
      <c r="F255" s="1"/>
      <c r="G255" s="1"/>
      <c r="H255" s="1"/>
      <c r="I255" s="1"/>
      <c r="J255" s="1"/>
      <c r="K255" s="1"/>
      <c r="L255" s="1"/>
      <c r="M255" s="1"/>
    </row>
    <row r="256" spans="2:13">
      <c r="B256" s="1"/>
      <c r="C256" s="1"/>
      <c r="D256" s="1"/>
      <c r="E256" s="1"/>
      <c r="F256" s="1"/>
      <c r="G256" s="1"/>
      <c r="H256" s="1"/>
      <c r="I256" s="1"/>
      <c r="J256" s="1"/>
      <c r="K256" s="1"/>
      <c r="L256" s="1"/>
      <c r="M256" s="1"/>
    </row>
    <row r="257" spans="2:13">
      <c r="B257" s="1"/>
      <c r="C257" s="1"/>
      <c r="D257" s="1"/>
      <c r="E257" s="1"/>
      <c r="F257" s="1"/>
      <c r="G257" s="1"/>
      <c r="H257" s="1"/>
      <c r="I257" s="1"/>
      <c r="J257" s="1"/>
      <c r="K257" s="1"/>
      <c r="L257" s="1"/>
      <c r="M257" s="1"/>
    </row>
    <row r="258" spans="2:13">
      <c r="B258" s="1"/>
      <c r="C258" s="1"/>
      <c r="D258" s="1"/>
      <c r="E258" s="1"/>
      <c r="F258" s="1"/>
      <c r="G258" s="1"/>
      <c r="H258" s="1"/>
      <c r="I258" s="1"/>
      <c r="J258" s="1"/>
      <c r="K258" s="1"/>
      <c r="L258" s="1"/>
      <c r="M258" s="1"/>
    </row>
    <row r="259" spans="2:13">
      <c r="B259" s="1"/>
      <c r="C259" s="1"/>
      <c r="D259" s="1"/>
      <c r="E259" s="1"/>
      <c r="F259" s="1"/>
      <c r="G259" s="1"/>
      <c r="H259" s="1"/>
      <c r="I259" s="1"/>
      <c r="J259" s="1"/>
      <c r="K259" s="1"/>
      <c r="L259" s="1"/>
      <c r="M259" s="1"/>
    </row>
    <row r="260" spans="2:13">
      <c r="B260" s="1"/>
      <c r="C260" s="1"/>
      <c r="D260" s="1"/>
      <c r="E260" s="1"/>
      <c r="F260" s="1"/>
      <c r="G260" s="1"/>
      <c r="H260" s="1"/>
      <c r="I260" s="1"/>
      <c r="J260" s="1"/>
      <c r="K260" s="1"/>
      <c r="L260" s="1"/>
      <c r="M260" s="1"/>
    </row>
    <row r="261" spans="2:13">
      <c r="B261" s="1"/>
      <c r="C261" s="1"/>
      <c r="D261" s="1"/>
      <c r="E261" s="1"/>
      <c r="F261" s="1"/>
      <c r="G261" s="1"/>
      <c r="H261" s="1"/>
      <c r="I261" s="1"/>
      <c r="J261" s="1"/>
      <c r="K261" s="1"/>
      <c r="L261" s="1"/>
      <c r="M261" s="1"/>
    </row>
    <row r="262" spans="2:13">
      <c r="B262" s="1"/>
      <c r="C262" s="1"/>
      <c r="D262" s="1"/>
      <c r="E262" s="1"/>
      <c r="F262" s="1"/>
      <c r="G262" s="1"/>
      <c r="H262" s="1"/>
      <c r="I262" s="1"/>
      <c r="J262" s="1"/>
      <c r="K262" s="1"/>
      <c r="L262" s="1"/>
      <c r="M262" s="1"/>
    </row>
    <row r="263" spans="2:13">
      <c r="B263" s="1"/>
      <c r="C263" s="1"/>
      <c r="D263" s="1"/>
      <c r="E263" s="1"/>
      <c r="F263" s="1"/>
      <c r="G263" s="1"/>
      <c r="H263" s="1"/>
      <c r="I263" s="1"/>
      <c r="J263" s="1"/>
      <c r="K263" s="1"/>
      <c r="L263" s="1"/>
      <c r="M263" s="1"/>
    </row>
    <row r="264" spans="2:13">
      <c r="B264" s="1"/>
      <c r="C264" s="1"/>
      <c r="D264" s="1"/>
      <c r="E264" s="1"/>
      <c r="F264" s="1"/>
      <c r="G264" s="1"/>
      <c r="H264" s="1"/>
      <c r="I264" s="1"/>
      <c r="J264" s="1"/>
      <c r="K264" s="1"/>
      <c r="L264" s="1"/>
      <c r="M264" s="1"/>
    </row>
    <row r="265" spans="2:13">
      <c r="B265" s="1"/>
      <c r="C265" s="1"/>
      <c r="D265" s="1"/>
      <c r="E265" s="1"/>
      <c r="F265" s="1"/>
      <c r="G265" s="1"/>
      <c r="H265" s="1"/>
      <c r="I265" s="1"/>
      <c r="J265" s="1"/>
      <c r="K265" s="1"/>
      <c r="L265" s="1"/>
      <c r="M265" s="1"/>
    </row>
    <row r="266" spans="2:13">
      <c r="B266" s="1"/>
      <c r="C266" s="1"/>
      <c r="D266" s="1"/>
      <c r="E266" s="1"/>
      <c r="F266" s="1"/>
      <c r="G266" s="1"/>
      <c r="H266" s="1"/>
      <c r="I266" s="1"/>
      <c r="J266" s="1"/>
      <c r="K266" s="1"/>
      <c r="L266" s="1"/>
      <c r="M266" s="1"/>
    </row>
    <row r="267" spans="2:13">
      <c r="B267" s="1"/>
      <c r="C267" s="1"/>
      <c r="D267" s="1"/>
      <c r="E267" s="1"/>
      <c r="F267" s="1"/>
      <c r="G267" s="1"/>
      <c r="H267" s="1"/>
      <c r="I267" s="1"/>
      <c r="J267" s="1"/>
      <c r="K267" s="1"/>
      <c r="L267" s="1"/>
      <c r="M267" s="1"/>
    </row>
    <row r="268" spans="2:13">
      <c r="B268" s="1"/>
      <c r="C268" s="1"/>
      <c r="D268" s="1"/>
      <c r="E268" s="1"/>
      <c r="F268" s="1"/>
      <c r="G268" s="1"/>
      <c r="H268" s="1"/>
      <c r="I268" s="1"/>
      <c r="J268" s="1"/>
      <c r="K268" s="1"/>
      <c r="L268" s="1"/>
      <c r="M268" s="1"/>
    </row>
    <row r="269" spans="2:13">
      <c r="B269" s="1"/>
      <c r="C269" s="1"/>
      <c r="D269" s="1"/>
      <c r="E269" s="1"/>
      <c r="F269" s="1"/>
      <c r="G269" s="1"/>
      <c r="H269" s="1"/>
      <c r="I269" s="1"/>
      <c r="J269" s="1"/>
      <c r="K269" s="1"/>
      <c r="L269" s="1"/>
      <c r="M269" s="1"/>
    </row>
    <row r="270" spans="2:13">
      <c r="B270" s="1"/>
      <c r="C270" s="1"/>
      <c r="D270" s="1"/>
      <c r="E270" s="1"/>
      <c r="F270" s="1"/>
      <c r="G270" s="1"/>
      <c r="H270" s="1"/>
      <c r="I270" s="1"/>
      <c r="J270" s="1"/>
      <c r="K270" s="1"/>
      <c r="L270" s="1"/>
      <c r="M270" s="1"/>
    </row>
    <row r="271" spans="2:13">
      <c r="B271" s="1"/>
      <c r="C271" s="1"/>
      <c r="D271" s="1"/>
      <c r="E271" s="1"/>
      <c r="F271" s="1"/>
      <c r="G271" s="1"/>
      <c r="H271" s="1"/>
      <c r="I271" s="1"/>
      <c r="J271" s="1"/>
      <c r="K271" s="1"/>
      <c r="L271" s="1"/>
      <c r="M271" s="1"/>
    </row>
    <row r="272" spans="2:13">
      <c r="B272" s="1"/>
      <c r="C272" s="1"/>
      <c r="D272" s="1"/>
      <c r="E272" s="1"/>
      <c r="F272" s="1"/>
      <c r="G272" s="1"/>
      <c r="H272" s="1"/>
      <c r="I272" s="1"/>
      <c r="J272" s="1"/>
      <c r="K272" s="1"/>
      <c r="L272" s="1"/>
      <c r="M272" s="1"/>
    </row>
    <row r="273" spans="2:13">
      <c r="B273" s="1"/>
      <c r="C273" s="1"/>
      <c r="D273" s="1"/>
      <c r="E273" s="1"/>
      <c r="F273" s="1"/>
      <c r="G273" s="1"/>
      <c r="H273" s="1"/>
      <c r="I273" s="1"/>
      <c r="J273" s="1"/>
      <c r="K273" s="1"/>
      <c r="L273" s="1"/>
      <c r="M273" s="1"/>
    </row>
    <row r="274" spans="2:13">
      <c r="B274" s="1"/>
      <c r="C274" s="1"/>
      <c r="D274" s="1"/>
      <c r="E274" s="1"/>
      <c r="F274" s="1"/>
      <c r="G274" s="1"/>
      <c r="H274" s="1"/>
      <c r="I274" s="1"/>
      <c r="J274" s="1"/>
      <c r="K274" s="1"/>
      <c r="L274" s="1"/>
      <c r="M274" s="1"/>
    </row>
    <row r="275" spans="2:13">
      <c r="B275" s="1"/>
      <c r="C275" s="1"/>
      <c r="D275" s="1"/>
      <c r="E275" s="1"/>
      <c r="F275" s="1"/>
      <c r="G275" s="1"/>
      <c r="H275" s="1"/>
      <c r="I275" s="1"/>
      <c r="J275" s="1"/>
      <c r="K275" s="1"/>
      <c r="L275" s="1"/>
      <c r="M275" s="1"/>
    </row>
    <row r="276" spans="2:13">
      <c r="B276" s="1"/>
      <c r="C276" s="1"/>
      <c r="D276" s="1"/>
      <c r="E276" s="1"/>
      <c r="F276" s="1"/>
      <c r="G276" s="1"/>
      <c r="H276" s="1"/>
      <c r="I276" s="1"/>
      <c r="J276" s="1"/>
      <c r="K276" s="1"/>
      <c r="L276" s="1"/>
      <c r="M276" s="1"/>
    </row>
    <row r="277" spans="2:13">
      <c r="B277" s="1"/>
      <c r="C277" s="1"/>
      <c r="D277" s="1"/>
      <c r="E277" s="1"/>
      <c r="F277" s="1"/>
      <c r="G277" s="1"/>
      <c r="H277" s="1"/>
      <c r="I277" s="1"/>
      <c r="J277" s="1"/>
      <c r="K277" s="1"/>
      <c r="L277" s="1"/>
      <c r="M277" s="1"/>
    </row>
    <row r="278" spans="2:13">
      <c r="B278" s="1"/>
      <c r="C278" s="1"/>
      <c r="D278" s="1"/>
      <c r="E278" s="1"/>
      <c r="F278" s="1"/>
      <c r="G278" s="1"/>
      <c r="H278" s="1"/>
      <c r="I278" s="1"/>
      <c r="J278" s="1"/>
      <c r="K278" s="1"/>
      <c r="L278" s="1"/>
      <c r="M278" s="1"/>
    </row>
    <row r="279" spans="2:13">
      <c r="B279" s="1"/>
      <c r="C279" s="1"/>
      <c r="D279" s="1"/>
      <c r="E279" s="1"/>
      <c r="F279" s="1"/>
      <c r="G279" s="1"/>
      <c r="H279" s="1"/>
      <c r="I279" s="1"/>
      <c r="J279" s="1"/>
      <c r="K279" s="1"/>
      <c r="L279" s="1"/>
      <c r="M279" s="1"/>
    </row>
    <row r="280" spans="2:13">
      <c r="B280" s="1"/>
      <c r="C280" s="1"/>
      <c r="D280" s="1"/>
      <c r="E280" s="1"/>
      <c r="F280" s="1"/>
      <c r="G280" s="1"/>
      <c r="H280" s="1"/>
      <c r="I280" s="1"/>
      <c r="J280" s="1"/>
      <c r="K280" s="1"/>
      <c r="L280" s="1"/>
      <c r="M280" s="1"/>
    </row>
    <row r="281" spans="2:13">
      <c r="B281" s="1"/>
      <c r="C281" s="1"/>
      <c r="D281" s="1"/>
      <c r="E281" s="1"/>
      <c r="F281" s="1"/>
      <c r="G281" s="1"/>
      <c r="H281" s="1"/>
      <c r="I281" s="1"/>
      <c r="J281" s="1"/>
      <c r="K281" s="1"/>
      <c r="L281" s="1"/>
      <c r="M281" s="1"/>
    </row>
    <row r="282" spans="2:13">
      <c r="B282" s="1"/>
      <c r="C282" s="1"/>
      <c r="D282" s="1"/>
      <c r="E282" s="1"/>
      <c r="F282" s="1"/>
      <c r="G282" s="1"/>
      <c r="H282" s="1"/>
      <c r="I282" s="1"/>
      <c r="J282" s="1"/>
      <c r="K282" s="1"/>
      <c r="L282" s="1"/>
      <c r="M282" s="1"/>
    </row>
    <row r="283" spans="2:13">
      <c r="B283" s="1"/>
      <c r="C283" s="1"/>
      <c r="D283" s="1"/>
      <c r="E283" s="1"/>
      <c r="F283" s="1"/>
      <c r="G283" s="1"/>
      <c r="H283" s="1"/>
      <c r="I283" s="1"/>
      <c r="J283" s="1"/>
      <c r="K283" s="1"/>
      <c r="L283" s="1"/>
      <c r="M283" s="1"/>
    </row>
    <row r="284" spans="2:13">
      <c r="B284" s="1"/>
      <c r="C284" s="1"/>
      <c r="D284" s="1"/>
      <c r="E284" s="1"/>
      <c r="F284" s="1"/>
      <c r="G284" s="1"/>
      <c r="H284" s="1"/>
      <c r="I284" s="1"/>
      <c r="J284" s="1"/>
      <c r="K284" s="1"/>
      <c r="L284" s="1"/>
      <c r="M284" s="1"/>
    </row>
    <row r="285" spans="2:13">
      <c r="B285" s="1"/>
      <c r="C285" s="1"/>
      <c r="D285" s="1"/>
      <c r="E285" s="1"/>
      <c r="F285" s="1"/>
      <c r="G285" s="1"/>
      <c r="H285" s="1"/>
      <c r="I285" s="1"/>
      <c r="J285" s="1"/>
      <c r="K285" s="1"/>
      <c r="L285" s="1"/>
      <c r="M285" s="1"/>
    </row>
    <row r="286" spans="2:13">
      <c r="B286" s="1"/>
      <c r="C286" s="1"/>
      <c r="D286" s="1"/>
      <c r="E286" s="1"/>
      <c r="F286" s="1"/>
      <c r="G286" s="1"/>
      <c r="H286" s="1"/>
      <c r="I286" s="1"/>
      <c r="J286" s="1"/>
      <c r="K286" s="1"/>
      <c r="L286" s="1"/>
      <c r="M286" s="1"/>
    </row>
    <row r="287" spans="2:13">
      <c r="B287" s="1"/>
      <c r="C287" s="1"/>
      <c r="D287" s="1"/>
      <c r="E287" s="1"/>
      <c r="F287" s="1"/>
      <c r="G287" s="1"/>
      <c r="H287" s="1"/>
      <c r="I287" s="1"/>
      <c r="J287" s="1"/>
      <c r="K287" s="1"/>
      <c r="L287" s="1"/>
      <c r="M287" s="1"/>
    </row>
    <row r="288" spans="2:13">
      <c r="B288" s="1"/>
      <c r="C288" s="1"/>
      <c r="D288" s="1"/>
      <c r="E288" s="1"/>
      <c r="F288" s="1"/>
      <c r="G288" s="1"/>
      <c r="H288" s="1"/>
      <c r="I288" s="1"/>
      <c r="J288" s="1"/>
      <c r="K288" s="1"/>
      <c r="L288" s="1"/>
      <c r="M288" s="1"/>
    </row>
    <row r="289" spans="2:13">
      <c r="B289" s="1"/>
      <c r="C289" s="1"/>
      <c r="D289" s="1"/>
      <c r="E289" s="1"/>
      <c r="F289" s="1"/>
      <c r="G289" s="1"/>
      <c r="H289" s="1"/>
      <c r="I289" s="1"/>
      <c r="J289" s="1"/>
      <c r="K289" s="1"/>
      <c r="L289" s="1"/>
      <c r="M289" s="1"/>
    </row>
    <row r="290" spans="2:13">
      <c r="B290" s="1"/>
      <c r="C290" s="1"/>
      <c r="D290" s="1"/>
      <c r="E290" s="1"/>
      <c r="F290" s="1"/>
      <c r="G290" s="1"/>
      <c r="H290" s="1"/>
      <c r="I290" s="1"/>
      <c r="J290" s="1"/>
      <c r="K290" s="1"/>
      <c r="L290" s="1"/>
      <c r="M290" s="1"/>
    </row>
    <row r="291" spans="2:13">
      <c r="B291" s="1"/>
      <c r="C291" s="1"/>
      <c r="D291" s="1"/>
      <c r="E291" s="1"/>
      <c r="F291" s="1"/>
      <c r="G291" s="1"/>
      <c r="H291" s="1"/>
      <c r="I291" s="1"/>
      <c r="J291" s="1"/>
      <c r="K291" s="1"/>
      <c r="L291" s="1"/>
      <c r="M291" s="1"/>
    </row>
    <row r="292" spans="2:13">
      <c r="B292" s="1"/>
      <c r="C292" s="1"/>
      <c r="D292" s="1"/>
      <c r="E292" s="1"/>
      <c r="F292" s="1"/>
      <c r="G292" s="1"/>
      <c r="H292" s="1"/>
      <c r="I292" s="1"/>
      <c r="J292" s="1"/>
      <c r="K292" s="1"/>
      <c r="L292" s="1"/>
      <c r="M292" s="1"/>
    </row>
    <row r="293" spans="2:13">
      <c r="B293" s="1"/>
      <c r="C293" s="1"/>
      <c r="D293" s="1"/>
      <c r="E293" s="1"/>
      <c r="F293" s="1"/>
      <c r="G293" s="1"/>
      <c r="H293" s="1"/>
      <c r="I293" s="1"/>
      <c r="J293" s="1"/>
      <c r="K293" s="1"/>
      <c r="L293" s="1"/>
      <c r="M293" s="1"/>
    </row>
    <row r="294" spans="2:13">
      <c r="B294" s="1"/>
      <c r="C294" s="1"/>
      <c r="D294" s="1"/>
      <c r="E294" s="1"/>
      <c r="F294" s="1"/>
      <c r="G294" s="1"/>
      <c r="H294" s="1"/>
      <c r="I294" s="1"/>
      <c r="J294" s="1"/>
      <c r="K294" s="1"/>
      <c r="L294" s="1"/>
      <c r="M294" s="1"/>
    </row>
    <row r="295" spans="2:13">
      <c r="B295" s="1"/>
      <c r="C295" s="1"/>
      <c r="D295" s="1"/>
      <c r="E295" s="1"/>
      <c r="F295" s="1"/>
      <c r="G295" s="1"/>
      <c r="H295" s="1"/>
      <c r="I295" s="1"/>
      <c r="J295" s="1"/>
      <c r="K295" s="1"/>
      <c r="L295" s="1"/>
      <c r="M295" s="1"/>
    </row>
    <row r="296" spans="2:13">
      <c r="B296" s="1"/>
      <c r="C296" s="1"/>
      <c r="D296" s="1"/>
      <c r="E296" s="1"/>
      <c r="F296" s="1"/>
      <c r="G296" s="1"/>
      <c r="H296" s="1"/>
      <c r="I296" s="1"/>
      <c r="J296" s="1"/>
      <c r="K296" s="1"/>
      <c r="L296" s="1"/>
      <c r="M296" s="1"/>
    </row>
    <row r="297" spans="2:13">
      <c r="B297" s="1"/>
      <c r="C297" s="1"/>
      <c r="D297" s="1"/>
      <c r="E297" s="1"/>
      <c r="F297" s="1"/>
      <c r="G297" s="1"/>
      <c r="H297" s="1"/>
      <c r="I297" s="1"/>
      <c r="J297" s="1"/>
      <c r="K297" s="1"/>
      <c r="L297" s="1"/>
      <c r="M297" s="1"/>
    </row>
    <row r="298" spans="2:13">
      <c r="B298" s="1"/>
      <c r="C298" s="1"/>
      <c r="D298" s="1"/>
      <c r="E298" s="1"/>
      <c r="F298" s="1"/>
      <c r="G298" s="1"/>
      <c r="H298" s="1"/>
      <c r="I298" s="1"/>
      <c r="J298" s="1"/>
      <c r="K298" s="1"/>
      <c r="L298" s="1"/>
      <c r="M298" s="1"/>
    </row>
    <row r="299" spans="2:13">
      <c r="B299" s="1"/>
      <c r="C299" s="1"/>
      <c r="D299" s="1"/>
      <c r="E299" s="1"/>
      <c r="F299" s="1"/>
      <c r="G299" s="1"/>
      <c r="H299" s="1"/>
      <c r="I299" s="1"/>
      <c r="J299" s="1"/>
      <c r="K299" s="1"/>
      <c r="L299" s="1"/>
      <c r="M299" s="1"/>
    </row>
    <row r="300" spans="2:13">
      <c r="B300" s="1"/>
      <c r="C300" s="1"/>
      <c r="D300" s="1"/>
      <c r="E300" s="1"/>
      <c r="F300" s="1"/>
      <c r="G300" s="1"/>
      <c r="H300" s="1"/>
      <c r="I300" s="1"/>
      <c r="J300" s="1"/>
      <c r="K300" s="1"/>
      <c r="L300" s="1"/>
      <c r="M300" s="1"/>
    </row>
    <row r="301" spans="2:13">
      <c r="B301" s="1"/>
      <c r="C301" s="1"/>
      <c r="D301" s="1"/>
      <c r="E301" s="1"/>
      <c r="F301" s="1"/>
      <c r="G301" s="1"/>
      <c r="H301" s="1"/>
      <c r="I301" s="1"/>
      <c r="J301" s="1"/>
      <c r="K301" s="1"/>
      <c r="L301" s="1"/>
      <c r="M301" s="1"/>
    </row>
    <row r="302" spans="2:13">
      <c r="B302" s="1"/>
      <c r="C302" s="1"/>
      <c r="D302" s="1"/>
      <c r="E302" s="1"/>
      <c r="F302" s="1"/>
      <c r="G302" s="1"/>
      <c r="H302" s="1"/>
      <c r="I302" s="1"/>
      <c r="J302" s="1"/>
      <c r="K302" s="1"/>
      <c r="L302" s="1"/>
      <c r="M302" s="1"/>
    </row>
    <row r="303" spans="2:13">
      <c r="B303" s="1"/>
      <c r="C303" s="1"/>
      <c r="D303" s="1"/>
      <c r="E303" s="1"/>
      <c r="F303" s="1"/>
      <c r="G303" s="1"/>
      <c r="H303" s="1"/>
      <c r="I303" s="1"/>
      <c r="J303" s="1"/>
      <c r="K303" s="1"/>
      <c r="L303" s="1"/>
      <c r="M303" s="1"/>
    </row>
    <row r="304" spans="2:13">
      <c r="B304" s="1"/>
      <c r="C304" s="1"/>
      <c r="D304" s="1"/>
      <c r="E304" s="1"/>
      <c r="F304" s="1"/>
      <c r="G304" s="1"/>
      <c r="H304" s="1"/>
      <c r="I304" s="1"/>
      <c r="J304" s="1"/>
      <c r="K304" s="1"/>
      <c r="L304" s="1"/>
      <c r="M304" s="1"/>
    </row>
    <row r="305" spans="2:13">
      <c r="B305" s="1"/>
      <c r="C305" s="1"/>
      <c r="D305" s="1"/>
      <c r="E305" s="1"/>
      <c r="F305" s="1"/>
      <c r="G305" s="1"/>
      <c r="H305" s="1"/>
      <c r="I305" s="1"/>
      <c r="J305" s="1"/>
      <c r="K305" s="1"/>
      <c r="L305" s="1"/>
      <c r="M305" s="1"/>
    </row>
    <row r="306" spans="2:13">
      <c r="B306" s="1"/>
      <c r="C306" s="1"/>
      <c r="D306" s="1"/>
      <c r="E306" s="1"/>
      <c r="F306" s="1"/>
      <c r="G306" s="1"/>
      <c r="H306" s="1"/>
      <c r="I306" s="1"/>
      <c r="J306" s="1"/>
      <c r="K306" s="1"/>
      <c r="L306" s="1"/>
      <c r="M306" s="1"/>
    </row>
    <row r="307" spans="2:13">
      <c r="B307" s="1"/>
      <c r="C307" s="1"/>
      <c r="D307" s="1"/>
      <c r="E307" s="1"/>
      <c r="F307" s="1"/>
      <c r="G307" s="1"/>
      <c r="H307" s="1"/>
      <c r="I307" s="1"/>
      <c r="J307" s="1"/>
      <c r="K307" s="1"/>
      <c r="L307" s="1"/>
      <c r="M307" s="1"/>
    </row>
    <row r="308" spans="2:13">
      <c r="B308" s="1"/>
      <c r="C308" s="1"/>
      <c r="D308" s="1"/>
      <c r="E308" s="1"/>
      <c r="F308" s="1"/>
      <c r="G308" s="1"/>
      <c r="H308" s="1"/>
      <c r="I308" s="1"/>
      <c r="J308" s="1"/>
      <c r="K308" s="1"/>
      <c r="L308" s="1"/>
      <c r="M308" s="1"/>
    </row>
    <row r="309" spans="2:13">
      <c r="B309" s="1"/>
      <c r="C309" s="1"/>
      <c r="D309" s="1"/>
      <c r="E309" s="1"/>
      <c r="F309" s="1"/>
      <c r="G309" s="1"/>
      <c r="H309" s="1"/>
      <c r="I309" s="1"/>
      <c r="J309" s="1"/>
      <c r="K309" s="1"/>
      <c r="L309" s="1"/>
      <c r="M309" s="1"/>
    </row>
    <row r="310" spans="2:13">
      <c r="B310" s="1"/>
      <c r="C310" s="1"/>
      <c r="D310" s="1"/>
      <c r="E310" s="1"/>
      <c r="F310" s="1"/>
      <c r="G310" s="1"/>
      <c r="H310" s="1"/>
      <c r="I310" s="1"/>
      <c r="J310" s="1"/>
      <c r="K310" s="1"/>
      <c r="L310" s="1"/>
      <c r="M310" s="1"/>
    </row>
    <row r="311" spans="2:13">
      <c r="B311" s="1"/>
      <c r="C311" s="1"/>
      <c r="D311" s="1"/>
      <c r="E311" s="1"/>
      <c r="F311" s="1"/>
      <c r="G311" s="1"/>
      <c r="H311" s="1"/>
      <c r="I311" s="1"/>
      <c r="J311" s="1"/>
      <c r="K311" s="1"/>
      <c r="L311" s="1"/>
      <c r="M311" s="1"/>
    </row>
    <row r="312" spans="2:13">
      <c r="B312" s="1"/>
      <c r="C312" s="1"/>
      <c r="D312" s="1"/>
      <c r="E312" s="1"/>
      <c r="F312" s="1"/>
      <c r="G312" s="1"/>
      <c r="H312" s="1"/>
      <c r="I312" s="1"/>
      <c r="J312" s="1"/>
      <c r="K312" s="1"/>
      <c r="L312" s="1"/>
      <c r="M312" s="1"/>
    </row>
    <row r="313" spans="2:13">
      <c r="B313" s="1"/>
      <c r="C313" s="1"/>
      <c r="D313" s="1"/>
      <c r="E313" s="1"/>
      <c r="F313" s="1"/>
      <c r="G313" s="1"/>
      <c r="H313" s="1"/>
      <c r="I313" s="1"/>
      <c r="J313" s="1"/>
      <c r="K313" s="1"/>
      <c r="L313" s="1"/>
      <c r="M313" s="1"/>
    </row>
    <row r="314" spans="2:13">
      <c r="B314" s="1"/>
      <c r="C314" s="1"/>
      <c r="D314" s="1"/>
      <c r="E314" s="1"/>
      <c r="F314" s="1"/>
      <c r="G314" s="1"/>
      <c r="H314" s="1"/>
      <c r="I314" s="1"/>
      <c r="J314" s="1"/>
      <c r="K314" s="1"/>
      <c r="L314" s="1"/>
      <c r="M314" s="1"/>
    </row>
    <row r="315" spans="2:13">
      <c r="B315" s="1"/>
      <c r="C315" s="1"/>
      <c r="D315" s="1"/>
      <c r="E315" s="1"/>
      <c r="F315" s="1"/>
      <c r="G315" s="1"/>
      <c r="H315" s="1"/>
      <c r="I315" s="1"/>
      <c r="J315" s="1"/>
      <c r="K315" s="1"/>
      <c r="L315" s="1"/>
      <c r="M315" s="1"/>
    </row>
    <row r="316" spans="2:13">
      <c r="B316" s="1"/>
      <c r="C316" s="1"/>
      <c r="D316" s="1"/>
      <c r="E316" s="1"/>
      <c r="F316" s="1"/>
      <c r="G316" s="1"/>
      <c r="H316" s="1"/>
      <c r="I316" s="1"/>
      <c r="J316" s="1"/>
      <c r="K316" s="1"/>
      <c r="L316" s="1"/>
      <c r="M316" s="1"/>
    </row>
    <row r="317" spans="2:13">
      <c r="B317" s="1"/>
      <c r="C317" s="1"/>
      <c r="D317" s="1"/>
      <c r="E317" s="1"/>
      <c r="F317" s="1"/>
      <c r="G317" s="1"/>
      <c r="H317" s="1"/>
      <c r="I317" s="1"/>
      <c r="J317" s="1"/>
      <c r="K317" s="1"/>
      <c r="L317" s="1"/>
      <c r="M317" s="1"/>
    </row>
    <row r="318" spans="2:13">
      <c r="B318" s="1"/>
      <c r="C318" s="1"/>
      <c r="D318" s="1"/>
      <c r="E318" s="1"/>
      <c r="F318" s="1"/>
      <c r="G318" s="1"/>
      <c r="H318" s="1"/>
      <c r="I318" s="1"/>
      <c r="J318" s="1"/>
      <c r="K318" s="1"/>
      <c r="L318" s="1"/>
      <c r="M318" s="1"/>
    </row>
    <row r="319" spans="2:13">
      <c r="B319" s="1"/>
      <c r="C319" s="1"/>
      <c r="D319" s="1"/>
      <c r="E319" s="1"/>
      <c r="F319" s="1"/>
      <c r="G319" s="1"/>
      <c r="H319" s="1"/>
      <c r="I319" s="1"/>
      <c r="J319" s="1"/>
      <c r="K319" s="1"/>
      <c r="L319" s="1"/>
      <c r="M319" s="1"/>
    </row>
    <row r="320" spans="2:13">
      <c r="B320" s="1"/>
      <c r="C320" s="1"/>
      <c r="D320" s="1"/>
      <c r="E320" s="1"/>
      <c r="F320" s="1"/>
      <c r="G320" s="1"/>
      <c r="H320" s="1"/>
      <c r="I320" s="1"/>
      <c r="J320" s="1"/>
      <c r="K320" s="1"/>
      <c r="L320" s="1"/>
      <c r="M320" s="1"/>
    </row>
    <row r="321" spans="2:13">
      <c r="B321" s="1"/>
      <c r="C321" s="1"/>
      <c r="D321" s="1"/>
      <c r="E321" s="1"/>
      <c r="F321" s="1"/>
      <c r="G321" s="1"/>
      <c r="H321" s="1"/>
      <c r="I321" s="1"/>
      <c r="J321" s="1"/>
      <c r="K321" s="1"/>
      <c r="L321" s="1"/>
      <c r="M321" s="1"/>
    </row>
    <row r="322" spans="2:13">
      <c r="B322" s="1"/>
      <c r="C322" s="1"/>
      <c r="D322" s="1"/>
      <c r="E322" s="1"/>
      <c r="F322" s="1"/>
      <c r="G322" s="1"/>
      <c r="H322" s="1"/>
      <c r="I322" s="1"/>
      <c r="J322" s="1"/>
      <c r="K322" s="1"/>
      <c r="L322" s="1"/>
      <c r="M322" s="1"/>
    </row>
    <row r="323" spans="2:13">
      <c r="B323" s="1"/>
      <c r="C323" s="1"/>
      <c r="D323" s="1"/>
      <c r="E323" s="1"/>
      <c r="F323" s="1"/>
      <c r="G323" s="1"/>
      <c r="H323" s="1"/>
      <c r="I323" s="1"/>
      <c r="J323" s="1"/>
      <c r="K323" s="1"/>
      <c r="L323" s="1"/>
      <c r="M323" s="1"/>
    </row>
    <row r="324" spans="2:13">
      <c r="B324" s="1"/>
      <c r="C324" s="1"/>
      <c r="D324" s="1"/>
      <c r="E324" s="1"/>
      <c r="F324" s="1"/>
      <c r="G324" s="1"/>
      <c r="H324" s="1"/>
      <c r="I324" s="1"/>
      <c r="J324" s="1"/>
      <c r="K324" s="1"/>
      <c r="L324" s="1"/>
      <c r="M324" s="1"/>
    </row>
    <row r="325" spans="2:13">
      <c r="B325" s="1"/>
      <c r="C325" s="1"/>
      <c r="D325" s="1"/>
      <c r="E325" s="1"/>
      <c r="F325" s="1"/>
      <c r="G325" s="1"/>
      <c r="H325" s="1"/>
      <c r="I325" s="1"/>
      <c r="J325" s="1"/>
      <c r="K325" s="1"/>
      <c r="L325" s="1"/>
      <c r="M325" s="1"/>
    </row>
    <row r="326" spans="2:13">
      <c r="B326" s="1"/>
      <c r="C326" s="1"/>
      <c r="D326" s="1"/>
      <c r="E326" s="1"/>
      <c r="F326" s="1"/>
      <c r="G326" s="1"/>
      <c r="H326" s="1"/>
      <c r="I326" s="1"/>
      <c r="J326" s="1"/>
      <c r="K326" s="1"/>
      <c r="L326" s="1"/>
      <c r="M326" s="1"/>
    </row>
    <row r="327" spans="2:13">
      <c r="B327" s="1"/>
      <c r="C327" s="1"/>
      <c r="D327" s="1"/>
      <c r="E327" s="1"/>
      <c r="F327" s="1"/>
      <c r="G327" s="1"/>
      <c r="H327" s="1"/>
      <c r="I327" s="1"/>
      <c r="J327" s="1"/>
      <c r="K327" s="1"/>
      <c r="L327" s="1"/>
      <c r="M327" s="1"/>
    </row>
    <row r="328" spans="2:13">
      <c r="B328" s="1"/>
      <c r="C328" s="1"/>
      <c r="D328" s="1"/>
      <c r="E328" s="1"/>
      <c r="F328" s="1"/>
      <c r="G328" s="1"/>
      <c r="H328" s="1"/>
      <c r="I328" s="1"/>
      <c r="J328" s="1"/>
      <c r="K328" s="1"/>
      <c r="L328" s="1"/>
      <c r="M328" s="1"/>
    </row>
    <row r="329" spans="2:13">
      <c r="B329" s="1"/>
      <c r="C329" s="1"/>
      <c r="D329" s="1"/>
      <c r="E329" s="1"/>
      <c r="F329" s="1"/>
      <c r="G329" s="1"/>
      <c r="H329" s="1"/>
      <c r="I329" s="1"/>
      <c r="J329" s="1"/>
      <c r="K329" s="1"/>
      <c r="L329" s="1"/>
      <c r="M329" s="1"/>
    </row>
    <row r="330" spans="2:13">
      <c r="B330" s="1"/>
      <c r="C330" s="1"/>
      <c r="D330" s="1"/>
      <c r="E330" s="1"/>
      <c r="F330" s="1"/>
      <c r="G330" s="1"/>
      <c r="H330" s="1"/>
      <c r="I330" s="1"/>
      <c r="J330" s="1"/>
      <c r="K330" s="1"/>
      <c r="L330" s="1"/>
      <c r="M330" s="1"/>
    </row>
    <row r="331" spans="2:13">
      <c r="B331" s="1"/>
      <c r="C331" s="1"/>
      <c r="D331" s="1"/>
      <c r="E331" s="1"/>
      <c r="F331" s="1"/>
      <c r="G331" s="1"/>
      <c r="H331" s="1"/>
      <c r="I331" s="1"/>
      <c r="J331" s="1"/>
      <c r="K331" s="1"/>
      <c r="L331" s="1"/>
      <c r="M331" s="1"/>
    </row>
    <row r="332" spans="2:13">
      <c r="B332" s="1"/>
      <c r="C332" s="1"/>
      <c r="D332" s="1"/>
      <c r="E332" s="1"/>
      <c r="F332" s="1"/>
      <c r="G332" s="1"/>
      <c r="H332" s="1"/>
      <c r="I332" s="1"/>
      <c r="J332" s="1"/>
      <c r="K332" s="1"/>
      <c r="L332" s="1"/>
      <c r="M332" s="1"/>
    </row>
    <row r="333" spans="2:13">
      <c r="B333" s="1"/>
      <c r="C333" s="1"/>
      <c r="D333" s="1"/>
      <c r="E333" s="1"/>
      <c r="F333" s="1"/>
      <c r="G333" s="1"/>
      <c r="H333" s="1"/>
      <c r="I333" s="1"/>
      <c r="J333" s="1"/>
      <c r="K333" s="1"/>
      <c r="L333" s="1"/>
      <c r="M333" s="1"/>
    </row>
    <row r="334" spans="2:13">
      <c r="B334" s="1"/>
      <c r="C334" s="1"/>
      <c r="D334" s="1"/>
      <c r="E334" s="1"/>
      <c r="F334" s="1"/>
      <c r="G334" s="1"/>
      <c r="H334" s="1"/>
      <c r="I334" s="1"/>
      <c r="J334" s="1"/>
      <c r="K334" s="1"/>
      <c r="L334" s="1"/>
      <c r="M334" s="1"/>
    </row>
    <row r="335" spans="2:13">
      <c r="B335" s="1"/>
      <c r="C335" s="1"/>
      <c r="D335" s="1"/>
      <c r="E335" s="1"/>
      <c r="F335" s="1"/>
      <c r="G335" s="1"/>
      <c r="H335" s="1"/>
      <c r="I335" s="1"/>
      <c r="J335" s="1"/>
      <c r="K335" s="1"/>
      <c r="L335" s="1"/>
      <c r="M335" s="1"/>
    </row>
    <row r="336" spans="2:13">
      <c r="B336" s="1"/>
      <c r="C336" s="1"/>
      <c r="D336" s="1"/>
      <c r="E336" s="1"/>
      <c r="F336" s="1"/>
      <c r="G336" s="1"/>
      <c r="H336" s="1"/>
      <c r="I336" s="1"/>
      <c r="J336" s="1"/>
      <c r="K336" s="1"/>
      <c r="L336" s="1"/>
      <c r="M336" s="1"/>
    </row>
    <row r="337" spans="2:13">
      <c r="B337" s="1"/>
      <c r="C337" s="1"/>
      <c r="D337" s="1"/>
      <c r="E337" s="1"/>
      <c r="F337" s="1"/>
      <c r="G337" s="1"/>
      <c r="H337" s="1"/>
      <c r="I337" s="1"/>
      <c r="J337" s="1"/>
      <c r="K337" s="1"/>
      <c r="L337" s="1"/>
      <c r="M337" s="1"/>
    </row>
    <row r="338" spans="2:13">
      <c r="B338" s="1"/>
      <c r="C338" s="1"/>
      <c r="D338" s="1"/>
      <c r="E338" s="1"/>
      <c r="F338" s="1"/>
      <c r="G338" s="1"/>
      <c r="H338" s="1"/>
      <c r="I338" s="1"/>
      <c r="J338" s="1"/>
      <c r="K338" s="1"/>
      <c r="L338" s="1"/>
      <c r="M338" s="1"/>
    </row>
    <row r="339" spans="2:13">
      <c r="B339" s="1"/>
      <c r="C339" s="1"/>
      <c r="D339" s="1"/>
      <c r="E339" s="1"/>
      <c r="F339" s="1"/>
      <c r="G339" s="1"/>
      <c r="H339" s="1"/>
      <c r="I339" s="1"/>
      <c r="J339" s="1"/>
      <c r="K339" s="1"/>
      <c r="L339" s="1"/>
      <c r="M339" s="1"/>
    </row>
    <row r="340" spans="2:13">
      <c r="B340" s="1"/>
      <c r="C340" s="1"/>
      <c r="D340" s="1"/>
      <c r="E340" s="1"/>
      <c r="F340" s="1"/>
      <c r="G340" s="1"/>
      <c r="H340" s="1"/>
      <c r="I340" s="1"/>
      <c r="J340" s="1"/>
      <c r="K340" s="1"/>
      <c r="L340" s="1"/>
      <c r="M340" s="1"/>
    </row>
    <row r="341" spans="2:13">
      <c r="B341" s="1"/>
      <c r="C341" s="1"/>
      <c r="D341" s="1"/>
      <c r="E341" s="1"/>
      <c r="F341" s="1"/>
      <c r="G341" s="1"/>
      <c r="H341" s="1"/>
      <c r="I341" s="1"/>
      <c r="J341" s="1"/>
      <c r="K341" s="1"/>
      <c r="L341" s="1"/>
      <c r="M341" s="1"/>
    </row>
    <row r="342" spans="2:13">
      <c r="B342" s="1"/>
      <c r="C342" s="1"/>
      <c r="D342" s="1"/>
      <c r="E342" s="1"/>
      <c r="F342" s="1"/>
      <c r="G342" s="1"/>
      <c r="H342" s="1"/>
      <c r="I342" s="1"/>
      <c r="J342" s="1"/>
      <c r="K342" s="1"/>
      <c r="L342" s="1"/>
      <c r="M342" s="1"/>
    </row>
    <row r="343" spans="2:13">
      <c r="B343" s="1"/>
      <c r="C343" s="1"/>
      <c r="D343" s="1"/>
      <c r="E343" s="1"/>
      <c r="F343" s="1"/>
      <c r="G343" s="1"/>
      <c r="H343" s="1"/>
      <c r="I343" s="1"/>
      <c r="J343" s="1"/>
      <c r="K343" s="1"/>
      <c r="L343" s="1"/>
      <c r="M343" s="1"/>
    </row>
    <row r="344" spans="2:13">
      <c r="B344" s="1"/>
      <c r="C344" s="1"/>
      <c r="D344" s="1"/>
      <c r="E344" s="1"/>
      <c r="F344" s="1"/>
      <c r="G344" s="1"/>
      <c r="H344" s="1"/>
      <c r="I344" s="1"/>
      <c r="J344" s="1"/>
      <c r="K344" s="1"/>
      <c r="L344" s="1"/>
      <c r="M344" s="1"/>
    </row>
    <row r="345" spans="2:13">
      <c r="B345" s="1"/>
      <c r="C345" s="1"/>
      <c r="D345" s="1"/>
      <c r="E345" s="1"/>
      <c r="F345" s="1"/>
      <c r="G345" s="1"/>
      <c r="H345" s="1"/>
      <c r="I345" s="1"/>
      <c r="J345" s="1"/>
      <c r="K345" s="1"/>
      <c r="L345" s="1"/>
      <c r="M345" s="1"/>
    </row>
    <row r="346" spans="2:13">
      <c r="B346" s="1"/>
      <c r="C346" s="1"/>
      <c r="D346" s="1"/>
      <c r="E346" s="1"/>
      <c r="F346" s="1"/>
      <c r="G346" s="1"/>
      <c r="H346" s="1"/>
      <c r="I346" s="1"/>
      <c r="J346" s="1"/>
      <c r="K346" s="1"/>
      <c r="L346" s="1"/>
      <c r="M346" s="1"/>
    </row>
    <row r="347" spans="2:13">
      <c r="B347" s="1"/>
      <c r="C347" s="1"/>
      <c r="D347" s="1"/>
      <c r="E347" s="1"/>
      <c r="F347" s="1"/>
      <c r="G347" s="1"/>
      <c r="H347" s="1"/>
      <c r="I347" s="1"/>
      <c r="J347" s="1"/>
      <c r="K347" s="1"/>
      <c r="L347" s="1"/>
      <c r="M347" s="1"/>
    </row>
    <row r="348" spans="2:13">
      <c r="B348" s="1"/>
      <c r="C348" s="1"/>
      <c r="D348" s="1"/>
      <c r="E348" s="1"/>
      <c r="F348" s="1"/>
      <c r="G348" s="1"/>
      <c r="H348" s="1"/>
      <c r="I348" s="1"/>
      <c r="J348" s="1"/>
      <c r="K348" s="1"/>
      <c r="L348" s="1"/>
      <c r="M348" s="1"/>
    </row>
    <row r="349" spans="2:13">
      <c r="B349" s="1"/>
      <c r="C349" s="1"/>
      <c r="D349" s="1"/>
      <c r="E349" s="1"/>
      <c r="F349" s="1"/>
      <c r="G349" s="1"/>
      <c r="H349" s="1"/>
      <c r="I349" s="1"/>
      <c r="J349" s="1"/>
      <c r="K349" s="1"/>
      <c r="L349" s="1"/>
      <c r="M349" s="1"/>
    </row>
    <row r="350" spans="2:13">
      <c r="B350" s="1"/>
      <c r="C350" s="1"/>
      <c r="D350" s="1"/>
      <c r="E350" s="1"/>
      <c r="F350" s="1"/>
      <c r="G350" s="1"/>
      <c r="H350" s="1"/>
      <c r="I350" s="1"/>
      <c r="J350" s="1"/>
      <c r="K350" s="1"/>
      <c r="L350" s="1"/>
      <c r="M350" s="1"/>
    </row>
    <row r="351" spans="2:13">
      <c r="B351" s="1"/>
      <c r="C351" s="1"/>
      <c r="D351" s="1"/>
      <c r="E351" s="1"/>
      <c r="F351" s="1"/>
      <c r="G351" s="1"/>
      <c r="H351" s="1"/>
      <c r="I351" s="1"/>
      <c r="J351" s="1"/>
      <c r="K351" s="1"/>
      <c r="L351" s="1"/>
      <c r="M351" s="1"/>
    </row>
    <row r="352" spans="2:13">
      <c r="B352" s="1"/>
      <c r="C352" s="1"/>
      <c r="D352" s="1"/>
      <c r="E352" s="1"/>
      <c r="F352" s="1"/>
      <c r="G352" s="1"/>
      <c r="H352" s="1"/>
      <c r="I352" s="1"/>
      <c r="J352" s="1"/>
      <c r="K352" s="1"/>
      <c r="L352" s="1"/>
      <c r="M352" s="1"/>
    </row>
    <row r="353" spans="2:13">
      <c r="B353" s="1"/>
      <c r="C353" s="1"/>
      <c r="D353" s="1"/>
      <c r="E353" s="1"/>
      <c r="F353" s="1"/>
      <c r="G353" s="1"/>
      <c r="H353" s="1"/>
      <c r="I353" s="1"/>
      <c r="J353" s="1"/>
      <c r="K353" s="1"/>
      <c r="L353" s="1"/>
      <c r="M353" s="1"/>
    </row>
    <row r="354" spans="2:13">
      <c r="B354" s="1"/>
      <c r="C354" s="1"/>
      <c r="D354" s="1"/>
      <c r="E354" s="1"/>
      <c r="F354" s="1"/>
      <c r="G354" s="1"/>
      <c r="H354" s="1"/>
      <c r="I354" s="1"/>
      <c r="J354" s="1"/>
      <c r="K354" s="1"/>
      <c r="L354" s="1"/>
      <c r="M354" s="1"/>
    </row>
    <row r="355" spans="2:13">
      <c r="B355" s="1"/>
      <c r="C355" s="1"/>
      <c r="D355" s="1"/>
      <c r="E355" s="1"/>
      <c r="F355" s="1"/>
      <c r="G355" s="1"/>
      <c r="H355" s="1"/>
      <c r="I355" s="1"/>
      <c r="J355" s="1"/>
      <c r="K355" s="1"/>
      <c r="L355" s="1"/>
      <c r="M355" s="1"/>
    </row>
    <row r="356" spans="2:13">
      <c r="B356" s="1"/>
      <c r="C356" s="1"/>
      <c r="D356" s="1"/>
      <c r="E356" s="1"/>
      <c r="F356" s="1"/>
      <c r="G356" s="1"/>
      <c r="H356" s="1"/>
      <c r="I356" s="1"/>
      <c r="J356" s="1"/>
      <c r="K356" s="1"/>
      <c r="L356" s="1"/>
      <c r="M356" s="1"/>
    </row>
    <row r="357" spans="2:13">
      <c r="B357" s="1"/>
      <c r="C357" s="1"/>
      <c r="D357" s="1"/>
      <c r="E357" s="1"/>
      <c r="F357" s="1"/>
      <c r="G357" s="1"/>
      <c r="H357" s="1"/>
      <c r="I357" s="1"/>
      <c r="J357" s="1"/>
      <c r="K357" s="1"/>
      <c r="L357" s="1"/>
      <c r="M357" s="1"/>
    </row>
    <row r="358" spans="2:13">
      <c r="B358" s="1"/>
      <c r="C358" s="1"/>
      <c r="D358" s="1"/>
      <c r="E358" s="1"/>
      <c r="F358" s="1"/>
      <c r="G358" s="1"/>
      <c r="H358" s="1"/>
      <c r="I358" s="1"/>
      <c r="J358" s="1"/>
      <c r="K358" s="1"/>
      <c r="L358" s="1"/>
      <c r="M358" s="1"/>
    </row>
    <row r="359" spans="2:13">
      <c r="B359" s="1"/>
      <c r="C359" s="1"/>
      <c r="D359" s="1"/>
      <c r="E359" s="1"/>
      <c r="F359" s="1"/>
      <c r="G359" s="1"/>
      <c r="H359" s="1"/>
      <c r="I359" s="1"/>
      <c r="J359" s="1"/>
      <c r="K359" s="1"/>
      <c r="L359" s="1"/>
      <c r="M359" s="1"/>
    </row>
    <row r="360" spans="2:13">
      <c r="B360" s="1"/>
      <c r="C360" s="1"/>
      <c r="D360" s="1"/>
      <c r="E360" s="1"/>
      <c r="F360" s="1"/>
      <c r="G360" s="1"/>
      <c r="H360" s="1"/>
      <c r="I360" s="1"/>
      <c r="J360" s="1"/>
      <c r="K360" s="1"/>
      <c r="L360" s="1"/>
      <c r="M360" s="1"/>
    </row>
    <row r="361" spans="2:13">
      <c r="B361" s="1"/>
      <c r="C361" s="1"/>
      <c r="D361" s="1"/>
      <c r="E361" s="1"/>
      <c r="F361" s="1"/>
      <c r="G361" s="1"/>
      <c r="H361" s="1"/>
      <c r="I361" s="1"/>
      <c r="J361" s="1"/>
      <c r="K361" s="1"/>
      <c r="L361" s="1"/>
      <c r="M361" s="1"/>
    </row>
    <row r="362" spans="2:13">
      <c r="B362" s="1"/>
      <c r="C362" s="1"/>
      <c r="D362" s="1"/>
      <c r="E362" s="1"/>
      <c r="F362" s="1"/>
      <c r="G362" s="1"/>
      <c r="H362" s="1"/>
      <c r="I362" s="1"/>
      <c r="J362" s="1"/>
      <c r="K362" s="1"/>
      <c r="L362" s="1"/>
      <c r="M362" s="1"/>
    </row>
    <row r="363" spans="2:13">
      <c r="B363" s="1"/>
      <c r="C363" s="1"/>
      <c r="D363" s="1"/>
      <c r="E363" s="1"/>
      <c r="F363" s="1"/>
      <c r="G363" s="1"/>
      <c r="H363" s="1"/>
      <c r="I363" s="1"/>
      <c r="J363" s="1"/>
      <c r="K363" s="1"/>
      <c r="L363" s="1"/>
      <c r="M363" s="1"/>
    </row>
    <row r="364" spans="2:13">
      <c r="B364" s="1"/>
      <c r="C364" s="1"/>
      <c r="D364" s="1"/>
      <c r="E364" s="1"/>
      <c r="F364" s="1"/>
      <c r="G364" s="1"/>
      <c r="H364" s="1"/>
      <c r="I364" s="1"/>
      <c r="J364" s="1"/>
      <c r="K364" s="1"/>
      <c r="L364" s="1"/>
      <c r="M364" s="1"/>
    </row>
    <row r="365" spans="2:13">
      <c r="B365" s="1"/>
      <c r="C365" s="1"/>
      <c r="D365" s="1"/>
      <c r="E365" s="1"/>
      <c r="F365" s="1"/>
      <c r="G365" s="1"/>
      <c r="H365" s="1"/>
      <c r="I365" s="1"/>
      <c r="J365" s="1"/>
      <c r="K365" s="1"/>
      <c r="L365" s="1"/>
      <c r="M365" s="1"/>
    </row>
    <row r="366" spans="2:13">
      <c r="B366" s="1"/>
      <c r="C366" s="1"/>
      <c r="D366" s="1"/>
      <c r="E366" s="1"/>
      <c r="F366" s="1"/>
      <c r="G366" s="1"/>
      <c r="H366" s="1"/>
      <c r="I366" s="1"/>
      <c r="J366" s="1"/>
      <c r="K366" s="1"/>
      <c r="L366" s="1"/>
      <c r="M366" s="1"/>
    </row>
    <row r="367" spans="2:13">
      <c r="B367" s="1"/>
      <c r="C367" s="1"/>
      <c r="D367" s="1"/>
      <c r="E367" s="1"/>
      <c r="F367" s="1"/>
      <c r="G367" s="1"/>
      <c r="H367" s="1"/>
      <c r="I367" s="1"/>
      <c r="J367" s="1"/>
      <c r="K367" s="1"/>
      <c r="L367" s="1"/>
      <c r="M367" s="1"/>
    </row>
    <row r="368" spans="2:13">
      <c r="B368" s="1"/>
      <c r="C368" s="1"/>
      <c r="D368" s="1"/>
      <c r="E368" s="1"/>
      <c r="F368" s="1"/>
      <c r="G368" s="1"/>
      <c r="H368" s="1"/>
      <c r="I368" s="1"/>
      <c r="J368" s="1"/>
      <c r="K368" s="1"/>
      <c r="L368" s="1"/>
      <c r="M368" s="1"/>
    </row>
    <row r="369" spans="2:13">
      <c r="B369" s="1"/>
      <c r="C369" s="1"/>
      <c r="D369" s="1"/>
      <c r="E369" s="1"/>
      <c r="F369" s="1"/>
      <c r="G369" s="1"/>
      <c r="H369" s="1"/>
      <c r="I369" s="1"/>
      <c r="J369" s="1"/>
      <c r="K369" s="1"/>
      <c r="L369" s="1"/>
      <c r="M369" s="1"/>
    </row>
    <row r="370" spans="2:13">
      <c r="B370" s="1"/>
      <c r="C370" s="1"/>
      <c r="D370" s="1"/>
      <c r="E370" s="1"/>
      <c r="F370" s="1"/>
      <c r="G370" s="1"/>
      <c r="H370" s="1"/>
      <c r="I370" s="1"/>
      <c r="J370" s="1"/>
      <c r="K370" s="1"/>
      <c r="L370" s="1"/>
      <c r="M370" s="1"/>
    </row>
    <row r="371" spans="2:13">
      <c r="B371" s="1"/>
      <c r="C371" s="1"/>
      <c r="D371" s="1"/>
      <c r="E371" s="1"/>
      <c r="F371" s="1"/>
      <c r="G371" s="1"/>
      <c r="H371" s="1"/>
      <c r="I371" s="1"/>
      <c r="J371" s="1"/>
      <c r="K371" s="1"/>
      <c r="L371" s="1"/>
      <c r="M371" s="1"/>
    </row>
    <row r="372" spans="2:13">
      <c r="B372" s="1"/>
      <c r="C372" s="1"/>
      <c r="D372" s="1"/>
      <c r="E372" s="1"/>
      <c r="F372" s="1"/>
      <c r="G372" s="1"/>
      <c r="H372" s="1"/>
      <c r="I372" s="1"/>
      <c r="J372" s="1"/>
      <c r="K372" s="1"/>
      <c r="L372" s="1"/>
      <c r="M372" s="1"/>
    </row>
    <row r="373" spans="2:13">
      <c r="B373" s="1"/>
      <c r="C373" s="1"/>
      <c r="D373" s="1"/>
      <c r="E373" s="1"/>
      <c r="F373" s="1"/>
      <c r="G373" s="1"/>
      <c r="H373" s="1"/>
      <c r="I373" s="1"/>
      <c r="J373" s="1"/>
      <c r="K373" s="1"/>
      <c r="L373" s="1"/>
      <c r="M373" s="1"/>
    </row>
    <row r="374" spans="2:13">
      <c r="B374" s="1"/>
      <c r="C374" s="1"/>
      <c r="D374" s="1"/>
      <c r="E374" s="1"/>
      <c r="F374" s="1"/>
      <c r="G374" s="1"/>
      <c r="H374" s="1"/>
      <c r="I374" s="1"/>
      <c r="J374" s="1"/>
      <c r="K374" s="1"/>
      <c r="L374" s="1"/>
      <c r="M374" s="1"/>
    </row>
    <row r="375" spans="2:13">
      <c r="B375" s="1"/>
      <c r="C375" s="1"/>
      <c r="D375" s="1"/>
      <c r="E375" s="1"/>
      <c r="F375" s="1"/>
      <c r="G375" s="1"/>
      <c r="H375" s="1"/>
      <c r="I375" s="1"/>
      <c r="J375" s="1"/>
      <c r="K375" s="1"/>
      <c r="L375" s="1"/>
      <c r="M375" s="1"/>
    </row>
    <row r="376" spans="2:13">
      <c r="B376" s="1"/>
      <c r="C376" s="1"/>
      <c r="D376" s="1"/>
      <c r="E376" s="1"/>
      <c r="F376" s="1"/>
      <c r="G376" s="1"/>
      <c r="H376" s="1"/>
      <c r="I376" s="1"/>
      <c r="J376" s="1"/>
      <c r="K376" s="1"/>
      <c r="L376" s="1"/>
      <c r="M376" s="1"/>
    </row>
    <row r="377" spans="2:13">
      <c r="B377" s="1"/>
      <c r="C377" s="1"/>
      <c r="D377" s="1"/>
      <c r="E377" s="1"/>
      <c r="F377" s="1"/>
      <c r="G377" s="1"/>
      <c r="H377" s="1"/>
      <c r="I377" s="1"/>
      <c r="J377" s="1"/>
      <c r="K377" s="1"/>
      <c r="L377" s="1"/>
      <c r="M377" s="1"/>
    </row>
    <row r="378" spans="2:13">
      <c r="B378" s="1"/>
      <c r="C378" s="1"/>
      <c r="D378" s="1"/>
      <c r="E378" s="1"/>
      <c r="F378" s="1"/>
      <c r="G378" s="1"/>
      <c r="H378" s="1"/>
      <c r="I378" s="1"/>
      <c r="J378" s="1"/>
      <c r="K378" s="1"/>
      <c r="L378" s="1"/>
      <c r="M378" s="1"/>
    </row>
    <row r="379" spans="2:13">
      <c r="B379" s="1"/>
      <c r="C379" s="1"/>
      <c r="D379" s="1"/>
      <c r="E379" s="1"/>
      <c r="F379" s="1"/>
      <c r="G379" s="1"/>
      <c r="H379" s="1"/>
      <c r="I379" s="1"/>
      <c r="J379" s="1"/>
      <c r="K379" s="1"/>
      <c r="L379" s="1"/>
      <c r="M379" s="1"/>
    </row>
    <row r="380" spans="2:13">
      <c r="B380" s="1"/>
      <c r="C380" s="1"/>
      <c r="D380" s="1"/>
      <c r="E380" s="1"/>
      <c r="F380" s="1"/>
      <c r="G380" s="1"/>
      <c r="H380" s="1"/>
      <c r="I380" s="1"/>
      <c r="J380" s="1"/>
      <c r="K380" s="1"/>
      <c r="L380" s="1"/>
      <c r="M380" s="1"/>
    </row>
    <row r="381" spans="2:13">
      <c r="B381" s="1"/>
      <c r="C381" s="1"/>
      <c r="D381" s="1"/>
      <c r="E381" s="1"/>
      <c r="F381" s="1"/>
      <c r="G381" s="1"/>
      <c r="H381" s="1"/>
      <c r="I381" s="1"/>
      <c r="J381" s="1"/>
      <c r="K381" s="1"/>
      <c r="L381" s="1"/>
      <c r="M381" s="1"/>
    </row>
    <row r="382" spans="2:13">
      <c r="B382" s="1"/>
      <c r="C382" s="1"/>
      <c r="D382" s="1"/>
      <c r="E382" s="1"/>
      <c r="F382" s="1"/>
      <c r="G382" s="1"/>
      <c r="H382" s="1"/>
      <c r="I382" s="1"/>
      <c r="J382" s="1"/>
      <c r="K382" s="1"/>
      <c r="L382" s="1"/>
      <c r="M382" s="1"/>
    </row>
    <row r="383" spans="2:13">
      <c r="B383" s="1"/>
      <c r="C383" s="1"/>
      <c r="D383" s="1"/>
      <c r="E383" s="1"/>
      <c r="F383" s="1"/>
      <c r="G383" s="1"/>
      <c r="H383" s="1"/>
      <c r="I383" s="1"/>
      <c r="J383" s="1"/>
      <c r="K383" s="1"/>
      <c r="L383" s="1"/>
      <c r="M383" s="1"/>
    </row>
    <row r="384" spans="2:13">
      <c r="B384" s="1"/>
      <c r="C384" s="1"/>
      <c r="D384" s="1"/>
      <c r="E384" s="1"/>
      <c r="F384" s="1"/>
      <c r="G384" s="1"/>
      <c r="H384" s="1"/>
      <c r="I384" s="1"/>
      <c r="J384" s="1"/>
      <c r="K384" s="1"/>
      <c r="L384" s="1"/>
      <c r="M384" s="1"/>
    </row>
    <row r="385" spans="2:13">
      <c r="B385" s="1"/>
      <c r="C385" s="1"/>
      <c r="D385" s="1"/>
      <c r="E385" s="1"/>
      <c r="F385" s="1"/>
      <c r="G385" s="1"/>
      <c r="H385" s="1"/>
      <c r="I385" s="1"/>
      <c r="J385" s="1"/>
      <c r="K385" s="1"/>
      <c r="L385" s="1"/>
      <c r="M385" s="1"/>
    </row>
    <row r="386" spans="2:13">
      <c r="B386" s="1"/>
      <c r="C386" s="1"/>
      <c r="D386" s="1"/>
      <c r="E386" s="1"/>
      <c r="F386" s="1"/>
      <c r="G386" s="1"/>
      <c r="H386" s="1"/>
      <c r="I386" s="1"/>
      <c r="J386" s="1"/>
      <c r="K386" s="1"/>
      <c r="L386" s="1"/>
      <c r="M386" s="1"/>
    </row>
    <row r="387" spans="2:13">
      <c r="B387" s="1"/>
      <c r="C387" s="1"/>
      <c r="D387" s="1"/>
      <c r="E387" s="1"/>
      <c r="F387" s="1"/>
      <c r="G387" s="1"/>
      <c r="H387" s="1"/>
      <c r="I387" s="1"/>
      <c r="J387" s="1"/>
      <c r="K387" s="1"/>
      <c r="L387" s="1"/>
      <c r="M387" s="1"/>
    </row>
    <row r="388" spans="2:13">
      <c r="B388" s="1"/>
      <c r="C388" s="1"/>
      <c r="D388" s="1"/>
      <c r="E388" s="1"/>
      <c r="F388" s="1"/>
      <c r="G388" s="1"/>
      <c r="H388" s="1"/>
      <c r="I388" s="1"/>
      <c r="J388" s="1"/>
      <c r="K388" s="1"/>
      <c r="L388" s="1"/>
      <c r="M388" s="1"/>
    </row>
    <row r="389" spans="2:13">
      <c r="B389" s="1"/>
      <c r="C389" s="1"/>
      <c r="D389" s="1"/>
      <c r="E389" s="1"/>
      <c r="F389" s="1"/>
      <c r="G389" s="1"/>
      <c r="H389" s="1"/>
      <c r="I389" s="1"/>
      <c r="J389" s="1"/>
      <c r="K389" s="1"/>
      <c r="L389" s="1"/>
      <c r="M389" s="1"/>
    </row>
    <row r="390" spans="2:13">
      <c r="B390" s="1"/>
      <c r="C390" s="1"/>
      <c r="D390" s="1"/>
      <c r="E390" s="1"/>
      <c r="F390" s="1"/>
      <c r="G390" s="1"/>
      <c r="H390" s="1"/>
      <c r="I390" s="1"/>
      <c r="J390" s="1"/>
      <c r="K390" s="1"/>
      <c r="L390" s="1"/>
      <c r="M390" s="1"/>
    </row>
    <row r="391" spans="2:13">
      <c r="B391" s="1"/>
      <c r="C391" s="1"/>
      <c r="D391" s="1"/>
      <c r="E391" s="1"/>
      <c r="F391" s="1"/>
      <c r="G391" s="1"/>
      <c r="H391" s="1"/>
      <c r="I391" s="1"/>
      <c r="J391" s="1"/>
      <c r="K391" s="1"/>
      <c r="L391" s="1"/>
      <c r="M391" s="1"/>
    </row>
    <row r="392" spans="2:13">
      <c r="B392" s="1"/>
      <c r="C392" s="1"/>
      <c r="D392" s="1"/>
      <c r="E392" s="1"/>
      <c r="F392" s="1"/>
      <c r="G392" s="1"/>
      <c r="H392" s="1"/>
      <c r="I392" s="1"/>
      <c r="J392" s="1"/>
      <c r="K392" s="1"/>
      <c r="L392" s="1"/>
      <c r="M392" s="1"/>
    </row>
    <row r="393" spans="2:13">
      <c r="B393" s="1"/>
      <c r="C393" s="1"/>
      <c r="D393" s="1"/>
      <c r="E393" s="1"/>
      <c r="F393" s="1"/>
      <c r="G393" s="1"/>
      <c r="H393" s="1"/>
      <c r="I393" s="1"/>
      <c r="J393" s="1"/>
      <c r="K393" s="1"/>
      <c r="L393" s="1"/>
      <c r="M393" s="1"/>
    </row>
    <row r="394" spans="2:13">
      <c r="B394" s="1"/>
      <c r="C394" s="1"/>
      <c r="D394" s="1"/>
      <c r="E394" s="1"/>
      <c r="F394" s="1"/>
      <c r="G394" s="1"/>
      <c r="H394" s="1"/>
      <c r="I394" s="1"/>
      <c r="J394" s="1"/>
      <c r="K394" s="1"/>
      <c r="L394" s="1"/>
      <c r="M394" s="1"/>
    </row>
    <row r="395" spans="2:13">
      <c r="B395" s="1"/>
      <c r="C395" s="1"/>
      <c r="D395" s="1"/>
      <c r="E395" s="1"/>
      <c r="F395" s="1"/>
      <c r="G395" s="1"/>
      <c r="H395" s="1"/>
      <c r="I395" s="1"/>
      <c r="J395" s="1"/>
      <c r="K395" s="1"/>
      <c r="L395" s="1"/>
      <c r="M395" s="1"/>
    </row>
  </sheetData>
  <mergeCells count="19">
    <mergeCell ref="N2:N3"/>
    <mergeCell ref="O2:O3"/>
    <mergeCell ref="D5:D9"/>
    <mergeCell ref="F5:F9"/>
    <mergeCell ref="G5:G9"/>
    <mergeCell ref="H5:H9"/>
    <mergeCell ref="I5:I9"/>
    <mergeCell ref="J5:J9"/>
    <mergeCell ref="K5:K9"/>
    <mergeCell ref="N5:N9"/>
    <mergeCell ref="D21:D22"/>
    <mergeCell ref="F21:F22"/>
    <mergeCell ref="N21:N22"/>
    <mergeCell ref="D13:D16"/>
    <mergeCell ref="H13:H16"/>
    <mergeCell ref="I13:I16"/>
    <mergeCell ref="J13:J16"/>
    <mergeCell ref="K13:K16"/>
    <mergeCell ref="N13:N16"/>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5"/>
  <sheetViews>
    <sheetView tabSelected="1" workbookViewId="0">
      <selection activeCell="B2" sqref="B2"/>
    </sheetView>
  </sheetViews>
  <sheetFormatPr baseColWidth="10" defaultColWidth="8.83203125" defaultRowHeight="15"/>
  <cols>
    <col min="1" max="1" width="25.6640625" customWidth="1"/>
  </cols>
  <sheetData>
    <row r="1" spans="1:5">
      <c r="A1" t="s">
        <v>494</v>
      </c>
    </row>
    <row r="2" spans="1:5">
      <c r="A2" t="s">
        <v>515</v>
      </c>
      <c r="B2" t="s">
        <v>529</v>
      </c>
      <c r="C2" t="s">
        <v>495</v>
      </c>
      <c r="D2" t="s">
        <v>496</v>
      </c>
      <c r="E2" t="s">
        <v>530</v>
      </c>
    </row>
    <row r="3" spans="1:5">
      <c r="A3">
        <v>2</v>
      </c>
      <c r="B3" t="s">
        <v>497</v>
      </c>
      <c r="C3">
        <v>71</v>
      </c>
      <c r="D3">
        <v>20</v>
      </c>
      <c r="E3" t="s">
        <v>498</v>
      </c>
    </row>
    <row r="4" spans="1:5">
      <c r="A4">
        <v>4</v>
      </c>
      <c r="B4" t="s">
        <v>292</v>
      </c>
      <c r="C4">
        <v>16</v>
      </c>
      <c r="D4">
        <v>60</v>
      </c>
      <c r="E4" t="s">
        <v>449</v>
      </c>
    </row>
    <row r="5" spans="1:5">
      <c r="A5">
        <v>5</v>
      </c>
      <c r="B5" t="s">
        <v>292</v>
      </c>
      <c r="C5">
        <v>40</v>
      </c>
      <c r="D5">
        <v>50</v>
      </c>
      <c r="E5" t="s">
        <v>442</v>
      </c>
    </row>
    <row r="6" spans="1:5">
      <c r="A6">
        <v>8</v>
      </c>
      <c r="B6" t="s">
        <v>206</v>
      </c>
      <c r="C6">
        <v>61</v>
      </c>
      <c r="D6">
        <v>24</v>
      </c>
      <c r="E6" t="s">
        <v>498</v>
      </c>
    </row>
    <row r="7" spans="1:5">
      <c r="A7">
        <v>12</v>
      </c>
      <c r="B7" t="s">
        <v>206</v>
      </c>
      <c r="C7">
        <v>52</v>
      </c>
      <c r="D7">
        <v>24</v>
      </c>
      <c r="E7" t="s">
        <v>498</v>
      </c>
    </row>
    <row r="8" spans="1:5">
      <c r="A8">
        <v>13</v>
      </c>
      <c r="B8" t="s">
        <v>206</v>
      </c>
      <c r="C8">
        <v>65</v>
      </c>
      <c r="D8">
        <v>23</v>
      </c>
      <c r="E8" t="s">
        <v>498</v>
      </c>
    </row>
    <row r="9" spans="1:5">
      <c r="A9">
        <v>14</v>
      </c>
      <c r="B9" t="s">
        <v>206</v>
      </c>
      <c r="C9">
        <v>63</v>
      </c>
      <c r="D9">
        <v>16</v>
      </c>
      <c r="E9" t="s">
        <v>498</v>
      </c>
    </row>
    <row r="10" spans="1:5">
      <c r="A10">
        <v>17</v>
      </c>
      <c r="B10" t="s">
        <v>206</v>
      </c>
      <c r="C10">
        <v>51</v>
      </c>
      <c r="D10">
        <v>33</v>
      </c>
      <c r="E10" t="s">
        <v>498</v>
      </c>
    </row>
    <row r="11" spans="1:5">
      <c r="A11">
        <v>18</v>
      </c>
      <c r="B11" t="s">
        <v>292</v>
      </c>
      <c r="C11">
        <v>15</v>
      </c>
      <c r="D11">
        <v>57</v>
      </c>
      <c r="E11" t="s">
        <v>442</v>
      </c>
    </row>
    <row r="12" spans="1:5">
      <c r="A12">
        <v>19</v>
      </c>
      <c r="B12" t="s">
        <v>292</v>
      </c>
      <c r="C12">
        <v>75</v>
      </c>
      <c r="D12">
        <v>16</v>
      </c>
      <c r="E12" t="s">
        <v>498</v>
      </c>
    </row>
    <row r="13" spans="1:5">
      <c r="A13">
        <v>21</v>
      </c>
      <c r="B13" t="s">
        <v>206</v>
      </c>
      <c r="C13">
        <v>42</v>
      </c>
      <c r="D13">
        <v>37</v>
      </c>
      <c r="E13" t="s">
        <v>498</v>
      </c>
    </row>
    <row r="14" spans="1:5">
      <c r="A14">
        <v>22</v>
      </c>
      <c r="B14" t="s">
        <v>497</v>
      </c>
      <c r="C14">
        <v>71</v>
      </c>
      <c r="D14">
        <v>20</v>
      </c>
      <c r="E14" t="s">
        <v>498</v>
      </c>
    </row>
    <row r="15" spans="1:5">
      <c r="A15">
        <v>29</v>
      </c>
      <c r="B15" t="s">
        <v>497</v>
      </c>
      <c r="C15">
        <v>32</v>
      </c>
      <c r="D15">
        <v>44</v>
      </c>
      <c r="E15" t="s">
        <v>449</v>
      </c>
    </row>
    <row r="16" spans="1:5">
      <c r="A16">
        <v>34</v>
      </c>
      <c r="B16" t="s">
        <v>292</v>
      </c>
      <c r="C16">
        <v>35</v>
      </c>
      <c r="D16">
        <v>45</v>
      </c>
      <c r="E16" t="s">
        <v>442</v>
      </c>
    </row>
    <row r="17" spans="1:5">
      <c r="A17">
        <v>36</v>
      </c>
      <c r="B17" t="s">
        <v>206</v>
      </c>
      <c r="C17">
        <v>60</v>
      </c>
      <c r="D17">
        <v>30</v>
      </c>
      <c r="E17" t="s">
        <v>498</v>
      </c>
    </row>
    <row r="18" spans="1:5">
      <c r="A18">
        <v>37</v>
      </c>
      <c r="B18" t="s">
        <v>292</v>
      </c>
      <c r="C18">
        <v>39</v>
      </c>
      <c r="D18">
        <v>34</v>
      </c>
      <c r="E18" t="s">
        <v>449</v>
      </c>
    </row>
    <row r="19" spans="1:5">
      <c r="A19">
        <v>39</v>
      </c>
      <c r="B19" t="s">
        <v>497</v>
      </c>
      <c r="C19">
        <v>40</v>
      </c>
      <c r="D19">
        <v>36</v>
      </c>
      <c r="E19" t="s">
        <v>449</v>
      </c>
    </row>
    <row r="20" spans="1:5">
      <c r="A20">
        <v>48</v>
      </c>
      <c r="B20" t="s">
        <v>206</v>
      </c>
      <c r="C20">
        <v>65</v>
      </c>
      <c r="D20">
        <v>21</v>
      </c>
      <c r="E20" t="s">
        <v>449</v>
      </c>
    </row>
    <row r="21" spans="1:5">
      <c r="A21">
        <v>50</v>
      </c>
      <c r="B21" t="s">
        <v>206</v>
      </c>
      <c r="C21">
        <v>40</v>
      </c>
      <c r="D21">
        <v>25</v>
      </c>
      <c r="E21" t="s">
        <v>442</v>
      </c>
    </row>
    <row r="22" spans="1:5">
      <c r="A22">
        <v>52</v>
      </c>
      <c r="B22" t="s">
        <v>497</v>
      </c>
      <c r="C22">
        <v>46</v>
      </c>
      <c r="D22">
        <v>25</v>
      </c>
      <c r="E22" t="s">
        <v>498</v>
      </c>
    </row>
    <row r="23" spans="1:5">
      <c r="A23">
        <v>53</v>
      </c>
      <c r="B23" t="s">
        <v>292</v>
      </c>
      <c r="C23">
        <v>71</v>
      </c>
      <c r="D23">
        <v>20</v>
      </c>
      <c r="E23" t="s">
        <v>449</v>
      </c>
    </row>
    <row r="24" spans="1:5">
      <c r="A24">
        <v>55</v>
      </c>
      <c r="B24" t="s">
        <v>206</v>
      </c>
      <c r="C24">
        <v>73</v>
      </c>
      <c r="D24">
        <v>9</v>
      </c>
      <c r="E24" t="s">
        <v>498</v>
      </c>
    </row>
    <row r="25" spans="1:5">
      <c r="A25">
        <v>57</v>
      </c>
      <c r="B25" t="s">
        <v>497</v>
      </c>
      <c r="C25">
        <v>53</v>
      </c>
      <c r="D25">
        <v>34</v>
      </c>
      <c r="E25" t="s">
        <v>498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B296"/>
  <sheetViews>
    <sheetView workbookViewId="0">
      <pane xSplit="1" ySplit="1" topLeftCell="B2" activePane="bottomRight" state="frozen"/>
      <selection pane="topRight" activeCell="B1" sqref="B1"/>
      <selection pane="bottomLeft" activeCell="A2" sqref="A2"/>
      <selection pane="bottomRight" activeCell="J13" sqref="J13"/>
    </sheetView>
  </sheetViews>
  <sheetFormatPr baseColWidth="10" defaultColWidth="8.83203125" defaultRowHeight="15"/>
  <cols>
    <col min="2" max="2" width="21.1640625" style="1" customWidth="1"/>
    <col min="3" max="3" width="10.83203125" customWidth="1"/>
    <col min="4" max="4" width="14.1640625" customWidth="1"/>
    <col min="6" max="7" width="10.33203125" customWidth="1"/>
    <col min="9" max="9" width="13.6640625" customWidth="1"/>
    <col min="10" max="10" width="10.5" customWidth="1"/>
    <col min="13" max="13" width="11.83203125" customWidth="1"/>
    <col min="15" max="15" width="15" customWidth="1"/>
    <col min="16" max="16" width="9.1640625" style="1"/>
    <col min="18" max="18" width="12.1640625" customWidth="1"/>
    <col min="19" max="19" width="12.1640625" style="1" customWidth="1"/>
    <col min="20" max="20" width="9.1640625" style="1"/>
    <col min="21" max="21" width="17.6640625" customWidth="1"/>
  </cols>
  <sheetData>
    <row r="1" spans="1:54">
      <c r="A1" t="s">
        <v>391</v>
      </c>
      <c r="B1" s="1" t="s">
        <v>392</v>
      </c>
      <c r="C1" t="s">
        <v>393</v>
      </c>
      <c r="D1" t="s">
        <v>394</v>
      </c>
      <c r="E1" t="s">
        <v>395</v>
      </c>
      <c r="F1" t="s">
        <v>396</v>
      </c>
      <c r="G1" t="s">
        <v>397</v>
      </c>
      <c r="H1" t="s">
        <v>398</v>
      </c>
      <c r="I1" t="s">
        <v>399</v>
      </c>
      <c r="J1" t="s">
        <v>400</v>
      </c>
      <c r="K1" t="s">
        <v>401</v>
      </c>
      <c r="L1" t="s">
        <v>402</v>
      </c>
      <c r="M1" t="s">
        <v>403</v>
      </c>
      <c r="N1" t="s">
        <v>404</v>
      </c>
      <c r="O1" t="s">
        <v>405</v>
      </c>
      <c r="P1" s="1" t="s">
        <v>406</v>
      </c>
      <c r="Q1" t="s">
        <v>407</v>
      </c>
      <c r="R1" t="s">
        <v>408</v>
      </c>
      <c r="S1" s="1" t="s">
        <v>409</v>
      </c>
      <c r="T1" s="1" t="s">
        <v>410</v>
      </c>
      <c r="U1" t="s">
        <v>411</v>
      </c>
    </row>
    <row r="2" spans="1:54">
      <c r="A2" s="28" t="s">
        <v>412</v>
      </c>
      <c r="B2" s="1" t="s">
        <v>13</v>
      </c>
      <c r="C2" s="8"/>
      <c r="D2" s="8"/>
      <c r="E2" s="8"/>
      <c r="F2" s="8"/>
      <c r="G2" s="8"/>
      <c r="H2" s="8"/>
      <c r="I2" s="8" t="s">
        <v>413</v>
      </c>
      <c r="J2" s="8" t="s">
        <v>414</v>
      </c>
      <c r="K2" s="8"/>
      <c r="L2" s="8"/>
      <c r="M2" s="8" t="s">
        <v>415</v>
      </c>
      <c r="N2" s="8"/>
      <c r="O2" s="8" t="s">
        <v>416</v>
      </c>
      <c r="Q2" s="8"/>
      <c r="R2" s="8" t="s">
        <v>417</v>
      </c>
      <c r="S2" s="8" t="s">
        <v>418</v>
      </c>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row>
    <row r="3" spans="1:54">
      <c r="A3" s="28" t="s">
        <v>419</v>
      </c>
      <c r="B3" s="1" t="s">
        <v>28</v>
      </c>
      <c r="C3" s="8"/>
      <c r="D3" s="8"/>
      <c r="E3" s="8"/>
      <c r="F3" s="8"/>
      <c r="G3" s="8"/>
      <c r="H3" s="8"/>
      <c r="I3" s="8" t="s">
        <v>413</v>
      </c>
      <c r="J3" s="8" t="s">
        <v>414</v>
      </c>
      <c r="K3" s="8"/>
      <c r="L3" s="8"/>
      <c r="M3" s="8" t="s">
        <v>415</v>
      </c>
      <c r="N3" s="8" t="s">
        <v>418</v>
      </c>
      <c r="O3" s="8"/>
      <c r="Q3" s="8"/>
      <c r="R3" s="8"/>
      <c r="S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row>
    <row r="4" spans="1:54">
      <c r="A4" s="28">
        <v>2</v>
      </c>
      <c r="B4" s="1" t="s">
        <v>30</v>
      </c>
      <c r="C4" s="8"/>
      <c r="D4" s="8"/>
      <c r="E4" s="8"/>
      <c r="F4" s="8"/>
      <c r="G4" s="8"/>
      <c r="H4" s="8"/>
      <c r="I4" s="8" t="s">
        <v>420</v>
      </c>
      <c r="J4" s="8"/>
      <c r="K4" s="8"/>
      <c r="L4" s="8"/>
      <c r="M4" s="8" t="s">
        <v>414</v>
      </c>
      <c r="N4" s="8"/>
      <c r="O4" s="8">
        <v>0.5</v>
      </c>
      <c r="Q4" s="8"/>
      <c r="R4" s="8"/>
      <c r="S4" s="8"/>
      <c r="T4" s="1" t="s">
        <v>421</v>
      </c>
      <c r="U4" s="8" t="s">
        <v>422</v>
      </c>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row>
    <row r="5" spans="1:54">
      <c r="A5">
        <v>3</v>
      </c>
      <c r="B5" s="1" t="s">
        <v>13</v>
      </c>
      <c r="C5" s="8"/>
      <c r="D5" s="8"/>
      <c r="E5" s="8"/>
      <c r="F5" s="8"/>
      <c r="G5" s="8"/>
      <c r="H5" s="8"/>
      <c r="I5" s="8" t="s">
        <v>413</v>
      </c>
      <c r="J5" s="8" t="s">
        <v>414</v>
      </c>
      <c r="K5" s="8"/>
      <c r="L5" s="8"/>
      <c r="M5" s="8" t="s">
        <v>415</v>
      </c>
      <c r="N5" s="8"/>
      <c r="O5" s="8" t="s">
        <v>416</v>
      </c>
      <c r="Q5" s="8"/>
      <c r="R5" s="8" t="s">
        <v>423</v>
      </c>
      <c r="S5" s="8" t="s">
        <v>418</v>
      </c>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row>
    <row r="6" spans="1:54">
      <c r="A6">
        <v>4</v>
      </c>
      <c r="B6" s="1" t="s">
        <v>30</v>
      </c>
      <c r="C6" s="8"/>
      <c r="D6" s="8"/>
      <c r="E6" s="8"/>
      <c r="F6" s="8"/>
      <c r="G6" s="8"/>
      <c r="H6" s="8"/>
      <c r="I6" s="8" t="s">
        <v>424</v>
      </c>
      <c r="J6" s="8" t="s">
        <v>414</v>
      </c>
      <c r="K6" s="8"/>
      <c r="L6" s="8"/>
      <c r="M6" s="8"/>
      <c r="N6" s="8"/>
      <c r="O6" s="8"/>
      <c r="Q6" s="8"/>
      <c r="R6" s="8"/>
      <c r="S6" s="8"/>
      <c r="T6" s="8" t="s">
        <v>425</v>
      </c>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row>
    <row r="7" spans="1:54">
      <c r="A7">
        <v>5</v>
      </c>
      <c r="B7" s="1" t="s">
        <v>30</v>
      </c>
      <c r="C7" s="8"/>
      <c r="D7" s="8"/>
      <c r="E7" s="8"/>
      <c r="F7" s="8"/>
      <c r="G7" s="8"/>
      <c r="H7" s="8"/>
      <c r="I7" s="8" t="s">
        <v>424</v>
      </c>
      <c r="J7" s="8" t="s">
        <v>414</v>
      </c>
      <c r="K7" s="8"/>
      <c r="L7" s="8"/>
      <c r="M7" s="8" t="s">
        <v>415</v>
      </c>
      <c r="N7" s="8"/>
      <c r="O7" s="8"/>
      <c r="Q7" s="8"/>
      <c r="R7" s="8"/>
      <c r="S7" s="8"/>
      <c r="T7" s="8" t="s">
        <v>420</v>
      </c>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row>
    <row r="8" spans="1:54">
      <c r="A8">
        <v>6</v>
      </c>
      <c r="B8" s="1" t="s">
        <v>28</v>
      </c>
      <c r="C8" s="8"/>
      <c r="D8" s="8" t="s">
        <v>426</v>
      </c>
      <c r="E8" s="8"/>
      <c r="F8" s="8"/>
      <c r="G8" s="8" t="s">
        <v>427</v>
      </c>
      <c r="H8" s="8"/>
      <c r="I8" s="8" t="s">
        <v>424</v>
      </c>
      <c r="J8" s="8" t="s">
        <v>414</v>
      </c>
      <c r="K8" s="8"/>
      <c r="L8" s="8"/>
      <c r="M8" s="8"/>
      <c r="N8" s="8"/>
      <c r="O8" s="8">
        <v>0.88</v>
      </c>
      <c r="P8" s="1">
        <v>0.75</v>
      </c>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row>
    <row r="9" spans="1:54">
      <c r="A9">
        <v>7</v>
      </c>
      <c r="B9" s="1" t="s">
        <v>96</v>
      </c>
      <c r="C9" s="8"/>
      <c r="D9" s="8"/>
      <c r="E9" s="8"/>
      <c r="F9" s="8"/>
      <c r="G9" s="8"/>
      <c r="H9" s="8"/>
      <c r="I9" s="8" t="s">
        <v>414</v>
      </c>
      <c r="J9" s="8" t="s">
        <v>414</v>
      </c>
      <c r="K9" s="8"/>
      <c r="L9" s="8"/>
      <c r="M9" s="8" t="s">
        <v>415</v>
      </c>
      <c r="N9" s="8"/>
      <c r="O9" s="8" t="s">
        <v>428</v>
      </c>
      <c r="P9" s="1" t="s">
        <v>429</v>
      </c>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row>
    <row r="10" spans="1:54">
      <c r="A10" s="28" t="s">
        <v>430</v>
      </c>
      <c r="B10" s="1" t="s">
        <v>30</v>
      </c>
      <c r="C10" s="8"/>
      <c r="D10" s="8"/>
      <c r="E10" s="8"/>
      <c r="F10" s="8"/>
      <c r="G10" s="8"/>
      <c r="H10" s="8"/>
      <c r="I10" s="8" t="s">
        <v>413</v>
      </c>
      <c r="J10" s="8" t="s">
        <v>414</v>
      </c>
      <c r="K10" s="8" t="s">
        <v>418</v>
      </c>
      <c r="L10" s="8" t="s">
        <v>418</v>
      </c>
      <c r="M10" s="8" t="s">
        <v>415</v>
      </c>
      <c r="N10" s="8"/>
      <c r="O10" s="8" t="s">
        <v>431</v>
      </c>
      <c r="P10" s="1" t="s">
        <v>432</v>
      </c>
      <c r="Q10" s="8"/>
      <c r="R10" s="8"/>
      <c r="S10" s="8"/>
      <c r="T10" s="8" t="s">
        <v>421</v>
      </c>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row>
    <row r="11" spans="1:54">
      <c r="A11" s="28" t="s">
        <v>433</v>
      </c>
      <c r="B11" s="1" t="s">
        <v>13</v>
      </c>
      <c r="C11" s="8"/>
      <c r="D11" s="8"/>
      <c r="E11" s="8"/>
      <c r="F11" s="8"/>
      <c r="G11" s="8"/>
      <c r="H11" s="8"/>
      <c r="I11" s="8" t="s">
        <v>413</v>
      </c>
      <c r="J11" s="8" t="s">
        <v>414</v>
      </c>
      <c r="K11" s="8"/>
      <c r="L11" s="8"/>
      <c r="M11" s="8" t="s">
        <v>415</v>
      </c>
      <c r="N11" s="8" t="s">
        <v>418</v>
      </c>
      <c r="O11" s="8" t="s">
        <v>431</v>
      </c>
      <c r="P11" s="1" t="s">
        <v>432</v>
      </c>
      <c r="Q11" s="8"/>
      <c r="R11" s="8" t="s">
        <v>423</v>
      </c>
      <c r="S11" s="8" t="s">
        <v>418</v>
      </c>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row>
    <row r="12" spans="1:54">
      <c r="A12">
        <v>9</v>
      </c>
      <c r="B12" s="1" t="s">
        <v>13</v>
      </c>
      <c r="C12" s="8"/>
      <c r="D12" s="8"/>
      <c r="E12" s="8"/>
      <c r="F12" s="8"/>
      <c r="G12" s="8"/>
      <c r="H12" s="8"/>
      <c r="I12" s="8" t="s">
        <v>413</v>
      </c>
      <c r="J12" s="8" t="s">
        <v>414</v>
      </c>
      <c r="K12" s="8"/>
      <c r="L12" s="8"/>
      <c r="M12" s="8" t="s">
        <v>415</v>
      </c>
      <c r="N12" s="8" t="s">
        <v>418</v>
      </c>
      <c r="O12" s="8">
        <v>2</v>
      </c>
      <c r="Q12" s="8"/>
      <c r="R12" s="8" t="s">
        <v>423</v>
      </c>
      <c r="S12" s="8" t="s">
        <v>434</v>
      </c>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row>
    <row r="13" spans="1:54">
      <c r="A13">
        <v>10</v>
      </c>
      <c r="B13" s="1" t="s">
        <v>28</v>
      </c>
      <c r="C13" s="8"/>
      <c r="D13" s="8"/>
      <c r="E13" s="8"/>
      <c r="F13" s="8" t="s">
        <v>435</v>
      </c>
      <c r="G13" s="8"/>
      <c r="H13" s="8"/>
      <c r="I13" s="8" t="s">
        <v>413</v>
      </c>
      <c r="J13" s="8" t="s">
        <v>414</v>
      </c>
      <c r="K13" s="8"/>
      <c r="L13" s="8"/>
      <c r="M13" s="8"/>
      <c r="N13" s="8"/>
      <c r="O13" s="8">
        <v>1.5</v>
      </c>
      <c r="P13" s="1">
        <v>6</v>
      </c>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row>
    <row r="14" spans="1:54">
      <c r="A14">
        <v>11</v>
      </c>
      <c r="B14" s="1" t="s">
        <v>28</v>
      </c>
      <c r="C14" s="8"/>
      <c r="D14" s="8"/>
      <c r="E14" s="8"/>
      <c r="F14" s="8"/>
      <c r="G14" s="8"/>
      <c r="H14" s="8"/>
      <c r="I14" s="8" t="s">
        <v>413</v>
      </c>
      <c r="J14" s="8"/>
      <c r="K14" s="8"/>
      <c r="L14" s="8"/>
      <c r="M14" s="8"/>
      <c r="N14" s="8"/>
      <c r="O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row>
    <row r="15" spans="1:54">
      <c r="A15">
        <v>12</v>
      </c>
      <c r="B15" s="1" t="s">
        <v>30</v>
      </c>
      <c r="C15" s="8" t="s">
        <v>418</v>
      </c>
      <c r="D15" s="8"/>
      <c r="E15" s="8"/>
      <c r="F15" s="8"/>
      <c r="G15" s="8"/>
      <c r="H15" s="8"/>
      <c r="I15" s="8" t="s">
        <v>413</v>
      </c>
      <c r="J15" s="8" t="s">
        <v>414</v>
      </c>
      <c r="K15" s="8" t="s">
        <v>418</v>
      </c>
      <c r="L15" s="8" t="s">
        <v>418</v>
      </c>
      <c r="M15" s="8" t="s">
        <v>415</v>
      </c>
      <c r="N15" s="8"/>
      <c r="O15" s="8" t="s">
        <v>416</v>
      </c>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row>
    <row r="16" spans="1:54">
      <c r="A16">
        <v>13</v>
      </c>
      <c r="B16" s="1" t="s">
        <v>30</v>
      </c>
      <c r="C16" s="8" t="s">
        <v>418</v>
      </c>
      <c r="D16" s="8"/>
      <c r="E16" s="8"/>
      <c r="F16" s="8"/>
      <c r="G16" s="8"/>
      <c r="H16" s="8"/>
      <c r="I16" s="8" t="s">
        <v>413</v>
      </c>
      <c r="J16" s="8" t="s">
        <v>414</v>
      </c>
      <c r="K16" s="8" t="s">
        <v>418</v>
      </c>
      <c r="L16" s="8" t="s">
        <v>418</v>
      </c>
      <c r="M16" s="8" t="s">
        <v>415</v>
      </c>
      <c r="N16" s="8"/>
      <c r="O16" s="29" t="s">
        <v>436</v>
      </c>
      <c r="P16" s="22" t="s">
        <v>437</v>
      </c>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row>
    <row r="17" spans="1:54">
      <c r="A17">
        <v>14</v>
      </c>
      <c r="B17" s="1" t="s">
        <v>30</v>
      </c>
      <c r="C17" s="8" t="s">
        <v>418</v>
      </c>
      <c r="D17" s="8"/>
      <c r="E17" s="8"/>
      <c r="F17" s="8"/>
      <c r="G17" s="8"/>
      <c r="H17" s="8"/>
      <c r="I17" s="8" t="s">
        <v>413</v>
      </c>
      <c r="J17" s="8" t="s">
        <v>414</v>
      </c>
      <c r="K17" s="8" t="s">
        <v>418</v>
      </c>
      <c r="L17" s="8" t="s">
        <v>418</v>
      </c>
      <c r="M17" s="8" t="s">
        <v>415</v>
      </c>
      <c r="N17" s="8"/>
      <c r="O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row>
    <row r="18" spans="1:54">
      <c r="A18">
        <v>15</v>
      </c>
      <c r="B18" s="1" t="s">
        <v>13</v>
      </c>
      <c r="C18" s="8"/>
      <c r="D18" s="8"/>
      <c r="E18" s="8"/>
      <c r="F18" s="8"/>
      <c r="G18" s="8"/>
      <c r="H18" s="8"/>
      <c r="I18" s="8" t="s">
        <v>413</v>
      </c>
      <c r="J18" s="8" t="s">
        <v>414</v>
      </c>
      <c r="K18" s="8"/>
      <c r="L18" s="8"/>
      <c r="M18" s="8"/>
      <c r="N18" s="8"/>
      <c r="O18" s="8">
        <v>2</v>
      </c>
      <c r="Q18" s="8"/>
      <c r="R18" s="8" t="s">
        <v>423</v>
      </c>
      <c r="S18" s="8" t="s">
        <v>418</v>
      </c>
      <c r="T18" s="8"/>
      <c r="U18" s="8" t="s">
        <v>438</v>
      </c>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row>
    <row r="19" spans="1:54">
      <c r="A19" s="28" t="s">
        <v>439</v>
      </c>
      <c r="B19" s="1" t="s">
        <v>13</v>
      </c>
      <c r="C19" s="8"/>
      <c r="D19" s="8"/>
      <c r="E19" s="8"/>
      <c r="F19" s="8"/>
      <c r="G19" s="8"/>
      <c r="H19" s="8"/>
      <c r="I19" s="8" t="s">
        <v>413</v>
      </c>
      <c r="J19" s="8" t="s">
        <v>414</v>
      </c>
      <c r="K19" s="8"/>
      <c r="L19" s="8"/>
      <c r="M19" s="8"/>
      <c r="N19" s="8"/>
      <c r="O19" s="8">
        <v>3.4</v>
      </c>
      <c r="P19" s="1">
        <v>2.4</v>
      </c>
      <c r="Q19" s="8"/>
      <c r="R19" s="8" t="s">
        <v>423</v>
      </c>
      <c r="S19" s="8" t="s">
        <v>418</v>
      </c>
      <c r="T19" s="8"/>
      <c r="U19" s="8" t="s">
        <v>440</v>
      </c>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row>
    <row r="20" spans="1:54">
      <c r="A20" s="28" t="s">
        <v>441</v>
      </c>
      <c r="B20" s="1" t="s">
        <v>28</v>
      </c>
      <c r="C20" s="8"/>
      <c r="D20" s="8"/>
      <c r="E20" s="8"/>
      <c r="F20" s="8"/>
      <c r="G20" s="8"/>
      <c r="H20" s="8"/>
      <c r="I20" s="8" t="s">
        <v>413</v>
      </c>
      <c r="J20" s="8" t="s">
        <v>414</v>
      </c>
      <c r="K20" s="8"/>
      <c r="L20" s="8"/>
      <c r="M20" s="8"/>
      <c r="N20" s="8"/>
      <c r="O20" s="8">
        <v>1.45</v>
      </c>
      <c r="P20" s="1">
        <v>2</v>
      </c>
      <c r="Q20" s="8"/>
      <c r="R20" s="8" t="s">
        <v>442</v>
      </c>
      <c r="S20" s="8" t="s">
        <v>434</v>
      </c>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row>
    <row r="21" spans="1:54">
      <c r="A21">
        <v>17</v>
      </c>
      <c r="B21" s="1" t="s">
        <v>30</v>
      </c>
      <c r="C21" s="8"/>
      <c r="D21" s="8" t="s">
        <v>443</v>
      </c>
      <c r="E21" s="8"/>
      <c r="F21" s="8"/>
      <c r="G21" s="8"/>
      <c r="H21" s="8"/>
      <c r="I21" s="8" t="s">
        <v>413</v>
      </c>
      <c r="J21" s="8" t="s">
        <v>414</v>
      </c>
      <c r="K21" s="8"/>
      <c r="L21" s="8"/>
      <c r="M21" s="8"/>
      <c r="N21" s="8"/>
      <c r="O21" s="8">
        <v>3</v>
      </c>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row>
    <row r="22" spans="1:54">
      <c r="A22">
        <v>18</v>
      </c>
      <c r="B22" s="1" t="s">
        <v>30</v>
      </c>
      <c r="C22" s="8"/>
      <c r="D22" s="8"/>
      <c r="E22" s="8"/>
      <c r="F22" s="8"/>
      <c r="G22" s="8"/>
      <c r="H22" s="8"/>
      <c r="I22" s="8" t="s">
        <v>413</v>
      </c>
      <c r="J22" s="8" t="s">
        <v>414</v>
      </c>
      <c r="K22" s="8"/>
      <c r="L22" s="8"/>
      <c r="M22" s="8"/>
      <c r="N22" s="8"/>
      <c r="O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row>
    <row r="23" spans="1:54">
      <c r="A23">
        <v>19</v>
      </c>
      <c r="B23" s="1" t="s">
        <v>30</v>
      </c>
      <c r="C23" s="8"/>
      <c r="D23" s="8"/>
      <c r="E23" s="8"/>
      <c r="F23" s="8"/>
      <c r="G23" s="8"/>
      <c r="H23" s="8"/>
      <c r="I23" s="8" t="s">
        <v>414</v>
      </c>
      <c r="J23" s="8" t="s">
        <v>414</v>
      </c>
      <c r="K23" s="8"/>
      <c r="L23" s="8"/>
      <c r="M23" s="8"/>
      <c r="N23" s="8"/>
      <c r="O23" s="8" t="s">
        <v>444</v>
      </c>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row>
    <row r="24" spans="1:54">
      <c r="A24">
        <v>20</v>
      </c>
      <c r="B24" s="1" t="s">
        <v>28</v>
      </c>
      <c r="C24" s="8"/>
      <c r="D24" s="8" t="s">
        <v>445</v>
      </c>
      <c r="E24" s="8"/>
      <c r="F24" s="8"/>
      <c r="G24" s="8"/>
      <c r="H24" s="8"/>
      <c r="I24" s="8" t="s">
        <v>413</v>
      </c>
      <c r="J24" s="8" t="s">
        <v>414</v>
      </c>
      <c r="K24" s="8"/>
      <c r="L24" s="8"/>
      <c r="M24" s="8"/>
      <c r="N24" s="8"/>
      <c r="O24" s="8">
        <v>1.2</v>
      </c>
      <c r="P24" s="1">
        <v>3.4</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row>
    <row r="25" spans="1:54">
      <c r="A25">
        <v>21</v>
      </c>
      <c r="B25" s="1" t="s">
        <v>30</v>
      </c>
      <c r="C25" s="8"/>
      <c r="D25" s="8"/>
      <c r="E25" s="8"/>
      <c r="F25" s="8"/>
      <c r="G25" s="8"/>
      <c r="H25" s="8"/>
      <c r="I25" s="8" t="s">
        <v>413</v>
      </c>
      <c r="J25" s="8" t="s">
        <v>414</v>
      </c>
      <c r="K25" s="8" t="s">
        <v>418</v>
      </c>
      <c r="L25" s="8" t="s">
        <v>418</v>
      </c>
      <c r="M25" s="8"/>
      <c r="N25" s="8"/>
      <c r="O25" s="8">
        <v>2</v>
      </c>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row>
    <row r="26" spans="1:54">
      <c r="A26" s="28" t="s">
        <v>446</v>
      </c>
      <c r="B26" s="1" t="s">
        <v>30</v>
      </c>
      <c r="C26" s="8"/>
      <c r="D26" s="8"/>
      <c r="E26" s="8"/>
      <c r="F26" s="8" t="s">
        <v>418</v>
      </c>
      <c r="G26" s="8"/>
      <c r="H26" s="8"/>
      <c r="I26" s="8" t="s">
        <v>424</v>
      </c>
      <c r="J26" s="8" t="s">
        <v>414</v>
      </c>
      <c r="K26" s="8"/>
      <c r="L26" s="8"/>
      <c r="M26" s="8"/>
      <c r="N26" s="8"/>
      <c r="O26" s="8"/>
      <c r="Q26" s="8"/>
      <c r="R26" s="8"/>
      <c r="S26" s="8"/>
      <c r="T26" s="8" t="s">
        <v>421</v>
      </c>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row>
    <row r="27" spans="1:54">
      <c r="A27" s="28" t="s">
        <v>447</v>
      </c>
      <c r="B27" s="1" t="s">
        <v>448</v>
      </c>
      <c r="C27" s="8" t="s">
        <v>418</v>
      </c>
      <c r="D27" s="8"/>
      <c r="E27" s="8"/>
      <c r="F27" s="8"/>
      <c r="G27" s="8"/>
      <c r="H27" s="8"/>
      <c r="I27" s="8" t="s">
        <v>424</v>
      </c>
      <c r="J27" s="8" t="s">
        <v>414</v>
      </c>
      <c r="K27" s="8"/>
      <c r="L27" s="8"/>
      <c r="M27" s="8"/>
      <c r="N27" s="8"/>
      <c r="O27" s="8"/>
      <c r="Q27" s="8"/>
      <c r="R27" s="8" t="s">
        <v>449</v>
      </c>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row>
    <row r="28" spans="1:54">
      <c r="A28">
        <v>23</v>
      </c>
      <c r="B28" s="1" t="s">
        <v>28</v>
      </c>
      <c r="C28" s="8"/>
      <c r="D28" s="8"/>
      <c r="E28" s="8"/>
      <c r="F28" s="8"/>
      <c r="G28" s="8" t="s">
        <v>442</v>
      </c>
      <c r="H28" s="8"/>
      <c r="I28" s="8" t="s">
        <v>420</v>
      </c>
      <c r="J28" s="8" t="s">
        <v>414</v>
      </c>
      <c r="K28" s="8"/>
      <c r="L28" s="8"/>
      <c r="M28" s="8"/>
      <c r="N28" s="8"/>
      <c r="O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row>
    <row r="29" spans="1:54">
      <c r="A29" s="28" t="s">
        <v>450</v>
      </c>
      <c r="B29" s="1" t="s">
        <v>13</v>
      </c>
      <c r="C29" s="8"/>
      <c r="D29" s="8"/>
      <c r="E29" s="8"/>
      <c r="F29" s="8"/>
      <c r="G29" s="8"/>
      <c r="H29" s="8"/>
      <c r="I29" s="8" t="s">
        <v>424</v>
      </c>
      <c r="J29" s="8" t="s">
        <v>414</v>
      </c>
      <c r="K29" s="8"/>
      <c r="L29" s="8"/>
      <c r="M29" s="8"/>
      <c r="N29" s="8"/>
      <c r="O29" s="8"/>
      <c r="Q29" s="8"/>
      <c r="R29" s="8" t="s">
        <v>442</v>
      </c>
      <c r="S29" s="8" t="s">
        <v>418</v>
      </c>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row>
    <row r="30" spans="1:54">
      <c r="A30" s="28" t="s">
        <v>451</v>
      </c>
      <c r="B30" s="1" t="s">
        <v>448</v>
      </c>
      <c r="C30" s="8" t="s">
        <v>418</v>
      </c>
      <c r="D30" s="8"/>
      <c r="E30" s="8"/>
      <c r="F30" s="8"/>
      <c r="G30" s="8"/>
      <c r="H30" s="8"/>
      <c r="I30" s="8" t="s">
        <v>424</v>
      </c>
      <c r="J30" s="8" t="s">
        <v>414</v>
      </c>
      <c r="K30" s="8"/>
      <c r="L30" s="8"/>
      <c r="M30" s="8"/>
      <c r="N30" s="8"/>
      <c r="O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row>
    <row r="31" spans="1:54">
      <c r="A31">
        <v>25</v>
      </c>
      <c r="B31" s="1" t="s">
        <v>28</v>
      </c>
      <c r="C31" s="8"/>
      <c r="D31" s="8"/>
      <c r="E31" s="8"/>
      <c r="F31" s="8"/>
      <c r="G31" s="8"/>
      <c r="H31" s="8"/>
      <c r="I31" s="8"/>
      <c r="J31" s="8"/>
      <c r="K31" s="8"/>
      <c r="L31" s="8"/>
      <c r="M31" s="8"/>
      <c r="N31" s="8"/>
      <c r="O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row>
    <row r="32" spans="1:54">
      <c r="A32">
        <v>26</v>
      </c>
      <c r="B32" s="1" t="s">
        <v>96</v>
      </c>
      <c r="C32" s="8"/>
      <c r="D32" s="8"/>
      <c r="E32" s="8"/>
      <c r="F32" s="8"/>
      <c r="G32" s="8"/>
      <c r="H32" s="8"/>
      <c r="I32" s="8" t="s">
        <v>414</v>
      </c>
      <c r="J32" s="8" t="s">
        <v>414</v>
      </c>
      <c r="K32" s="8"/>
      <c r="L32" s="8"/>
      <c r="M32" s="8"/>
      <c r="N32" s="8"/>
      <c r="O32" s="8">
        <v>0.3</v>
      </c>
      <c r="P32" s="1">
        <v>0.5</v>
      </c>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row>
    <row r="33" spans="1:54">
      <c r="A33">
        <v>27</v>
      </c>
      <c r="B33" s="1" t="s">
        <v>13</v>
      </c>
      <c r="C33" s="8"/>
      <c r="D33" s="8"/>
      <c r="E33" s="8"/>
      <c r="F33" s="8"/>
      <c r="G33" s="8"/>
      <c r="H33" s="8"/>
      <c r="I33" s="8" t="s">
        <v>413</v>
      </c>
      <c r="J33" s="8" t="s">
        <v>414</v>
      </c>
      <c r="K33" s="8"/>
      <c r="L33" s="8"/>
      <c r="M33" s="8"/>
      <c r="N33" s="8" t="s">
        <v>434</v>
      </c>
      <c r="O33" s="8">
        <v>3</v>
      </c>
      <c r="Q33" s="8"/>
      <c r="R33" s="8" t="s">
        <v>442</v>
      </c>
      <c r="S33" s="8" t="s">
        <v>418</v>
      </c>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row>
    <row r="34" spans="1:54">
      <c r="A34">
        <v>28</v>
      </c>
      <c r="B34" s="1" t="s">
        <v>28</v>
      </c>
      <c r="C34" s="8"/>
      <c r="D34" s="8"/>
      <c r="E34" s="8"/>
      <c r="F34" s="8"/>
      <c r="G34" s="8"/>
      <c r="H34" s="8"/>
      <c r="I34" s="8" t="s">
        <v>414</v>
      </c>
      <c r="J34" s="8" t="s">
        <v>414</v>
      </c>
      <c r="K34" s="8"/>
      <c r="L34" s="8"/>
      <c r="M34" s="8"/>
      <c r="N34" s="8"/>
      <c r="O34" s="8" t="s">
        <v>452</v>
      </c>
      <c r="P34" s="1">
        <v>0.6</v>
      </c>
      <c r="Q34" s="8"/>
      <c r="R34" s="8"/>
      <c r="S34" s="8"/>
      <c r="T34" s="8"/>
      <c r="U34" s="8" t="s">
        <v>453</v>
      </c>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row>
    <row r="35" spans="1:54">
      <c r="A35">
        <v>29</v>
      </c>
      <c r="B35" s="1" t="s">
        <v>30</v>
      </c>
      <c r="C35" s="8"/>
      <c r="D35" s="8"/>
      <c r="E35" s="8"/>
      <c r="F35" s="8"/>
      <c r="G35" s="8"/>
      <c r="H35" s="8"/>
      <c r="I35" s="8" t="s">
        <v>413</v>
      </c>
      <c r="J35" s="8" t="s">
        <v>414</v>
      </c>
      <c r="K35" s="8"/>
      <c r="L35" s="8"/>
      <c r="M35" s="8"/>
      <c r="N35" s="8"/>
      <c r="O35" s="29" t="s">
        <v>454</v>
      </c>
      <c r="Q35" s="8"/>
      <c r="R35" s="8"/>
      <c r="S35" s="8"/>
      <c r="T35" s="8" t="s">
        <v>420</v>
      </c>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row>
    <row r="36" spans="1:54">
      <c r="A36">
        <v>30</v>
      </c>
      <c r="B36" s="1" t="s">
        <v>28</v>
      </c>
      <c r="C36" s="8"/>
      <c r="D36" s="8"/>
      <c r="E36" s="8"/>
      <c r="F36" s="8"/>
      <c r="G36" s="8" t="s">
        <v>442</v>
      </c>
      <c r="H36" s="8"/>
      <c r="I36" s="8" t="s">
        <v>413</v>
      </c>
      <c r="J36" s="8" t="s">
        <v>414</v>
      </c>
      <c r="K36" s="8"/>
      <c r="L36" s="8"/>
      <c r="M36" s="8"/>
      <c r="N36" s="8"/>
      <c r="O36" s="8">
        <v>2</v>
      </c>
      <c r="P36" s="1">
        <v>5</v>
      </c>
      <c r="Q36" s="8"/>
      <c r="R36" s="8" t="s">
        <v>455</v>
      </c>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row>
    <row r="37" spans="1:54">
      <c r="A37">
        <v>31</v>
      </c>
      <c r="B37" s="1" t="s">
        <v>28</v>
      </c>
      <c r="C37" s="8"/>
      <c r="D37" s="8"/>
      <c r="E37" s="8"/>
      <c r="F37" s="8"/>
      <c r="G37" s="8"/>
      <c r="H37" s="8"/>
      <c r="I37" s="8" t="s">
        <v>420</v>
      </c>
      <c r="J37" s="8" t="s">
        <v>414</v>
      </c>
      <c r="K37" s="8"/>
      <c r="L37" s="8"/>
      <c r="M37" s="8"/>
      <c r="N37" s="8"/>
      <c r="O37" s="8">
        <v>0.84</v>
      </c>
      <c r="P37" s="1">
        <v>1.9</v>
      </c>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row>
    <row r="38" spans="1:54">
      <c r="A38" s="28" t="s">
        <v>456</v>
      </c>
      <c r="B38" s="1" t="s">
        <v>13</v>
      </c>
      <c r="C38" s="8"/>
      <c r="D38" s="8"/>
      <c r="E38" s="8"/>
      <c r="F38" s="8"/>
      <c r="G38" s="8"/>
      <c r="H38" s="8"/>
      <c r="I38" s="8" t="s">
        <v>413</v>
      </c>
      <c r="J38" s="8" t="s">
        <v>414</v>
      </c>
      <c r="K38" s="8"/>
      <c r="L38" s="8"/>
      <c r="M38" s="8"/>
      <c r="N38" s="8"/>
      <c r="O38" s="8"/>
      <c r="Q38" s="8"/>
      <c r="R38" s="8" t="s">
        <v>442</v>
      </c>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row>
    <row r="39" spans="1:54">
      <c r="A39" s="28" t="s">
        <v>457</v>
      </c>
      <c r="B39" s="1" t="s">
        <v>13</v>
      </c>
      <c r="C39" s="8"/>
      <c r="D39" s="8" t="s">
        <v>458</v>
      </c>
      <c r="E39" s="8"/>
      <c r="F39" s="8"/>
      <c r="G39" s="8"/>
      <c r="H39" s="8"/>
      <c r="I39" s="8" t="s">
        <v>413</v>
      </c>
      <c r="J39" s="8" t="s">
        <v>414</v>
      </c>
      <c r="K39" s="8"/>
      <c r="L39" s="8"/>
      <c r="M39" s="8"/>
      <c r="N39" s="8" t="s">
        <v>418</v>
      </c>
      <c r="O39" s="8"/>
      <c r="Q39" s="8"/>
      <c r="R39" s="8" t="s">
        <v>423</v>
      </c>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row>
    <row r="40" spans="1:54">
      <c r="A40">
        <v>33</v>
      </c>
      <c r="B40" s="1" t="s">
        <v>28</v>
      </c>
      <c r="C40" s="8"/>
      <c r="D40" s="8" t="s">
        <v>418</v>
      </c>
      <c r="E40" s="8"/>
      <c r="F40" s="8"/>
      <c r="G40" s="8"/>
      <c r="H40" s="8"/>
      <c r="I40" s="8" t="s">
        <v>413</v>
      </c>
      <c r="J40" s="8" t="s">
        <v>414</v>
      </c>
      <c r="K40" s="8"/>
      <c r="L40" s="8"/>
      <c r="M40" s="8"/>
      <c r="N40" s="8"/>
      <c r="O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row>
    <row r="41" spans="1:54">
      <c r="A41">
        <v>34</v>
      </c>
      <c r="B41" s="1" t="s">
        <v>30</v>
      </c>
      <c r="C41" s="8"/>
      <c r="D41" s="8"/>
      <c r="E41" s="8"/>
      <c r="F41" s="8"/>
      <c r="G41" s="8"/>
      <c r="H41" s="8"/>
      <c r="I41" s="8" t="s">
        <v>414</v>
      </c>
      <c r="J41" s="8" t="s">
        <v>414</v>
      </c>
      <c r="K41" s="8"/>
      <c r="L41" s="8"/>
      <c r="M41" s="8"/>
      <c r="N41" s="8"/>
      <c r="O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row>
    <row r="42" spans="1:54">
      <c r="A42" s="28" t="s">
        <v>459</v>
      </c>
      <c r="B42" s="1" t="s">
        <v>96</v>
      </c>
      <c r="C42" s="8"/>
      <c r="D42" s="8"/>
      <c r="E42" s="8"/>
      <c r="F42" s="8"/>
      <c r="G42" s="8"/>
      <c r="H42" s="8"/>
      <c r="I42" s="8" t="s">
        <v>414</v>
      </c>
      <c r="J42" s="8" t="s">
        <v>414</v>
      </c>
      <c r="K42" s="8"/>
      <c r="L42" s="8"/>
      <c r="M42" s="8"/>
      <c r="N42" s="8"/>
      <c r="O42" s="8">
        <v>0.18</v>
      </c>
      <c r="P42" s="1">
        <v>7.0000000000000007E-2</v>
      </c>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row>
    <row r="43" spans="1:54">
      <c r="A43" s="28" t="s">
        <v>460</v>
      </c>
      <c r="B43" s="1" t="s">
        <v>96</v>
      </c>
      <c r="C43" s="8"/>
      <c r="D43" s="8"/>
      <c r="E43" s="8"/>
      <c r="F43" s="8"/>
      <c r="G43" s="8"/>
      <c r="H43" s="8"/>
      <c r="I43" s="8" t="s">
        <v>414</v>
      </c>
      <c r="J43" s="8" t="s">
        <v>414</v>
      </c>
      <c r="K43" s="8"/>
      <c r="L43" s="8"/>
      <c r="M43" s="8"/>
      <c r="N43" s="8"/>
      <c r="O43" s="8">
        <v>0.3</v>
      </c>
      <c r="P43" s="1">
        <v>7.0000000000000007E-2</v>
      </c>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row>
    <row r="44" spans="1:54">
      <c r="A44">
        <v>36</v>
      </c>
      <c r="B44" s="1" t="s">
        <v>30</v>
      </c>
      <c r="C44" s="8"/>
      <c r="D44" s="8"/>
      <c r="E44" s="8"/>
      <c r="F44" s="8"/>
      <c r="G44" s="8"/>
      <c r="H44" s="8"/>
      <c r="I44" s="8" t="s">
        <v>413</v>
      </c>
      <c r="J44" s="8" t="s">
        <v>414</v>
      </c>
      <c r="K44" s="8"/>
      <c r="L44" s="8"/>
      <c r="M44" s="8"/>
      <c r="N44" s="8"/>
      <c r="O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row>
    <row r="45" spans="1:54">
      <c r="A45">
        <v>37</v>
      </c>
      <c r="B45" s="1" t="s">
        <v>461</v>
      </c>
      <c r="C45" s="8"/>
      <c r="D45" s="8"/>
      <c r="E45" s="8"/>
      <c r="F45" s="8"/>
      <c r="G45" s="8"/>
      <c r="H45" s="8"/>
      <c r="I45" s="8"/>
      <c r="J45" s="8"/>
      <c r="K45" s="8"/>
      <c r="L45" s="8"/>
      <c r="M45" s="8"/>
      <c r="N45" s="8"/>
      <c r="O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row>
    <row r="46" spans="1:54">
      <c r="A46" s="28" t="s">
        <v>462</v>
      </c>
      <c r="B46" s="1" t="s">
        <v>13</v>
      </c>
      <c r="C46" s="8"/>
      <c r="D46" s="8" t="s">
        <v>418</v>
      </c>
      <c r="E46" s="8"/>
      <c r="F46" s="8"/>
      <c r="G46" s="8"/>
      <c r="H46" s="8"/>
      <c r="I46" s="8" t="s">
        <v>413</v>
      </c>
      <c r="J46" s="8" t="s">
        <v>414</v>
      </c>
      <c r="K46" s="8"/>
      <c r="L46" s="8"/>
      <c r="M46" s="8"/>
      <c r="N46" s="8"/>
      <c r="O46" s="8"/>
      <c r="Q46" s="8"/>
      <c r="R46" s="8" t="s">
        <v>418</v>
      </c>
      <c r="S46" s="8" t="s">
        <v>418</v>
      </c>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row>
    <row r="47" spans="1:54">
      <c r="A47" s="28" t="s">
        <v>463</v>
      </c>
      <c r="B47" s="1" t="s">
        <v>28</v>
      </c>
      <c r="C47" s="8"/>
      <c r="D47" s="8" t="s">
        <v>418</v>
      </c>
      <c r="E47" s="8"/>
      <c r="F47" s="8"/>
      <c r="G47" s="8"/>
      <c r="H47" s="8"/>
      <c r="I47" s="8" t="s">
        <v>413</v>
      </c>
      <c r="J47" s="8" t="s">
        <v>414</v>
      </c>
      <c r="K47" s="8"/>
      <c r="L47" s="8"/>
      <c r="M47" s="8"/>
      <c r="N47" s="8"/>
      <c r="O47" s="8"/>
      <c r="Q47" s="8"/>
      <c r="R47" s="8" t="s">
        <v>434</v>
      </c>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row>
    <row r="48" spans="1:54">
      <c r="A48">
        <v>39</v>
      </c>
      <c r="B48" s="1" t="s">
        <v>30</v>
      </c>
      <c r="C48" s="8"/>
      <c r="D48" s="8"/>
      <c r="E48" s="8"/>
      <c r="F48" s="8"/>
      <c r="G48" s="8"/>
      <c r="H48" s="8"/>
      <c r="I48" s="8" t="s">
        <v>413</v>
      </c>
      <c r="J48" s="8" t="s">
        <v>414</v>
      </c>
      <c r="K48" s="8"/>
      <c r="L48" s="8"/>
      <c r="M48" s="8"/>
      <c r="N48" s="8"/>
      <c r="O48" s="8"/>
      <c r="Q48" s="8" t="s">
        <v>418</v>
      </c>
      <c r="R48" s="8"/>
      <c r="S48" s="8"/>
      <c r="T48" s="8" t="s">
        <v>420</v>
      </c>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row>
    <row r="49" spans="1:54">
      <c r="A49">
        <v>40</v>
      </c>
      <c r="B49" s="1" t="s">
        <v>30</v>
      </c>
      <c r="C49" s="8"/>
      <c r="D49" s="8"/>
      <c r="E49" s="8"/>
      <c r="F49" s="8"/>
      <c r="G49" s="8"/>
      <c r="H49" s="8"/>
      <c r="I49" s="8"/>
      <c r="J49" s="8"/>
      <c r="K49" s="8"/>
      <c r="L49" s="8"/>
      <c r="M49" s="8"/>
      <c r="N49" s="8"/>
      <c r="O49" s="8">
        <v>1.3</v>
      </c>
      <c r="P49" s="1">
        <v>1.1000000000000001</v>
      </c>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row>
    <row r="50" spans="1:54">
      <c r="A50">
        <v>41</v>
      </c>
      <c r="B50" s="1" t="s">
        <v>28</v>
      </c>
      <c r="C50" s="8"/>
      <c r="D50" s="8"/>
      <c r="E50" s="8"/>
      <c r="F50" s="8"/>
      <c r="G50" s="8"/>
      <c r="H50" s="8"/>
      <c r="I50" s="8" t="s">
        <v>413</v>
      </c>
      <c r="J50" s="8" t="s">
        <v>414</v>
      </c>
      <c r="K50" s="8"/>
      <c r="L50" s="8"/>
      <c r="M50" s="8"/>
      <c r="N50" s="8"/>
      <c r="O50" s="8">
        <v>0.5</v>
      </c>
      <c r="P50" s="1">
        <v>2</v>
      </c>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row>
    <row r="51" spans="1:54">
      <c r="A51">
        <v>42</v>
      </c>
      <c r="B51" s="1" t="s">
        <v>28</v>
      </c>
      <c r="C51" s="8"/>
      <c r="D51" s="8"/>
      <c r="E51" s="8"/>
      <c r="F51" s="8"/>
      <c r="G51" s="8"/>
      <c r="H51" s="8"/>
      <c r="I51" s="8"/>
      <c r="J51" s="8"/>
      <c r="K51" s="8"/>
      <c r="L51" s="8"/>
      <c r="M51" s="8"/>
      <c r="N51" s="8"/>
      <c r="O51" s="8">
        <v>2</v>
      </c>
      <c r="P51" s="1">
        <v>1.5</v>
      </c>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row>
    <row r="52" spans="1:54">
      <c r="A52">
        <v>43</v>
      </c>
      <c r="B52" s="1" t="s">
        <v>28</v>
      </c>
      <c r="C52" s="8"/>
      <c r="D52" s="8"/>
      <c r="E52" s="8"/>
      <c r="F52" s="8"/>
      <c r="G52" s="8"/>
      <c r="H52" s="8"/>
      <c r="I52" s="8" t="s">
        <v>413</v>
      </c>
      <c r="J52" s="8" t="s">
        <v>414</v>
      </c>
      <c r="K52" s="8"/>
      <c r="L52" s="8"/>
      <c r="M52" s="8"/>
      <c r="N52" s="8"/>
      <c r="O52" s="8">
        <v>8</v>
      </c>
      <c r="P52" s="1">
        <v>15</v>
      </c>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row>
    <row r="53" spans="1:54">
      <c r="A53">
        <v>44</v>
      </c>
      <c r="B53" s="1" t="s">
        <v>96</v>
      </c>
      <c r="C53" s="8"/>
      <c r="D53" s="8"/>
      <c r="E53" s="8"/>
      <c r="F53" s="8"/>
      <c r="G53" s="8"/>
      <c r="H53" s="8"/>
      <c r="I53" s="8" t="s">
        <v>464</v>
      </c>
      <c r="J53" s="8" t="s">
        <v>414</v>
      </c>
      <c r="K53" s="8"/>
      <c r="L53" s="8"/>
      <c r="M53" s="8"/>
      <c r="N53" s="8"/>
      <c r="O53" s="8">
        <v>0.3</v>
      </c>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row>
    <row r="54" spans="1:54">
      <c r="A54">
        <v>45</v>
      </c>
      <c r="B54" s="1" t="s">
        <v>96</v>
      </c>
      <c r="C54" s="8"/>
      <c r="D54" s="8"/>
      <c r="E54" s="8"/>
      <c r="F54" s="8"/>
      <c r="G54" s="8"/>
      <c r="H54" s="8"/>
      <c r="I54" s="8" t="s">
        <v>414</v>
      </c>
      <c r="J54" s="8" t="s">
        <v>414</v>
      </c>
      <c r="K54" s="8"/>
      <c r="L54" s="8"/>
      <c r="M54" s="8"/>
      <c r="N54" s="8"/>
      <c r="O54" s="8">
        <v>0.5</v>
      </c>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row>
    <row r="55" spans="1:54">
      <c r="A55">
        <v>46</v>
      </c>
      <c r="B55" s="1" t="s">
        <v>28</v>
      </c>
      <c r="C55" s="8"/>
      <c r="D55" s="8"/>
      <c r="E55" s="8"/>
      <c r="F55" s="8"/>
      <c r="G55" s="8"/>
      <c r="H55" s="8"/>
      <c r="I55" s="8" t="s">
        <v>420</v>
      </c>
      <c r="J55" s="8"/>
      <c r="K55" s="8"/>
      <c r="L55" s="8"/>
      <c r="M55" s="8" t="s">
        <v>415</v>
      </c>
      <c r="N55" s="8"/>
      <c r="O55" s="8"/>
      <c r="Q55" s="8" t="s">
        <v>418</v>
      </c>
      <c r="R55" s="8"/>
      <c r="S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row>
    <row r="56" spans="1:54">
      <c r="A56">
        <v>47</v>
      </c>
      <c r="B56" s="1" t="s">
        <v>28</v>
      </c>
      <c r="C56" s="8"/>
      <c r="D56" s="8"/>
      <c r="E56" s="8"/>
      <c r="F56" s="8"/>
      <c r="G56" s="8"/>
      <c r="H56" s="8"/>
      <c r="I56" s="8" t="s">
        <v>413</v>
      </c>
      <c r="J56" s="8" t="s">
        <v>414</v>
      </c>
      <c r="K56" s="8"/>
      <c r="L56" s="8"/>
      <c r="M56" s="8"/>
      <c r="N56" s="8"/>
      <c r="O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row>
    <row r="57" spans="1:54">
      <c r="C57" s="8"/>
      <c r="D57" s="8"/>
      <c r="E57" s="8"/>
      <c r="F57" s="8"/>
      <c r="G57" s="8"/>
      <c r="H57" s="8"/>
      <c r="I57" s="8"/>
      <c r="J57" s="8"/>
      <c r="K57" s="8"/>
      <c r="L57" s="8"/>
      <c r="M57" s="8"/>
      <c r="N57" s="8"/>
      <c r="O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row>
    <row r="58" spans="1:54">
      <c r="C58" s="8"/>
      <c r="D58" s="8"/>
      <c r="E58" s="8"/>
      <c r="F58" s="8"/>
      <c r="G58" s="8"/>
      <c r="H58" s="8"/>
      <c r="I58" s="8"/>
      <c r="J58" s="8"/>
      <c r="K58" s="8"/>
      <c r="L58" s="8"/>
      <c r="M58" s="8"/>
      <c r="N58" s="8"/>
      <c r="O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row>
    <row r="59" spans="1:54">
      <c r="C59" s="8"/>
      <c r="D59" s="8"/>
      <c r="E59" s="8"/>
      <c r="F59" s="8"/>
      <c r="G59" s="8"/>
      <c r="H59" s="8"/>
      <c r="I59" s="8"/>
      <c r="J59" s="8"/>
      <c r="K59" s="8"/>
      <c r="L59" s="8"/>
      <c r="M59" s="8"/>
      <c r="N59" s="8"/>
      <c r="O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row>
    <row r="60" spans="1:54">
      <c r="C60" s="8"/>
      <c r="D60" s="8"/>
      <c r="E60" s="8"/>
      <c r="F60" s="8"/>
      <c r="G60" s="8"/>
      <c r="H60" s="8"/>
      <c r="I60" s="8"/>
      <c r="J60" s="8"/>
      <c r="K60" s="8"/>
      <c r="L60" s="8"/>
      <c r="M60" s="8"/>
      <c r="N60" s="8"/>
      <c r="O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row>
    <row r="61" spans="1:54">
      <c r="C61" s="8"/>
      <c r="D61" s="8"/>
      <c r="E61" s="8"/>
      <c r="F61" s="8"/>
      <c r="G61" s="8"/>
      <c r="H61" s="8"/>
      <c r="I61" s="8"/>
      <c r="J61" s="8"/>
      <c r="K61" s="8"/>
      <c r="L61" s="8"/>
      <c r="M61" s="8"/>
      <c r="N61" s="8"/>
      <c r="O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row>
    <row r="62" spans="1:54">
      <c r="C62" s="8"/>
      <c r="D62" s="8"/>
      <c r="E62" s="8"/>
      <c r="F62" s="8"/>
      <c r="G62" s="8"/>
      <c r="H62" s="8"/>
      <c r="I62" s="8"/>
      <c r="J62" s="8"/>
      <c r="K62" s="8"/>
      <c r="L62" s="8"/>
      <c r="M62" s="8"/>
      <c r="N62" s="8"/>
      <c r="O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row>
    <row r="63" spans="1:54">
      <c r="C63" s="8"/>
      <c r="D63" s="8"/>
      <c r="E63" s="8"/>
      <c r="F63" s="8"/>
      <c r="G63" s="8"/>
      <c r="H63" s="8"/>
      <c r="I63" s="8"/>
      <c r="J63" s="8"/>
      <c r="K63" s="8"/>
      <c r="L63" s="8"/>
      <c r="M63" s="8"/>
      <c r="N63" s="8"/>
      <c r="O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row>
    <row r="64" spans="1:54">
      <c r="C64" s="8"/>
      <c r="D64" s="8"/>
      <c r="E64" s="8"/>
      <c r="F64" s="8"/>
      <c r="G64" s="8"/>
      <c r="H64" s="8"/>
      <c r="I64" s="8"/>
      <c r="J64" s="8"/>
      <c r="K64" s="8"/>
      <c r="L64" s="8"/>
      <c r="M64" s="8"/>
      <c r="N64" s="8"/>
      <c r="O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row>
    <row r="65" spans="3:54">
      <c r="C65" s="8"/>
      <c r="D65" s="8"/>
      <c r="E65" s="8"/>
      <c r="F65" s="8"/>
      <c r="G65" s="8"/>
      <c r="H65" s="8"/>
      <c r="I65" s="8"/>
      <c r="J65" s="8"/>
      <c r="K65" s="8"/>
      <c r="L65" s="8"/>
      <c r="M65" s="8"/>
      <c r="N65" s="8"/>
      <c r="O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row>
    <row r="66" spans="3:54">
      <c r="C66" s="8"/>
      <c r="D66" s="8"/>
      <c r="E66" s="8"/>
      <c r="F66" s="8"/>
      <c r="G66" s="8"/>
      <c r="H66" s="8"/>
      <c r="I66" s="8"/>
      <c r="J66" s="8"/>
      <c r="K66" s="8"/>
      <c r="L66" s="8"/>
      <c r="M66" s="8"/>
      <c r="N66" s="8"/>
      <c r="O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row>
    <row r="67" spans="3:54">
      <c r="C67" s="8"/>
      <c r="D67" s="8"/>
      <c r="E67" s="8"/>
      <c r="F67" s="8"/>
      <c r="G67" s="8"/>
      <c r="H67" s="8"/>
      <c r="I67" s="8"/>
      <c r="J67" s="8"/>
      <c r="K67" s="8"/>
      <c r="L67" s="8"/>
      <c r="M67" s="8"/>
      <c r="N67" s="8"/>
      <c r="O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row>
    <row r="68" spans="3:54">
      <c r="C68" s="8"/>
      <c r="D68" s="8"/>
      <c r="E68" s="8"/>
      <c r="F68" s="8"/>
      <c r="G68" s="8"/>
      <c r="H68" s="8"/>
      <c r="I68" s="8"/>
      <c r="J68" s="8"/>
      <c r="K68" s="8"/>
      <c r="L68" s="8"/>
      <c r="M68" s="8"/>
      <c r="N68" s="8"/>
      <c r="O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row>
    <row r="69" spans="3:54">
      <c r="C69" s="8"/>
      <c r="D69" s="8"/>
      <c r="E69" s="8"/>
      <c r="F69" s="8"/>
      <c r="G69" s="8"/>
      <c r="H69" s="8"/>
      <c r="I69" s="8"/>
      <c r="J69" s="8"/>
      <c r="K69" s="8"/>
      <c r="L69" s="8"/>
      <c r="M69" s="8"/>
      <c r="N69" s="8"/>
      <c r="O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row>
    <row r="70" spans="3:54">
      <c r="C70" s="8"/>
      <c r="D70" s="8"/>
      <c r="E70" s="8"/>
      <c r="F70" s="8"/>
      <c r="G70" s="8"/>
      <c r="H70" s="8"/>
      <c r="I70" s="8"/>
      <c r="J70" s="8"/>
      <c r="K70" s="8"/>
      <c r="L70" s="8"/>
      <c r="M70" s="8"/>
      <c r="N70" s="8"/>
      <c r="O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row>
    <row r="71" spans="3:54">
      <c r="C71" s="8"/>
      <c r="D71" s="8"/>
      <c r="E71" s="8"/>
      <c r="F71" s="8"/>
      <c r="G71" s="8"/>
      <c r="H71" s="8"/>
      <c r="I71" s="8"/>
      <c r="J71" s="8"/>
      <c r="K71" s="8"/>
      <c r="L71" s="8"/>
      <c r="M71" s="8"/>
      <c r="N71" s="8"/>
      <c r="O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row>
    <row r="72" spans="3:54">
      <c r="C72" s="8"/>
      <c r="D72" s="8"/>
      <c r="E72" s="8"/>
      <c r="F72" s="8"/>
      <c r="G72" s="8"/>
      <c r="H72" s="8"/>
      <c r="I72" s="8"/>
      <c r="J72" s="8"/>
      <c r="K72" s="8"/>
      <c r="L72" s="8"/>
      <c r="M72" s="8"/>
      <c r="N72" s="8"/>
      <c r="O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row>
    <row r="73" spans="3:54">
      <c r="C73" s="8"/>
      <c r="D73" s="8"/>
      <c r="E73" s="8"/>
      <c r="F73" s="8"/>
      <c r="G73" s="8"/>
      <c r="H73" s="8"/>
      <c r="I73" s="8"/>
      <c r="J73" s="8"/>
      <c r="K73" s="8"/>
      <c r="L73" s="8"/>
      <c r="M73" s="8"/>
      <c r="N73" s="8"/>
      <c r="O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row>
    <row r="74" spans="3:54">
      <c r="C74" s="8"/>
      <c r="D74" s="8"/>
      <c r="E74" s="8"/>
      <c r="F74" s="8"/>
      <c r="G74" s="8"/>
      <c r="H74" s="8"/>
      <c r="I74" s="8"/>
      <c r="J74" s="8"/>
      <c r="K74" s="8"/>
      <c r="L74" s="8"/>
      <c r="M74" s="8"/>
      <c r="N74" s="8"/>
      <c r="O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row>
    <row r="75" spans="3:54">
      <c r="C75" s="8"/>
      <c r="D75" s="8"/>
      <c r="E75" s="8"/>
      <c r="F75" s="8"/>
      <c r="G75" s="8"/>
      <c r="H75" s="8"/>
      <c r="I75" s="8"/>
      <c r="J75" s="8"/>
      <c r="K75" s="8"/>
      <c r="L75" s="8"/>
      <c r="M75" s="8"/>
      <c r="N75" s="8"/>
      <c r="O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row>
    <row r="76" spans="3:54">
      <c r="C76" s="8"/>
      <c r="D76" s="8"/>
      <c r="E76" s="8"/>
      <c r="F76" s="8"/>
      <c r="G76" s="8"/>
      <c r="H76" s="8"/>
      <c r="I76" s="8"/>
      <c r="J76" s="8"/>
      <c r="K76" s="8"/>
      <c r="L76" s="8"/>
      <c r="M76" s="8"/>
      <c r="N76" s="8"/>
      <c r="O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row>
    <row r="77" spans="3:54">
      <c r="C77" s="8"/>
      <c r="D77" s="8"/>
      <c r="E77" s="8"/>
      <c r="F77" s="8"/>
      <c r="G77" s="8"/>
      <c r="H77" s="8"/>
      <c r="I77" s="8"/>
      <c r="J77" s="8"/>
      <c r="K77" s="8"/>
      <c r="L77" s="8"/>
      <c r="M77" s="8"/>
      <c r="N77" s="8"/>
      <c r="O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row>
    <row r="78" spans="3:54">
      <c r="C78" s="8"/>
      <c r="D78" s="8"/>
      <c r="E78" s="8"/>
      <c r="F78" s="8"/>
      <c r="G78" s="8"/>
      <c r="H78" s="8"/>
      <c r="I78" s="8"/>
      <c r="J78" s="8"/>
      <c r="K78" s="8"/>
      <c r="L78" s="8"/>
      <c r="M78" s="8"/>
      <c r="N78" s="8"/>
      <c r="O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row>
    <row r="79" spans="3:54">
      <c r="C79" s="8"/>
      <c r="D79" s="8"/>
      <c r="E79" s="8"/>
      <c r="F79" s="8"/>
      <c r="G79" s="8"/>
      <c r="H79" s="8"/>
      <c r="I79" s="8"/>
      <c r="J79" s="8"/>
      <c r="K79" s="8"/>
      <c r="L79" s="8"/>
      <c r="M79" s="8"/>
      <c r="N79" s="8"/>
      <c r="O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row>
    <row r="80" spans="3:54">
      <c r="C80" s="8"/>
      <c r="D80" s="8"/>
      <c r="E80" s="8"/>
      <c r="F80" s="8"/>
      <c r="G80" s="8"/>
      <c r="H80" s="8"/>
      <c r="I80" s="8"/>
      <c r="J80" s="8"/>
      <c r="K80" s="8"/>
      <c r="L80" s="8"/>
      <c r="M80" s="8"/>
      <c r="N80" s="8"/>
      <c r="O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row>
    <row r="81" spans="3:54">
      <c r="C81" s="8"/>
      <c r="D81" s="8"/>
      <c r="E81" s="8"/>
      <c r="F81" s="8"/>
      <c r="G81" s="8"/>
      <c r="H81" s="8"/>
      <c r="I81" s="8"/>
      <c r="J81" s="8"/>
      <c r="K81" s="8"/>
      <c r="L81" s="8"/>
      <c r="M81" s="8"/>
      <c r="N81" s="8"/>
      <c r="O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row>
    <row r="82" spans="3:54">
      <c r="C82" s="8"/>
      <c r="D82" s="8"/>
      <c r="E82" s="8"/>
      <c r="F82" s="8"/>
      <c r="G82" s="8"/>
      <c r="H82" s="8"/>
      <c r="I82" s="8"/>
      <c r="J82" s="8"/>
      <c r="K82" s="8"/>
      <c r="L82" s="8"/>
      <c r="M82" s="8"/>
      <c r="N82" s="8"/>
      <c r="O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row>
    <row r="83" spans="3:54">
      <c r="C83" s="8"/>
      <c r="D83" s="8"/>
      <c r="E83" s="8"/>
      <c r="F83" s="8"/>
      <c r="G83" s="8"/>
      <c r="H83" s="8"/>
      <c r="I83" s="8"/>
      <c r="J83" s="8"/>
      <c r="K83" s="8"/>
      <c r="L83" s="8"/>
      <c r="M83" s="8"/>
      <c r="N83" s="8"/>
      <c r="O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row>
    <row r="84" spans="3:54">
      <c r="C84" s="8"/>
      <c r="D84" s="8"/>
      <c r="E84" s="8"/>
      <c r="F84" s="8"/>
      <c r="G84" s="8"/>
      <c r="H84" s="8"/>
      <c r="I84" s="8"/>
      <c r="J84" s="8"/>
      <c r="K84" s="8"/>
      <c r="L84" s="8"/>
      <c r="M84" s="8"/>
      <c r="N84" s="8"/>
      <c r="O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row>
    <row r="85" spans="3:54">
      <c r="C85" s="8"/>
      <c r="D85" s="8"/>
      <c r="E85" s="8"/>
      <c r="F85" s="8"/>
      <c r="G85" s="8"/>
      <c r="H85" s="8"/>
      <c r="I85" s="8"/>
      <c r="J85" s="8"/>
      <c r="K85" s="8"/>
      <c r="L85" s="8"/>
      <c r="M85" s="8"/>
      <c r="N85" s="8"/>
      <c r="O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row>
    <row r="86" spans="3:54">
      <c r="C86" s="8"/>
      <c r="D86" s="8"/>
      <c r="E86" s="8"/>
      <c r="F86" s="8"/>
      <c r="G86" s="8"/>
      <c r="H86" s="8"/>
      <c r="I86" s="8"/>
      <c r="J86" s="8"/>
      <c r="K86" s="8"/>
      <c r="L86" s="8"/>
      <c r="M86" s="8"/>
      <c r="N86" s="8"/>
      <c r="O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row>
    <row r="87" spans="3:54">
      <c r="C87" s="8"/>
      <c r="D87" s="8"/>
      <c r="E87" s="8"/>
      <c r="F87" s="8"/>
      <c r="G87" s="8"/>
      <c r="H87" s="8"/>
      <c r="I87" s="8"/>
      <c r="J87" s="8"/>
      <c r="K87" s="8"/>
      <c r="L87" s="8"/>
      <c r="M87" s="8"/>
      <c r="N87" s="8"/>
      <c r="O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row>
    <row r="88" spans="3:54">
      <c r="C88" s="8"/>
      <c r="D88" s="8"/>
      <c r="E88" s="8"/>
      <c r="F88" s="8"/>
      <c r="G88" s="8"/>
      <c r="H88" s="8"/>
      <c r="I88" s="8"/>
      <c r="J88" s="8"/>
      <c r="K88" s="8"/>
      <c r="L88" s="8"/>
      <c r="M88" s="8"/>
      <c r="N88" s="8"/>
      <c r="O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row>
    <row r="89" spans="3:54">
      <c r="C89" s="8"/>
      <c r="D89" s="8"/>
      <c r="E89" s="8"/>
      <c r="F89" s="8"/>
      <c r="G89" s="8"/>
      <c r="H89" s="8"/>
      <c r="I89" s="8"/>
      <c r="J89" s="8"/>
      <c r="K89" s="8"/>
      <c r="L89" s="8"/>
      <c r="M89" s="8"/>
      <c r="N89" s="8"/>
      <c r="O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row>
    <row r="90" spans="3:54">
      <c r="C90" s="8"/>
      <c r="D90" s="8"/>
      <c r="E90" s="8"/>
      <c r="F90" s="8"/>
      <c r="G90" s="8"/>
      <c r="H90" s="8"/>
      <c r="I90" s="8"/>
      <c r="J90" s="8"/>
      <c r="K90" s="8"/>
      <c r="L90" s="8"/>
      <c r="M90" s="8"/>
      <c r="N90" s="8"/>
      <c r="O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row>
    <row r="91" spans="3:54">
      <c r="C91" s="8"/>
      <c r="D91" s="8"/>
      <c r="E91" s="8"/>
      <c r="F91" s="8"/>
      <c r="G91" s="8"/>
      <c r="H91" s="8"/>
      <c r="I91" s="8"/>
      <c r="J91" s="8"/>
      <c r="K91" s="8"/>
      <c r="L91" s="8"/>
      <c r="M91" s="8"/>
      <c r="N91" s="8"/>
      <c r="O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row>
    <row r="92" spans="3:54">
      <c r="C92" s="8"/>
      <c r="D92" s="8"/>
      <c r="E92" s="8"/>
      <c r="F92" s="8"/>
      <c r="G92" s="8"/>
      <c r="H92" s="8"/>
      <c r="I92" s="8"/>
      <c r="J92" s="8"/>
      <c r="K92" s="8"/>
      <c r="L92" s="8"/>
      <c r="M92" s="8"/>
      <c r="N92" s="8"/>
      <c r="O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row>
    <row r="93" spans="3:54">
      <c r="C93" s="8"/>
      <c r="D93" s="8"/>
      <c r="E93" s="8"/>
      <c r="F93" s="8"/>
      <c r="G93" s="8"/>
      <c r="H93" s="8"/>
      <c r="I93" s="8"/>
      <c r="J93" s="8"/>
      <c r="K93" s="8"/>
      <c r="L93" s="8"/>
      <c r="M93" s="8"/>
      <c r="N93" s="8"/>
      <c r="O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row>
    <row r="94" spans="3:54">
      <c r="C94" s="8"/>
      <c r="D94" s="8"/>
      <c r="E94" s="8"/>
      <c r="F94" s="8"/>
      <c r="G94" s="8"/>
      <c r="H94" s="8"/>
      <c r="I94" s="8"/>
      <c r="J94" s="8"/>
      <c r="K94" s="8"/>
      <c r="L94" s="8"/>
      <c r="M94" s="8"/>
      <c r="N94" s="8"/>
      <c r="O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row>
    <row r="95" spans="3:54">
      <c r="C95" s="8"/>
      <c r="D95" s="8"/>
      <c r="E95" s="8"/>
      <c r="F95" s="8"/>
      <c r="G95" s="8"/>
      <c r="H95" s="8"/>
      <c r="I95" s="8"/>
      <c r="J95" s="8"/>
      <c r="K95" s="8"/>
      <c r="L95" s="8"/>
      <c r="M95" s="8"/>
      <c r="N95" s="8"/>
      <c r="O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row>
    <row r="96" spans="3:54">
      <c r="C96" s="8"/>
      <c r="D96" s="8"/>
      <c r="E96" s="8"/>
      <c r="F96" s="8"/>
      <c r="G96" s="8"/>
      <c r="H96" s="8"/>
      <c r="I96" s="8"/>
      <c r="J96" s="8"/>
      <c r="K96" s="8"/>
      <c r="L96" s="8"/>
      <c r="M96" s="8"/>
      <c r="N96" s="8"/>
      <c r="O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row>
    <row r="97" spans="3:54">
      <c r="C97" s="8"/>
      <c r="D97" s="8"/>
      <c r="E97" s="8"/>
      <c r="F97" s="8"/>
      <c r="G97" s="8"/>
      <c r="H97" s="8"/>
      <c r="I97" s="8"/>
      <c r="J97" s="8"/>
      <c r="K97" s="8"/>
      <c r="L97" s="8"/>
      <c r="M97" s="8"/>
      <c r="N97" s="8"/>
      <c r="O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row>
    <row r="98" spans="3:54">
      <c r="C98" s="8"/>
      <c r="D98" s="8"/>
      <c r="E98" s="8"/>
      <c r="F98" s="8"/>
      <c r="G98" s="8"/>
      <c r="H98" s="8"/>
      <c r="I98" s="8"/>
      <c r="J98" s="8"/>
      <c r="K98" s="8"/>
      <c r="L98" s="8"/>
      <c r="M98" s="8"/>
      <c r="N98" s="8"/>
      <c r="O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row>
    <row r="99" spans="3:54">
      <c r="C99" s="8"/>
      <c r="D99" s="8"/>
      <c r="E99" s="8"/>
      <c r="F99" s="8"/>
      <c r="G99" s="8"/>
      <c r="H99" s="8"/>
      <c r="I99" s="8"/>
      <c r="J99" s="8"/>
      <c r="K99" s="8"/>
      <c r="L99" s="8"/>
      <c r="M99" s="8"/>
      <c r="N99" s="8"/>
      <c r="O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row>
    <row r="100" spans="3:54">
      <c r="C100" s="8"/>
      <c r="D100" s="8"/>
      <c r="E100" s="8"/>
      <c r="F100" s="8"/>
      <c r="G100" s="8"/>
      <c r="H100" s="8"/>
      <c r="I100" s="8"/>
      <c r="J100" s="8"/>
      <c r="K100" s="8"/>
      <c r="L100" s="8"/>
      <c r="M100" s="8"/>
      <c r="N100" s="8"/>
      <c r="O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row>
    <row r="101" spans="3:54">
      <c r="C101" s="8"/>
      <c r="D101" s="8"/>
      <c r="E101" s="8"/>
      <c r="F101" s="8"/>
      <c r="G101" s="8"/>
      <c r="H101" s="8"/>
      <c r="I101" s="8"/>
      <c r="J101" s="8"/>
      <c r="K101" s="8"/>
      <c r="L101" s="8"/>
      <c r="M101" s="8"/>
      <c r="N101" s="8"/>
      <c r="O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row>
    <row r="102" spans="3:54">
      <c r="C102" s="8"/>
      <c r="D102" s="8"/>
      <c r="E102" s="8"/>
      <c r="F102" s="8"/>
      <c r="G102" s="8"/>
      <c r="H102" s="8"/>
      <c r="I102" s="8"/>
      <c r="J102" s="8"/>
      <c r="K102" s="8"/>
      <c r="L102" s="8"/>
      <c r="M102" s="8"/>
      <c r="N102" s="8"/>
      <c r="O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row>
    <row r="103" spans="3:54">
      <c r="C103" s="8"/>
      <c r="D103" s="8"/>
      <c r="E103" s="8"/>
      <c r="F103" s="8"/>
      <c r="G103" s="8"/>
      <c r="H103" s="8"/>
      <c r="I103" s="8"/>
      <c r="J103" s="8"/>
      <c r="K103" s="8"/>
      <c r="L103" s="8"/>
      <c r="M103" s="8"/>
      <c r="N103" s="8"/>
      <c r="O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row>
    <row r="104" spans="3:54">
      <c r="C104" s="8"/>
      <c r="D104" s="8"/>
      <c r="E104" s="8"/>
      <c r="F104" s="8"/>
      <c r="G104" s="8"/>
      <c r="H104" s="8"/>
      <c r="I104" s="8"/>
      <c r="J104" s="8"/>
      <c r="K104" s="8"/>
      <c r="L104" s="8"/>
      <c r="M104" s="8"/>
      <c r="N104" s="8"/>
      <c r="O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row>
    <row r="105" spans="3:54">
      <c r="C105" s="8"/>
      <c r="D105" s="8"/>
      <c r="E105" s="8"/>
      <c r="F105" s="8"/>
      <c r="G105" s="8"/>
      <c r="H105" s="8"/>
      <c r="I105" s="8"/>
      <c r="J105" s="8"/>
      <c r="K105" s="8"/>
      <c r="L105" s="8"/>
      <c r="M105" s="8"/>
      <c r="N105" s="8"/>
      <c r="O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row>
    <row r="106" spans="3:54">
      <c r="C106" s="8"/>
      <c r="D106" s="8"/>
      <c r="E106" s="8"/>
      <c r="F106" s="8"/>
      <c r="G106" s="8"/>
      <c r="H106" s="8"/>
      <c r="I106" s="8"/>
      <c r="J106" s="8"/>
      <c r="K106" s="8"/>
      <c r="L106" s="8"/>
      <c r="M106" s="8"/>
      <c r="N106" s="8"/>
      <c r="O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row>
    <row r="107" spans="3:54">
      <c r="C107" s="8"/>
      <c r="D107" s="8"/>
      <c r="E107" s="8"/>
      <c r="F107" s="8"/>
      <c r="G107" s="8"/>
      <c r="H107" s="8"/>
      <c r="I107" s="8"/>
      <c r="J107" s="8"/>
      <c r="K107" s="8"/>
      <c r="L107" s="8"/>
      <c r="M107" s="8"/>
      <c r="N107" s="8"/>
      <c r="O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row>
    <row r="108" spans="3:54">
      <c r="C108" s="8"/>
      <c r="D108" s="8"/>
      <c r="E108" s="8"/>
      <c r="F108" s="8"/>
      <c r="G108" s="8"/>
      <c r="H108" s="8"/>
      <c r="I108" s="8"/>
      <c r="J108" s="8"/>
      <c r="K108" s="8"/>
      <c r="L108" s="8"/>
      <c r="M108" s="8"/>
      <c r="N108" s="8"/>
      <c r="O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row>
    <row r="109" spans="3:54">
      <c r="C109" s="8"/>
      <c r="D109" s="8"/>
      <c r="E109" s="8"/>
      <c r="F109" s="8"/>
      <c r="G109" s="8"/>
      <c r="H109" s="8"/>
      <c r="I109" s="8"/>
      <c r="J109" s="8"/>
      <c r="K109" s="8"/>
      <c r="L109" s="8"/>
      <c r="M109" s="8"/>
      <c r="N109" s="8"/>
      <c r="O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row>
    <row r="110" spans="3:54">
      <c r="C110" s="8"/>
      <c r="D110" s="8"/>
      <c r="E110" s="8"/>
      <c r="F110" s="8"/>
      <c r="G110" s="8"/>
      <c r="H110" s="8"/>
      <c r="I110" s="8"/>
      <c r="J110" s="8"/>
      <c r="K110" s="8"/>
      <c r="L110" s="8"/>
      <c r="M110" s="8"/>
      <c r="N110" s="8"/>
      <c r="O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row>
    <row r="111" spans="3:54">
      <c r="C111" s="8"/>
      <c r="D111" s="8"/>
      <c r="E111" s="8"/>
      <c r="F111" s="8"/>
      <c r="G111" s="8"/>
      <c r="H111" s="8"/>
      <c r="I111" s="8"/>
      <c r="J111" s="8"/>
      <c r="K111" s="8"/>
      <c r="L111" s="8"/>
      <c r="M111" s="8"/>
      <c r="N111" s="8"/>
      <c r="O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row>
    <row r="112" spans="3:54">
      <c r="C112" s="8"/>
      <c r="D112" s="8"/>
      <c r="E112" s="8"/>
      <c r="F112" s="8"/>
      <c r="G112" s="8"/>
      <c r="H112" s="8"/>
      <c r="I112" s="8"/>
      <c r="J112" s="8"/>
      <c r="K112" s="8"/>
      <c r="L112" s="8"/>
      <c r="M112" s="8"/>
      <c r="N112" s="8"/>
      <c r="O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row>
    <row r="113" spans="3:54">
      <c r="C113" s="8"/>
      <c r="D113" s="8"/>
      <c r="E113" s="8"/>
      <c r="F113" s="8"/>
      <c r="G113" s="8"/>
      <c r="H113" s="8"/>
      <c r="I113" s="8"/>
      <c r="J113" s="8"/>
      <c r="K113" s="8"/>
      <c r="L113" s="8"/>
      <c r="M113" s="8"/>
      <c r="N113" s="8"/>
      <c r="O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row>
    <row r="114" spans="3:54">
      <c r="C114" s="8"/>
      <c r="D114" s="8"/>
      <c r="E114" s="8"/>
      <c r="F114" s="8"/>
      <c r="G114" s="8"/>
      <c r="H114" s="8"/>
      <c r="I114" s="8"/>
      <c r="J114" s="8"/>
      <c r="K114" s="8"/>
      <c r="L114" s="8"/>
      <c r="M114" s="8"/>
      <c r="N114" s="8"/>
      <c r="O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row>
    <row r="115" spans="3:54">
      <c r="C115" s="8"/>
      <c r="D115" s="8"/>
      <c r="E115" s="8"/>
      <c r="F115" s="8"/>
      <c r="G115" s="8"/>
      <c r="H115" s="8"/>
      <c r="I115" s="8"/>
      <c r="J115" s="8"/>
      <c r="K115" s="8"/>
      <c r="L115" s="8"/>
      <c r="M115" s="8"/>
      <c r="N115" s="8"/>
      <c r="O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row>
    <row r="116" spans="3:54">
      <c r="C116" s="8"/>
      <c r="D116" s="8"/>
      <c r="E116" s="8"/>
      <c r="F116" s="8"/>
      <c r="G116" s="8"/>
      <c r="H116" s="8"/>
      <c r="I116" s="8"/>
      <c r="J116" s="8"/>
      <c r="K116" s="8"/>
      <c r="L116" s="8"/>
      <c r="M116" s="8"/>
      <c r="N116" s="8"/>
      <c r="O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row>
    <row r="117" spans="3:54">
      <c r="C117" s="8"/>
      <c r="D117" s="8"/>
      <c r="E117" s="8"/>
      <c r="F117" s="8"/>
      <c r="G117" s="8"/>
      <c r="H117" s="8"/>
      <c r="I117" s="8"/>
      <c r="J117" s="8"/>
      <c r="K117" s="8"/>
      <c r="L117" s="8"/>
      <c r="M117" s="8"/>
      <c r="N117" s="8"/>
      <c r="O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row>
    <row r="118" spans="3:54">
      <c r="C118" s="8"/>
      <c r="D118" s="8"/>
      <c r="E118" s="8"/>
      <c r="F118" s="8"/>
      <c r="G118" s="8"/>
      <c r="H118" s="8"/>
      <c r="I118" s="8"/>
      <c r="J118" s="8"/>
      <c r="K118" s="8"/>
      <c r="L118" s="8"/>
      <c r="M118" s="8"/>
      <c r="N118" s="8"/>
      <c r="O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row>
    <row r="119" spans="3:54">
      <c r="C119" s="8"/>
      <c r="D119" s="8"/>
      <c r="E119" s="8"/>
      <c r="F119" s="8"/>
      <c r="G119" s="8"/>
      <c r="H119" s="8"/>
      <c r="I119" s="8"/>
      <c r="J119" s="8"/>
      <c r="K119" s="8"/>
      <c r="L119" s="8"/>
      <c r="M119" s="8"/>
      <c r="N119" s="8"/>
      <c r="O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row>
    <row r="120" spans="3:54">
      <c r="C120" s="8"/>
      <c r="D120" s="8"/>
      <c r="E120" s="8"/>
      <c r="F120" s="8"/>
      <c r="G120" s="8"/>
      <c r="H120" s="8"/>
      <c r="I120" s="8"/>
      <c r="J120" s="8"/>
      <c r="K120" s="8"/>
      <c r="L120" s="8"/>
      <c r="M120" s="8"/>
      <c r="N120" s="8"/>
      <c r="O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row>
    <row r="121" spans="3:54">
      <c r="C121" s="8"/>
      <c r="D121" s="8"/>
      <c r="E121" s="8"/>
      <c r="F121" s="8"/>
      <c r="G121" s="8"/>
      <c r="H121" s="8"/>
      <c r="I121" s="8"/>
      <c r="J121" s="8"/>
      <c r="K121" s="8"/>
      <c r="L121" s="8"/>
      <c r="M121" s="8"/>
      <c r="N121" s="8"/>
      <c r="O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row>
    <row r="122" spans="3:54">
      <c r="C122" s="8"/>
      <c r="D122" s="8"/>
      <c r="E122" s="8"/>
      <c r="F122" s="8"/>
      <c r="G122" s="8"/>
      <c r="H122" s="8"/>
      <c r="I122" s="8"/>
      <c r="J122" s="8"/>
      <c r="K122" s="8"/>
      <c r="L122" s="8"/>
      <c r="M122" s="8"/>
      <c r="N122" s="8"/>
      <c r="O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row>
    <row r="123" spans="3:54">
      <c r="C123" s="8"/>
      <c r="D123" s="8"/>
      <c r="E123" s="8"/>
      <c r="F123" s="8"/>
      <c r="G123" s="8"/>
      <c r="H123" s="8"/>
      <c r="I123" s="8"/>
      <c r="J123" s="8"/>
      <c r="K123" s="8"/>
      <c r="L123" s="8"/>
      <c r="M123" s="8"/>
      <c r="N123" s="8"/>
      <c r="O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row>
    <row r="124" spans="3:54">
      <c r="C124" s="8"/>
      <c r="D124" s="8"/>
      <c r="E124" s="8"/>
      <c r="F124" s="8"/>
      <c r="G124" s="8"/>
      <c r="H124" s="8"/>
      <c r="I124" s="8"/>
      <c r="J124" s="8"/>
      <c r="K124" s="8"/>
      <c r="L124" s="8"/>
      <c r="M124" s="8"/>
      <c r="N124" s="8"/>
      <c r="O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row>
    <row r="125" spans="3:54">
      <c r="C125" s="8"/>
      <c r="D125" s="8"/>
      <c r="E125" s="8"/>
      <c r="F125" s="8"/>
      <c r="G125" s="8"/>
      <c r="H125" s="8"/>
      <c r="I125" s="8"/>
      <c r="J125" s="8"/>
      <c r="K125" s="8"/>
      <c r="L125" s="8"/>
      <c r="M125" s="8"/>
      <c r="N125" s="8"/>
      <c r="O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row>
    <row r="126" spans="3:54">
      <c r="C126" s="8"/>
      <c r="D126" s="8"/>
      <c r="E126" s="8"/>
      <c r="F126" s="8"/>
      <c r="G126" s="8"/>
      <c r="H126" s="8"/>
      <c r="I126" s="8"/>
      <c r="J126" s="8"/>
      <c r="K126" s="8"/>
      <c r="L126" s="8"/>
      <c r="M126" s="8"/>
      <c r="N126" s="8"/>
      <c r="O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row>
    <row r="127" spans="3:54">
      <c r="C127" s="8"/>
      <c r="D127" s="8"/>
      <c r="E127" s="8"/>
      <c r="F127" s="8"/>
      <c r="G127" s="8"/>
      <c r="H127" s="8"/>
      <c r="I127" s="8"/>
      <c r="J127" s="8"/>
      <c r="K127" s="8"/>
      <c r="L127" s="8"/>
      <c r="M127" s="8"/>
      <c r="N127" s="8"/>
      <c r="O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row>
    <row r="128" spans="3:54">
      <c r="C128" s="8"/>
      <c r="D128" s="8"/>
      <c r="E128" s="8"/>
      <c r="F128" s="8"/>
      <c r="G128" s="8"/>
      <c r="H128" s="8"/>
      <c r="I128" s="8"/>
      <c r="J128" s="8"/>
      <c r="K128" s="8"/>
      <c r="L128" s="8"/>
      <c r="M128" s="8"/>
      <c r="N128" s="8"/>
      <c r="O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row>
    <row r="129" spans="3:54">
      <c r="C129" s="8"/>
      <c r="D129" s="8"/>
      <c r="E129" s="8"/>
      <c r="F129" s="8"/>
      <c r="G129" s="8"/>
      <c r="H129" s="8"/>
      <c r="I129" s="8"/>
      <c r="J129" s="8"/>
      <c r="K129" s="8"/>
      <c r="L129" s="8"/>
      <c r="M129" s="8"/>
      <c r="N129" s="8"/>
      <c r="O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row>
    <row r="130" spans="3:54">
      <c r="C130" s="8"/>
      <c r="D130" s="8"/>
      <c r="E130" s="8"/>
      <c r="F130" s="8"/>
      <c r="G130" s="8"/>
      <c r="H130" s="8"/>
      <c r="I130" s="8"/>
      <c r="J130" s="8"/>
      <c r="K130" s="8"/>
      <c r="L130" s="8"/>
      <c r="M130" s="8"/>
      <c r="N130" s="8"/>
      <c r="O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row>
    <row r="131" spans="3:54">
      <c r="C131" s="8"/>
      <c r="D131" s="8"/>
      <c r="E131" s="8"/>
      <c r="F131" s="8"/>
      <c r="G131" s="8"/>
      <c r="H131" s="8"/>
      <c r="I131" s="8"/>
      <c r="J131" s="8"/>
      <c r="K131" s="8"/>
      <c r="L131" s="8"/>
      <c r="M131" s="8"/>
      <c r="N131" s="8"/>
      <c r="O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row>
    <row r="132" spans="3:54">
      <c r="C132" s="8"/>
      <c r="D132" s="8"/>
      <c r="E132" s="8"/>
      <c r="F132" s="8"/>
      <c r="G132" s="8"/>
      <c r="H132" s="8"/>
      <c r="I132" s="8"/>
      <c r="J132" s="8"/>
      <c r="K132" s="8"/>
      <c r="L132" s="8"/>
      <c r="M132" s="8"/>
      <c r="N132" s="8"/>
      <c r="O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row>
    <row r="133" spans="3:54">
      <c r="C133" s="8"/>
      <c r="D133" s="8"/>
      <c r="E133" s="8"/>
      <c r="F133" s="8"/>
      <c r="G133" s="8"/>
      <c r="H133" s="8"/>
      <c r="I133" s="8"/>
      <c r="J133" s="8"/>
      <c r="K133" s="8"/>
      <c r="L133" s="8"/>
      <c r="M133" s="8"/>
      <c r="N133" s="8"/>
      <c r="O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row>
    <row r="134" spans="3:54">
      <c r="C134" s="8"/>
      <c r="D134" s="8"/>
      <c r="E134" s="8"/>
      <c r="F134" s="8"/>
      <c r="G134" s="8"/>
      <c r="H134" s="8"/>
      <c r="I134" s="8"/>
      <c r="J134" s="8"/>
      <c r="K134" s="8"/>
      <c r="L134" s="8"/>
      <c r="M134" s="8"/>
      <c r="N134" s="8"/>
      <c r="O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row>
    <row r="135" spans="3:54">
      <c r="C135" s="8"/>
      <c r="D135" s="8"/>
      <c r="E135" s="8"/>
      <c r="F135" s="8"/>
      <c r="G135" s="8"/>
      <c r="H135" s="8"/>
      <c r="I135" s="8"/>
      <c r="J135" s="8"/>
      <c r="K135" s="8"/>
      <c r="L135" s="8"/>
      <c r="M135" s="8"/>
      <c r="N135" s="8"/>
      <c r="O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row>
    <row r="136" spans="3:54">
      <c r="C136" s="8"/>
      <c r="D136" s="8"/>
      <c r="E136" s="8"/>
      <c r="F136" s="8"/>
      <c r="G136" s="8"/>
      <c r="H136" s="8"/>
      <c r="I136" s="8"/>
      <c r="J136" s="8"/>
      <c r="K136" s="8"/>
      <c r="L136" s="8"/>
      <c r="M136" s="8"/>
      <c r="N136" s="8"/>
      <c r="O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row>
    <row r="137" spans="3:54">
      <c r="C137" s="8"/>
      <c r="D137" s="8"/>
      <c r="E137" s="8"/>
      <c r="F137" s="8"/>
      <c r="G137" s="8"/>
      <c r="H137" s="8"/>
      <c r="I137" s="8"/>
      <c r="J137" s="8"/>
      <c r="K137" s="8"/>
      <c r="L137" s="8"/>
      <c r="M137" s="8"/>
      <c r="N137" s="8"/>
      <c r="O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row>
    <row r="138" spans="3:54">
      <c r="C138" s="8"/>
      <c r="D138" s="8"/>
      <c r="E138" s="8"/>
      <c r="F138" s="8"/>
      <c r="G138" s="8"/>
      <c r="H138" s="8"/>
      <c r="I138" s="8"/>
      <c r="J138" s="8"/>
      <c r="K138" s="8"/>
      <c r="L138" s="8"/>
      <c r="M138" s="8"/>
      <c r="N138" s="8"/>
      <c r="O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row>
    <row r="139" spans="3:54">
      <c r="C139" s="8"/>
      <c r="D139" s="8"/>
      <c r="E139" s="8"/>
      <c r="F139" s="8"/>
      <c r="G139" s="8"/>
      <c r="H139" s="8"/>
      <c r="I139" s="8"/>
      <c r="J139" s="8"/>
      <c r="K139" s="8"/>
      <c r="L139" s="8"/>
      <c r="M139" s="8"/>
      <c r="N139" s="8"/>
      <c r="O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row>
    <row r="140" spans="3:54">
      <c r="C140" s="8"/>
      <c r="D140" s="8"/>
      <c r="E140" s="8"/>
      <c r="F140" s="8"/>
      <c r="G140" s="8"/>
      <c r="H140" s="8"/>
      <c r="I140" s="8"/>
      <c r="J140" s="8"/>
      <c r="K140" s="8"/>
      <c r="L140" s="8"/>
      <c r="M140" s="8"/>
      <c r="N140" s="8"/>
      <c r="O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row>
    <row r="141" spans="3:54">
      <c r="C141" s="8"/>
      <c r="D141" s="8"/>
      <c r="E141" s="8"/>
      <c r="F141" s="8"/>
      <c r="G141" s="8"/>
      <c r="H141" s="8"/>
      <c r="I141" s="8"/>
      <c r="J141" s="8"/>
      <c r="K141" s="8"/>
      <c r="L141" s="8"/>
      <c r="M141" s="8"/>
      <c r="N141" s="8"/>
      <c r="O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row>
    <row r="142" spans="3:54">
      <c r="C142" s="8"/>
      <c r="D142" s="8"/>
      <c r="E142" s="8"/>
      <c r="F142" s="8"/>
      <c r="G142" s="8"/>
      <c r="H142" s="8"/>
      <c r="I142" s="8"/>
      <c r="J142" s="8"/>
      <c r="K142" s="8"/>
      <c r="L142" s="8"/>
      <c r="M142" s="8"/>
      <c r="N142" s="8"/>
      <c r="O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row>
    <row r="143" spans="3:54">
      <c r="C143" s="8"/>
      <c r="D143" s="8"/>
      <c r="E143" s="8"/>
      <c r="F143" s="8"/>
      <c r="G143" s="8"/>
      <c r="H143" s="8"/>
      <c r="I143" s="8"/>
      <c r="J143" s="8"/>
      <c r="K143" s="8"/>
      <c r="L143" s="8"/>
      <c r="M143" s="8"/>
      <c r="N143" s="8"/>
      <c r="O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row>
    <row r="144" spans="3:54">
      <c r="C144" s="8"/>
      <c r="D144" s="8"/>
      <c r="E144" s="8"/>
      <c r="F144" s="8"/>
      <c r="G144" s="8"/>
      <c r="H144" s="8"/>
      <c r="I144" s="8"/>
      <c r="J144" s="8"/>
      <c r="K144" s="8"/>
      <c r="L144" s="8"/>
      <c r="M144" s="8"/>
      <c r="N144" s="8"/>
      <c r="O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row>
    <row r="145" spans="3:54">
      <c r="C145" s="8"/>
      <c r="D145" s="8"/>
      <c r="E145" s="8"/>
      <c r="F145" s="8"/>
      <c r="G145" s="8"/>
      <c r="H145" s="8"/>
      <c r="I145" s="8"/>
      <c r="J145" s="8"/>
      <c r="K145" s="8"/>
      <c r="L145" s="8"/>
      <c r="M145" s="8"/>
      <c r="N145" s="8"/>
      <c r="O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row>
    <row r="146" spans="3:54">
      <c r="C146" s="8"/>
      <c r="D146" s="8"/>
      <c r="E146" s="8"/>
      <c r="F146" s="8"/>
      <c r="G146" s="8"/>
      <c r="H146" s="8"/>
      <c r="I146" s="8"/>
      <c r="J146" s="8"/>
      <c r="K146" s="8"/>
      <c r="L146" s="8"/>
      <c r="M146" s="8"/>
      <c r="N146" s="8"/>
      <c r="O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row>
    <row r="147" spans="3:54">
      <c r="C147" s="8"/>
      <c r="D147" s="8"/>
      <c r="E147" s="8"/>
      <c r="F147" s="8"/>
      <c r="G147" s="8"/>
      <c r="H147" s="8"/>
      <c r="I147" s="8"/>
      <c r="J147" s="8"/>
      <c r="K147" s="8"/>
      <c r="L147" s="8"/>
      <c r="M147" s="8"/>
      <c r="N147" s="8"/>
      <c r="O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row>
    <row r="148" spans="3:54">
      <c r="C148" s="8"/>
      <c r="D148" s="8"/>
      <c r="E148" s="8"/>
      <c r="F148" s="8"/>
      <c r="G148" s="8"/>
      <c r="H148" s="8"/>
      <c r="I148" s="8"/>
      <c r="J148" s="8"/>
      <c r="K148" s="8"/>
      <c r="L148" s="8"/>
      <c r="M148" s="8"/>
      <c r="N148" s="8"/>
      <c r="O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row>
    <row r="149" spans="3:54">
      <c r="C149" s="8"/>
      <c r="D149" s="8"/>
      <c r="E149" s="8"/>
      <c r="F149" s="8"/>
      <c r="G149" s="8"/>
      <c r="H149" s="8"/>
      <c r="I149" s="8"/>
      <c r="J149" s="8"/>
      <c r="K149" s="8"/>
      <c r="L149" s="8"/>
      <c r="M149" s="8"/>
      <c r="N149" s="8"/>
      <c r="O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row>
    <row r="150" spans="3:54">
      <c r="C150" s="8"/>
      <c r="D150" s="8"/>
      <c r="E150" s="8"/>
      <c r="F150" s="8"/>
      <c r="G150" s="8"/>
      <c r="H150" s="8"/>
      <c r="I150" s="8"/>
      <c r="J150" s="8"/>
      <c r="K150" s="8"/>
      <c r="L150" s="8"/>
      <c r="M150" s="8"/>
      <c r="N150" s="8"/>
      <c r="O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row>
    <row r="151" spans="3:54">
      <c r="C151" s="8"/>
      <c r="D151" s="8"/>
      <c r="E151" s="8"/>
      <c r="F151" s="8"/>
      <c r="G151" s="8"/>
      <c r="H151" s="8"/>
      <c r="I151" s="8"/>
      <c r="J151" s="8"/>
      <c r="K151" s="8"/>
      <c r="L151" s="8"/>
      <c r="M151" s="8"/>
      <c r="N151" s="8"/>
      <c r="O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row>
    <row r="152" spans="3:54">
      <c r="C152" s="8"/>
      <c r="D152" s="8"/>
      <c r="E152" s="8"/>
      <c r="F152" s="8"/>
      <c r="G152" s="8"/>
      <c r="H152" s="8"/>
      <c r="I152" s="8"/>
      <c r="J152" s="8"/>
      <c r="K152" s="8"/>
      <c r="L152" s="8"/>
      <c r="M152" s="8"/>
      <c r="N152" s="8"/>
      <c r="O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row>
    <row r="153" spans="3:54">
      <c r="C153" s="8"/>
      <c r="D153" s="8"/>
      <c r="E153" s="8"/>
      <c r="F153" s="8"/>
      <c r="G153" s="8"/>
      <c r="H153" s="8"/>
      <c r="I153" s="8"/>
      <c r="J153" s="8"/>
      <c r="K153" s="8"/>
      <c r="L153" s="8"/>
      <c r="M153" s="8"/>
      <c r="N153" s="8"/>
      <c r="O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row>
    <row r="154" spans="3:54">
      <c r="C154" s="8"/>
      <c r="D154" s="8"/>
      <c r="E154" s="8"/>
      <c r="F154" s="8"/>
      <c r="G154" s="8"/>
      <c r="H154" s="8"/>
      <c r="I154" s="8"/>
      <c r="J154" s="8"/>
      <c r="K154" s="8"/>
      <c r="L154" s="8"/>
      <c r="M154" s="8"/>
      <c r="N154" s="8"/>
      <c r="O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row>
    <row r="155" spans="3:54">
      <c r="C155" s="8"/>
      <c r="D155" s="8"/>
      <c r="E155" s="8"/>
      <c r="F155" s="8"/>
      <c r="G155" s="8"/>
      <c r="H155" s="8"/>
      <c r="I155" s="8"/>
      <c r="J155" s="8"/>
      <c r="K155" s="8"/>
      <c r="L155" s="8"/>
      <c r="M155" s="8"/>
      <c r="N155" s="8"/>
      <c r="O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row>
    <row r="156" spans="3:54">
      <c r="C156" s="8"/>
      <c r="D156" s="8"/>
      <c r="E156" s="8"/>
      <c r="F156" s="8"/>
      <c r="G156" s="8"/>
      <c r="H156" s="8"/>
      <c r="I156" s="8"/>
      <c r="J156" s="8"/>
      <c r="K156" s="8"/>
      <c r="L156" s="8"/>
      <c r="M156" s="8"/>
      <c r="N156" s="8"/>
      <c r="O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row>
    <row r="157" spans="3:54">
      <c r="C157" s="8"/>
      <c r="D157" s="8"/>
      <c r="E157" s="8"/>
      <c r="F157" s="8"/>
      <c r="G157" s="8"/>
      <c r="H157" s="8"/>
      <c r="I157" s="8"/>
      <c r="J157" s="8"/>
      <c r="K157" s="8"/>
      <c r="L157" s="8"/>
      <c r="M157" s="8"/>
      <c r="N157" s="8"/>
      <c r="O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row>
    <row r="158" spans="3:54">
      <c r="C158" s="8"/>
      <c r="D158" s="8"/>
      <c r="E158" s="8"/>
      <c r="F158" s="8"/>
      <c r="G158" s="8"/>
      <c r="H158" s="8"/>
      <c r="I158" s="8"/>
      <c r="J158" s="8"/>
      <c r="K158" s="8"/>
      <c r="L158" s="8"/>
      <c r="M158" s="8"/>
      <c r="N158" s="8"/>
      <c r="O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row>
    <row r="159" spans="3:54">
      <c r="C159" s="8"/>
      <c r="D159" s="8"/>
      <c r="E159" s="8"/>
      <c r="F159" s="8"/>
      <c r="G159" s="8"/>
      <c r="H159" s="8"/>
      <c r="I159" s="8"/>
      <c r="J159" s="8"/>
      <c r="K159" s="8"/>
      <c r="L159" s="8"/>
      <c r="M159" s="8"/>
      <c r="N159" s="8"/>
      <c r="O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row>
    <row r="160" spans="3:54">
      <c r="C160" s="8"/>
      <c r="D160" s="8"/>
      <c r="E160" s="8"/>
      <c r="F160" s="8"/>
      <c r="G160" s="8"/>
      <c r="H160" s="8"/>
      <c r="I160" s="8"/>
      <c r="J160" s="8"/>
      <c r="K160" s="8"/>
      <c r="L160" s="8"/>
      <c r="M160" s="8"/>
      <c r="N160" s="8"/>
      <c r="O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row>
    <row r="161" spans="3:54">
      <c r="C161" s="8"/>
      <c r="D161" s="8"/>
      <c r="E161" s="8"/>
      <c r="F161" s="8"/>
      <c r="G161" s="8"/>
      <c r="H161" s="8"/>
      <c r="I161" s="8"/>
      <c r="J161" s="8"/>
      <c r="K161" s="8"/>
      <c r="L161" s="8"/>
      <c r="M161" s="8"/>
      <c r="N161" s="8"/>
      <c r="O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row>
    <row r="162" spans="3:54">
      <c r="C162" s="8"/>
      <c r="D162" s="8"/>
      <c r="E162" s="8"/>
      <c r="F162" s="8"/>
      <c r="G162" s="8"/>
      <c r="H162" s="8"/>
      <c r="I162" s="8"/>
      <c r="J162" s="8"/>
      <c r="K162" s="8"/>
      <c r="L162" s="8"/>
      <c r="M162" s="8"/>
      <c r="N162" s="8"/>
      <c r="O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row>
    <row r="163" spans="3:54">
      <c r="C163" s="8"/>
      <c r="D163" s="8"/>
      <c r="E163" s="8"/>
      <c r="F163" s="8"/>
      <c r="G163" s="8"/>
      <c r="H163" s="8"/>
      <c r="I163" s="8"/>
      <c r="J163" s="8"/>
      <c r="K163" s="8"/>
      <c r="L163" s="8"/>
      <c r="M163" s="8"/>
      <c r="N163" s="8"/>
      <c r="O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row>
    <row r="164" spans="3:54">
      <c r="C164" s="8"/>
      <c r="D164" s="8"/>
      <c r="E164" s="8"/>
      <c r="F164" s="8"/>
      <c r="G164" s="8"/>
      <c r="H164" s="8"/>
      <c r="I164" s="8"/>
      <c r="J164" s="8"/>
      <c r="K164" s="8"/>
      <c r="L164" s="8"/>
      <c r="M164" s="8"/>
      <c r="N164" s="8"/>
      <c r="O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row>
    <row r="165" spans="3:54">
      <c r="C165" s="8"/>
      <c r="D165" s="8"/>
      <c r="E165" s="8"/>
      <c r="F165" s="8"/>
      <c r="G165" s="8"/>
      <c r="H165" s="8"/>
      <c r="I165" s="8"/>
      <c r="J165" s="8"/>
      <c r="K165" s="8"/>
      <c r="L165" s="8"/>
      <c r="M165" s="8"/>
      <c r="N165" s="8"/>
      <c r="O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row>
    <row r="166" spans="3:54">
      <c r="C166" s="8"/>
      <c r="D166" s="8"/>
      <c r="E166" s="8"/>
      <c r="F166" s="8"/>
      <c r="G166" s="8"/>
      <c r="H166" s="8"/>
      <c r="I166" s="8"/>
      <c r="J166" s="8"/>
      <c r="K166" s="8"/>
      <c r="L166" s="8"/>
      <c r="M166" s="8"/>
      <c r="N166" s="8"/>
      <c r="O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row>
    <row r="167" spans="3:54">
      <c r="C167" s="8"/>
      <c r="D167" s="8"/>
      <c r="E167" s="8"/>
      <c r="F167" s="8"/>
      <c r="G167" s="8"/>
      <c r="H167" s="8"/>
      <c r="I167" s="8"/>
      <c r="J167" s="8"/>
      <c r="K167" s="8"/>
      <c r="L167" s="8"/>
      <c r="M167" s="8"/>
      <c r="N167" s="8"/>
      <c r="O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row>
    <row r="168" spans="3:54">
      <c r="C168" s="8"/>
      <c r="D168" s="8"/>
      <c r="E168" s="8"/>
      <c r="F168" s="8"/>
      <c r="G168" s="8"/>
      <c r="H168" s="8"/>
      <c r="I168" s="8"/>
      <c r="J168" s="8"/>
      <c r="K168" s="8"/>
      <c r="L168" s="8"/>
      <c r="M168" s="8"/>
      <c r="N168" s="8"/>
      <c r="O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row>
    <row r="169" spans="3:54">
      <c r="C169" s="8"/>
      <c r="D169" s="8"/>
      <c r="E169" s="8"/>
      <c r="F169" s="8"/>
      <c r="G169" s="8"/>
      <c r="H169" s="8"/>
      <c r="I169" s="8"/>
      <c r="J169" s="8"/>
      <c r="K169" s="8"/>
      <c r="L169" s="8"/>
      <c r="M169" s="8"/>
      <c r="N169" s="8"/>
      <c r="O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row>
    <row r="170" spans="3:54">
      <c r="C170" s="8"/>
      <c r="D170" s="8"/>
      <c r="E170" s="8"/>
      <c r="F170" s="8"/>
      <c r="G170" s="8"/>
      <c r="H170" s="8"/>
      <c r="I170" s="8"/>
      <c r="J170" s="8"/>
      <c r="K170" s="8"/>
      <c r="L170" s="8"/>
      <c r="M170" s="8"/>
      <c r="N170" s="8"/>
      <c r="O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row>
    <row r="171" spans="3:54">
      <c r="C171" s="8"/>
      <c r="D171" s="8"/>
      <c r="E171" s="8"/>
      <c r="F171" s="8"/>
      <c r="G171" s="8"/>
      <c r="H171" s="8"/>
      <c r="I171" s="8"/>
      <c r="J171" s="8"/>
      <c r="K171" s="8"/>
      <c r="L171" s="8"/>
      <c r="M171" s="8"/>
      <c r="N171" s="8"/>
      <c r="O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row>
    <row r="172" spans="3:54">
      <c r="C172" s="8"/>
      <c r="D172" s="8"/>
      <c r="E172" s="8"/>
      <c r="F172" s="8"/>
      <c r="G172" s="8"/>
      <c r="H172" s="8"/>
      <c r="I172" s="8"/>
      <c r="J172" s="8"/>
      <c r="K172" s="8"/>
      <c r="L172" s="8"/>
      <c r="M172" s="8"/>
      <c r="N172" s="8"/>
      <c r="O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row>
    <row r="173" spans="3:54">
      <c r="C173" s="8"/>
      <c r="D173" s="8"/>
      <c r="E173" s="8"/>
      <c r="F173" s="8"/>
      <c r="G173" s="8"/>
      <c r="H173" s="8"/>
      <c r="I173" s="8"/>
      <c r="J173" s="8"/>
      <c r="K173" s="8"/>
      <c r="L173" s="8"/>
      <c r="M173" s="8"/>
      <c r="N173" s="8"/>
      <c r="O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row>
    <row r="174" spans="3:54">
      <c r="C174" s="8"/>
      <c r="D174" s="8"/>
      <c r="E174" s="8"/>
      <c r="F174" s="8"/>
      <c r="G174" s="8"/>
      <c r="H174" s="8"/>
      <c r="I174" s="8"/>
      <c r="J174" s="8"/>
      <c r="K174" s="8"/>
      <c r="L174" s="8"/>
      <c r="M174" s="8"/>
      <c r="N174" s="8"/>
      <c r="O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row>
    <row r="175" spans="3:54">
      <c r="C175" s="8"/>
      <c r="D175" s="8"/>
      <c r="E175" s="8"/>
      <c r="F175" s="8"/>
      <c r="G175" s="8"/>
      <c r="H175" s="8"/>
      <c r="I175" s="8"/>
      <c r="J175" s="8"/>
      <c r="K175" s="8"/>
      <c r="L175" s="8"/>
      <c r="M175" s="8"/>
      <c r="N175" s="8"/>
      <c r="O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row>
    <row r="176" spans="3:54">
      <c r="C176" s="8"/>
      <c r="D176" s="8"/>
      <c r="E176" s="8"/>
      <c r="F176" s="8"/>
      <c r="G176" s="8"/>
      <c r="H176" s="8"/>
      <c r="I176" s="8"/>
      <c r="J176" s="8"/>
      <c r="K176" s="8"/>
      <c r="L176" s="8"/>
      <c r="M176" s="8"/>
      <c r="N176" s="8"/>
      <c r="O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row>
    <row r="177" spans="3:54">
      <c r="C177" s="8"/>
      <c r="D177" s="8"/>
      <c r="E177" s="8"/>
      <c r="F177" s="8"/>
      <c r="G177" s="8"/>
      <c r="H177" s="8"/>
      <c r="I177" s="8"/>
      <c r="J177" s="8"/>
      <c r="K177" s="8"/>
      <c r="L177" s="8"/>
      <c r="M177" s="8"/>
      <c r="N177" s="8"/>
      <c r="O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row>
    <row r="178" spans="3:54">
      <c r="C178" s="8"/>
      <c r="D178" s="8"/>
      <c r="E178" s="8"/>
      <c r="F178" s="8"/>
      <c r="G178" s="8"/>
      <c r="H178" s="8"/>
      <c r="I178" s="8"/>
      <c r="J178" s="8"/>
      <c r="K178" s="8"/>
      <c r="L178" s="8"/>
      <c r="M178" s="8"/>
      <c r="N178" s="8"/>
      <c r="O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row>
    <row r="179" spans="3:54">
      <c r="C179" s="8"/>
      <c r="D179" s="8"/>
      <c r="E179" s="8"/>
      <c r="F179" s="8"/>
      <c r="G179" s="8"/>
      <c r="H179" s="8"/>
      <c r="I179" s="8"/>
      <c r="J179" s="8"/>
      <c r="K179" s="8"/>
      <c r="L179" s="8"/>
      <c r="M179" s="8"/>
      <c r="N179" s="8"/>
      <c r="O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row>
    <row r="180" spans="3:54">
      <c r="C180" s="8"/>
      <c r="D180" s="8"/>
      <c r="E180" s="8"/>
      <c r="F180" s="8"/>
      <c r="G180" s="8"/>
      <c r="H180" s="8"/>
      <c r="I180" s="8"/>
      <c r="J180" s="8"/>
      <c r="K180" s="8"/>
      <c r="L180" s="8"/>
      <c r="M180" s="8"/>
      <c r="N180" s="8"/>
      <c r="O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row>
    <row r="181" spans="3:54">
      <c r="C181" s="8"/>
      <c r="D181" s="8"/>
      <c r="E181" s="8"/>
      <c r="F181" s="8"/>
      <c r="G181" s="8"/>
      <c r="H181" s="8"/>
      <c r="I181" s="8"/>
      <c r="J181" s="8"/>
      <c r="K181" s="8"/>
      <c r="L181" s="8"/>
      <c r="M181" s="8"/>
      <c r="N181" s="8"/>
      <c r="O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row>
    <row r="182" spans="3:54">
      <c r="C182" s="8"/>
      <c r="D182" s="8"/>
      <c r="E182" s="8"/>
      <c r="F182" s="8"/>
      <c r="G182" s="8"/>
      <c r="H182" s="8"/>
      <c r="I182" s="8"/>
      <c r="J182" s="8"/>
      <c r="K182" s="8"/>
      <c r="L182" s="8"/>
      <c r="M182" s="8"/>
      <c r="N182" s="8"/>
      <c r="O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row>
    <row r="183" spans="3:54">
      <c r="C183" s="8"/>
      <c r="D183" s="8"/>
      <c r="E183" s="8"/>
      <c r="F183" s="8"/>
      <c r="G183" s="8"/>
      <c r="H183" s="8"/>
      <c r="I183" s="8"/>
      <c r="J183" s="8"/>
      <c r="K183" s="8"/>
      <c r="L183" s="8"/>
      <c r="M183" s="8"/>
      <c r="N183" s="8"/>
      <c r="O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row>
    <row r="184" spans="3:54">
      <c r="C184" s="8"/>
      <c r="D184" s="8"/>
      <c r="E184" s="8"/>
      <c r="F184" s="8"/>
      <c r="G184" s="8"/>
      <c r="H184" s="8"/>
      <c r="I184" s="8"/>
      <c r="J184" s="8"/>
      <c r="K184" s="8"/>
      <c r="L184" s="8"/>
      <c r="M184" s="8"/>
      <c r="N184" s="8"/>
      <c r="O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row>
    <row r="185" spans="3:54">
      <c r="C185" s="8"/>
      <c r="D185" s="8"/>
      <c r="E185" s="8"/>
      <c r="F185" s="8"/>
      <c r="G185" s="8"/>
      <c r="H185" s="8"/>
      <c r="I185" s="8"/>
      <c r="J185" s="8"/>
      <c r="K185" s="8"/>
      <c r="L185" s="8"/>
      <c r="M185" s="8"/>
      <c r="N185" s="8"/>
      <c r="O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row>
    <row r="186" spans="3:54">
      <c r="C186" s="8"/>
      <c r="D186" s="8"/>
      <c r="E186" s="8"/>
      <c r="F186" s="8"/>
      <c r="G186" s="8"/>
      <c r="H186" s="8"/>
      <c r="I186" s="8"/>
      <c r="J186" s="8"/>
      <c r="K186" s="8"/>
      <c r="L186" s="8"/>
      <c r="M186" s="8"/>
      <c r="N186" s="8"/>
      <c r="O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row>
    <row r="187" spans="3:54">
      <c r="C187" s="8"/>
      <c r="D187" s="8"/>
      <c r="E187" s="8"/>
      <c r="F187" s="8"/>
      <c r="G187" s="8"/>
      <c r="H187" s="8"/>
      <c r="I187" s="8"/>
      <c r="J187" s="8"/>
      <c r="K187" s="8"/>
      <c r="L187" s="8"/>
      <c r="M187" s="8"/>
      <c r="N187" s="8"/>
      <c r="O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row>
    <row r="188" spans="3:54">
      <c r="C188" s="8"/>
      <c r="D188" s="8"/>
      <c r="E188" s="8"/>
      <c r="F188" s="8"/>
      <c r="G188" s="8"/>
      <c r="H188" s="8"/>
      <c r="I188" s="8"/>
      <c r="J188" s="8"/>
      <c r="K188" s="8"/>
      <c r="L188" s="8"/>
      <c r="M188" s="8"/>
      <c r="N188" s="8"/>
      <c r="O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row>
    <row r="189" spans="3:54">
      <c r="C189" s="8"/>
      <c r="D189" s="8"/>
      <c r="E189" s="8"/>
      <c r="F189" s="8"/>
      <c r="G189" s="8"/>
      <c r="H189" s="8"/>
      <c r="I189" s="8"/>
      <c r="J189" s="8"/>
      <c r="K189" s="8"/>
      <c r="L189" s="8"/>
      <c r="M189" s="8"/>
      <c r="N189" s="8"/>
      <c r="O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row>
    <row r="190" spans="3:54">
      <c r="C190" s="8"/>
      <c r="D190" s="8"/>
      <c r="E190" s="8"/>
      <c r="F190" s="8"/>
      <c r="G190" s="8"/>
      <c r="H190" s="8"/>
      <c r="I190" s="8"/>
      <c r="J190" s="8"/>
      <c r="K190" s="8"/>
      <c r="L190" s="8"/>
      <c r="M190" s="8"/>
      <c r="N190" s="8"/>
      <c r="O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row>
    <row r="191" spans="3:54">
      <c r="C191" s="8"/>
      <c r="D191" s="8"/>
      <c r="E191" s="8"/>
      <c r="F191" s="8"/>
      <c r="G191" s="8"/>
      <c r="H191" s="8"/>
      <c r="I191" s="8"/>
      <c r="J191" s="8"/>
      <c r="K191" s="8"/>
      <c r="L191" s="8"/>
      <c r="M191" s="8"/>
      <c r="N191" s="8"/>
      <c r="O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row>
    <row r="192" spans="3:54">
      <c r="C192" s="8"/>
      <c r="D192" s="8"/>
      <c r="E192" s="8"/>
      <c r="F192" s="8"/>
      <c r="G192" s="8"/>
      <c r="H192" s="8"/>
      <c r="I192" s="8"/>
      <c r="J192" s="8"/>
      <c r="K192" s="8"/>
      <c r="L192" s="8"/>
      <c r="M192" s="8"/>
      <c r="N192" s="8"/>
      <c r="O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row>
    <row r="193" spans="3:54">
      <c r="C193" s="8"/>
      <c r="D193" s="8"/>
      <c r="E193" s="8"/>
      <c r="F193" s="8"/>
      <c r="G193" s="8"/>
      <c r="H193" s="8"/>
      <c r="I193" s="8"/>
      <c r="J193" s="8"/>
      <c r="K193" s="8"/>
      <c r="L193" s="8"/>
      <c r="M193" s="8"/>
      <c r="N193" s="8"/>
      <c r="O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row>
    <row r="194" spans="3:54">
      <c r="C194" s="8"/>
      <c r="D194" s="8"/>
      <c r="E194" s="8"/>
      <c r="F194" s="8"/>
      <c r="G194" s="8"/>
      <c r="H194" s="8"/>
      <c r="I194" s="8"/>
      <c r="J194" s="8"/>
      <c r="K194" s="8"/>
      <c r="L194" s="8"/>
      <c r="M194" s="8"/>
      <c r="N194" s="8"/>
      <c r="O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row>
    <row r="195" spans="3:54">
      <c r="C195" s="8"/>
      <c r="D195" s="8"/>
      <c r="E195" s="8"/>
      <c r="F195" s="8"/>
      <c r="G195" s="8"/>
      <c r="H195" s="8"/>
      <c r="I195" s="8"/>
      <c r="J195" s="8"/>
      <c r="K195" s="8"/>
      <c r="L195" s="8"/>
      <c r="M195" s="8"/>
      <c r="N195" s="8"/>
      <c r="O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row>
    <row r="196" spans="3:54">
      <c r="C196" s="8"/>
      <c r="D196" s="8"/>
      <c r="E196" s="8"/>
      <c r="F196" s="8"/>
      <c r="G196" s="8"/>
      <c r="H196" s="8"/>
      <c r="I196" s="8"/>
      <c r="J196" s="8"/>
      <c r="K196" s="8"/>
      <c r="L196" s="8"/>
      <c r="M196" s="8"/>
      <c r="N196" s="8"/>
      <c r="O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row>
    <row r="197" spans="3:54">
      <c r="C197" s="8"/>
      <c r="D197" s="8"/>
      <c r="E197" s="8"/>
      <c r="F197" s="8"/>
      <c r="G197" s="8"/>
      <c r="H197" s="8"/>
      <c r="I197" s="8"/>
      <c r="J197" s="8"/>
      <c r="K197" s="8"/>
      <c r="L197" s="8"/>
      <c r="M197" s="8"/>
      <c r="N197" s="8"/>
      <c r="O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row>
    <row r="198" spans="3:54">
      <c r="C198" s="8"/>
      <c r="D198" s="8"/>
      <c r="E198" s="8"/>
      <c r="F198" s="8"/>
      <c r="G198" s="8"/>
      <c r="H198" s="8"/>
      <c r="I198" s="8"/>
      <c r="J198" s="8"/>
      <c r="K198" s="8"/>
      <c r="L198" s="8"/>
      <c r="M198" s="8"/>
      <c r="N198" s="8"/>
      <c r="O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row>
    <row r="199" spans="3:54">
      <c r="C199" s="8"/>
      <c r="D199" s="8"/>
      <c r="E199" s="8"/>
      <c r="F199" s="8"/>
      <c r="G199" s="8"/>
      <c r="H199" s="8"/>
      <c r="I199" s="8"/>
      <c r="J199" s="8"/>
      <c r="K199" s="8"/>
      <c r="L199" s="8"/>
      <c r="M199" s="8"/>
      <c r="N199" s="8"/>
      <c r="O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row>
    <row r="200" spans="3:54">
      <c r="C200" s="8"/>
      <c r="D200" s="8"/>
      <c r="E200" s="8"/>
      <c r="F200" s="8"/>
      <c r="G200" s="8"/>
      <c r="H200" s="8"/>
      <c r="I200" s="8"/>
      <c r="J200" s="8"/>
      <c r="K200" s="8"/>
      <c r="L200" s="8"/>
      <c r="M200" s="8"/>
      <c r="N200" s="8"/>
      <c r="O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row>
    <row r="201" spans="3:54">
      <c r="C201" s="8"/>
      <c r="D201" s="8"/>
      <c r="E201" s="8"/>
      <c r="F201" s="8"/>
      <c r="G201" s="8"/>
      <c r="H201" s="8"/>
      <c r="I201" s="8"/>
      <c r="J201" s="8"/>
      <c r="K201" s="8"/>
      <c r="L201" s="8"/>
      <c r="M201" s="8"/>
      <c r="N201" s="8"/>
      <c r="O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row>
    <row r="202" spans="3:54">
      <c r="C202" s="8"/>
      <c r="D202" s="8"/>
      <c r="E202" s="8"/>
      <c r="F202" s="8"/>
      <c r="G202" s="8"/>
      <c r="H202" s="8"/>
      <c r="I202" s="8"/>
      <c r="J202" s="8"/>
      <c r="K202" s="8"/>
      <c r="L202" s="8"/>
      <c r="M202" s="8"/>
      <c r="N202" s="8"/>
      <c r="O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row>
    <row r="203" spans="3:54">
      <c r="C203" s="8"/>
      <c r="D203" s="8"/>
      <c r="E203" s="8"/>
      <c r="F203" s="8"/>
      <c r="G203" s="8"/>
      <c r="H203" s="8"/>
      <c r="I203" s="8"/>
      <c r="J203" s="8"/>
      <c r="K203" s="8"/>
      <c r="L203" s="8"/>
      <c r="M203" s="8"/>
      <c r="N203" s="8"/>
      <c r="O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row>
    <row r="204" spans="3:54">
      <c r="C204" s="8"/>
      <c r="D204" s="8"/>
      <c r="E204" s="8"/>
      <c r="F204" s="8"/>
      <c r="G204" s="8"/>
      <c r="H204" s="8"/>
      <c r="I204" s="8"/>
      <c r="J204" s="8"/>
      <c r="K204" s="8"/>
      <c r="L204" s="8"/>
      <c r="M204" s="8"/>
      <c r="N204" s="8"/>
      <c r="O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row>
    <row r="205" spans="3:54">
      <c r="C205" s="8"/>
      <c r="D205" s="8"/>
      <c r="E205" s="8"/>
      <c r="F205" s="8"/>
      <c r="G205" s="8"/>
      <c r="H205" s="8"/>
      <c r="I205" s="8"/>
      <c r="J205" s="8"/>
      <c r="K205" s="8"/>
      <c r="L205" s="8"/>
      <c r="M205" s="8"/>
      <c r="N205" s="8"/>
      <c r="O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row>
    <row r="206" spans="3:54">
      <c r="C206" s="8"/>
      <c r="D206" s="8"/>
      <c r="E206" s="8"/>
      <c r="F206" s="8"/>
      <c r="G206" s="8"/>
      <c r="H206" s="8"/>
      <c r="I206" s="8"/>
      <c r="J206" s="8"/>
      <c r="K206" s="8"/>
      <c r="L206" s="8"/>
      <c r="M206" s="8"/>
      <c r="N206" s="8"/>
      <c r="O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row>
    <row r="207" spans="3:54">
      <c r="C207" s="8"/>
      <c r="D207" s="8"/>
      <c r="E207" s="8"/>
      <c r="F207" s="8"/>
      <c r="G207" s="8"/>
      <c r="H207" s="8"/>
      <c r="I207" s="8"/>
      <c r="J207" s="8"/>
      <c r="K207" s="8"/>
      <c r="L207" s="8"/>
      <c r="M207" s="8"/>
      <c r="N207" s="8"/>
      <c r="O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row>
    <row r="208" spans="3:54">
      <c r="C208" s="8"/>
      <c r="D208" s="8"/>
      <c r="E208" s="8"/>
      <c r="F208" s="8"/>
      <c r="G208" s="8"/>
      <c r="H208" s="8"/>
      <c r="I208" s="8"/>
      <c r="J208" s="8"/>
      <c r="K208" s="8"/>
      <c r="L208" s="8"/>
      <c r="M208" s="8"/>
      <c r="N208" s="8"/>
      <c r="O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row>
    <row r="209" spans="3:54">
      <c r="C209" s="8"/>
      <c r="D209" s="8"/>
      <c r="E209" s="8"/>
      <c r="F209" s="8"/>
      <c r="G209" s="8"/>
      <c r="H209" s="8"/>
      <c r="I209" s="8"/>
      <c r="J209" s="8"/>
      <c r="K209" s="8"/>
      <c r="L209" s="8"/>
      <c r="M209" s="8"/>
      <c r="N209" s="8"/>
      <c r="O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row>
    <row r="210" spans="3:54">
      <c r="C210" s="8"/>
      <c r="D210" s="8"/>
      <c r="E210" s="8"/>
      <c r="F210" s="8"/>
      <c r="G210" s="8"/>
      <c r="H210" s="8"/>
      <c r="I210" s="8"/>
      <c r="J210" s="8"/>
      <c r="K210" s="8"/>
      <c r="L210" s="8"/>
      <c r="M210" s="8"/>
      <c r="N210" s="8"/>
      <c r="O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row>
    <row r="211" spans="3:54">
      <c r="C211" s="8"/>
      <c r="D211" s="8"/>
      <c r="E211" s="8"/>
      <c r="F211" s="8"/>
      <c r="G211" s="8"/>
      <c r="H211" s="8"/>
      <c r="I211" s="8"/>
      <c r="J211" s="8"/>
      <c r="K211" s="8"/>
      <c r="L211" s="8"/>
      <c r="M211" s="8"/>
      <c r="N211" s="8"/>
      <c r="O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row>
    <row r="212" spans="3:54">
      <c r="C212" s="8"/>
      <c r="D212" s="8"/>
      <c r="E212" s="8"/>
      <c r="F212" s="8"/>
      <c r="G212" s="8"/>
      <c r="H212" s="8"/>
      <c r="I212" s="8"/>
      <c r="J212" s="8"/>
      <c r="K212" s="8"/>
      <c r="L212" s="8"/>
      <c r="M212" s="8"/>
      <c r="N212" s="8"/>
      <c r="O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row>
    <row r="213" spans="3:54">
      <c r="C213" s="8"/>
      <c r="D213" s="8"/>
      <c r="E213" s="8"/>
      <c r="F213" s="8"/>
      <c r="G213" s="8"/>
      <c r="H213" s="8"/>
      <c r="I213" s="8"/>
      <c r="J213" s="8"/>
      <c r="K213" s="8"/>
      <c r="L213" s="8"/>
      <c r="M213" s="8"/>
      <c r="N213" s="8"/>
      <c r="O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row>
    <row r="214" spans="3:54">
      <c r="C214" s="8"/>
      <c r="D214" s="8"/>
      <c r="E214" s="8"/>
      <c r="F214" s="8"/>
      <c r="G214" s="8"/>
      <c r="H214" s="8"/>
      <c r="I214" s="8"/>
      <c r="J214" s="8"/>
      <c r="K214" s="8"/>
      <c r="L214" s="8"/>
      <c r="M214" s="8"/>
      <c r="N214" s="8"/>
      <c r="O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row>
    <row r="215" spans="3:54">
      <c r="C215" s="8"/>
      <c r="D215" s="8"/>
      <c r="E215" s="8"/>
      <c r="F215" s="8"/>
      <c r="G215" s="8"/>
      <c r="H215" s="8"/>
      <c r="I215" s="8"/>
      <c r="J215" s="8"/>
      <c r="K215" s="8"/>
      <c r="L215" s="8"/>
      <c r="M215" s="8"/>
      <c r="N215" s="8"/>
      <c r="O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row>
    <row r="216" spans="3:54">
      <c r="C216" s="8"/>
      <c r="D216" s="8"/>
      <c r="E216" s="8"/>
      <c r="F216" s="8"/>
      <c r="G216" s="8"/>
      <c r="H216" s="8"/>
      <c r="I216" s="8"/>
      <c r="J216" s="8"/>
      <c r="K216" s="8"/>
      <c r="L216" s="8"/>
      <c r="M216" s="8"/>
      <c r="N216" s="8"/>
      <c r="O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row>
    <row r="217" spans="3:54">
      <c r="C217" s="8"/>
      <c r="D217" s="8"/>
      <c r="E217" s="8"/>
      <c r="F217" s="8"/>
      <c r="G217" s="8"/>
      <c r="H217" s="8"/>
      <c r="I217" s="8"/>
      <c r="J217" s="8"/>
      <c r="K217" s="8"/>
      <c r="L217" s="8"/>
      <c r="M217" s="8"/>
      <c r="N217" s="8"/>
      <c r="O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row>
    <row r="218" spans="3:54">
      <c r="C218" s="8"/>
      <c r="D218" s="8"/>
      <c r="E218" s="8"/>
      <c r="F218" s="8"/>
      <c r="G218" s="8"/>
      <c r="H218" s="8"/>
      <c r="I218" s="8"/>
      <c r="J218" s="8"/>
      <c r="K218" s="8"/>
      <c r="L218" s="8"/>
      <c r="M218" s="8"/>
      <c r="N218" s="8"/>
      <c r="O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row>
    <row r="219" spans="3:54">
      <c r="C219" s="8"/>
      <c r="D219" s="8"/>
      <c r="E219" s="8"/>
      <c r="F219" s="8"/>
      <c r="G219" s="8"/>
      <c r="H219" s="8"/>
      <c r="I219" s="8"/>
      <c r="J219" s="8"/>
      <c r="K219" s="8"/>
      <c r="L219" s="8"/>
      <c r="M219" s="8"/>
      <c r="N219" s="8"/>
      <c r="O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row>
    <row r="220" spans="3:54">
      <c r="C220" s="8"/>
      <c r="D220" s="8"/>
      <c r="E220" s="8"/>
      <c r="F220" s="8"/>
      <c r="G220" s="8"/>
      <c r="H220" s="8"/>
      <c r="I220" s="8"/>
      <c r="J220" s="8"/>
      <c r="K220" s="8"/>
      <c r="L220" s="8"/>
      <c r="M220" s="8"/>
      <c r="N220" s="8"/>
      <c r="O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row>
    <row r="221" spans="3:54">
      <c r="C221" s="8"/>
      <c r="D221" s="8"/>
      <c r="E221" s="8"/>
      <c r="F221" s="8"/>
      <c r="G221" s="8"/>
      <c r="H221" s="8"/>
      <c r="I221" s="8"/>
      <c r="J221" s="8"/>
      <c r="K221" s="8"/>
      <c r="L221" s="8"/>
      <c r="M221" s="8"/>
      <c r="N221" s="8"/>
      <c r="O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row>
    <row r="222" spans="3:54">
      <c r="C222" s="8"/>
      <c r="D222" s="8"/>
      <c r="E222" s="8"/>
      <c r="F222" s="8"/>
      <c r="G222" s="8"/>
      <c r="H222" s="8"/>
      <c r="I222" s="8"/>
      <c r="J222" s="8"/>
      <c r="K222" s="8"/>
      <c r="L222" s="8"/>
      <c r="M222" s="8"/>
      <c r="N222" s="8"/>
      <c r="O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row>
    <row r="223" spans="3:54">
      <c r="C223" s="8"/>
      <c r="D223" s="8"/>
      <c r="E223" s="8"/>
      <c r="F223" s="8"/>
      <c r="G223" s="8"/>
      <c r="H223" s="8"/>
      <c r="I223" s="8"/>
      <c r="J223" s="8"/>
      <c r="K223" s="8"/>
      <c r="L223" s="8"/>
      <c r="M223" s="8"/>
      <c r="N223" s="8"/>
      <c r="O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row>
    <row r="224" spans="3:54">
      <c r="C224" s="8"/>
      <c r="D224" s="8"/>
      <c r="E224" s="8"/>
      <c r="F224" s="8"/>
      <c r="G224" s="8"/>
      <c r="H224" s="8"/>
      <c r="I224" s="8"/>
      <c r="J224" s="8"/>
      <c r="K224" s="8"/>
      <c r="L224" s="8"/>
      <c r="M224" s="8"/>
      <c r="N224" s="8"/>
      <c r="O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row>
    <row r="225" spans="3:54">
      <c r="C225" s="8"/>
      <c r="D225" s="8"/>
      <c r="E225" s="8"/>
      <c r="F225" s="8"/>
      <c r="G225" s="8"/>
      <c r="H225" s="8"/>
      <c r="I225" s="8"/>
      <c r="J225" s="8"/>
      <c r="K225" s="8"/>
      <c r="L225" s="8"/>
      <c r="M225" s="8"/>
      <c r="N225" s="8"/>
      <c r="O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row>
    <row r="226" spans="3:54">
      <c r="C226" s="8"/>
      <c r="D226" s="8"/>
      <c r="E226" s="8"/>
      <c r="F226" s="8"/>
      <c r="G226" s="8"/>
      <c r="H226" s="8"/>
      <c r="I226" s="8"/>
      <c r="J226" s="8"/>
      <c r="K226" s="8"/>
      <c r="L226" s="8"/>
      <c r="M226" s="8"/>
      <c r="N226" s="8"/>
      <c r="O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row>
    <row r="227" spans="3:54">
      <c r="C227" s="8"/>
      <c r="D227" s="8"/>
      <c r="E227" s="8"/>
      <c r="F227" s="8"/>
      <c r="G227" s="8"/>
      <c r="H227" s="8"/>
      <c r="I227" s="8"/>
      <c r="J227" s="8"/>
      <c r="K227" s="8"/>
      <c r="L227" s="8"/>
      <c r="M227" s="8"/>
      <c r="N227" s="8"/>
      <c r="O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row>
    <row r="228" spans="3:54">
      <c r="C228" s="8"/>
      <c r="D228" s="8"/>
      <c r="E228" s="8"/>
      <c r="F228" s="8"/>
      <c r="G228" s="8"/>
      <c r="H228" s="8"/>
      <c r="I228" s="8"/>
      <c r="J228" s="8"/>
      <c r="K228" s="8"/>
      <c r="L228" s="8"/>
      <c r="M228" s="8"/>
      <c r="N228" s="8"/>
      <c r="O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row>
    <row r="229" spans="3:54">
      <c r="C229" s="8"/>
      <c r="D229" s="8"/>
      <c r="E229" s="8"/>
      <c r="F229" s="8"/>
      <c r="G229" s="8"/>
      <c r="H229" s="8"/>
      <c r="I229" s="8"/>
      <c r="J229" s="8"/>
      <c r="K229" s="8"/>
      <c r="L229" s="8"/>
      <c r="M229" s="8"/>
      <c r="N229" s="8"/>
      <c r="O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row>
    <row r="230" spans="3:54">
      <c r="C230" s="8"/>
      <c r="D230" s="8"/>
      <c r="E230" s="8"/>
      <c r="F230" s="8"/>
      <c r="G230" s="8"/>
      <c r="H230" s="8"/>
      <c r="I230" s="8"/>
      <c r="J230" s="8"/>
      <c r="K230" s="8"/>
      <c r="L230" s="8"/>
      <c r="M230" s="8"/>
      <c r="N230" s="8"/>
      <c r="O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row>
    <row r="231" spans="3:54">
      <c r="C231" s="8"/>
      <c r="D231" s="8"/>
      <c r="E231" s="8"/>
      <c r="F231" s="8"/>
      <c r="G231" s="8"/>
      <c r="H231" s="8"/>
      <c r="I231" s="8"/>
      <c r="J231" s="8"/>
      <c r="K231" s="8"/>
      <c r="L231" s="8"/>
      <c r="M231" s="8"/>
      <c r="N231" s="8"/>
      <c r="O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row>
    <row r="232" spans="3:54">
      <c r="C232" s="8"/>
      <c r="D232" s="8"/>
      <c r="E232" s="8"/>
      <c r="F232" s="8"/>
      <c r="G232" s="8"/>
      <c r="H232" s="8"/>
      <c r="I232" s="8"/>
      <c r="J232" s="8"/>
      <c r="K232" s="8"/>
      <c r="L232" s="8"/>
      <c r="M232" s="8"/>
      <c r="N232" s="8"/>
      <c r="O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row>
    <row r="233" spans="3:54">
      <c r="C233" s="8"/>
      <c r="D233" s="8"/>
      <c r="E233" s="8"/>
      <c r="F233" s="8"/>
      <c r="G233" s="8"/>
      <c r="H233" s="8"/>
      <c r="I233" s="8"/>
      <c r="J233" s="8"/>
      <c r="K233" s="8"/>
      <c r="L233" s="8"/>
      <c r="M233" s="8"/>
      <c r="N233" s="8"/>
      <c r="O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row>
    <row r="234" spans="3:54">
      <c r="C234" s="8"/>
      <c r="D234" s="8"/>
      <c r="E234" s="8"/>
      <c r="F234" s="8"/>
      <c r="G234" s="8"/>
      <c r="H234" s="8"/>
      <c r="I234" s="8"/>
      <c r="J234" s="8"/>
      <c r="K234" s="8"/>
      <c r="L234" s="8"/>
      <c r="M234" s="8"/>
      <c r="N234" s="8"/>
      <c r="O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row>
    <row r="235" spans="3:54">
      <c r="C235" s="8"/>
      <c r="D235" s="8"/>
      <c r="E235" s="8"/>
      <c r="F235" s="8"/>
      <c r="G235" s="8"/>
      <c r="H235" s="8"/>
      <c r="I235" s="8"/>
      <c r="J235" s="8"/>
      <c r="K235" s="8"/>
      <c r="L235" s="8"/>
      <c r="M235" s="8"/>
      <c r="N235" s="8"/>
      <c r="O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row>
    <row r="236" spans="3:54">
      <c r="C236" s="8"/>
      <c r="D236" s="8"/>
      <c r="E236" s="8"/>
      <c r="F236" s="8"/>
      <c r="G236" s="8"/>
      <c r="H236" s="8"/>
      <c r="I236" s="8"/>
      <c r="J236" s="8"/>
      <c r="K236" s="8"/>
      <c r="L236" s="8"/>
      <c r="M236" s="8"/>
      <c r="N236" s="8"/>
      <c r="O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row>
    <row r="237" spans="3:54">
      <c r="C237" s="8"/>
      <c r="D237" s="8"/>
      <c r="E237" s="8"/>
      <c r="F237" s="8"/>
      <c r="G237" s="8"/>
      <c r="H237" s="8"/>
      <c r="I237" s="8"/>
      <c r="J237" s="8"/>
      <c r="K237" s="8"/>
      <c r="L237" s="8"/>
      <c r="M237" s="8"/>
      <c r="N237" s="8"/>
      <c r="O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row>
    <row r="238" spans="3:54">
      <c r="C238" s="8"/>
      <c r="D238" s="8"/>
      <c r="E238" s="8"/>
      <c r="F238" s="8"/>
      <c r="G238" s="8"/>
      <c r="H238" s="8"/>
      <c r="I238" s="8"/>
      <c r="J238" s="8"/>
      <c r="K238" s="8"/>
      <c r="L238" s="8"/>
      <c r="M238" s="8"/>
      <c r="N238" s="8"/>
      <c r="O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row>
    <row r="239" spans="3:54">
      <c r="C239" s="8"/>
      <c r="D239" s="8"/>
      <c r="E239" s="8"/>
      <c r="F239" s="8"/>
      <c r="G239" s="8"/>
      <c r="H239" s="8"/>
      <c r="I239" s="8"/>
      <c r="J239" s="8"/>
      <c r="K239" s="8"/>
      <c r="L239" s="8"/>
      <c r="M239" s="8"/>
      <c r="N239" s="8"/>
      <c r="O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row>
    <row r="240" spans="3:54">
      <c r="C240" s="8"/>
      <c r="D240" s="8"/>
      <c r="E240" s="8"/>
      <c r="F240" s="8"/>
      <c r="G240" s="8"/>
      <c r="H240" s="8"/>
      <c r="I240" s="8"/>
      <c r="J240" s="8"/>
      <c r="K240" s="8"/>
      <c r="L240" s="8"/>
      <c r="M240" s="8"/>
      <c r="N240" s="8"/>
      <c r="O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row>
    <row r="241" spans="3:54">
      <c r="C241" s="8"/>
      <c r="D241" s="8"/>
      <c r="E241" s="8"/>
      <c r="F241" s="8"/>
      <c r="G241" s="8"/>
      <c r="H241" s="8"/>
      <c r="I241" s="8"/>
      <c r="J241" s="8"/>
      <c r="K241" s="8"/>
      <c r="L241" s="8"/>
      <c r="M241" s="8"/>
      <c r="N241" s="8"/>
      <c r="O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row>
    <row r="242" spans="3:54">
      <c r="C242" s="8"/>
      <c r="D242" s="8"/>
      <c r="E242" s="8"/>
      <c r="F242" s="8"/>
      <c r="G242" s="8"/>
      <c r="H242" s="8"/>
      <c r="I242" s="8"/>
      <c r="J242" s="8"/>
      <c r="K242" s="8"/>
      <c r="L242" s="8"/>
      <c r="M242" s="8"/>
      <c r="N242" s="8"/>
      <c r="O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row>
    <row r="243" spans="3:54">
      <c r="C243" s="8"/>
      <c r="D243" s="8"/>
      <c r="E243" s="8"/>
      <c r="F243" s="8"/>
      <c r="G243" s="8"/>
      <c r="H243" s="8"/>
      <c r="I243" s="8"/>
      <c r="J243" s="8"/>
      <c r="K243" s="8"/>
      <c r="L243" s="8"/>
      <c r="M243" s="8"/>
      <c r="N243" s="8"/>
      <c r="O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row>
    <row r="244" spans="3:54">
      <c r="C244" s="8"/>
      <c r="D244" s="8"/>
      <c r="E244" s="8"/>
      <c r="F244" s="8"/>
      <c r="G244" s="8"/>
      <c r="H244" s="8"/>
      <c r="I244" s="8"/>
      <c r="J244" s="8"/>
      <c r="K244" s="8"/>
      <c r="L244" s="8"/>
      <c r="M244" s="8"/>
      <c r="N244" s="8"/>
      <c r="O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row>
    <row r="245" spans="3:54">
      <c r="C245" s="8"/>
      <c r="D245" s="8"/>
      <c r="E245" s="8"/>
      <c r="F245" s="8"/>
      <c r="G245" s="8"/>
      <c r="H245" s="8"/>
      <c r="I245" s="8"/>
      <c r="J245" s="8"/>
      <c r="K245" s="8"/>
      <c r="L245" s="8"/>
      <c r="M245" s="8"/>
      <c r="N245" s="8"/>
      <c r="O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row>
    <row r="246" spans="3:54">
      <c r="C246" s="8"/>
      <c r="D246" s="8"/>
      <c r="E246" s="8"/>
      <c r="F246" s="8"/>
      <c r="G246" s="8"/>
      <c r="H246" s="8"/>
      <c r="I246" s="8"/>
      <c r="J246" s="8"/>
      <c r="K246" s="8"/>
      <c r="L246" s="8"/>
      <c r="M246" s="8"/>
      <c r="N246" s="8"/>
      <c r="O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row>
    <row r="247" spans="3:54">
      <c r="C247" s="8"/>
      <c r="D247" s="8"/>
      <c r="E247" s="8"/>
      <c r="F247" s="8"/>
      <c r="G247" s="8"/>
      <c r="H247" s="8"/>
      <c r="I247" s="8"/>
      <c r="J247" s="8"/>
      <c r="K247" s="8"/>
      <c r="L247" s="8"/>
      <c r="M247" s="8"/>
      <c r="N247" s="8"/>
      <c r="O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row>
    <row r="248" spans="3:54">
      <c r="C248" s="8"/>
      <c r="D248" s="8"/>
      <c r="E248" s="8"/>
      <c r="F248" s="8"/>
      <c r="G248" s="8"/>
      <c r="H248" s="8"/>
      <c r="I248" s="8"/>
      <c r="J248" s="8"/>
      <c r="K248" s="8"/>
      <c r="L248" s="8"/>
      <c r="M248" s="8"/>
      <c r="N248" s="8"/>
      <c r="O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row>
    <row r="249" spans="3:54">
      <c r="C249" s="8"/>
      <c r="D249" s="8"/>
      <c r="E249" s="8"/>
      <c r="F249" s="8"/>
      <c r="G249" s="8"/>
      <c r="H249" s="8"/>
      <c r="I249" s="8"/>
      <c r="J249" s="8"/>
      <c r="K249" s="8"/>
      <c r="L249" s="8"/>
      <c r="M249" s="8"/>
      <c r="N249" s="8"/>
      <c r="O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row>
    <row r="250" spans="3:54">
      <c r="C250" s="8"/>
      <c r="D250" s="8"/>
      <c r="E250" s="8"/>
      <c r="F250" s="8"/>
      <c r="G250" s="8"/>
      <c r="H250" s="8"/>
      <c r="I250" s="8"/>
      <c r="J250" s="8"/>
      <c r="K250" s="8"/>
      <c r="L250" s="8"/>
      <c r="M250" s="8"/>
      <c r="N250" s="8"/>
      <c r="O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row>
    <row r="251" spans="3:54">
      <c r="C251" s="8"/>
      <c r="D251" s="8"/>
      <c r="E251" s="8"/>
      <c r="F251" s="8"/>
      <c r="G251" s="8"/>
      <c r="H251" s="8"/>
      <c r="I251" s="8"/>
      <c r="J251" s="8"/>
      <c r="K251" s="8"/>
      <c r="L251" s="8"/>
      <c r="M251" s="8"/>
      <c r="N251" s="8"/>
      <c r="O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row>
    <row r="252" spans="3:54">
      <c r="C252" s="8"/>
      <c r="D252" s="8"/>
      <c r="E252" s="8"/>
      <c r="F252" s="8"/>
      <c r="G252" s="8"/>
      <c r="H252" s="8"/>
      <c r="I252" s="8"/>
      <c r="J252" s="8"/>
      <c r="K252" s="8"/>
      <c r="L252" s="8"/>
      <c r="M252" s="8"/>
      <c r="N252" s="8"/>
      <c r="O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row>
    <row r="253" spans="3:54">
      <c r="C253" s="8"/>
      <c r="D253" s="8"/>
      <c r="E253" s="8"/>
      <c r="F253" s="8"/>
      <c r="G253" s="8"/>
      <c r="H253" s="8"/>
      <c r="I253" s="8"/>
      <c r="J253" s="8"/>
      <c r="K253" s="8"/>
      <c r="L253" s="8"/>
      <c r="M253" s="8"/>
      <c r="N253" s="8"/>
      <c r="O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row>
    <row r="254" spans="3:54">
      <c r="C254" s="8"/>
      <c r="D254" s="8"/>
      <c r="E254" s="8"/>
      <c r="F254" s="8"/>
      <c r="G254" s="8"/>
      <c r="H254" s="8"/>
      <c r="I254" s="8"/>
      <c r="J254" s="8"/>
      <c r="K254" s="8"/>
      <c r="L254" s="8"/>
      <c r="M254" s="8"/>
      <c r="N254" s="8"/>
      <c r="O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row>
    <row r="255" spans="3:54">
      <c r="C255" s="8"/>
      <c r="D255" s="8"/>
      <c r="E255" s="8"/>
      <c r="F255" s="8"/>
      <c r="G255" s="8"/>
      <c r="H255" s="8"/>
      <c r="I255" s="8"/>
      <c r="J255" s="8"/>
      <c r="K255" s="8"/>
      <c r="L255" s="8"/>
      <c r="M255" s="8"/>
      <c r="N255" s="8"/>
      <c r="O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row>
    <row r="256" spans="3:54">
      <c r="C256" s="8"/>
      <c r="D256" s="8"/>
      <c r="E256" s="8"/>
      <c r="F256" s="8"/>
      <c r="G256" s="8"/>
      <c r="H256" s="8"/>
      <c r="I256" s="8"/>
      <c r="J256" s="8"/>
      <c r="K256" s="8"/>
      <c r="L256" s="8"/>
      <c r="M256" s="8"/>
      <c r="N256" s="8"/>
      <c r="O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row>
    <row r="257" spans="3:54">
      <c r="C257" s="8"/>
      <c r="D257" s="8"/>
      <c r="E257" s="8"/>
      <c r="F257" s="8"/>
      <c r="G257" s="8"/>
      <c r="H257" s="8"/>
      <c r="I257" s="8"/>
      <c r="J257" s="8"/>
      <c r="K257" s="8"/>
      <c r="L257" s="8"/>
      <c r="M257" s="8"/>
      <c r="N257" s="8"/>
      <c r="O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row>
    <row r="258" spans="3:54">
      <c r="C258" s="8"/>
      <c r="D258" s="8"/>
      <c r="E258" s="8"/>
      <c r="F258" s="8"/>
      <c r="G258" s="8"/>
      <c r="H258" s="8"/>
      <c r="I258" s="8"/>
      <c r="J258" s="8"/>
      <c r="K258" s="8"/>
      <c r="L258" s="8"/>
      <c r="M258" s="8"/>
      <c r="N258" s="8"/>
      <c r="O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row>
    <row r="259" spans="3:54">
      <c r="C259" s="8"/>
      <c r="D259" s="8"/>
      <c r="E259" s="8"/>
      <c r="F259" s="8"/>
      <c r="G259" s="8"/>
      <c r="H259" s="8"/>
      <c r="I259" s="8"/>
      <c r="J259" s="8"/>
      <c r="K259" s="8"/>
      <c r="L259" s="8"/>
      <c r="M259" s="8"/>
      <c r="N259" s="8"/>
      <c r="O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row>
    <row r="260" spans="3:54">
      <c r="C260" s="8"/>
      <c r="D260" s="8"/>
      <c r="E260" s="8"/>
      <c r="F260" s="8"/>
      <c r="G260" s="8"/>
      <c r="H260" s="8"/>
      <c r="I260" s="8"/>
      <c r="J260" s="8"/>
      <c r="K260" s="8"/>
      <c r="L260" s="8"/>
      <c r="M260" s="8"/>
      <c r="N260" s="8"/>
      <c r="O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row>
    <row r="261" spans="3:54">
      <c r="C261" s="8"/>
      <c r="D261" s="8"/>
      <c r="E261" s="8"/>
      <c r="F261" s="8"/>
      <c r="G261" s="8"/>
      <c r="H261" s="8"/>
      <c r="I261" s="8"/>
      <c r="J261" s="8"/>
      <c r="K261" s="8"/>
      <c r="L261" s="8"/>
      <c r="M261" s="8"/>
      <c r="N261" s="8"/>
      <c r="O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row>
    <row r="262" spans="3:54">
      <c r="C262" s="8"/>
      <c r="D262" s="8"/>
      <c r="E262" s="8"/>
      <c r="F262" s="8"/>
      <c r="G262" s="8"/>
      <c r="H262" s="8"/>
      <c r="I262" s="8"/>
      <c r="J262" s="8"/>
      <c r="K262" s="8"/>
      <c r="L262" s="8"/>
      <c r="M262" s="8"/>
      <c r="N262" s="8"/>
      <c r="O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row>
    <row r="263" spans="3:54">
      <c r="C263" s="8"/>
      <c r="D263" s="8"/>
      <c r="E263" s="8"/>
      <c r="F263" s="8"/>
      <c r="G263" s="8"/>
      <c r="H263" s="8"/>
      <c r="I263" s="8"/>
      <c r="J263" s="8"/>
      <c r="K263" s="8"/>
      <c r="L263" s="8"/>
      <c r="M263" s="8"/>
      <c r="N263" s="8"/>
      <c r="O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row>
    <row r="264" spans="3:54">
      <c r="C264" s="8"/>
      <c r="D264" s="8"/>
      <c r="E264" s="8"/>
      <c r="F264" s="8"/>
      <c r="G264" s="8"/>
      <c r="H264" s="8"/>
      <c r="I264" s="8"/>
      <c r="J264" s="8"/>
      <c r="K264" s="8"/>
      <c r="L264" s="8"/>
      <c r="M264" s="8"/>
      <c r="N264" s="8"/>
      <c r="O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row>
    <row r="265" spans="3:54">
      <c r="C265" s="8"/>
      <c r="D265" s="8"/>
      <c r="E265" s="8"/>
      <c r="F265" s="8"/>
      <c r="G265" s="8"/>
      <c r="H265" s="8"/>
      <c r="I265" s="8"/>
      <c r="J265" s="8"/>
      <c r="K265" s="8"/>
      <c r="L265" s="8"/>
      <c r="M265" s="8"/>
      <c r="N265" s="8"/>
      <c r="O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row>
    <row r="266" spans="3:54">
      <c r="C266" s="8"/>
      <c r="D266" s="8"/>
      <c r="E266" s="8"/>
      <c r="F266" s="8"/>
      <c r="G266" s="8"/>
      <c r="H266" s="8"/>
      <c r="I266" s="8"/>
      <c r="J266" s="8"/>
      <c r="K266" s="8"/>
      <c r="L266" s="8"/>
      <c r="M266" s="8"/>
      <c r="N266" s="8"/>
      <c r="O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row>
    <row r="267" spans="3:54">
      <c r="C267" s="8"/>
      <c r="D267" s="8"/>
      <c r="E267" s="8"/>
      <c r="F267" s="8"/>
      <c r="G267" s="8"/>
      <c r="H267" s="8"/>
      <c r="I267" s="8"/>
      <c r="J267" s="8"/>
      <c r="K267" s="8"/>
      <c r="L267" s="8"/>
      <c r="M267" s="8"/>
      <c r="N267" s="8"/>
      <c r="O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row>
    <row r="268" spans="3:54">
      <c r="C268" s="8"/>
      <c r="D268" s="8"/>
      <c r="E268" s="8"/>
      <c r="F268" s="8"/>
      <c r="G268" s="8"/>
      <c r="H268" s="8"/>
      <c r="I268" s="8"/>
      <c r="J268" s="8"/>
      <c r="K268" s="8"/>
      <c r="L268" s="8"/>
      <c r="M268" s="8"/>
      <c r="N268" s="8"/>
      <c r="O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row>
    <row r="269" spans="3:54">
      <c r="C269" s="8"/>
      <c r="D269" s="8"/>
      <c r="E269" s="8"/>
      <c r="F269" s="8"/>
      <c r="G269" s="8"/>
      <c r="H269" s="8"/>
      <c r="I269" s="8"/>
      <c r="J269" s="8"/>
      <c r="K269" s="8"/>
      <c r="L269" s="8"/>
      <c r="M269" s="8"/>
      <c r="N269" s="8"/>
      <c r="O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row>
    <row r="270" spans="3:54">
      <c r="C270" s="8"/>
      <c r="D270" s="8"/>
      <c r="E270" s="8"/>
      <c r="F270" s="8"/>
      <c r="G270" s="8"/>
      <c r="H270" s="8"/>
      <c r="I270" s="8"/>
      <c r="J270" s="8"/>
      <c r="K270" s="8"/>
      <c r="L270" s="8"/>
      <c r="M270" s="8"/>
      <c r="N270" s="8"/>
      <c r="O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row>
    <row r="271" spans="3:54">
      <c r="C271" s="8"/>
      <c r="D271" s="8"/>
      <c r="E271" s="8"/>
      <c r="F271" s="8"/>
      <c r="G271" s="8"/>
      <c r="H271" s="8"/>
      <c r="I271" s="8"/>
      <c r="J271" s="8"/>
      <c r="K271" s="8"/>
      <c r="L271" s="8"/>
      <c r="M271" s="8"/>
      <c r="N271" s="8"/>
      <c r="O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row>
    <row r="272" spans="3:54">
      <c r="C272" s="8"/>
      <c r="D272" s="8"/>
      <c r="E272" s="8"/>
      <c r="F272" s="8"/>
      <c r="G272" s="8"/>
      <c r="H272" s="8"/>
      <c r="I272" s="8"/>
      <c r="J272" s="8"/>
      <c r="K272" s="8"/>
      <c r="L272" s="8"/>
      <c r="M272" s="8"/>
      <c r="N272" s="8"/>
      <c r="O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row>
    <row r="273" spans="3:54">
      <c r="C273" s="8"/>
      <c r="D273" s="8"/>
      <c r="E273" s="8"/>
      <c r="F273" s="8"/>
      <c r="G273" s="8"/>
      <c r="H273" s="8"/>
      <c r="I273" s="8"/>
      <c r="J273" s="8"/>
      <c r="K273" s="8"/>
      <c r="L273" s="8"/>
      <c r="M273" s="8"/>
      <c r="N273" s="8"/>
      <c r="O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row>
    <row r="274" spans="3:54">
      <c r="C274" s="8"/>
      <c r="D274" s="8"/>
      <c r="E274" s="8"/>
      <c r="F274" s="8"/>
      <c r="G274" s="8"/>
      <c r="H274" s="8"/>
      <c r="I274" s="8"/>
      <c r="J274" s="8"/>
      <c r="K274" s="8"/>
      <c r="L274" s="8"/>
      <c r="M274" s="8"/>
      <c r="N274" s="8"/>
      <c r="O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row>
    <row r="275" spans="3:54">
      <c r="C275" s="8"/>
      <c r="D275" s="8"/>
      <c r="E275" s="8"/>
      <c r="F275" s="8"/>
      <c r="G275" s="8"/>
      <c r="H275" s="8"/>
      <c r="I275" s="8"/>
      <c r="J275" s="8"/>
      <c r="K275" s="8"/>
      <c r="L275" s="8"/>
      <c r="M275" s="8"/>
      <c r="N275" s="8"/>
      <c r="O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row>
    <row r="276" spans="3:54">
      <c r="C276" s="8"/>
      <c r="D276" s="8"/>
      <c r="E276" s="8"/>
      <c r="F276" s="8"/>
      <c r="G276" s="8"/>
      <c r="H276" s="8"/>
      <c r="I276" s="8"/>
      <c r="J276" s="8"/>
      <c r="K276" s="8"/>
      <c r="L276" s="8"/>
      <c r="M276" s="8"/>
      <c r="N276" s="8"/>
      <c r="O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row>
    <row r="277" spans="3:54">
      <c r="C277" s="8"/>
      <c r="D277" s="8"/>
      <c r="E277" s="8"/>
      <c r="F277" s="8"/>
      <c r="G277" s="8"/>
      <c r="H277" s="8"/>
      <c r="I277" s="8"/>
      <c r="J277" s="8"/>
      <c r="K277" s="8"/>
      <c r="L277" s="8"/>
      <c r="M277" s="8"/>
      <c r="N277" s="8"/>
      <c r="O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row>
    <row r="278" spans="3:54">
      <c r="C278" s="8"/>
      <c r="D278" s="8"/>
      <c r="E278" s="8"/>
      <c r="F278" s="8"/>
      <c r="G278" s="8"/>
      <c r="H278" s="8"/>
      <c r="I278" s="8"/>
      <c r="J278" s="8"/>
      <c r="K278" s="8"/>
      <c r="L278" s="8"/>
      <c r="M278" s="8"/>
      <c r="N278" s="8"/>
      <c r="O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row>
    <row r="279" spans="3:54">
      <c r="C279" s="8"/>
      <c r="D279" s="8"/>
      <c r="E279" s="8"/>
      <c r="F279" s="8"/>
      <c r="G279" s="8"/>
      <c r="H279" s="8"/>
      <c r="I279" s="8"/>
      <c r="J279" s="8"/>
      <c r="K279" s="8"/>
      <c r="L279" s="8"/>
      <c r="M279" s="8"/>
      <c r="N279" s="8"/>
      <c r="O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row>
    <row r="280" spans="3:54">
      <c r="C280" s="8"/>
      <c r="D280" s="8"/>
      <c r="E280" s="8"/>
      <c r="F280" s="8"/>
      <c r="G280" s="8"/>
      <c r="H280" s="8"/>
      <c r="I280" s="8"/>
      <c r="J280" s="8"/>
      <c r="K280" s="8"/>
      <c r="L280" s="8"/>
      <c r="M280" s="8"/>
      <c r="N280" s="8"/>
      <c r="O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row>
    <row r="281" spans="3:54">
      <c r="C281" s="8"/>
      <c r="D281" s="8"/>
      <c r="E281" s="8"/>
      <c r="F281" s="8"/>
      <c r="G281" s="8"/>
      <c r="H281" s="8"/>
      <c r="I281" s="8"/>
      <c r="J281" s="8"/>
      <c r="K281" s="8"/>
      <c r="L281" s="8"/>
      <c r="M281" s="8"/>
      <c r="N281" s="8"/>
      <c r="O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row>
    <row r="282" spans="3:54">
      <c r="C282" s="8"/>
      <c r="D282" s="8"/>
      <c r="E282" s="8"/>
      <c r="F282" s="8"/>
      <c r="G282" s="8"/>
      <c r="H282" s="8"/>
      <c r="I282" s="8"/>
      <c r="J282" s="8"/>
      <c r="K282" s="8"/>
      <c r="L282" s="8"/>
      <c r="M282" s="8"/>
      <c r="N282" s="8"/>
      <c r="O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row>
    <row r="283" spans="3:54">
      <c r="C283" s="8"/>
      <c r="D283" s="8"/>
      <c r="E283" s="8"/>
      <c r="F283" s="8"/>
      <c r="G283" s="8"/>
      <c r="H283" s="8"/>
      <c r="I283" s="8"/>
      <c r="J283" s="8"/>
      <c r="K283" s="8"/>
      <c r="L283" s="8"/>
      <c r="M283" s="8"/>
      <c r="N283" s="8"/>
      <c r="O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row>
    <row r="284" spans="3:54">
      <c r="C284" s="8"/>
      <c r="D284" s="8"/>
      <c r="E284" s="8"/>
      <c r="F284" s="8"/>
      <c r="G284" s="8"/>
      <c r="H284" s="8"/>
      <c r="I284" s="8"/>
      <c r="J284" s="8"/>
      <c r="K284" s="8"/>
      <c r="L284" s="8"/>
      <c r="M284" s="8"/>
      <c r="N284" s="8"/>
      <c r="O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row>
    <row r="285" spans="3:54">
      <c r="C285" s="8"/>
      <c r="D285" s="8"/>
      <c r="E285" s="8"/>
      <c r="F285" s="8"/>
      <c r="G285" s="8"/>
      <c r="H285" s="8"/>
      <c r="I285" s="8"/>
      <c r="J285" s="8"/>
      <c r="K285" s="8"/>
      <c r="L285" s="8"/>
      <c r="M285" s="8"/>
      <c r="N285" s="8"/>
      <c r="O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row>
    <row r="286" spans="3:54">
      <c r="C286" s="8"/>
      <c r="D286" s="8"/>
      <c r="E286" s="8"/>
      <c r="F286" s="8"/>
      <c r="G286" s="8"/>
      <c r="H286" s="8"/>
      <c r="I286" s="8"/>
      <c r="J286" s="8"/>
      <c r="K286" s="8"/>
      <c r="L286" s="8"/>
      <c r="M286" s="8"/>
      <c r="N286" s="8"/>
      <c r="O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row>
    <row r="287" spans="3:54">
      <c r="C287" s="8"/>
      <c r="D287" s="8"/>
      <c r="E287" s="8"/>
      <c r="F287" s="8"/>
      <c r="G287" s="8"/>
      <c r="H287" s="8"/>
      <c r="I287" s="8"/>
      <c r="J287" s="8"/>
      <c r="K287" s="8"/>
      <c r="L287" s="8"/>
      <c r="M287" s="8"/>
      <c r="N287" s="8"/>
      <c r="O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row>
    <row r="288" spans="3:54">
      <c r="C288" s="8"/>
      <c r="D288" s="8"/>
      <c r="E288" s="8"/>
      <c r="F288" s="8"/>
      <c r="G288" s="8"/>
      <c r="H288" s="8"/>
      <c r="I288" s="8"/>
      <c r="J288" s="8"/>
      <c r="K288" s="8"/>
      <c r="L288" s="8"/>
      <c r="M288" s="8"/>
      <c r="N288" s="8"/>
      <c r="O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row>
    <row r="289" spans="3:54">
      <c r="C289" s="8"/>
      <c r="D289" s="8"/>
      <c r="E289" s="8"/>
      <c r="F289" s="8"/>
      <c r="G289" s="8"/>
      <c r="H289" s="8"/>
      <c r="I289" s="8"/>
      <c r="J289" s="8"/>
      <c r="K289" s="8"/>
      <c r="L289" s="8"/>
      <c r="M289" s="8"/>
      <c r="N289" s="8"/>
      <c r="O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row>
    <row r="290" spans="3:54">
      <c r="C290" s="8"/>
      <c r="D290" s="8"/>
      <c r="E290" s="8"/>
      <c r="F290" s="8"/>
      <c r="G290" s="8"/>
      <c r="H290" s="8"/>
      <c r="I290" s="8"/>
      <c r="J290" s="8"/>
      <c r="K290" s="8"/>
      <c r="L290" s="8"/>
      <c r="M290" s="8"/>
      <c r="N290" s="8"/>
      <c r="O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row>
    <row r="291" spans="3:54">
      <c r="C291" s="8"/>
      <c r="D291" s="8"/>
      <c r="E291" s="8"/>
      <c r="F291" s="8"/>
      <c r="G291" s="8"/>
      <c r="H291" s="8"/>
      <c r="I291" s="8"/>
      <c r="J291" s="8"/>
      <c r="K291" s="8"/>
      <c r="L291" s="8"/>
      <c r="M291" s="8"/>
      <c r="N291" s="8"/>
      <c r="O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row>
    <row r="292" spans="3:54">
      <c r="C292" s="8"/>
      <c r="D292" s="8"/>
      <c r="E292" s="8"/>
      <c r="F292" s="8"/>
      <c r="G292" s="8"/>
      <c r="H292" s="8"/>
      <c r="I292" s="8"/>
      <c r="J292" s="8"/>
      <c r="K292" s="8"/>
      <c r="L292" s="8"/>
      <c r="M292" s="8"/>
      <c r="N292" s="8"/>
      <c r="O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row>
    <row r="293" spans="3:54">
      <c r="C293" s="8"/>
      <c r="D293" s="8"/>
      <c r="E293" s="8"/>
      <c r="F293" s="8"/>
      <c r="G293" s="8"/>
      <c r="H293" s="8"/>
      <c r="I293" s="8"/>
      <c r="J293" s="8"/>
      <c r="K293" s="8"/>
      <c r="L293" s="8"/>
      <c r="M293" s="8"/>
      <c r="N293" s="8"/>
      <c r="O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row>
    <row r="294" spans="3:54">
      <c r="C294" s="8"/>
      <c r="D294" s="8"/>
      <c r="E294" s="8"/>
      <c r="F294" s="8"/>
      <c r="G294" s="8"/>
      <c r="H294" s="8"/>
      <c r="I294" s="8"/>
      <c r="J294" s="8"/>
      <c r="K294" s="8"/>
      <c r="L294" s="8"/>
      <c r="M294" s="8"/>
      <c r="N294" s="8"/>
      <c r="O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row>
    <row r="295" spans="3:54">
      <c r="C295" s="8"/>
      <c r="D295" s="8"/>
      <c r="E295" s="8"/>
      <c r="F295" s="8"/>
      <c r="G295" s="8"/>
      <c r="H295" s="8"/>
      <c r="I295" s="8"/>
      <c r="J295" s="8"/>
      <c r="K295" s="8"/>
      <c r="L295" s="8"/>
      <c r="M295" s="8"/>
      <c r="N295" s="8"/>
      <c r="O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row>
    <row r="296" spans="3:54">
      <c r="C296" s="8"/>
      <c r="D296" s="8"/>
      <c r="E296" s="8"/>
      <c r="F296" s="8"/>
      <c r="G296" s="8"/>
      <c r="H296" s="8"/>
      <c r="I296" s="8"/>
      <c r="J296" s="8"/>
      <c r="K296" s="8"/>
      <c r="L296" s="8"/>
      <c r="M296" s="8"/>
      <c r="N296" s="8"/>
      <c r="O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row>
  </sheetData>
  <autoFilter ref="A1:BB1" xr:uid="{285EFF97-588A-474B-B45C-208E8D02F6E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All Data</vt:lpstr>
      <vt:lpstr>All Data Split</vt:lpstr>
      <vt:lpstr>Cone Diff Summary</vt:lpstr>
      <vt:lpstr>Data</vt:lpstr>
      <vt:lpstr>Cone Differentiation</vt:lpstr>
      <vt:lpstr>Mound Descriptors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 Fellow Admin Account</dc:creator>
  <cp:lastModifiedBy>William Capehart</cp:lastModifiedBy>
  <dcterms:created xsi:type="dcterms:W3CDTF">2017-02-28T20:38:02Z</dcterms:created>
  <dcterms:modified xsi:type="dcterms:W3CDTF">2018-03-05T22:23:50Z</dcterms:modified>
</cp:coreProperties>
</file>