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jc/GitHub/CEE284_Python/Course_Materials/Classroom Sessions/Session 4 - Inputing Data and Simple Statistics/"/>
    </mc:Choice>
  </mc:AlternateContent>
  <xr:revisionPtr revIDLastSave="0" documentId="13_ncr:1_{6225A5BB-DBAD-4E43-BDE1-9D250B3C3904}" xr6:coauthVersionLast="45" xr6:coauthVersionMax="45" xr10:uidLastSave="{00000000-0000-0000-0000-000000000000}"/>
  <bookViews>
    <workbookView xWindow="560" yWindow="5040" windowWidth="28460" windowHeight="14960" xr2:uid="{00000000-000D-0000-FFFF-FFFF00000000}"/>
  </bookViews>
  <sheets>
    <sheet name="Concrete" sheetId="3" r:id="rId1"/>
    <sheet name="Angle-Torque" sheetId="4" r:id="rId2"/>
    <sheet name="Soil Porosity" sheetId="2" r:id="rId3"/>
    <sheet name="Height_Age (UCF)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69" i="2" l="1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<sst xmlns="http://schemas.openxmlformats.org/spreadsheetml/2006/main" count="83" uniqueCount="61">
  <si>
    <t>Sample Number</t>
  </si>
  <si>
    <t xml:space="preserve"> Volumetric Soil Water Content (Θ) unitless</t>
  </si>
  <si>
    <t xml:space="preserve"> Hydraulic Conductivity (K) m s-1</t>
  </si>
  <si>
    <t>Ln (Θ)</t>
  </si>
  <si>
    <t>ln(K)</t>
  </si>
  <si>
    <t xml:space="preserve">age (yrs) </t>
  </si>
  <si>
    <t xml:space="preserve">Height (in) </t>
  </si>
  <si>
    <t>Independent Variables (all in kg m-3 of concrete)</t>
  </si>
  <si>
    <t>Dependant Variables</t>
  </si>
  <si>
    <t>Cement</t>
  </si>
  <si>
    <t>Slag</t>
  </si>
  <si>
    <t>Fly ash</t>
  </si>
  <si>
    <t>Water</t>
  </si>
  <si>
    <t>SP</t>
  </si>
  <si>
    <t>Coarse Aggr.</t>
  </si>
  <si>
    <t>Fine Aggr.</t>
  </si>
  <si>
    <t>SLUMP(cm)</t>
  </si>
  <si>
    <t>FLOW(cm)</t>
  </si>
  <si>
    <t>Compressive Strength (28-day) (Mpa)</t>
  </si>
  <si>
    <t>Sample #</t>
  </si>
  <si>
    <t>Angl (θ) Units: Radians (which really means unitless</t>
  </si>
  <si>
    <r>
      <t xml:space="preserve">Torque, </t>
    </r>
    <r>
      <rPr>
        <i/>
        <sz val="12"/>
        <color rgb="FF000000"/>
        <rFont val="Calibri"/>
        <family val="2"/>
        <scheme val="minor"/>
      </rPr>
      <t xml:space="preserve">τ Units: </t>
    </r>
    <r>
      <rPr>
        <sz val="12"/>
        <color rgb="FF000000"/>
        <rFont val="Calibri"/>
        <family val="2"/>
        <scheme val="minor"/>
      </rPr>
      <t xml:space="preserve">N m </t>
    </r>
  </si>
  <si>
    <t>Compressive Strength (28-day) (MPa)</t>
  </si>
  <si>
    <t>n</t>
  </si>
  <si>
    <t>Max</t>
  </si>
  <si>
    <t>Min</t>
  </si>
  <si>
    <t>Mean</t>
  </si>
  <si>
    <t>StDev</t>
  </si>
  <si>
    <t>Variance</t>
  </si>
  <si>
    <t>Mode</t>
  </si>
  <si>
    <t>Skew</t>
  </si>
  <si>
    <t>Kurtosis</t>
  </si>
  <si>
    <t>5th Ptile</t>
  </si>
  <si>
    <t>25th Ptile</t>
  </si>
  <si>
    <t>50th Ptile</t>
  </si>
  <si>
    <t>75th Ptile</t>
  </si>
  <si>
    <t>95th Ptile</t>
  </si>
  <si>
    <t>IQR</t>
  </si>
  <si>
    <t>1½ IQR</t>
  </si>
  <si>
    <t>75p + 1½ IQR</t>
  </si>
  <si>
    <t>25p - 1½ IQR</t>
  </si>
  <si>
    <t>95% CI</t>
  </si>
  <si>
    <t>mean ± conf</t>
  </si>
  <si>
    <t>229.89 ± 15.42</t>
  </si>
  <si>
    <t>77.97 ± 11.82</t>
  </si>
  <si>
    <t>149.01 ± 16.69</t>
  </si>
  <si>
    <t>197.17 ± 3.95</t>
  </si>
  <si>
    <t>8.54 ± 0.55</t>
  </si>
  <si>
    <t>883.98 ± 17.28</t>
  </si>
  <si>
    <t>739.6 ± 12.38</t>
  </si>
  <si>
    <t>18.05 ± 1.71</t>
  </si>
  <si>
    <t>49.61 ± 3.43</t>
  </si>
  <si>
    <t>36.04 ± 1.53</t>
  </si>
  <si>
    <t>SLUMP</t>
  </si>
  <si>
    <t>FLOW</t>
  </si>
  <si>
    <t>STRENGTH</t>
  </si>
  <si>
    <r>
      <t>r</t>
    </r>
    <r>
      <rPr>
        <vertAlign val="superscript"/>
        <sz val="12"/>
        <color rgb="FF000000"/>
        <rFont val="Calibri (Body)"/>
      </rPr>
      <t>2</t>
    </r>
  </si>
  <si>
    <r>
      <t>Independent Variables (all in kg m</t>
    </r>
    <r>
      <rPr>
        <vertAlign val="superscript"/>
        <sz val="14"/>
        <color theme="1"/>
        <rFont val="Calibri (Body)"/>
      </rPr>
      <t>-3</t>
    </r>
    <r>
      <rPr>
        <sz val="14"/>
        <color theme="1"/>
        <rFont val="Calibri"/>
        <family val="2"/>
        <scheme val="minor"/>
      </rPr>
      <t xml:space="preserve"> of concrete)</t>
    </r>
  </si>
  <si>
    <t>age</t>
  </si>
  <si>
    <t>age³</t>
  </si>
  <si>
    <t>age²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</si>
</sst>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2"/>
      <color rgb="FF000000"/>
      <name val="Calibri (Body)"/>
    </font>
    <font>
      <vertAlign val="superscript"/>
      <sz val="14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theme="4" tint="-0.499984740745262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0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" fontId="3" fillId="0" borderId="13" xfId="0" applyNumberFormat="1" applyFont="1" applyBorder="1" applyAlignment="1">
      <alignment horizontal="center" wrapText="1"/>
    </xf>
    <xf numFmtId="1" fontId="3" fillId="0" borderId="9" xfId="0" applyNumberFormat="1" applyFont="1" applyBorder="1" applyAlignment="1">
      <alignment horizontal="center" wrapText="1"/>
    </xf>
    <xf numFmtId="1" fontId="3" fillId="0" borderId="10" xfId="0" applyNumberFormat="1" applyFont="1" applyBorder="1" applyAlignment="1">
      <alignment horizontal="center" wrapText="1"/>
    </xf>
    <xf numFmtId="1" fontId="3" fillId="0" borderId="11" xfId="0" applyNumberFormat="1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2" fontId="3" fillId="0" borderId="13" xfId="0" applyNumberFormat="1" applyFont="1" applyBorder="1" applyAlignment="1">
      <alignment horizontal="center" wrapText="1"/>
    </xf>
    <xf numFmtId="2" fontId="3" fillId="0" borderId="9" xfId="0" applyNumberFormat="1" applyFont="1" applyBorder="1" applyAlignment="1">
      <alignment horizontal="center" wrapText="1"/>
    </xf>
    <xf numFmtId="2" fontId="3" fillId="0" borderId="10" xfId="0" applyNumberFormat="1" applyFont="1" applyBorder="1" applyAlignment="1">
      <alignment horizontal="center" wrapText="1"/>
    </xf>
    <xf numFmtId="2" fontId="3" fillId="0" borderId="11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3" fillId="0" borderId="13" xfId="0" applyNumberFormat="1" applyFont="1" applyBorder="1" applyAlignment="1">
      <alignment horizontal="center" wrapText="1"/>
    </xf>
    <xf numFmtId="164" fontId="3" fillId="0" borderId="9" xfId="0" applyNumberFormat="1" applyFont="1" applyBorder="1" applyAlignment="1">
      <alignment horizontal="center" wrapText="1"/>
    </xf>
    <xf numFmtId="164" fontId="3" fillId="0" borderId="10" xfId="0" applyNumberFormat="1" applyFont="1" applyBorder="1" applyAlignment="1">
      <alignment horizontal="center" wrapText="1"/>
    </xf>
    <xf numFmtId="164" fontId="3" fillId="0" borderId="11" xfId="0" applyNumberFormat="1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2" fontId="3" fillId="0" borderId="19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2" fontId="3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23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24" xfId="0" applyNumberFormat="1" applyFont="1" applyBorder="1" applyAlignment="1">
      <alignment horizontal="center"/>
    </xf>
    <xf numFmtId="0" fontId="5" fillId="0" borderId="0" xfId="0" applyFont="1"/>
    <xf numFmtId="0" fontId="0" fillId="0" borderId="0" xfId="0" applyFill="1" applyBorder="1"/>
    <xf numFmtId="0" fontId="0" fillId="0" borderId="2" xfId="0" applyFill="1" applyBorder="1"/>
    <xf numFmtId="0" fontId="0" fillId="0" borderId="26" xfId="0" applyBorder="1"/>
    <xf numFmtId="0" fontId="0" fillId="0" borderId="10" xfId="0" applyBorder="1"/>
    <xf numFmtId="0" fontId="0" fillId="0" borderId="9" xfId="0" applyBorder="1"/>
    <xf numFmtId="0" fontId="0" fillId="0" borderId="10" xfId="0" applyFill="1" applyBorder="1"/>
    <xf numFmtId="0" fontId="0" fillId="0" borderId="9" xfId="0" applyFill="1" applyBorder="1"/>
    <xf numFmtId="0" fontId="6" fillId="0" borderId="29" xfId="0" applyFont="1" applyBorder="1"/>
    <xf numFmtId="0" fontId="6" fillId="0" borderId="0" xfId="0" applyFont="1"/>
    <xf numFmtId="165" fontId="3" fillId="0" borderId="8" xfId="0" applyNumberFormat="1" applyFont="1" applyFill="1" applyBorder="1" applyAlignment="1">
      <alignment horizontal="center"/>
    </xf>
    <xf numFmtId="165" fontId="3" fillId="0" borderId="26" xfId="0" applyNumberFormat="1" applyFont="1" applyFill="1" applyBorder="1" applyAlignment="1">
      <alignment horizontal="center"/>
    </xf>
    <xf numFmtId="165" fontId="3" fillId="0" borderId="23" xfId="0" applyNumberFormat="1" applyFont="1" applyFill="1" applyBorder="1" applyAlignment="1">
      <alignment horizontal="center"/>
    </xf>
    <xf numFmtId="165" fontId="3" fillId="0" borderId="27" xfId="0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 wrapText="1"/>
    </xf>
    <xf numFmtId="0" fontId="0" fillId="0" borderId="28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0" borderId="32" xfId="0" applyBorder="1"/>
    <xf numFmtId="0" fontId="6" fillId="0" borderId="29" xfId="0" applyFont="1" applyBorder="1" applyAlignment="1">
      <alignment horizontal="center" wrapText="1"/>
    </xf>
    <xf numFmtId="0" fontId="6" fillId="0" borderId="30" xfId="0" applyFont="1" applyBorder="1" applyAlignment="1">
      <alignment horizontal="center" wrapText="1"/>
    </xf>
    <xf numFmtId="0" fontId="6" fillId="0" borderId="31" xfId="0" applyFont="1" applyBorder="1" applyAlignment="1">
      <alignment horizontal="center" wrapText="1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'Angle-Torque'!$C$1</c:f>
              <c:strCache>
                <c:ptCount val="1"/>
                <c:pt idx="0">
                  <c:v>Torque, τ Units: N m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'Angle-Torque'!$B$2:$B$6</c:f>
              <c:numCache>
                <c:formatCode>General</c:formatCode>
                <c:ptCount val="5"/>
                <c:pt idx="0">
                  <c:v>0.69813199999999997</c:v>
                </c:pt>
                <c:pt idx="1">
                  <c:v>0.95993099999999998</c:v>
                </c:pt>
                <c:pt idx="2">
                  <c:v>1.1344639999999999</c:v>
                </c:pt>
                <c:pt idx="3">
                  <c:v>1.5707960000000001</c:v>
                </c:pt>
                <c:pt idx="4">
                  <c:v>1.919862</c:v>
                </c:pt>
              </c:numCache>
            </c:numRef>
          </c:xVal>
          <c:yVal>
            <c:numRef>
              <c:f>'Angle-Torque'!$C$2:$C$6</c:f>
              <c:numCache>
                <c:formatCode>General</c:formatCode>
                <c:ptCount val="5"/>
                <c:pt idx="0">
                  <c:v>0.188224</c:v>
                </c:pt>
                <c:pt idx="1">
                  <c:v>0.20913799999999999</c:v>
                </c:pt>
                <c:pt idx="2">
                  <c:v>0.23005200000000001</c:v>
                </c:pt>
                <c:pt idx="3">
                  <c:v>0.25096499999999999</c:v>
                </c:pt>
                <c:pt idx="4">
                  <c:v>0.31370700000000001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9-7B45-B87A-14EC6706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15856"/>
        <c:axId val="776117536"/>
      </c:scatterChart>
      <c:valAx>
        <c:axId val="7761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17536"/>
        <c:crosses val="autoZero"/>
        <c:crossBetween val="midCat"/>
      </c:valAx>
      <c:valAx>
        <c:axId val="7761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'Soil Porosity'!$C$1</c:f>
              <c:strCache>
                <c:ptCount val="1"/>
                <c:pt idx="0">
                  <c:v> Hydraulic Conductivity (K) m s-1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Porosity'!$B$2:$B$69</c:f>
              <c:numCache>
                <c:formatCode>General</c:formatCode>
                <c:ptCount val="68"/>
                <c:pt idx="0">
                  <c:v>0.61415399999999998</c:v>
                </c:pt>
                <c:pt idx="1">
                  <c:v>0.624</c:v>
                </c:pt>
                <c:pt idx="2">
                  <c:v>0.62584600000000001</c:v>
                </c:pt>
                <c:pt idx="3">
                  <c:v>0.63969200000000004</c:v>
                </c:pt>
                <c:pt idx="4">
                  <c:v>0.64553799999999995</c:v>
                </c:pt>
                <c:pt idx="5">
                  <c:v>0.64769200000000005</c:v>
                </c:pt>
                <c:pt idx="6">
                  <c:v>0.65200000000000002</c:v>
                </c:pt>
                <c:pt idx="7">
                  <c:v>0.65353799999999995</c:v>
                </c:pt>
                <c:pt idx="8">
                  <c:v>0.65415400000000001</c:v>
                </c:pt>
                <c:pt idx="9">
                  <c:v>0.65415400000000001</c:v>
                </c:pt>
                <c:pt idx="10">
                  <c:v>0.656308</c:v>
                </c:pt>
                <c:pt idx="11">
                  <c:v>0.65661499999999995</c:v>
                </c:pt>
                <c:pt idx="12">
                  <c:v>0.65753799999999996</c:v>
                </c:pt>
                <c:pt idx="13">
                  <c:v>0.66153799999999996</c:v>
                </c:pt>
                <c:pt idx="14">
                  <c:v>0.66215400000000002</c:v>
                </c:pt>
                <c:pt idx="15">
                  <c:v>0.662462</c:v>
                </c:pt>
                <c:pt idx="16">
                  <c:v>0.66369199999999995</c:v>
                </c:pt>
                <c:pt idx="17">
                  <c:v>0.66553799999999996</c:v>
                </c:pt>
                <c:pt idx="18">
                  <c:v>0.666462</c:v>
                </c:pt>
                <c:pt idx="19">
                  <c:v>0.66738500000000001</c:v>
                </c:pt>
                <c:pt idx="20">
                  <c:v>0.66738500000000001</c:v>
                </c:pt>
                <c:pt idx="21">
                  <c:v>0.66923100000000002</c:v>
                </c:pt>
                <c:pt idx="22">
                  <c:v>0.67015400000000003</c:v>
                </c:pt>
                <c:pt idx="23">
                  <c:v>0.67076899999999995</c:v>
                </c:pt>
                <c:pt idx="24">
                  <c:v>0.67476899999999995</c:v>
                </c:pt>
                <c:pt idx="25">
                  <c:v>0.67630800000000002</c:v>
                </c:pt>
                <c:pt idx="26">
                  <c:v>0.67630800000000002</c:v>
                </c:pt>
                <c:pt idx="27">
                  <c:v>0.67661499999999997</c:v>
                </c:pt>
                <c:pt idx="28">
                  <c:v>0.67723100000000003</c:v>
                </c:pt>
                <c:pt idx="29">
                  <c:v>0.67846200000000001</c:v>
                </c:pt>
                <c:pt idx="30">
                  <c:v>0.67969199999999996</c:v>
                </c:pt>
                <c:pt idx="31">
                  <c:v>0.68153799999999998</c:v>
                </c:pt>
                <c:pt idx="32">
                  <c:v>0.68338500000000002</c:v>
                </c:pt>
                <c:pt idx="33">
                  <c:v>0.68338500000000002</c:v>
                </c:pt>
                <c:pt idx="34">
                  <c:v>0.68769199999999997</c:v>
                </c:pt>
                <c:pt idx="35">
                  <c:v>0.68861499999999998</c:v>
                </c:pt>
                <c:pt idx="36">
                  <c:v>0.68953799999999998</c:v>
                </c:pt>
                <c:pt idx="37">
                  <c:v>0.69076899999999997</c:v>
                </c:pt>
                <c:pt idx="38">
                  <c:v>0.69107700000000005</c:v>
                </c:pt>
                <c:pt idx="39">
                  <c:v>0.69169199999999997</c:v>
                </c:pt>
                <c:pt idx="40">
                  <c:v>0.69261499999999998</c:v>
                </c:pt>
                <c:pt idx="41">
                  <c:v>0.69353799999999999</c:v>
                </c:pt>
                <c:pt idx="42">
                  <c:v>0.69569199999999998</c:v>
                </c:pt>
                <c:pt idx="43">
                  <c:v>0.69569199999999998</c:v>
                </c:pt>
                <c:pt idx="44">
                  <c:v>0.69784599999999997</c:v>
                </c:pt>
                <c:pt idx="45">
                  <c:v>0.69876899999999997</c:v>
                </c:pt>
                <c:pt idx="46">
                  <c:v>0.70092299999999996</c:v>
                </c:pt>
                <c:pt idx="47">
                  <c:v>0.70338500000000004</c:v>
                </c:pt>
                <c:pt idx="48">
                  <c:v>0.70399999999999996</c:v>
                </c:pt>
                <c:pt idx="49">
                  <c:v>0.70646200000000003</c:v>
                </c:pt>
                <c:pt idx="50">
                  <c:v>0.70707699999999996</c:v>
                </c:pt>
                <c:pt idx="51">
                  <c:v>0.70830800000000005</c:v>
                </c:pt>
                <c:pt idx="52">
                  <c:v>0.71476899999999999</c:v>
                </c:pt>
                <c:pt idx="53">
                  <c:v>0.71876899999999999</c:v>
                </c:pt>
                <c:pt idx="54">
                  <c:v>0.72123099999999996</c:v>
                </c:pt>
                <c:pt idx="55">
                  <c:v>0.72307699999999997</c:v>
                </c:pt>
                <c:pt idx="56">
                  <c:v>0.72707699999999997</c:v>
                </c:pt>
                <c:pt idx="57">
                  <c:v>0.72861500000000001</c:v>
                </c:pt>
                <c:pt idx="58">
                  <c:v>0.73661500000000002</c:v>
                </c:pt>
                <c:pt idx="59">
                  <c:v>0.73753800000000003</c:v>
                </c:pt>
                <c:pt idx="60">
                  <c:v>0.73938499999999996</c:v>
                </c:pt>
                <c:pt idx="61">
                  <c:v>0.74215399999999998</c:v>
                </c:pt>
                <c:pt idx="62">
                  <c:v>0.74707699999999999</c:v>
                </c:pt>
                <c:pt idx="63">
                  <c:v>0.75046199999999996</c:v>
                </c:pt>
                <c:pt idx="64">
                  <c:v>0.75046199999999996</c:v>
                </c:pt>
                <c:pt idx="65">
                  <c:v>0.752</c:v>
                </c:pt>
                <c:pt idx="66">
                  <c:v>0.75323099999999998</c:v>
                </c:pt>
                <c:pt idx="67">
                  <c:v>0.75600000000000001</c:v>
                </c:pt>
              </c:numCache>
            </c:numRef>
          </c:xVal>
          <c:yVal>
            <c:numRef>
              <c:f>'Soil Porosity'!$C$2:$C$69</c:f>
              <c:numCache>
                <c:formatCode>0.00E+00</c:formatCode>
                <c:ptCount val="68"/>
                <c:pt idx="0">
                  <c:v>3.6100000000000001E-9</c:v>
                </c:pt>
                <c:pt idx="1">
                  <c:v>3.9300000000000003E-9</c:v>
                </c:pt>
                <c:pt idx="2">
                  <c:v>2.4199999999999999E-9</c:v>
                </c:pt>
                <c:pt idx="3">
                  <c:v>4.8399999999999998E-9</c:v>
                </c:pt>
                <c:pt idx="4">
                  <c:v>9.6899999999999994E-9</c:v>
                </c:pt>
                <c:pt idx="5">
                  <c:v>4.9300000000000001E-9</c:v>
                </c:pt>
                <c:pt idx="6">
                  <c:v>6.9699999999999997E-9</c:v>
                </c:pt>
                <c:pt idx="7">
                  <c:v>7.7300000000000004E-9</c:v>
                </c:pt>
                <c:pt idx="8">
                  <c:v>1.52E-8</c:v>
                </c:pt>
                <c:pt idx="9">
                  <c:v>1.6000000000000001E-8</c:v>
                </c:pt>
                <c:pt idx="10">
                  <c:v>2.4299999999999999E-8</c:v>
                </c:pt>
                <c:pt idx="11">
                  <c:v>3.1499999999999998E-8</c:v>
                </c:pt>
                <c:pt idx="12">
                  <c:v>1.1900000000000001E-8</c:v>
                </c:pt>
                <c:pt idx="13">
                  <c:v>1.04E-8</c:v>
                </c:pt>
                <c:pt idx="14">
                  <c:v>1.26E-8</c:v>
                </c:pt>
                <c:pt idx="15">
                  <c:v>1.81E-8</c:v>
                </c:pt>
                <c:pt idx="16">
                  <c:v>1.63E-8</c:v>
                </c:pt>
                <c:pt idx="17">
                  <c:v>2.0400000000000001E-8</c:v>
                </c:pt>
                <c:pt idx="18">
                  <c:v>2.6899999999999999E-8</c:v>
                </c:pt>
                <c:pt idx="19">
                  <c:v>3.55E-8</c:v>
                </c:pt>
                <c:pt idx="20">
                  <c:v>8.6099999999999997E-8</c:v>
                </c:pt>
                <c:pt idx="21">
                  <c:v>4.0100000000000002E-8</c:v>
                </c:pt>
                <c:pt idx="22">
                  <c:v>6.9899999999999997E-8</c:v>
                </c:pt>
                <c:pt idx="23">
                  <c:v>4.5300000000000002E-8</c:v>
                </c:pt>
                <c:pt idx="24">
                  <c:v>5.39E-8</c:v>
                </c:pt>
                <c:pt idx="25">
                  <c:v>3.2600000000000001E-8</c:v>
                </c:pt>
                <c:pt idx="26">
                  <c:v>4.8599999999999998E-8</c:v>
                </c:pt>
                <c:pt idx="27">
                  <c:v>8.3099999999999996E-8</c:v>
                </c:pt>
                <c:pt idx="28">
                  <c:v>5.1200000000000002E-8</c:v>
                </c:pt>
                <c:pt idx="29">
                  <c:v>7.3599999999999997E-8</c:v>
                </c:pt>
                <c:pt idx="30">
                  <c:v>4.0100000000000002E-8</c:v>
                </c:pt>
                <c:pt idx="31">
                  <c:v>6.7500000000000002E-8</c:v>
                </c:pt>
                <c:pt idx="32">
                  <c:v>1.12E-7</c:v>
                </c:pt>
                <c:pt idx="33">
                  <c:v>1.3300000000000001E-7</c:v>
                </c:pt>
                <c:pt idx="34">
                  <c:v>2.8999999999999998E-7</c:v>
                </c:pt>
                <c:pt idx="35">
                  <c:v>9.7199999999999997E-8</c:v>
                </c:pt>
                <c:pt idx="36">
                  <c:v>1.42E-7</c:v>
                </c:pt>
                <c:pt idx="37">
                  <c:v>1.72E-7</c:v>
                </c:pt>
                <c:pt idx="38">
                  <c:v>2.3900000000000001E-7</c:v>
                </c:pt>
                <c:pt idx="39">
                  <c:v>9.7199999999999997E-8</c:v>
                </c:pt>
                <c:pt idx="40">
                  <c:v>8.0299999999999998E-8</c:v>
                </c:pt>
                <c:pt idx="41">
                  <c:v>2.8000000000000002E-7</c:v>
                </c:pt>
                <c:pt idx="42">
                  <c:v>2.5199999999999998E-7</c:v>
                </c:pt>
                <c:pt idx="43">
                  <c:v>3.6899999999999998E-7</c:v>
                </c:pt>
                <c:pt idx="44">
                  <c:v>3.3299999999999998E-7</c:v>
                </c:pt>
                <c:pt idx="45">
                  <c:v>1.85E-7</c:v>
                </c:pt>
                <c:pt idx="46">
                  <c:v>3.4999999999999998E-7</c:v>
                </c:pt>
                <c:pt idx="47">
                  <c:v>3.4999999999999998E-7</c:v>
                </c:pt>
                <c:pt idx="48">
                  <c:v>4.03E-7</c:v>
                </c:pt>
                <c:pt idx="49">
                  <c:v>6.2099999999999996E-7</c:v>
                </c:pt>
                <c:pt idx="50">
                  <c:v>5.13E-7</c:v>
                </c:pt>
                <c:pt idx="51">
                  <c:v>8.0500000000000002E-7</c:v>
                </c:pt>
                <c:pt idx="52">
                  <c:v>9.5799999999999998E-7</c:v>
                </c:pt>
                <c:pt idx="53">
                  <c:v>8.6300000000000004E-7</c:v>
                </c:pt>
                <c:pt idx="54">
                  <c:v>1.35E-6</c:v>
                </c:pt>
                <c:pt idx="55">
                  <c:v>1.8199999999999999E-6</c:v>
                </c:pt>
                <c:pt idx="56">
                  <c:v>1.79E-6</c:v>
                </c:pt>
                <c:pt idx="57">
                  <c:v>5.0599999999999998E-6</c:v>
                </c:pt>
                <c:pt idx="58">
                  <c:v>3.8999999999999999E-6</c:v>
                </c:pt>
                <c:pt idx="59">
                  <c:v>7.5299999999999999E-6</c:v>
                </c:pt>
                <c:pt idx="60">
                  <c:v>3.45E-6</c:v>
                </c:pt>
                <c:pt idx="61">
                  <c:v>8.3599999999999996E-6</c:v>
                </c:pt>
                <c:pt idx="62">
                  <c:v>7.7999999999999999E-6</c:v>
                </c:pt>
                <c:pt idx="63">
                  <c:v>3.2200000000000001E-6</c:v>
                </c:pt>
                <c:pt idx="64">
                  <c:v>1.0699999999999999E-5</c:v>
                </c:pt>
                <c:pt idx="65">
                  <c:v>1.59E-5</c:v>
                </c:pt>
                <c:pt idx="66">
                  <c:v>5.7100000000000004E-6</c:v>
                </c:pt>
                <c:pt idx="67">
                  <c:v>9.9399999999999997E-6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3-8A44-9649-0EBF1480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11616"/>
        <c:axId val="751832288"/>
      </c:scatterChart>
      <c:valAx>
        <c:axId val="7525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Water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32288"/>
        <c:crossesAt val="0"/>
        <c:crossBetween val="midCat"/>
      </c:valAx>
      <c:valAx>
        <c:axId val="7518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Hydraulic Conductivity near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2343586362049572E-2"/>
                  <c:y val="0.4805120309681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-0.0067x</a:t>
                    </a:r>
                    <a:r>
                      <a:rPr lang="en-US" sz="1600" baseline="30000"/>
                      <a:t>3</a:t>
                    </a:r>
                    <a:r>
                      <a:rPr lang="en-US" sz="1600" baseline="0"/>
                      <a:t> + 0.0863x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+ 3.4215x + 19.705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0.9926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'Height_Age (UCF)'!$B$2:$B$7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</c:numCache>
            </c:numRef>
          </c:xVal>
          <c:yVal>
            <c:numRef>
              <c:f>'Height_Age (UCF)'!$C$2:$C$7</c:f>
              <c:numCache>
                <c:formatCode>General</c:formatCode>
                <c:ptCount val="6"/>
                <c:pt idx="0">
                  <c:v>20</c:v>
                </c:pt>
                <c:pt idx="1">
                  <c:v>36.200000000000003</c:v>
                </c:pt>
                <c:pt idx="2">
                  <c:v>52</c:v>
                </c:pt>
                <c:pt idx="3">
                  <c:v>60</c:v>
                </c:pt>
                <c:pt idx="4">
                  <c:v>69.2</c:v>
                </c:pt>
                <c:pt idx="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6-BD4E-A112-B4C790CF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10560"/>
        <c:axId val="773072464"/>
      </c:scatterChart>
      <c:valAx>
        <c:axId val="7192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72464"/>
        <c:crosses val="autoZero"/>
        <c:crossBetween val="midCat"/>
      </c:valAx>
      <c:valAx>
        <c:axId val="7730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in 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29</xdr:row>
      <xdr:rowOff>114300</xdr:rowOff>
    </xdr:from>
    <xdr:to>
      <xdr:col>20</xdr:col>
      <xdr:colOff>419100</xdr:colOff>
      <xdr:row>58</xdr:row>
      <xdr:rowOff>76200</xdr:rowOff>
    </xdr:to>
    <xdr:pic>
      <xdr:nvPicPr>
        <xdr:cNvPr id="2" name="Picture 1" descr="/var/folders/cz/qb0gt1896cd09lvlcnnz67cw00017d/T/com.microsoft.Excel/WebArchiveCopyPasteTempFiles/000019.png">
          <a:extLst>
            <a:ext uri="{FF2B5EF4-FFF2-40B4-BE49-F238E27FC236}">
              <a16:creationId xmlns:a16="http://schemas.microsoft.com/office/drawing/2014/main" id="{3F975055-0351-3945-BCB2-4DD1A38683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29"/>
        <a:stretch/>
      </xdr:blipFill>
      <xdr:spPr bwMode="auto">
        <a:xfrm>
          <a:off x="12293600" y="6921500"/>
          <a:ext cx="6096000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469900</xdr:colOff>
      <xdr:row>29</xdr:row>
      <xdr:rowOff>12700</xdr:rowOff>
    </xdr:from>
    <xdr:ext cx="3314700" cy="71853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B4110F-2DEE-3349-9B95-2E06DD9114F3}"/>
            </a:ext>
          </a:extLst>
        </xdr:cNvPr>
        <xdr:cNvSpPr txBox="1"/>
      </xdr:nvSpPr>
      <xdr:spPr>
        <a:xfrm>
          <a:off x="12344400" y="6819900"/>
          <a:ext cx="3314700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/>
            <a:t>Color</a:t>
          </a:r>
          <a:r>
            <a:rPr lang="en-US" sz="2000" baseline="0"/>
            <a:t> size/shade plot for Correlation made in R</a:t>
          </a:r>
          <a:endParaRPr 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0</xdr:row>
      <xdr:rowOff>590550</xdr:rowOff>
    </xdr:from>
    <xdr:to>
      <xdr:col>9</xdr:col>
      <xdr:colOff>355600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6B630-A9BA-E24E-8F6E-60B9AFD7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2</xdr:row>
      <xdr:rowOff>69850</xdr:rowOff>
    </xdr:from>
    <xdr:to>
      <xdr:col>13</xdr:col>
      <xdr:colOff>101600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EB5EA-669B-1944-ACEA-E64D4845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95250</xdr:rowOff>
    </xdr:from>
    <xdr:to>
      <xdr:col>7</xdr:col>
      <xdr:colOff>469900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5931C-B27E-B842-9367-A63A98F81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5"/>
  <sheetViews>
    <sheetView tabSelected="1" workbookViewId="0">
      <selection activeCell="K3" sqref="K3"/>
    </sheetView>
  </sheetViews>
  <sheetFormatPr baseColWidth="10" defaultColWidth="26.1640625" defaultRowHeight="15"/>
  <cols>
    <col min="1" max="1" width="13.1640625" bestFit="1" customWidth="1"/>
    <col min="2" max="2" width="7" bestFit="1" customWidth="1"/>
    <col min="3" max="5" width="6.1640625" bestFit="1" customWidth="1"/>
    <col min="6" max="6" width="4.1640625" bestFit="1" customWidth="1"/>
    <col min="7" max="7" width="10.5" bestFit="1" customWidth="1"/>
    <col min="8" max="8" width="8.5" style="7" bestFit="1" customWidth="1"/>
    <col min="9" max="9" width="9.6640625" style="9" bestFit="1" customWidth="1"/>
    <col min="10" max="10" width="8.83203125" style="9" bestFit="1" customWidth="1"/>
    <col min="11" max="11" width="15.33203125" style="9" customWidth="1"/>
    <col min="13" max="13" width="11.83203125" bestFit="1" customWidth="1"/>
    <col min="14" max="22" width="13.33203125" bestFit="1" customWidth="1"/>
    <col min="23" max="23" width="15.5" style="54" customWidth="1"/>
  </cols>
  <sheetData>
    <row r="1" spans="1:23" s="69" customFormat="1" ht="30" customHeight="1">
      <c r="A1" s="68"/>
      <c r="B1" s="84" t="s">
        <v>7</v>
      </c>
      <c r="C1" s="85"/>
      <c r="D1" s="85"/>
      <c r="E1" s="85"/>
      <c r="F1" s="85"/>
      <c r="G1" s="85"/>
      <c r="H1" s="86"/>
      <c r="I1" s="87" t="s">
        <v>8</v>
      </c>
      <c r="J1" s="87"/>
      <c r="K1" s="88"/>
      <c r="N1" s="84" t="s">
        <v>57</v>
      </c>
      <c r="O1" s="85"/>
      <c r="P1" s="85"/>
      <c r="Q1" s="85"/>
      <c r="R1" s="85"/>
      <c r="S1" s="85"/>
      <c r="T1" s="86"/>
      <c r="U1" s="87" t="s">
        <v>8</v>
      </c>
      <c r="V1" s="87"/>
      <c r="W1" s="88"/>
    </row>
    <row r="2" spans="1:23" s="1" customFormat="1" ht="52" thickBot="1">
      <c r="A2" s="76" t="s">
        <v>0</v>
      </c>
      <c r="B2" s="76" t="s">
        <v>9</v>
      </c>
      <c r="C2" s="77" t="s">
        <v>10</v>
      </c>
      <c r="D2" s="77" t="s">
        <v>11</v>
      </c>
      <c r="E2" s="77" t="s">
        <v>12</v>
      </c>
      <c r="F2" s="77" t="s">
        <v>13</v>
      </c>
      <c r="G2" s="77" t="s">
        <v>14</v>
      </c>
      <c r="H2" s="78" t="s">
        <v>15</v>
      </c>
      <c r="I2" s="79" t="s">
        <v>16</v>
      </c>
      <c r="J2" s="79" t="s">
        <v>17</v>
      </c>
      <c r="K2" s="75" t="s">
        <v>18</v>
      </c>
      <c r="L2" s="80"/>
      <c r="M2" s="14"/>
      <c r="N2" s="15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  <c r="T2" s="17" t="s">
        <v>15</v>
      </c>
      <c r="U2" s="18" t="s">
        <v>16</v>
      </c>
      <c r="V2" s="16" t="s">
        <v>17</v>
      </c>
      <c r="W2" s="16" t="s">
        <v>22</v>
      </c>
    </row>
    <row r="3" spans="1:23" ht="18" thickTop="1">
      <c r="A3" s="6">
        <v>1</v>
      </c>
      <c r="B3" s="6">
        <v>273</v>
      </c>
      <c r="C3" s="7">
        <v>82</v>
      </c>
      <c r="D3" s="7">
        <v>105</v>
      </c>
      <c r="E3" s="7">
        <v>210</v>
      </c>
      <c r="F3" s="7">
        <v>9</v>
      </c>
      <c r="G3" s="7">
        <v>904</v>
      </c>
      <c r="H3" s="8">
        <v>680</v>
      </c>
      <c r="I3" s="61">
        <v>23</v>
      </c>
      <c r="J3" s="61">
        <v>62</v>
      </c>
      <c r="K3" s="62">
        <v>34.99</v>
      </c>
      <c r="M3" s="19" t="s">
        <v>23</v>
      </c>
      <c r="N3" s="20">
        <v>103</v>
      </c>
      <c r="O3" s="20">
        <v>103</v>
      </c>
      <c r="P3" s="20">
        <v>103</v>
      </c>
      <c r="Q3" s="20">
        <v>103</v>
      </c>
      <c r="R3" s="20">
        <v>103</v>
      </c>
      <c r="S3" s="20">
        <v>103</v>
      </c>
      <c r="T3" s="21">
        <v>103</v>
      </c>
      <c r="U3" s="22">
        <v>103</v>
      </c>
      <c r="V3" s="20">
        <v>103</v>
      </c>
      <c r="W3" s="20">
        <v>103</v>
      </c>
    </row>
    <row r="4" spans="1:23" ht="17">
      <c r="A4" s="6">
        <v>2</v>
      </c>
      <c r="B4" s="6">
        <v>163</v>
      </c>
      <c r="C4" s="7">
        <v>149</v>
      </c>
      <c r="D4" s="7">
        <v>191</v>
      </c>
      <c r="E4" s="7">
        <v>180</v>
      </c>
      <c r="F4" s="7">
        <v>12</v>
      </c>
      <c r="G4" s="7">
        <v>843</v>
      </c>
      <c r="H4" s="8">
        <v>746</v>
      </c>
      <c r="I4" s="61">
        <v>0</v>
      </c>
      <c r="J4" s="61">
        <v>20</v>
      </c>
      <c r="K4" s="62">
        <v>41.14</v>
      </c>
      <c r="M4" s="23" t="s">
        <v>24</v>
      </c>
      <c r="N4" s="24">
        <v>374</v>
      </c>
      <c r="O4" s="24">
        <v>193</v>
      </c>
      <c r="P4" s="24">
        <v>260</v>
      </c>
      <c r="Q4" s="24">
        <v>240</v>
      </c>
      <c r="R4" s="24">
        <v>19</v>
      </c>
      <c r="S4" s="24">
        <v>1050</v>
      </c>
      <c r="T4" s="25">
        <v>902</v>
      </c>
      <c r="U4" s="26">
        <v>29</v>
      </c>
      <c r="V4" s="24">
        <v>78</v>
      </c>
      <c r="W4" s="24">
        <v>59</v>
      </c>
    </row>
    <row r="5" spans="1:23" ht="17">
      <c r="A5" s="6">
        <v>3</v>
      </c>
      <c r="B5" s="6">
        <v>162</v>
      </c>
      <c r="C5" s="7">
        <v>148</v>
      </c>
      <c r="D5" s="7">
        <v>191</v>
      </c>
      <c r="E5" s="7">
        <v>179</v>
      </c>
      <c r="F5" s="7">
        <v>16</v>
      </c>
      <c r="G5" s="7">
        <v>840</v>
      </c>
      <c r="H5" s="8">
        <v>743</v>
      </c>
      <c r="I5" s="61">
        <v>1</v>
      </c>
      <c r="J5" s="61">
        <v>20</v>
      </c>
      <c r="K5" s="62">
        <v>41.81</v>
      </c>
      <c r="M5" s="19" t="s">
        <v>25</v>
      </c>
      <c r="N5" s="27">
        <v>137</v>
      </c>
      <c r="O5" s="27">
        <v>0</v>
      </c>
      <c r="P5" s="27">
        <v>0</v>
      </c>
      <c r="Q5" s="27">
        <v>160</v>
      </c>
      <c r="R5" s="27">
        <v>4</v>
      </c>
      <c r="S5" s="27">
        <v>708</v>
      </c>
      <c r="T5" s="28">
        <v>641</v>
      </c>
      <c r="U5" s="29">
        <v>0</v>
      </c>
      <c r="V5" s="27">
        <v>20</v>
      </c>
      <c r="W5" s="27">
        <v>17</v>
      </c>
    </row>
    <row r="6" spans="1:23" ht="17">
      <c r="A6" s="6">
        <v>4</v>
      </c>
      <c r="B6" s="6">
        <v>162</v>
      </c>
      <c r="C6" s="7">
        <v>148</v>
      </c>
      <c r="D6" s="7">
        <v>190</v>
      </c>
      <c r="E6" s="7">
        <v>179</v>
      </c>
      <c r="F6" s="7">
        <v>19</v>
      </c>
      <c r="G6" s="7">
        <v>838</v>
      </c>
      <c r="H6" s="8">
        <v>741</v>
      </c>
      <c r="I6" s="61">
        <v>3</v>
      </c>
      <c r="J6" s="61">
        <v>21.5</v>
      </c>
      <c r="K6" s="62">
        <v>42.08</v>
      </c>
      <c r="M6" s="23" t="s">
        <v>26</v>
      </c>
      <c r="N6" s="30">
        <v>229.89</v>
      </c>
      <c r="O6" s="30">
        <v>77.97</v>
      </c>
      <c r="P6" s="30">
        <v>149.01</v>
      </c>
      <c r="Q6" s="30">
        <v>197.17</v>
      </c>
      <c r="R6" s="30">
        <v>8.5399999999999991</v>
      </c>
      <c r="S6" s="30">
        <v>883.98</v>
      </c>
      <c r="T6" s="31">
        <v>739.6</v>
      </c>
      <c r="U6" s="32">
        <v>18.05</v>
      </c>
      <c r="V6" s="30">
        <v>49.61</v>
      </c>
      <c r="W6" s="30">
        <v>36.04</v>
      </c>
    </row>
    <row r="7" spans="1:23" ht="17">
      <c r="A7" s="6">
        <v>5</v>
      </c>
      <c r="B7" s="6">
        <v>154</v>
      </c>
      <c r="C7" s="7">
        <v>112</v>
      </c>
      <c r="D7" s="7">
        <v>144</v>
      </c>
      <c r="E7" s="7">
        <v>220</v>
      </c>
      <c r="F7" s="7">
        <v>10</v>
      </c>
      <c r="G7" s="7">
        <v>923</v>
      </c>
      <c r="H7" s="8">
        <v>658</v>
      </c>
      <c r="I7" s="61">
        <v>20</v>
      </c>
      <c r="J7" s="61">
        <v>64</v>
      </c>
      <c r="K7" s="62">
        <v>26.82</v>
      </c>
      <c r="M7" s="23" t="s">
        <v>27</v>
      </c>
      <c r="N7" s="30">
        <v>78.88</v>
      </c>
      <c r="O7" s="30">
        <v>60.46</v>
      </c>
      <c r="P7" s="30">
        <v>85.42</v>
      </c>
      <c r="Q7" s="30">
        <v>20.21</v>
      </c>
      <c r="R7" s="30">
        <v>2.81</v>
      </c>
      <c r="S7" s="30">
        <v>88.39</v>
      </c>
      <c r="T7" s="31">
        <v>63.34</v>
      </c>
      <c r="U7" s="32">
        <v>8.75</v>
      </c>
      <c r="V7" s="30">
        <v>17.57</v>
      </c>
      <c r="W7" s="30">
        <v>7.84</v>
      </c>
    </row>
    <row r="8" spans="1:23" ht="17">
      <c r="A8" s="6">
        <v>6</v>
      </c>
      <c r="B8" s="6">
        <v>147</v>
      </c>
      <c r="C8" s="7">
        <v>89</v>
      </c>
      <c r="D8" s="7">
        <v>115</v>
      </c>
      <c r="E8" s="7">
        <v>202</v>
      </c>
      <c r="F8" s="7">
        <v>9</v>
      </c>
      <c r="G8" s="7">
        <v>860</v>
      </c>
      <c r="H8" s="8">
        <v>829</v>
      </c>
      <c r="I8" s="61">
        <v>23</v>
      </c>
      <c r="J8" s="61">
        <v>55</v>
      </c>
      <c r="K8" s="62">
        <v>25.21</v>
      </c>
      <c r="M8" s="19" t="s">
        <v>28</v>
      </c>
      <c r="N8" s="33">
        <v>6221.62</v>
      </c>
      <c r="O8" s="33">
        <v>3655.58</v>
      </c>
      <c r="P8" s="33">
        <v>7296.25</v>
      </c>
      <c r="Q8" s="33">
        <v>408.37</v>
      </c>
      <c r="R8" s="33">
        <v>7.88</v>
      </c>
      <c r="S8" s="33">
        <v>7813.04</v>
      </c>
      <c r="T8" s="34">
        <v>4012.22</v>
      </c>
      <c r="U8" s="35">
        <v>76.58</v>
      </c>
      <c r="V8" s="33">
        <v>308.66000000000003</v>
      </c>
      <c r="W8" s="33">
        <v>61.44</v>
      </c>
    </row>
    <row r="9" spans="1:23" ht="17">
      <c r="A9" s="6">
        <v>7</v>
      </c>
      <c r="B9" s="6">
        <v>152</v>
      </c>
      <c r="C9" s="7">
        <v>139</v>
      </c>
      <c r="D9" s="7">
        <v>178</v>
      </c>
      <c r="E9" s="7">
        <v>168</v>
      </c>
      <c r="F9" s="7">
        <v>18</v>
      </c>
      <c r="G9" s="7">
        <v>944</v>
      </c>
      <c r="H9" s="8">
        <v>695</v>
      </c>
      <c r="I9" s="61">
        <v>0</v>
      </c>
      <c r="J9" s="61">
        <v>20</v>
      </c>
      <c r="K9" s="62">
        <v>38.86</v>
      </c>
      <c r="M9" s="19" t="s">
        <v>29</v>
      </c>
      <c r="N9" s="33">
        <v>159</v>
      </c>
      <c r="O9" s="33">
        <v>0</v>
      </c>
      <c r="P9" s="33">
        <v>0</v>
      </c>
      <c r="Q9" s="33">
        <v>210</v>
      </c>
      <c r="R9" s="33">
        <v>6</v>
      </c>
      <c r="S9" s="33">
        <v>904</v>
      </c>
      <c r="T9" s="34">
        <v>757</v>
      </c>
      <c r="U9" s="35">
        <v>0</v>
      </c>
      <c r="V9" s="33">
        <v>20</v>
      </c>
      <c r="W9" s="33">
        <v>34.99</v>
      </c>
    </row>
    <row r="10" spans="1:23" ht="17">
      <c r="A10" s="6">
        <v>8</v>
      </c>
      <c r="B10" s="6">
        <v>145</v>
      </c>
      <c r="C10" s="7">
        <v>0</v>
      </c>
      <c r="D10" s="7">
        <v>227</v>
      </c>
      <c r="E10" s="7">
        <v>240</v>
      </c>
      <c r="F10" s="7">
        <v>6</v>
      </c>
      <c r="G10" s="7">
        <v>750</v>
      </c>
      <c r="H10" s="8">
        <v>853</v>
      </c>
      <c r="I10" s="61">
        <v>14.5</v>
      </c>
      <c r="J10" s="61">
        <v>58.5</v>
      </c>
      <c r="K10" s="62">
        <v>36.590000000000003</v>
      </c>
      <c r="M10" s="23" t="s">
        <v>30</v>
      </c>
      <c r="N10" s="30">
        <v>0.15</v>
      </c>
      <c r="O10" s="30">
        <v>-0.19</v>
      </c>
      <c r="P10" s="30">
        <v>-0.68</v>
      </c>
      <c r="Q10" s="30">
        <v>0.26</v>
      </c>
      <c r="R10" s="30">
        <v>1.1299999999999999</v>
      </c>
      <c r="S10" s="30">
        <v>0.12</v>
      </c>
      <c r="T10" s="31">
        <v>0.27</v>
      </c>
      <c r="U10" s="32">
        <v>-1.1100000000000001</v>
      </c>
      <c r="V10" s="30">
        <v>-0.52</v>
      </c>
      <c r="W10" s="30">
        <v>0.19</v>
      </c>
    </row>
    <row r="11" spans="1:23" ht="17">
      <c r="A11" s="6">
        <v>9</v>
      </c>
      <c r="B11" s="6">
        <v>152</v>
      </c>
      <c r="C11" s="7">
        <v>0</v>
      </c>
      <c r="D11" s="7">
        <v>237</v>
      </c>
      <c r="E11" s="7">
        <v>204</v>
      </c>
      <c r="F11" s="7">
        <v>6</v>
      </c>
      <c r="G11" s="7">
        <v>785</v>
      </c>
      <c r="H11" s="8">
        <v>892</v>
      </c>
      <c r="I11" s="61">
        <v>15.5</v>
      </c>
      <c r="J11" s="61">
        <v>51</v>
      </c>
      <c r="K11" s="62">
        <v>32.71</v>
      </c>
      <c r="M11" s="19" t="s">
        <v>31</v>
      </c>
      <c r="N11" s="33">
        <v>-1.69</v>
      </c>
      <c r="O11" s="33">
        <v>-1.39</v>
      </c>
      <c r="P11" s="33">
        <v>-0.73</v>
      </c>
      <c r="Q11" s="33">
        <v>-0.79</v>
      </c>
      <c r="R11" s="33">
        <v>1.83</v>
      </c>
      <c r="S11" s="33">
        <v>-0.82</v>
      </c>
      <c r="T11" s="34">
        <v>-0.62</v>
      </c>
      <c r="U11" s="35">
        <v>-0.09</v>
      </c>
      <c r="V11" s="33">
        <v>-0.9</v>
      </c>
      <c r="W11" s="33">
        <v>0.2</v>
      </c>
    </row>
    <row r="12" spans="1:23" ht="17">
      <c r="A12" s="6">
        <v>10</v>
      </c>
      <c r="B12" s="6">
        <v>304</v>
      </c>
      <c r="C12" s="7">
        <v>0</v>
      </c>
      <c r="D12" s="7">
        <v>140</v>
      </c>
      <c r="E12" s="7">
        <v>214</v>
      </c>
      <c r="F12" s="7">
        <v>6</v>
      </c>
      <c r="G12" s="7">
        <v>895</v>
      </c>
      <c r="H12" s="8">
        <v>722</v>
      </c>
      <c r="I12" s="61">
        <v>19</v>
      </c>
      <c r="J12" s="61">
        <v>51</v>
      </c>
      <c r="K12" s="62">
        <v>38.46</v>
      </c>
      <c r="M12" s="23" t="s">
        <v>32</v>
      </c>
      <c r="N12" s="36">
        <v>6.1</v>
      </c>
      <c r="O12" s="36">
        <v>6.1</v>
      </c>
      <c r="P12" s="36">
        <v>6.1</v>
      </c>
      <c r="Q12" s="36">
        <v>6.1</v>
      </c>
      <c r="R12" s="36">
        <v>6.1</v>
      </c>
      <c r="S12" s="36">
        <v>6.1</v>
      </c>
      <c r="T12" s="37">
        <v>6.1</v>
      </c>
      <c r="U12" s="38">
        <v>6.1</v>
      </c>
      <c r="V12" s="36">
        <v>6.1</v>
      </c>
      <c r="W12" s="36">
        <v>6.1</v>
      </c>
    </row>
    <row r="13" spans="1:23" ht="17">
      <c r="A13" s="6">
        <v>11</v>
      </c>
      <c r="B13" s="6">
        <v>145</v>
      </c>
      <c r="C13" s="7">
        <v>106</v>
      </c>
      <c r="D13" s="7">
        <v>136</v>
      </c>
      <c r="E13" s="7">
        <v>208</v>
      </c>
      <c r="F13" s="7">
        <v>10</v>
      </c>
      <c r="G13" s="7">
        <v>751</v>
      </c>
      <c r="H13" s="8">
        <v>883</v>
      </c>
      <c r="I13" s="61">
        <v>24.5</v>
      </c>
      <c r="J13" s="61">
        <v>61</v>
      </c>
      <c r="K13" s="62">
        <v>26.02</v>
      </c>
      <c r="M13" s="23" t="s">
        <v>33</v>
      </c>
      <c r="N13" s="36">
        <v>26.5</v>
      </c>
      <c r="O13" s="36">
        <v>26.5</v>
      </c>
      <c r="P13" s="36">
        <v>26.5</v>
      </c>
      <c r="Q13" s="36">
        <v>26.5</v>
      </c>
      <c r="R13" s="36">
        <v>26.5</v>
      </c>
      <c r="S13" s="36">
        <v>26.5</v>
      </c>
      <c r="T13" s="37">
        <v>26.5</v>
      </c>
      <c r="U13" s="38">
        <v>26.5</v>
      </c>
      <c r="V13" s="36">
        <v>26.5</v>
      </c>
      <c r="W13" s="36">
        <v>26.5</v>
      </c>
    </row>
    <row r="14" spans="1:23" ht="17">
      <c r="A14" s="6">
        <v>12</v>
      </c>
      <c r="B14" s="6">
        <v>148</v>
      </c>
      <c r="C14" s="7">
        <v>109</v>
      </c>
      <c r="D14" s="7">
        <v>139</v>
      </c>
      <c r="E14" s="7">
        <v>193</v>
      </c>
      <c r="F14" s="7">
        <v>7</v>
      </c>
      <c r="G14" s="7">
        <v>768</v>
      </c>
      <c r="H14" s="8">
        <v>902</v>
      </c>
      <c r="I14" s="61">
        <v>23.75</v>
      </c>
      <c r="J14" s="61">
        <v>58</v>
      </c>
      <c r="K14" s="62">
        <v>28.03</v>
      </c>
      <c r="M14" s="23" t="s">
        <v>34</v>
      </c>
      <c r="N14" s="36">
        <v>52</v>
      </c>
      <c r="O14" s="36">
        <v>52</v>
      </c>
      <c r="P14" s="36">
        <v>52</v>
      </c>
      <c r="Q14" s="36">
        <v>52</v>
      </c>
      <c r="R14" s="36">
        <v>52</v>
      </c>
      <c r="S14" s="36">
        <v>52</v>
      </c>
      <c r="T14" s="37">
        <v>52</v>
      </c>
      <c r="U14" s="38">
        <v>52</v>
      </c>
      <c r="V14" s="36">
        <v>52</v>
      </c>
      <c r="W14" s="36">
        <v>52</v>
      </c>
    </row>
    <row r="15" spans="1:23" ht="17">
      <c r="A15" s="6">
        <v>13</v>
      </c>
      <c r="B15" s="6">
        <v>142</v>
      </c>
      <c r="C15" s="7">
        <v>130</v>
      </c>
      <c r="D15" s="7">
        <v>167</v>
      </c>
      <c r="E15" s="7">
        <v>215</v>
      </c>
      <c r="F15" s="7">
        <v>6</v>
      </c>
      <c r="G15" s="7">
        <v>735</v>
      </c>
      <c r="H15" s="8">
        <v>836</v>
      </c>
      <c r="I15" s="61">
        <v>25.5</v>
      </c>
      <c r="J15" s="61">
        <v>67</v>
      </c>
      <c r="K15" s="62">
        <v>31.37</v>
      </c>
      <c r="M15" s="23" t="s">
        <v>35</v>
      </c>
      <c r="N15" s="36">
        <v>77.5</v>
      </c>
      <c r="O15" s="36">
        <v>77.5</v>
      </c>
      <c r="P15" s="36">
        <v>77.5</v>
      </c>
      <c r="Q15" s="36">
        <v>77.5</v>
      </c>
      <c r="R15" s="36">
        <v>77.5</v>
      </c>
      <c r="S15" s="36">
        <v>77.5</v>
      </c>
      <c r="T15" s="37">
        <v>77.5</v>
      </c>
      <c r="U15" s="38">
        <v>77.5</v>
      </c>
      <c r="V15" s="36">
        <v>77.5</v>
      </c>
      <c r="W15" s="36">
        <v>77.5</v>
      </c>
    </row>
    <row r="16" spans="1:23" ht="17">
      <c r="A16" s="6">
        <v>14</v>
      </c>
      <c r="B16" s="6">
        <v>354</v>
      </c>
      <c r="C16" s="7">
        <v>0</v>
      </c>
      <c r="D16" s="7">
        <v>0</v>
      </c>
      <c r="E16" s="7">
        <v>234</v>
      </c>
      <c r="F16" s="7">
        <v>6</v>
      </c>
      <c r="G16" s="7">
        <v>959</v>
      </c>
      <c r="H16" s="8">
        <v>691</v>
      </c>
      <c r="I16" s="61">
        <v>17</v>
      </c>
      <c r="J16" s="61">
        <v>54</v>
      </c>
      <c r="K16" s="62">
        <v>33.909999999999997</v>
      </c>
      <c r="M16" s="19" t="s">
        <v>36</v>
      </c>
      <c r="N16" s="39">
        <v>97.9</v>
      </c>
      <c r="O16" s="39">
        <v>97.9</v>
      </c>
      <c r="P16" s="39">
        <v>97.9</v>
      </c>
      <c r="Q16" s="39">
        <v>97.9</v>
      </c>
      <c r="R16" s="39">
        <v>97.9</v>
      </c>
      <c r="S16" s="39">
        <v>97.9</v>
      </c>
      <c r="T16" s="40">
        <v>97.9</v>
      </c>
      <c r="U16" s="41">
        <v>97.9</v>
      </c>
      <c r="V16" s="39">
        <v>97.9</v>
      </c>
      <c r="W16" s="39">
        <v>97.9</v>
      </c>
    </row>
    <row r="17" spans="1:23" ht="17">
      <c r="A17" s="6">
        <v>15</v>
      </c>
      <c r="B17" s="6">
        <v>374</v>
      </c>
      <c r="C17" s="7">
        <v>0</v>
      </c>
      <c r="D17" s="7">
        <v>0</v>
      </c>
      <c r="E17" s="7">
        <v>190</v>
      </c>
      <c r="F17" s="7">
        <v>7</v>
      </c>
      <c r="G17" s="7">
        <v>1013</v>
      </c>
      <c r="H17" s="8">
        <v>730</v>
      </c>
      <c r="I17" s="61">
        <v>14.5</v>
      </c>
      <c r="J17" s="61">
        <v>42.5</v>
      </c>
      <c r="K17" s="62">
        <v>32.44</v>
      </c>
      <c r="M17" s="23" t="s">
        <v>37</v>
      </c>
      <c r="N17" s="30">
        <v>51</v>
      </c>
      <c r="O17" s="30">
        <v>51</v>
      </c>
      <c r="P17" s="30">
        <v>51</v>
      </c>
      <c r="Q17" s="30">
        <v>51</v>
      </c>
      <c r="R17" s="30">
        <v>51</v>
      </c>
      <c r="S17" s="30">
        <v>51</v>
      </c>
      <c r="T17" s="31">
        <v>51</v>
      </c>
      <c r="U17" s="32">
        <v>51</v>
      </c>
      <c r="V17" s="30">
        <v>51</v>
      </c>
      <c r="W17" s="30">
        <v>51</v>
      </c>
    </row>
    <row r="18" spans="1:23" ht="17">
      <c r="A18" s="6">
        <v>16</v>
      </c>
      <c r="B18" s="6">
        <v>159</v>
      </c>
      <c r="C18" s="7">
        <v>116</v>
      </c>
      <c r="D18" s="7">
        <v>149</v>
      </c>
      <c r="E18" s="7">
        <v>175</v>
      </c>
      <c r="F18" s="7">
        <v>15</v>
      </c>
      <c r="G18" s="7">
        <v>953</v>
      </c>
      <c r="H18" s="8">
        <v>720</v>
      </c>
      <c r="I18" s="61">
        <v>23.5</v>
      </c>
      <c r="J18" s="61">
        <v>54.5</v>
      </c>
      <c r="K18" s="62">
        <v>34.049999999999997</v>
      </c>
      <c r="M18" s="42" t="s">
        <v>38</v>
      </c>
      <c r="N18" s="43">
        <v>76.5</v>
      </c>
      <c r="O18" s="43">
        <v>76.5</v>
      </c>
      <c r="P18" s="43">
        <v>76.5</v>
      </c>
      <c r="Q18" s="43">
        <v>76.5</v>
      </c>
      <c r="R18" s="43">
        <v>76.5</v>
      </c>
      <c r="S18" s="43">
        <v>76.5</v>
      </c>
      <c r="T18" s="44">
        <v>76.5</v>
      </c>
      <c r="U18" s="45">
        <v>76.5</v>
      </c>
      <c r="V18" s="43">
        <v>76.5</v>
      </c>
      <c r="W18" s="43">
        <v>76.5</v>
      </c>
    </row>
    <row r="19" spans="1:23" ht="16" customHeight="1">
      <c r="A19" s="6">
        <v>17</v>
      </c>
      <c r="B19" s="6">
        <v>153</v>
      </c>
      <c r="C19" s="7">
        <v>0</v>
      </c>
      <c r="D19" s="7">
        <v>239</v>
      </c>
      <c r="E19" s="7">
        <v>200</v>
      </c>
      <c r="F19" s="7">
        <v>6</v>
      </c>
      <c r="G19" s="7">
        <v>1002</v>
      </c>
      <c r="H19" s="8">
        <v>684</v>
      </c>
      <c r="I19" s="61">
        <v>12</v>
      </c>
      <c r="J19" s="61">
        <v>35</v>
      </c>
      <c r="K19" s="62">
        <v>28.29</v>
      </c>
      <c r="M19" s="23" t="s">
        <v>39</v>
      </c>
      <c r="N19" s="30">
        <v>154</v>
      </c>
      <c r="O19" s="30">
        <v>154</v>
      </c>
      <c r="P19" s="30">
        <v>154</v>
      </c>
      <c r="Q19" s="30">
        <v>154</v>
      </c>
      <c r="R19" s="30">
        <v>154</v>
      </c>
      <c r="S19" s="30">
        <v>154</v>
      </c>
      <c r="T19" s="31">
        <v>154</v>
      </c>
      <c r="U19" s="32">
        <v>154</v>
      </c>
      <c r="V19" s="30">
        <v>154</v>
      </c>
      <c r="W19" s="30">
        <v>154</v>
      </c>
    </row>
    <row r="20" spans="1:23" ht="17">
      <c r="A20" s="6">
        <v>18</v>
      </c>
      <c r="B20" s="6">
        <v>295</v>
      </c>
      <c r="C20" s="7">
        <v>106</v>
      </c>
      <c r="D20" s="7">
        <v>136</v>
      </c>
      <c r="E20" s="7">
        <v>206</v>
      </c>
      <c r="F20" s="7">
        <v>11</v>
      </c>
      <c r="G20" s="7">
        <v>750</v>
      </c>
      <c r="H20" s="8">
        <v>766</v>
      </c>
      <c r="I20" s="61">
        <v>25</v>
      </c>
      <c r="J20" s="61">
        <v>68.5</v>
      </c>
      <c r="K20" s="62">
        <v>41.01</v>
      </c>
      <c r="M20" s="19" t="s">
        <v>40</v>
      </c>
      <c r="N20" s="33">
        <v>-50</v>
      </c>
      <c r="O20" s="33">
        <v>-50</v>
      </c>
      <c r="P20" s="33">
        <v>-50</v>
      </c>
      <c r="Q20" s="33">
        <v>-50</v>
      </c>
      <c r="R20" s="33">
        <v>-50</v>
      </c>
      <c r="S20" s="33">
        <v>-50</v>
      </c>
      <c r="T20" s="34">
        <v>-50</v>
      </c>
      <c r="U20" s="35">
        <v>-50</v>
      </c>
      <c r="V20" s="33">
        <v>-50</v>
      </c>
      <c r="W20" s="33">
        <v>-50</v>
      </c>
    </row>
    <row r="21" spans="1:23" ht="17">
      <c r="A21" s="6">
        <v>19</v>
      </c>
      <c r="B21" s="6">
        <v>310</v>
      </c>
      <c r="C21" s="7">
        <v>0</v>
      </c>
      <c r="D21" s="7">
        <v>143</v>
      </c>
      <c r="E21" s="7">
        <v>168</v>
      </c>
      <c r="F21" s="7">
        <v>10</v>
      </c>
      <c r="G21" s="7">
        <v>914</v>
      </c>
      <c r="H21" s="8">
        <v>804</v>
      </c>
      <c r="I21" s="61">
        <v>20.5</v>
      </c>
      <c r="J21" s="61">
        <v>48.2</v>
      </c>
      <c r="K21" s="62">
        <v>49.3</v>
      </c>
      <c r="M21" s="46" t="s">
        <v>41</v>
      </c>
      <c r="N21" s="47">
        <v>15.42</v>
      </c>
      <c r="O21" s="47">
        <v>11.82</v>
      </c>
      <c r="P21" s="47">
        <v>16.690000000000001</v>
      </c>
      <c r="Q21" s="47">
        <v>3.95</v>
      </c>
      <c r="R21" s="47">
        <v>0.55000000000000004</v>
      </c>
      <c r="S21" s="47">
        <v>17.28</v>
      </c>
      <c r="T21" s="48">
        <v>12.38</v>
      </c>
      <c r="U21" s="49">
        <v>1.71</v>
      </c>
      <c r="V21" s="47">
        <v>3.43</v>
      </c>
      <c r="W21" s="47">
        <v>1.53</v>
      </c>
    </row>
    <row r="22" spans="1:23" ht="17">
      <c r="A22" s="6">
        <v>20</v>
      </c>
      <c r="B22" s="6">
        <v>296</v>
      </c>
      <c r="C22" s="7">
        <v>97</v>
      </c>
      <c r="D22" s="7">
        <v>0</v>
      </c>
      <c r="E22" s="7">
        <v>219</v>
      </c>
      <c r="F22" s="7">
        <v>9</v>
      </c>
      <c r="G22" s="7">
        <v>932</v>
      </c>
      <c r="H22" s="8">
        <v>685</v>
      </c>
      <c r="I22" s="61">
        <v>15</v>
      </c>
      <c r="J22" s="61">
        <v>48.5</v>
      </c>
      <c r="K22" s="62">
        <v>29.23</v>
      </c>
      <c r="M22" s="19" t="s">
        <v>42</v>
      </c>
      <c r="N22" s="50" t="s">
        <v>43</v>
      </c>
      <c r="O22" s="50" t="s">
        <v>44</v>
      </c>
      <c r="P22" s="50" t="s">
        <v>45</v>
      </c>
      <c r="Q22" s="50" t="s">
        <v>46</v>
      </c>
      <c r="R22" s="50" t="s">
        <v>47</v>
      </c>
      <c r="S22" s="50" t="s">
        <v>48</v>
      </c>
      <c r="T22" s="52" t="s">
        <v>49</v>
      </c>
      <c r="U22" s="53" t="s">
        <v>50</v>
      </c>
      <c r="V22" s="50" t="s">
        <v>51</v>
      </c>
      <c r="W22" s="50" t="s">
        <v>52</v>
      </c>
    </row>
    <row r="23" spans="1:23" ht="16">
      <c r="A23" s="6">
        <v>21</v>
      </c>
      <c r="B23" s="6">
        <v>305</v>
      </c>
      <c r="C23" s="7">
        <v>100</v>
      </c>
      <c r="D23" s="7">
        <v>0</v>
      </c>
      <c r="E23" s="7">
        <v>196</v>
      </c>
      <c r="F23" s="7">
        <v>10</v>
      </c>
      <c r="G23" s="7">
        <v>959</v>
      </c>
      <c r="H23" s="8">
        <v>705</v>
      </c>
      <c r="I23" s="61">
        <v>20</v>
      </c>
      <c r="J23" s="61">
        <v>49</v>
      </c>
      <c r="K23" s="62">
        <v>29.77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55"/>
    </row>
    <row r="24" spans="1:23" ht="16" customHeight="1" thickBot="1">
      <c r="A24" s="6">
        <v>22</v>
      </c>
      <c r="B24" s="6">
        <v>310</v>
      </c>
      <c r="C24" s="7">
        <v>0</v>
      </c>
      <c r="D24" s="7">
        <v>143</v>
      </c>
      <c r="E24" s="7">
        <v>218</v>
      </c>
      <c r="F24" s="7">
        <v>10</v>
      </c>
      <c r="G24" s="7">
        <v>787</v>
      </c>
      <c r="H24" s="8">
        <v>804</v>
      </c>
      <c r="I24" s="61">
        <v>13</v>
      </c>
      <c r="J24" s="61">
        <v>46</v>
      </c>
      <c r="K24" s="62">
        <v>36.19</v>
      </c>
      <c r="M24" s="15" t="s">
        <v>56</v>
      </c>
      <c r="N24" s="15" t="s">
        <v>9</v>
      </c>
      <c r="O24" s="15" t="s">
        <v>10</v>
      </c>
      <c r="P24" s="15" t="s">
        <v>11</v>
      </c>
      <c r="Q24" s="15" t="s">
        <v>12</v>
      </c>
      <c r="R24" s="15" t="s">
        <v>13</v>
      </c>
      <c r="S24" s="15" t="s">
        <v>14</v>
      </c>
      <c r="T24" s="74" t="s">
        <v>15</v>
      </c>
      <c r="U24" s="18" t="s">
        <v>16</v>
      </c>
      <c r="V24" s="15" t="s">
        <v>17</v>
      </c>
      <c r="W24" s="15" t="s">
        <v>22</v>
      </c>
    </row>
    <row r="25" spans="1:23" ht="18" thickTop="1">
      <c r="A25" s="6">
        <v>23</v>
      </c>
      <c r="B25" s="6">
        <v>148</v>
      </c>
      <c r="C25" s="7">
        <v>180</v>
      </c>
      <c r="D25" s="7">
        <v>0</v>
      </c>
      <c r="E25" s="7">
        <v>183</v>
      </c>
      <c r="F25" s="7">
        <v>11</v>
      </c>
      <c r="G25" s="7">
        <v>972</v>
      </c>
      <c r="H25" s="8">
        <v>757</v>
      </c>
      <c r="I25" s="61">
        <v>0</v>
      </c>
      <c r="J25" s="61">
        <v>20</v>
      </c>
      <c r="K25" s="62">
        <v>18.52</v>
      </c>
      <c r="M25" s="19" t="s">
        <v>53</v>
      </c>
      <c r="N25" s="70">
        <v>0.145912503</v>
      </c>
      <c r="O25" s="70">
        <v>-0.28403656500000002</v>
      </c>
      <c r="P25" s="70">
        <v>-0.11862136400000001</v>
      </c>
      <c r="Q25" s="70">
        <v>0.46656827000000001</v>
      </c>
      <c r="R25" s="70">
        <v>-0.21290187199999999</v>
      </c>
      <c r="S25" s="70">
        <v>-0.18815710599999999</v>
      </c>
      <c r="T25" s="71">
        <v>0.20227220800000001</v>
      </c>
      <c r="U25" s="58">
        <v>1</v>
      </c>
      <c r="V25" s="56">
        <v>0.90613453700000002</v>
      </c>
      <c r="W25" s="56">
        <v>-0.223358098</v>
      </c>
    </row>
    <row r="26" spans="1:23" ht="17">
      <c r="A26" s="6">
        <v>24</v>
      </c>
      <c r="B26" s="6">
        <v>146</v>
      </c>
      <c r="C26" s="7">
        <v>178</v>
      </c>
      <c r="D26" s="7">
        <v>0</v>
      </c>
      <c r="E26" s="7">
        <v>192</v>
      </c>
      <c r="F26" s="7">
        <v>11</v>
      </c>
      <c r="G26" s="7">
        <v>961</v>
      </c>
      <c r="H26" s="8">
        <v>749</v>
      </c>
      <c r="I26" s="61">
        <v>18</v>
      </c>
      <c r="J26" s="61">
        <v>46</v>
      </c>
      <c r="K26" s="62">
        <v>17.190000000000001</v>
      </c>
      <c r="M26" s="51" t="s">
        <v>54</v>
      </c>
      <c r="N26" s="72">
        <v>0.186460602</v>
      </c>
      <c r="O26" s="72">
        <v>-0.32723069100000002</v>
      </c>
      <c r="P26" s="72">
        <v>-5.5423459000000001E-2</v>
      </c>
      <c r="Q26" s="72">
        <v>0.63202567399999998</v>
      </c>
      <c r="R26" s="72">
        <v>-0.17631448999999999</v>
      </c>
      <c r="S26" s="72">
        <v>-0.32578669300000002</v>
      </c>
      <c r="T26" s="73">
        <v>0.190369591</v>
      </c>
      <c r="U26" s="59">
        <v>0.90613453700000002</v>
      </c>
      <c r="V26" s="57">
        <v>1</v>
      </c>
      <c r="W26" s="57">
        <v>-0.124029422</v>
      </c>
    </row>
    <row r="27" spans="1:23" ht="17">
      <c r="A27" s="6">
        <v>25</v>
      </c>
      <c r="B27" s="6">
        <v>142</v>
      </c>
      <c r="C27" s="7">
        <v>130</v>
      </c>
      <c r="D27" s="7">
        <v>167</v>
      </c>
      <c r="E27" s="7">
        <v>174</v>
      </c>
      <c r="F27" s="7">
        <v>11</v>
      </c>
      <c r="G27" s="7">
        <v>883</v>
      </c>
      <c r="H27" s="8">
        <v>785</v>
      </c>
      <c r="I27" s="61">
        <v>0</v>
      </c>
      <c r="J27" s="61">
        <v>20</v>
      </c>
      <c r="K27" s="62">
        <v>36.72</v>
      </c>
      <c r="M27" s="51" t="s">
        <v>55</v>
      </c>
      <c r="N27" s="72">
        <v>0.445724813</v>
      </c>
      <c r="O27" s="72">
        <v>-0.33158801599999999</v>
      </c>
      <c r="P27" s="72">
        <v>0.444392599</v>
      </c>
      <c r="Q27" s="72">
        <v>-0.254234982</v>
      </c>
      <c r="R27" s="72">
        <v>-3.7870841000000002E-2</v>
      </c>
      <c r="S27" s="72">
        <v>-0.16068394</v>
      </c>
      <c r="T27" s="73">
        <v>-0.15448431500000001</v>
      </c>
      <c r="U27" s="59">
        <v>-0.223358098</v>
      </c>
      <c r="V27" s="57">
        <v>-0.124029422</v>
      </c>
      <c r="W27" s="57">
        <v>1</v>
      </c>
    </row>
    <row r="28" spans="1:23">
      <c r="A28" s="6">
        <v>26</v>
      </c>
      <c r="B28" s="6">
        <v>140</v>
      </c>
      <c r="C28" s="7">
        <v>128</v>
      </c>
      <c r="D28" s="7">
        <v>164</v>
      </c>
      <c r="E28" s="7">
        <v>183</v>
      </c>
      <c r="F28" s="7">
        <v>12</v>
      </c>
      <c r="G28" s="7">
        <v>871</v>
      </c>
      <c r="H28" s="8">
        <v>775</v>
      </c>
      <c r="I28" s="61">
        <v>23.75</v>
      </c>
      <c r="J28" s="61">
        <v>53</v>
      </c>
      <c r="K28" s="62">
        <v>33.380000000000003</v>
      </c>
    </row>
    <row r="29" spans="1:23">
      <c r="A29" s="6">
        <v>27</v>
      </c>
      <c r="B29" s="6">
        <v>308</v>
      </c>
      <c r="C29" s="7">
        <v>111</v>
      </c>
      <c r="D29" s="7">
        <v>142</v>
      </c>
      <c r="E29" s="7">
        <v>217</v>
      </c>
      <c r="F29" s="7">
        <v>10</v>
      </c>
      <c r="G29" s="7">
        <v>783</v>
      </c>
      <c r="H29" s="8">
        <v>686</v>
      </c>
      <c r="I29" s="61">
        <v>25</v>
      </c>
      <c r="J29" s="61">
        <v>70</v>
      </c>
      <c r="K29" s="62">
        <v>42.08</v>
      </c>
    </row>
    <row r="30" spans="1:23">
      <c r="A30" s="6">
        <v>28</v>
      </c>
      <c r="B30" s="6">
        <v>295</v>
      </c>
      <c r="C30" s="7">
        <v>106</v>
      </c>
      <c r="D30" s="7">
        <v>136</v>
      </c>
      <c r="E30" s="7">
        <v>208</v>
      </c>
      <c r="F30" s="7">
        <v>6</v>
      </c>
      <c r="G30" s="7">
        <v>871</v>
      </c>
      <c r="H30" s="8">
        <v>650</v>
      </c>
      <c r="I30" s="61">
        <v>26.5</v>
      </c>
      <c r="J30" s="61">
        <v>70</v>
      </c>
      <c r="K30" s="62">
        <v>39.4</v>
      </c>
    </row>
    <row r="31" spans="1:23">
      <c r="A31" s="6">
        <v>29</v>
      </c>
      <c r="B31" s="6">
        <v>298</v>
      </c>
      <c r="C31" s="7">
        <v>107</v>
      </c>
      <c r="D31" s="7">
        <v>137</v>
      </c>
      <c r="E31" s="7">
        <v>201</v>
      </c>
      <c r="F31" s="7">
        <v>6</v>
      </c>
      <c r="G31" s="7">
        <v>878</v>
      </c>
      <c r="H31" s="8">
        <v>655</v>
      </c>
      <c r="I31" s="61">
        <v>16</v>
      </c>
      <c r="J31" s="61">
        <v>26</v>
      </c>
      <c r="K31" s="62">
        <v>41.27</v>
      </c>
    </row>
    <row r="32" spans="1:23">
      <c r="A32" s="6">
        <v>30</v>
      </c>
      <c r="B32" s="6">
        <v>314</v>
      </c>
      <c r="C32" s="7">
        <v>0</v>
      </c>
      <c r="D32" s="7">
        <v>161</v>
      </c>
      <c r="E32" s="7">
        <v>207</v>
      </c>
      <c r="F32" s="7">
        <v>6</v>
      </c>
      <c r="G32" s="7">
        <v>851</v>
      </c>
      <c r="H32" s="8">
        <v>757</v>
      </c>
      <c r="I32" s="61">
        <v>21.5</v>
      </c>
      <c r="J32" s="61">
        <v>64</v>
      </c>
      <c r="K32" s="62">
        <v>41.14</v>
      </c>
    </row>
    <row r="33" spans="1:14">
      <c r="A33" s="6">
        <v>31</v>
      </c>
      <c r="B33" s="6">
        <v>321</v>
      </c>
      <c r="C33" s="7">
        <v>0</v>
      </c>
      <c r="D33" s="7">
        <v>164</v>
      </c>
      <c r="E33" s="7">
        <v>190</v>
      </c>
      <c r="F33" s="7">
        <v>5</v>
      </c>
      <c r="G33" s="7">
        <v>870</v>
      </c>
      <c r="H33" s="8">
        <v>774</v>
      </c>
      <c r="I33" s="61">
        <v>24</v>
      </c>
      <c r="J33" s="61">
        <v>60</v>
      </c>
      <c r="K33" s="62">
        <v>45.82</v>
      </c>
    </row>
    <row r="34" spans="1:14">
      <c r="A34" s="6">
        <v>32</v>
      </c>
      <c r="B34" s="6">
        <v>349</v>
      </c>
      <c r="C34" s="7">
        <v>0</v>
      </c>
      <c r="D34" s="7">
        <v>178</v>
      </c>
      <c r="E34" s="7">
        <v>230</v>
      </c>
      <c r="F34" s="7">
        <v>6</v>
      </c>
      <c r="G34" s="7">
        <v>785</v>
      </c>
      <c r="H34" s="8">
        <v>721</v>
      </c>
      <c r="I34" s="61">
        <v>20</v>
      </c>
      <c r="J34" s="61">
        <v>68.5</v>
      </c>
      <c r="K34" s="62">
        <v>43.95</v>
      </c>
    </row>
    <row r="35" spans="1:14">
      <c r="A35" s="6">
        <v>33</v>
      </c>
      <c r="B35" s="6">
        <v>366</v>
      </c>
      <c r="C35" s="7">
        <v>0</v>
      </c>
      <c r="D35" s="7">
        <v>187</v>
      </c>
      <c r="E35" s="7">
        <v>191</v>
      </c>
      <c r="F35" s="7">
        <v>7</v>
      </c>
      <c r="G35" s="7">
        <v>824</v>
      </c>
      <c r="H35" s="8">
        <v>757</v>
      </c>
      <c r="I35" s="61">
        <v>24.75</v>
      </c>
      <c r="J35" s="61">
        <v>62.7</v>
      </c>
      <c r="K35" s="62">
        <v>52.65</v>
      </c>
      <c r="N35" s="60"/>
    </row>
    <row r="36" spans="1:14">
      <c r="A36" s="6">
        <v>34</v>
      </c>
      <c r="B36" s="6">
        <v>274</v>
      </c>
      <c r="C36" s="7">
        <v>89</v>
      </c>
      <c r="D36" s="7">
        <v>115</v>
      </c>
      <c r="E36" s="7">
        <v>202</v>
      </c>
      <c r="F36" s="7">
        <v>9</v>
      </c>
      <c r="G36" s="7">
        <v>759</v>
      </c>
      <c r="H36" s="8">
        <v>827</v>
      </c>
      <c r="I36" s="61">
        <v>26.5</v>
      </c>
      <c r="J36" s="61">
        <v>68</v>
      </c>
      <c r="K36" s="62">
        <v>35.520000000000003</v>
      </c>
    </row>
    <row r="37" spans="1:14">
      <c r="A37" s="6">
        <v>35</v>
      </c>
      <c r="B37" s="6">
        <v>137</v>
      </c>
      <c r="C37" s="7">
        <v>167</v>
      </c>
      <c r="D37" s="7">
        <v>214</v>
      </c>
      <c r="E37" s="7">
        <v>226</v>
      </c>
      <c r="F37" s="7">
        <v>6</v>
      </c>
      <c r="G37" s="7">
        <v>708</v>
      </c>
      <c r="H37" s="8">
        <v>757</v>
      </c>
      <c r="I37" s="61">
        <v>27.5</v>
      </c>
      <c r="J37" s="61">
        <v>70</v>
      </c>
      <c r="K37" s="62">
        <v>34.450000000000003</v>
      </c>
    </row>
    <row r="38" spans="1:14">
      <c r="A38" s="6">
        <v>36</v>
      </c>
      <c r="B38" s="6">
        <v>275</v>
      </c>
      <c r="C38" s="7">
        <v>99</v>
      </c>
      <c r="D38" s="7">
        <v>127</v>
      </c>
      <c r="E38" s="7">
        <v>184</v>
      </c>
      <c r="F38" s="7">
        <v>13</v>
      </c>
      <c r="G38" s="7">
        <v>810</v>
      </c>
      <c r="H38" s="8">
        <v>790</v>
      </c>
      <c r="I38" s="61">
        <v>25.75</v>
      </c>
      <c r="J38" s="61">
        <v>64.5</v>
      </c>
      <c r="K38" s="62">
        <v>43.54</v>
      </c>
    </row>
    <row r="39" spans="1:14">
      <c r="A39" s="6">
        <v>37</v>
      </c>
      <c r="B39" s="6">
        <v>252</v>
      </c>
      <c r="C39" s="7">
        <v>76</v>
      </c>
      <c r="D39" s="7">
        <v>97</v>
      </c>
      <c r="E39" s="7">
        <v>194</v>
      </c>
      <c r="F39" s="7">
        <v>8</v>
      </c>
      <c r="G39" s="7">
        <v>835</v>
      </c>
      <c r="H39" s="8">
        <v>821</v>
      </c>
      <c r="I39" s="61">
        <v>23</v>
      </c>
      <c r="J39" s="61">
        <v>54</v>
      </c>
      <c r="K39" s="62">
        <v>33.11</v>
      </c>
    </row>
    <row r="40" spans="1:14">
      <c r="A40" s="6">
        <v>38</v>
      </c>
      <c r="B40" s="6">
        <v>165</v>
      </c>
      <c r="C40" s="7">
        <v>150</v>
      </c>
      <c r="D40" s="7">
        <v>0</v>
      </c>
      <c r="E40" s="7">
        <v>182</v>
      </c>
      <c r="F40" s="7">
        <v>12</v>
      </c>
      <c r="G40" s="7">
        <v>1023</v>
      </c>
      <c r="H40" s="8">
        <v>729</v>
      </c>
      <c r="I40" s="61">
        <v>14.5</v>
      </c>
      <c r="J40" s="61">
        <v>20</v>
      </c>
      <c r="K40" s="62">
        <v>18.260000000000002</v>
      </c>
    </row>
    <row r="41" spans="1:14">
      <c r="A41" s="6">
        <v>39</v>
      </c>
      <c r="B41" s="6">
        <v>158</v>
      </c>
      <c r="C41" s="7">
        <v>0</v>
      </c>
      <c r="D41" s="7">
        <v>246</v>
      </c>
      <c r="E41" s="7">
        <v>174</v>
      </c>
      <c r="F41" s="7">
        <v>7</v>
      </c>
      <c r="G41" s="7">
        <v>1035</v>
      </c>
      <c r="H41" s="8">
        <v>706</v>
      </c>
      <c r="I41" s="61">
        <v>19</v>
      </c>
      <c r="J41" s="61">
        <v>43</v>
      </c>
      <c r="K41" s="62">
        <v>34.99</v>
      </c>
    </row>
    <row r="42" spans="1:14">
      <c r="A42" s="6">
        <v>40</v>
      </c>
      <c r="B42" s="6">
        <v>156</v>
      </c>
      <c r="C42" s="7">
        <v>0</v>
      </c>
      <c r="D42" s="7">
        <v>243</v>
      </c>
      <c r="E42" s="7">
        <v>180</v>
      </c>
      <c r="F42" s="7">
        <v>11</v>
      </c>
      <c r="G42" s="7">
        <v>1022</v>
      </c>
      <c r="H42" s="8">
        <v>698</v>
      </c>
      <c r="I42" s="61">
        <v>21</v>
      </c>
      <c r="J42" s="61">
        <v>57</v>
      </c>
      <c r="K42" s="62">
        <v>33.78</v>
      </c>
    </row>
    <row r="43" spans="1:14">
      <c r="A43" s="6">
        <v>41</v>
      </c>
      <c r="B43" s="6">
        <v>145</v>
      </c>
      <c r="C43" s="7">
        <v>177</v>
      </c>
      <c r="D43" s="7">
        <v>227</v>
      </c>
      <c r="E43" s="7">
        <v>209</v>
      </c>
      <c r="F43" s="7">
        <v>11</v>
      </c>
      <c r="G43" s="7">
        <v>752</v>
      </c>
      <c r="H43" s="8">
        <v>715</v>
      </c>
      <c r="I43" s="61">
        <v>2.5</v>
      </c>
      <c r="J43" s="61">
        <v>20</v>
      </c>
      <c r="K43" s="62">
        <v>35.659999999999997</v>
      </c>
    </row>
    <row r="44" spans="1:14">
      <c r="A44" s="6">
        <v>42</v>
      </c>
      <c r="B44" s="6">
        <v>154</v>
      </c>
      <c r="C44" s="7">
        <v>141</v>
      </c>
      <c r="D44" s="7">
        <v>181</v>
      </c>
      <c r="E44" s="7">
        <v>234</v>
      </c>
      <c r="F44" s="7">
        <v>11</v>
      </c>
      <c r="G44" s="7">
        <v>797</v>
      </c>
      <c r="H44" s="8">
        <v>683</v>
      </c>
      <c r="I44" s="61">
        <v>23</v>
      </c>
      <c r="J44" s="61">
        <v>65</v>
      </c>
      <c r="K44" s="62">
        <v>33.51</v>
      </c>
    </row>
    <row r="45" spans="1:14">
      <c r="A45" s="6">
        <v>43</v>
      </c>
      <c r="B45" s="6">
        <v>160</v>
      </c>
      <c r="C45" s="7">
        <v>146</v>
      </c>
      <c r="D45" s="7">
        <v>188</v>
      </c>
      <c r="E45" s="7">
        <v>203</v>
      </c>
      <c r="F45" s="7">
        <v>11</v>
      </c>
      <c r="G45" s="7">
        <v>829</v>
      </c>
      <c r="H45" s="8">
        <v>710</v>
      </c>
      <c r="I45" s="61">
        <v>13</v>
      </c>
      <c r="J45" s="61">
        <v>38</v>
      </c>
      <c r="K45" s="62">
        <v>33.51</v>
      </c>
    </row>
    <row r="46" spans="1:14">
      <c r="A46" s="6">
        <v>44</v>
      </c>
      <c r="B46" s="6">
        <v>291</v>
      </c>
      <c r="C46" s="7">
        <v>105</v>
      </c>
      <c r="D46" s="7">
        <v>0</v>
      </c>
      <c r="E46" s="7">
        <v>205</v>
      </c>
      <c r="F46" s="7">
        <v>6</v>
      </c>
      <c r="G46" s="7">
        <v>859</v>
      </c>
      <c r="H46" s="8">
        <v>797</v>
      </c>
      <c r="I46" s="61">
        <v>24</v>
      </c>
      <c r="J46" s="61">
        <v>59</v>
      </c>
      <c r="K46" s="62">
        <v>27.62</v>
      </c>
    </row>
    <row r="47" spans="1:14">
      <c r="A47" s="6">
        <v>45</v>
      </c>
      <c r="B47" s="6">
        <v>298</v>
      </c>
      <c r="C47" s="7">
        <v>107</v>
      </c>
      <c r="D47" s="7">
        <v>0</v>
      </c>
      <c r="E47" s="7">
        <v>186</v>
      </c>
      <c r="F47" s="7">
        <v>6</v>
      </c>
      <c r="G47" s="7">
        <v>879</v>
      </c>
      <c r="H47" s="8">
        <v>815</v>
      </c>
      <c r="I47" s="61">
        <v>3</v>
      </c>
      <c r="J47" s="61">
        <v>20</v>
      </c>
      <c r="K47" s="62">
        <v>30.97</v>
      </c>
    </row>
    <row r="48" spans="1:14">
      <c r="A48" s="6">
        <v>46</v>
      </c>
      <c r="B48" s="6">
        <v>318</v>
      </c>
      <c r="C48" s="7">
        <v>126</v>
      </c>
      <c r="D48" s="7">
        <v>0</v>
      </c>
      <c r="E48" s="7">
        <v>210</v>
      </c>
      <c r="F48" s="7">
        <v>6</v>
      </c>
      <c r="G48" s="7">
        <v>861</v>
      </c>
      <c r="H48" s="8">
        <v>737</v>
      </c>
      <c r="I48" s="61">
        <v>17.5</v>
      </c>
      <c r="J48" s="61">
        <v>48</v>
      </c>
      <c r="K48" s="62">
        <v>31.77</v>
      </c>
    </row>
    <row r="49" spans="1:11">
      <c r="A49" s="6">
        <v>47</v>
      </c>
      <c r="B49" s="6">
        <v>280</v>
      </c>
      <c r="C49" s="7">
        <v>92</v>
      </c>
      <c r="D49" s="7">
        <v>118</v>
      </c>
      <c r="E49" s="7">
        <v>207</v>
      </c>
      <c r="F49" s="7">
        <v>9</v>
      </c>
      <c r="G49" s="7">
        <v>883</v>
      </c>
      <c r="H49" s="8">
        <v>679</v>
      </c>
      <c r="I49" s="61">
        <v>25.5</v>
      </c>
      <c r="J49" s="61">
        <v>64</v>
      </c>
      <c r="K49" s="62">
        <v>37.39</v>
      </c>
    </row>
    <row r="50" spans="1:11">
      <c r="A50" s="6">
        <v>48</v>
      </c>
      <c r="B50" s="6">
        <v>287</v>
      </c>
      <c r="C50" s="7">
        <v>94</v>
      </c>
      <c r="D50" s="7">
        <v>121</v>
      </c>
      <c r="E50" s="7">
        <v>188</v>
      </c>
      <c r="F50" s="7">
        <v>9</v>
      </c>
      <c r="G50" s="7">
        <v>904</v>
      </c>
      <c r="H50" s="8">
        <v>696</v>
      </c>
      <c r="I50" s="61">
        <v>25</v>
      </c>
      <c r="J50" s="61">
        <v>61</v>
      </c>
      <c r="K50" s="62">
        <v>43.01</v>
      </c>
    </row>
    <row r="51" spans="1:11">
      <c r="A51" s="6">
        <v>49</v>
      </c>
      <c r="B51" s="6">
        <v>332</v>
      </c>
      <c r="C51" s="7">
        <v>0</v>
      </c>
      <c r="D51" s="7">
        <v>170</v>
      </c>
      <c r="E51" s="7">
        <v>160</v>
      </c>
      <c r="F51" s="7">
        <v>6</v>
      </c>
      <c r="G51" s="7">
        <v>900</v>
      </c>
      <c r="H51" s="8">
        <v>806</v>
      </c>
      <c r="I51" s="61">
        <v>0</v>
      </c>
      <c r="J51" s="61">
        <v>20</v>
      </c>
      <c r="K51" s="62">
        <v>58.53</v>
      </c>
    </row>
    <row r="52" spans="1:11">
      <c r="A52" s="6">
        <v>50</v>
      </c>
      <c r="B52" s="6">
        <v>326</v>
      </c>
      <c r="C52" s="7">
        <v>0</v>
      </c>
      <c r="D52" s="7">
        <v>167</v>
      </c>
      <c r="E52" s="7">
        <v>174</v>
      </c>
      <c r="F52" s="7">
        <v>6</v>
      </c>
      <c r="G52" s="7">
        <v>884</v>
      </c>
      <c r="H52" s="8">
        <v>792</v>
      </c>
      <c r="I52" s="61">
        <v>21.5</v>
      </c>
      <c r="J52" s="61">
        <v>42</v>
      </c>
      <c r="K52" s="62">
        <v>52.65</v>
      </c>
    </row>
    <row r="53" spans="1:11">
      <c r="A53" s="6">
        <v>51</v>
      </c>
      <c r="B53" s="6">
        <v>320</v>
      </c>
      <c r="C53" s="7">
        <v>0</v>
      </c>
      <c r="D53" s="7">
        <v>163</v>
      </c>
      <c r="E53" s="7">
        <v>188</v>
      </c>
      <c r="F53" s="7">
        <v>9</v>
      </c>
      <c r="G53" s="7">
        <v>866</v>
      </c>
      <c r="H53" s="8">
        <v>776</v>
      </c>
      <c r="I53" s="61">
        <v>23.5</v>
      </c>
      <c r="J53" s="61">
        <v>60</v>
      </c>
      <c r="K53" s="62">
        <v>45.69</v>
      </c>
    </row>
    <row r="54" spans="1:11">
      <c r="A54" s="6">
        <v>52</v>
      </c>
      <c r="B54" s="6">
        <v>342</v>
      </c>
      <c r="C54" s="7">
        <v>136</v>
      </c>
      <c r="D54" s="7">
        <v>0</v>
      </c>
      <c r="E54" s="7">
        <v>225</v>
      </c>
      <c r="F54" s="7">
        <v>11</v>
      </c>
      <c r="G54" s="7">
        <v>770</v>
      </c>
      <c r="H54" s="8">
        <v>747</v>
      </c>
      <c r="I54" s="61">
        <v>21</v>
      </c>
      <c r="J54" s="61">
        <v>61</v>
      </c>
      <c r="K54" s="62">
        <v>32.04</v>
      </c>
    </row>
    <row r="55" spans="1:11">
      <c r="A55" s="6">
        <v>53</v>
      </c>
      <c r="B55" s="6">
        <v>356</v>
      </c>
      <c r="C55" s="7">
        <v>142</v>
      </c>
      <c r="D55" s="7">
        <v>0</v>
      </c>
      <c r="E55" s="7">
        <v>193</v>
      </c>
      <c r="F55" s="7">
        <v>11</v>
      </c>
      <c r="G55" s="7">
        <v>801</v>
      </c>
      <c r="H55" s="8">
        <v>778</v>
      </c>
      <c r="I55" s="61">
        <v>8</v>
      </c>
      <c r="J55" s="61">
        <v>30</v>
      </c>
      <c r="K55" s="62">
        <v>36.46</v>
      </c>
    </row>
    <row r="56" spans="1:11">
      <c r="A56" s="6">
        <v>54</v>
      </c>
      <c r="B56" s="6">
        <v>309</v>
      </c>
      <c r="C56" s="7">
        <v>0</v>
      </c>
      <c r="D56" s="7">
        <v>142</v>
      </c>
      <c r="E56" s="7">
        <v>218</v>
      </c>
      <c r="F56" s="7">
        <v>10</v>
      </c>
      <c r="G56" s="7">
        <v>912</v>
      </c>
      <c r="H56" s="8">
        <v>680</v>
      </c>
      <c r="I56" s="61">
        <v>24</v>
      </c>
      <c r="J56" s="61">
        <v>62</v>
      </c>
      <c r="K56" s="62">
        <v>38.590000000000003</v>
      </c>
    </row>
    <row r="57" spans="1:11">
      <c r="A57" s="6">
        <v>55</v>
      </c>
      <c r="B57" s="6">
        <v>322</v>
      </c>
      <c r="C57" s="7">
        <v>0</v>
      </c>
      <c r="D57" s="7">
        <v>149</v>
      </c>
      <c r="E57" s="7">
        <v>186</v>
      </c>
      <c r="F57" s="7">
        <v>8</v>
      </c>
      <c r="G57" s="7">
        <v>951</v>
      </c>
      <c r="H57" s="8">
        <v>709</v>
      </c>
      <c r="I57" s="61">
        <v>20.5</v>
      </c>
      <c r="J57" s="61">
        <v>61.5</v>
      </c>
      <c r="K57" s="62">
        <v>45.42</v>
      </c>
    </row>
    <row r="58" spans="1:11">
      <c r="A58" s="6">
        <v>56</v>
      </c>
      <c r="B58" s="6">
        <v>159</v>
      </c>
      <c r="C58" s="7">
        <v>193</v>
      </c>
      <c r="D58" s="7">
        <v>0</v>
      </c>
      <c r="E58" s="7">
        <v>208</v>
      </c>
      <c r="F58" s="7">
        <v>12</v>
      </c>
      <c r="G58" s="7">
        <v>821</v>
      </c>
      <c r="H58" s="8">
        <v>818</v>
      </c>
      <c r="I58" s="61">
        <v>23</v>
      </c>
      <c r="J58" s="61">
        <v>50</v>
      </c>
      <c r="K58" s="62">
        <v>19.190000000000001</v>
      </c>
    </row>
    <row r="59" spans="1:11">
      <c r="A59" s="6">
        <v>57</v>
      </c>
      <c r="B59" s="6">
        <v>307</v>
      </c>
      <c r="C59" s="7">
        <v>110</v>
      </c>
      <c r="D59" s="7">
        <v>0</v>
      </c>
      <c r="E59" s="7">
        <v>189</v>
      </c>
      <c r="F59" s="7">
        <v>10</v>
      </c>
      <c r="G59" s="7">
        <v>904</v>
      </c>
      <c r="H59" s="8">
        <v>765</v>
      </c>
      <c r="I59" s="61">
        <v>22</v>
      </c>
      <c r="J59" s="61">
        <v>40</v>
      </c>
      <c r="K59" s="62">
        <v>31.5</v>
      </c>
    </row>
    <row r="60" spans="1:11">
      <c r="A60" s="6">
        <v>58</v>
      </c>
      <c r="B60" s="6">
        <v>313</v>
      </c>
      <c r="C60" s="7">
        <v>124</v>
      </c>
      <c r="D60" s="7">
        <v>0</v>
      </c>
      <c r="E60" s="7">
        <v>205</v>
      </c>
      <c r="F60" s="7">
        <v>11</v>
      </c>
      <c r="G60" s="7">
        <v>846</v>
      </c>
      <c r="H60" s="8">
        <v>758</v>
      </c>
      <c r="I60" s="61">
        <v>22</v>
      </c>
      <c r="J60" s="61">
        <v>49</v>
      </c>
      <c r="K60" s="62">
        <v>29.63</v>
      </c>
    </row>
    <row r="61" spans="1:11">
      <c r="A61" s="6">
        <v>59</v>
      </c>
      <c r="B61" s="6">
        <v>143</v>
      </c>
      <c r="C61" s="7">
        <v>131</v>
      </c>
      <c r="D61" s="7">
        <v>168</v>
      </c>
      <c r="E61" s="7">
        <v>217</v>
      </c>
      <c r="F61" s="7">
        <v>6</v>
      </c>
      <c r="G61" s="7">
        <v>891</v>
      </c>
      <c r="H61" s="8">
        <v>672</v>
      </c>
      <c r="I61" s="61">
        <v>25</v>
      </c>
      <c r="J61" s="61">
        <v>69</v>
      </c>
      <c r="K61" s="62">
        <v>26.42</v>
      </c>
    </row>
    <row r="62" spans="1:11">
      <c r="A62" s="6">
        <v>60</v>
      </c>
      <c r="B62" s="6">
        <v>140</v>
      </c>
      <c r="C62" s="7">
        <v>128</v>
      </c>
      <c r="D62" s="7">
        <v>164</v>
      </c>
      <c r="E62" s="7">
        <v>237</v>
      </c>
      <c r="F62" s="7">
        <v>6</v>
      </c>
      <c r="G62" s="7">
        <v>869</v>
      </c>
      <c r="H62" s="8">
        <v>656</v>
      </c>
      <c r="I62" s="61">
        <v>24</v>
      </c>
      <c r="J62" s="61">
        <v>65</v>
      </c>
      <c r="K62" s="62">
        <v>29.5</v>
      </c>
    </row>
    <row r="63" spans="1:11">
      <c r="A63" s="6">
        <v>61</v>
      </c>
      <c r="B63" s="6">
        <v>278</v>
      </c>
      <c r="C63" s="7">
        <v>0</v>
      </c>
      <c r="D63" s="7">
        <v>117</v>
      </c>
      <c r="E63" s="7">
        <v>205</v>
      </c>
      <c r="F63" s="7">
        <v>9</v>
      </c>
      <c r="G63" s="7">
        <v>875</v>
      </c>
      <c r="H63" s="8">
        <v>799</v>
      </c>
      <c r="I63" s="61">
        <v>19</v>
      </c>
      <c r="J63" s="61">
        <v>48</v>
      </c>
      <c r="K63" s="62">
        <v>32.71</v>
      </c>
    </row>
    <row r="64" spans="1:11">
      <c r="A64" s="6">
        <v>62</v>
      </c>
      <c r="B64" s="6">
        <v>288</v>
      </c>
      <c r="C64" s="7">
        <v>0</v>
      </c>
      <c r="D64" s="7">
        <v>121</v>
      </c>
      <c r="E64" s="7">
        <v>177</v>
      </c>
      <c r="F64" s="7">
        <v>7</v>
      </c>
      <c r="G64" s="7">
        <v>908</v>
      </c>
      <c r="H64" s="8">
        <v>829</v>
      </c>
      <c r="I64" s="61">
        <v>22.5</v>
      </c>
      <c r="J64" s="61">
        <v>48.5</v>
      </c>
      <c r="K64" s="62">
        <v>39.93</v>
      </c>
    </row>
    <row r="65" spans="1:11">
      <c r="A65" s="6">
        <v>63</v>
      </c>
      <c r="B65" s="6">
        <v>299</v>
      </c>
      <c r="C65" s="7">
        <v>107</v>
      </c>
      <c r="D65" s="7">
        <v>0</v>
      </c>
      <c r="E65" s="7">
        <v>210</v>
      </c>
      <c r="F65" s="7">
        <v>10</v>
      </c>
      <c r="G65" s="7">
        <v>881</v>
      </c>
      <c r="H65" s="8">
        <v>745</v>
      </c>
      <c r="I65" s="61">
        <v>25</v>
      </c>
      <c r="J65" s="61">
        <v>63</v>
      </c>
      <c r="K65" s="62">
        <v>28.29</v>
      </c>
    </row>
    <row r="66" spans="1:11">
      <c r="A66" s="6">
        <v>64</v>
      </c>
      <c r="B66" s="6">
        <v>291</v>
      </c>
      <c r="C66" s="7">
        <v>104</v>
      </c>
      <c r="D66" s="7">
        <v>0</v>
      </c>
      <c r="E66" s="7">
        <v>231</v>
      </c>
      <c r="F66" s="7">
        <v>9</v>
      </c>
      <c r="G66" s="7">
        <v>857</v>
      </c>
      <c r="H66" s="8">
        <v>725</v>
      </c>
      <c r="I66" s="61">
        <v>23</v>
      </c>
      <c r="J66" s="61">
        <v>69</v>
      </c>
      <c r="K66" s="62">
        <v>30.43</v>
      </c>
    </row>
    <row r="67" spans="1:11">
      <c r="A67" s="6">
        <v>65</v>
      </c>
      <c r="B67" s="6">
        <v>265</v>
      </c>
      <c r="C67" s="7">
        <v>86</v>
      </c>
      <c r="D67" s="7">
        <v>111</v>
      </c>
      <c r="E67" s="7">
        <v>195</v>
      </c>
      <c r="F67" s="7">
        <v>6</v>
      </c>
      <c r="G67" s="7">
        <v>833</v>
      </c>
      <c r="H67" s="8">
        <v>790</v>
      </c>
      <c r="I67" s="61">
        <v>27</v>
      </c>
      <c r="J67" s="61">
        <v>60</v>
      </c>
      <c r="K67" s="62">
        <v>37.39</v>
      </c>
    </row>
    <row r="68" spans="1:11">
      <c r="A68" s="6">
        <v>66</v>
      </c>
      <c r="B68" s="6">
        <v>159</v>
      </c>
      <c r="C68" s="7">
        <v>0</v>
      </c>
      <c r="D68" s="7">
        <v>248</v>
      </c>
      <c r="E68" s="7">
        <v>175</v>
      </c>
      <c r="F68" s="7">
        <v>12</v>
      </c>
      <c r="G68" s="7">
        <v>1041</v>
      </c>
      <c r="H68" s="8">
        <v>683</v>
      </c>
      <c r="I68" s="61">
        <v>21</v>
      </c>
      <c r="J68" s="61">
        <v>51</v>
      </c>
      <c r="K68" s="62">
        <v>35.39</v>
      </c>
    </row>
    <row r="69" spans="1:11">
      <c r="A69" s="6">
        <v>67</v>
      </c>
      <c r="B69" s="6">
        <v>160</v>
      </c>
      <c r="C69" s="7">
        <v>0</v>
      </c>
      <c r="D69" s="7">
        <v>250</v>
      </c>
      <c r="E69" s="7">
        <v>168</v>
      </c>
      <c r="F69" s="7">
        <v>12</v>
      </c>
      <c r="G69" s="7">
        <v>1049</v>
      </c>
      <c r="H69" s="8">
        <v>688</v>
      </c>
      <c r="I69" s="61">
        <v>18</v>
      </c>
      <c r="J69" s="61">
        <v>48</v>
      </c>
      <c r="K69" s="62">
        <v>37.659999999999997</v>
      </c>
    </row>
    <row r="70" spans="1:11">
      <c r="A70" s="6">
        <v>68</v>
      </c>
      <c r="B70" s="6">
        <v>166</v>
      </c>
      <c r="C70" s="7">
        <v>0</v>
      </c>
      <c r="D70" s="7">
        <v>260</v>
      </c>
      <c r="E70" s="7">
        <v>183</v>
      </c>
      <c r="F70" s="7">
        <v>13</v>
      </c>
      <c r="G70" s="7">
        <v>859</v>
      </c>
      <c r="H70" s="8">
        <v>827</v>
      </c>
      <c r="I70" s="61">
        <v>21</v>
      </c>
      <c r="J70" s="61">
        <v>54</v>
      </c>
      <c r="K70" s="62">
        <v>40.340000000000003</v>
      </c>
    </row>
    <row r="71" spans="1:11">
      <c r="A71" s="6">
        <v>69</v>
      </c>
      <c r="B71" s="6">
        <v>320</v>
      </c>
      <c r="C71" s="7">
        <v>127</v>
      </c>
      <c r="D71" s="7">
        <v>164</v>
      </c>
      <c r="E71" s="7">
        <v>211</v>
      </c>
      <c r="F71" s="7">
        <v>6</v>
      </c>
      <c r="G71" s="7">
        <v>721</v>
      </c>
      <c r="H71" s="8">
        <v>723</v>
      </c>
      <c r="I71" s="61">
        <v>2</v>
      </c>
      <c r="J71" s="61">
        <v>20</v>
      </c>
      <c r="K71" s="62">
        <v>46.36</v>
      </c>
    </row>
    <row r="72" spans="1:11">
      <c r="A72" s="6">
        <v>70</v>
      </c>
      <c r="B72" s="6">
        <v>336</v>
      </c>
      <c r="C72" s="7">
        <v>134</v>
      </c>
      <c r="D72" s="7">
        <v>0</v>
      </c>
      <c r="E72" s="7">
        <v>222</v>
      </c>
      <c r="F72" s="7">
        <v>6</v>
      </c>
      <c r="G72" s="7">
        <v>756</v>
      </c>
      <c r="H72" s="8">
        <v>787</v>
      </c>
      <c r="I72" s="61">
        <v>26</v>
      </c>
      <c r="J72" s="61">
        <v>64</v>
      </c>
      <c r="K72" s="62">
        <v>31.9</v>
      </c>
    </row>
    <row r="73" spans="1:11">
      <c r="A73" s="6">
        <v>71</v>
      </c>
      <c r="B73" s="6">
        <v>276</v>
      </c>
      <c r="C73" s="7">
        <v>90</v>
      </c>
      <c r="D73" s="7">
        <v>116</v>
      </c>
      <c r="E73" s="7">
        <v>180</v>
      </c>
      <c r="F73" s="7">
        <v>9</v>
      </c>
      <c r="G73" s="7">
        <v>870</v>
      </c>
      <c r="H73" s="8">
        <v>768</v>
      </c>
      <c r="I73" s="61">
        <v>0</v>
      </c>
      <c r="J73" s="61">
        <v>20</v>
      </c>
      <c r="K73" s="62">
        <v>44.08</v>
      </c>
    </row>
    <row r="74" spans="1:11">
      <c r="A74" s="6">
        <v>72</v>
      </c>
      <c r="B74" s="6">
        <v>313</v>
      </c>
      <c r="C74" s="7">
        <v>112</v>
      </c>
      <c r="D74" s="7">
        <v>0</v>
      </c>
      <c r="E74" s="7">
        <v>220</v>
      </c>
      <c r="F74" s="7">
        <v>10</v>
      </c>
      <c r="G74" s="7">
        <v>794</v>
      </c>
      <c r="H74" s="8">
        <v>789</v>
      </c>
      <c r="I74" s="61">
        <v>23</v>
      </c>
      <c r="J74" s="61">
        <v>58</v>
      </c>
      <c r="K74" s="62">
        <v>28.16</v>
      </c>
    </row>
    <row r="75" spans="1:11">
      <c r="A75" s="6">
        <v>73</v>
      </c>
      <c r="B75" s="6">
        <v>322</v>
      </c>
      <c r="C75" s="7">
        <v>116</v>
      </c>
      <c r="D75" s="7">
        <v>0</v>
      </c>
      <c r="E75" s="7">
        <v>196</v>
      </c>
      <c r="F75" s="7">
        <v>10</v>
      </c>
      <c r="G75" s="7">
        <v>818</v>
      </c>
      <c r="H75" s="8">
        <v>813</v>
      </c>
      <c r="I75" s="61">
        <v>25.5</v>
      </c>
      <c r="J75" s="61">
        <v>67</v>
      </c>
      <c r="K75" s="62">
        <v>29.77</v>
      </c>
    </row>
    <row r="76" spans="1:11">
      <c r="A76" s="6">
        <v>74</v>
      </c>
      <c r="B76" s="6">
        <v>294</v>
      </c>
      <c r="C76" s="7">
        <v>106</v>
      </c>
      <c r="D76" s="7">
        <v>136</v>
      </c>
      <c r="E76" s="7">
        <v>207</v>
      </c>
      <c r="F76" s="7">
        <v>6</v>
      </c>
      <c r="G76" s="7">
        <v>747</v>
      </c>
      <c r="H76" s="8">
        <v>778</v>
      </c>
      <c r="I76" s="61">
        <v>24</v>
      </c>
      <c r="J76" s="61">
        <v>47</v>
      </c>
      <c r="K76" s="62">
        <v>41.27</v>
      </c>
    </row>
    <row r="77" spans="1:11">
      <c r="A77" s="6">
        <v>75</v>
      </c>
      <c r="B77" s="6">
        <v>146</v>
      </c>
      <c r="C77" s="7">
        <v>106</v>
      </c>
      <c r="D77" s="7">
        <v>137</v>
      </c>
      <c r="E77" s="7">
        <v>209</v>
      </c>
      <c r="F77" s="7">
        <v>6</v>
      </c>
      <c r="G77" s="7">
        <v>875</v>
      </c>
      <c r="H77" s="8">
        <v>765</v>
      </c>
      <c r="I77" s="61">
        <v>24</v>
      </c>
      <c r="J77" s="61">
        <v>67</v>
      </c>
      <c r="K77" s="62">
        <v>27.89</v>
      </c>
    </row>
    <row r="78" spans="1:11">
      <c r="A78" s="6">
        <v>76</v>
      </c>
      <c r="B78" s="6">
        <v>149</v>
      </c>
      <c r="C78" s="7">
        <v>109</v>
      </c>
      <c r="D78" s="7">
        <v>139</v>
      </c>
      <c r="E78" s="7">
        <v>193</v>
      </c>
      <c r="F78" s="7">
        <v>6</v>
      </c>
      <c r="G78" s="7">
        <v>892</v>
      </c>
      <c r="H78" s="8">
        <v>780</v>
      </c>
      <c r="I78" s="61">
        <v>23.5</v>
      </c>
      <c r="J78" s="61">
        <v>58.5</v>
      </c>
      <c r="K78" s="62">
        <v>28.7</v>
      </c>
    </row>
    <row r="79" spans="1:11">
      <c r="A79" s="6">
        <v>77</v>
      </c>
      <c r="B79" s="6">
        <v>159</v>
      </c>
      <c r="C79" s="7">
        <v>0</v>
      </c>
      <c r="D79" s="7">
        <v>187</v>
      </c>
      <c r="E79" s="7">
        <v>176</v>
      </c>
      <c r="F79" s="7">
        <v>11</v>
      </c>
      <c r="G79" s="7">
        <v>990</v>
      </c>
      <c r="H79" s="8">
        <v>789</v>
      </c>
      <c r="I79" s="61">
        <v>12</v>
      </c>
      <c r="J79" s="61">
        <v>39</v>
      </c>
      <c r="K79" s="62">
        <v>32.57</v>
      </c>
    </row>
    <row r="80" spans="1:11">
      <c r="A80" s="6">
        <v>78</v>
      </c>
      <c r="B80" s="6">
        <v>261</v>
      </c>
      <c r="C80" s="7">
        <v>78</v>
      </c>
      <c r="D80" s="7">
        <v>100</v>
      </c>
      <c r="E80" s="7">
        <v>201</v>
      </c>
      <c r="F80" s="7">
        <v>9</v>
      </c>
      <c r="G80" s="7">
        <v>864</v>
      </c>
      <c r="H80" s="8">
        <v>761</v>
      </c>
      <c r="I80" s="61">
        <v>23</v>
      </c>
      <c r="J80" s="61">
        <v>63.5</v>
      </c>
      <c r="K80" s="62">
        <v>34.18</v>
      </c>
    </row>
    <row r="81" spans="1:11">
      <c r="A81" s="6">
        <v>79</v>
      </c>
      <c r="B81" s="6">
        <v>140</v>
      </c>
      <c r="C81" s="7">
        <v>1.4</v>
      </c>
      <c r="D81" s="7">
        <v>198.1</v>
      </c>
      <c r="E81" s="7">
        <v>174.9</v>
      </c>
      <c r="F81" s="7">
        <v>4.4000000000000004</v>
      </c>
      <c r="G81" s="7">
        <v>1049.9000000000001</v>
      </c>
      <c r="H81" s="8">
        <v>780.5</v>
      </c>
      <c r="I81" s="61">
        <v>16.25</v>
      </c>
      <c r="J81" s="61">
        <v>31</v>
      </c>
      <c r="K81" s="62">
        <v>30.83</v>
      </c>
    </row>
    <row r="82" spans="1:11">
      <c r="A82" s="6">
        <v>80</v>
      </c>
      <c r="B82" s="6">
        <v>141.1</v>
      </c>
      <c r="C82" s="7">
        <v>0.6</v>
      </c>
      <c r="D82" s="7">
        <v>209.5</v>
      </c>
      <c r="E82" s="7">
        <v>188.8</v>
      </c>
      <c r="F82" s="7">
        <v>4.5999999999999996</v>
      </c>
      <c r="G82" s="7">
        <v>996.1</v>
      </c>
      <c r="H82" s="8">
        <v>789.2</v>
      </c>
      <c r="I82" s="61">
        <v>23.5</v>
      </c>
      <c r="J82" s="61">
        <v>53</v>
      </c>
      <c r="K82" s="62">
        <v>30.43</v>
      </c>
    </row>
    <row r="83" spans="1:11">
      <c r="A83" s="6">
        <v>81</v>
      </c>
      <c r="B83" s="6">
        <v>140.1</v>
      </c>
      <c r="C83" s="7">
        <v>4.2</v>
      </c>
      <c r="D83" s="7">
        <v>215.9</v>
      </c>
      <c r="E83" s="7">
        <v>193.9</v>
      </c>
      <c r="F83" s="7">
        <v>4.7</v>
      </c>
      <c r="G83" s="7">
        <v>1049.5</v>
      </c>
      <c r="H83" s="8">
        <v>710.1</v>
      </c>
      <c r="I83" s="61">
        <v>24.5</v>
      </c>
      <c r="J83" s="61">
        <v>57</v>
      </c>
      <c r="K83" s="62">
        <v>26.42</v>
      </c>
    </row>
    <row r="84" spans="1:11">
      <c r="A84" s="6">
        <v>82</v>
      </c>
      <c r="B84" s="6">
        <v>140.1</v>
      </c>
      <c r="C84" s="7">
        <v>11.8</v>
      </c>
      <c r="D84" s="7">
        <v>226.1</v>
      </c>
      <c r="E84" s="7">
        <v>207.8</v>
      </c>
      <c r="F84" s="7">
        <v>4.9000000000000004</v>
      </c>
      <c r="G84" s="7">
        <v>1020.9</v>
      </c>
      <c r="H84" s="8">
        <v>683.8</v>
      </c>
      <c r="I84" s="61">
        <v>21</v>
      </c>
      <c r="J84" s="61">
        <v>64</v>
      </c>
      <c r="K84" s="62">
        <v>26.28</v>
      </c>
    </row>
    <row r="85" spans="1:11">
      <c r="A85" s="6">
        <v>83</v>
      </c>
      <c r="B85" s="6">
        <v>160.19999999999999</v>
      </c>
      <c r="C85" s="7">
        <v>0.3</v>
      </c>
      <c r="D85" s="7">
        <v>240</v>
      </c>
      <c r="E85" s="7">
        <v>233.5</v>
      </c>
      <c r="F85" s="7">
        <v>9.1999999999999993</v>
      </c>
      <c r="G85" s="7">
        <v>781</v>
      </c>
      <c r="H85" s="8">
        <v>841.1</v>
      </c>
      <c r="I85" s="61">
        <v>24</v>
      </c>
      <c r="J85" s="61">
        <v>75</v>
      </c>
      <c r="K85" s="62">
        <v>36.19</v>
      </c>
    </row>
    <row r="86" spans="1:11">
      <c r="A86" s="6">
        <v>84</v>
      </c>
      <c r="B86" s="6">
        <v>140.19999999999999</v>
      </c>
      <c r="C86" s="7">
        <v>30.5</v>
      </c>
      <c r="D86" s="7">
        <v>239</v>
      </c>
      <c r="E86" s="7">
        <v>169.4</v>
      </c>
      <c r="F86" s="7">
        <v>5.3</v>
      </c>
      <c r="G86" s="7">
        <v>1028.4000000000001</v>
      </c>
      <c r="H86" s="8">
        <v>742.7</v>
      </c>
      <c r="I86" s="61">
        <v>21.25</v>
      </c>
      <c r="J86" s="61">
        <v>46</v>
      </c>
      <c r="K86" s="62">
        <v>36.32</v>
      </c>
    </row>
    <row r="87" spans="1:11">
      <c r="A87" s="6">
        <v>85</v>
      </c>
      <c r="B87" s="6">
        <v>140.19999999999999</v>
      </c>
      <c r="C87" s="7">
        <v>44.8</v>
      </c>
      <c r="D87" s="7">
        <v>234.9</v>
      </c>
      <c r="E87" s="7">
        <v>171.3</v>
      </c>
      <c r="F87" s="7">
        <v>5.5</v>
      </c>
      <c r="G87" s="7">
        <v>1047.5999999999999</v>
      </c>
      <c r="H87" s="8">
        <v>704</v>
      </c>
      <c r="I87" s="61">
        <v>23.5</v>
      </c>
      <c r="J87" s="61">
        <v>52.5</v>
      </c>
      <c r="K87" s="62">
        <v>33.78</v>
      </c>
    </row>
    <row r="88" spans="1:11">
      <c r="A88" s="6">
        <v>86</v>
      </c>
      <c r="B88" s="6">
        <v>140.5</v>
      </c>
      <c r="C88" s="7">
        <v>61.1</v>
      </c>
      <c r="D88" s="7">
        <v>238.9</v>
      </c>
      <c r="E88" s="7">
        <v>182.5</v>
      </c>
      <c r="F88" s="7">
        <v>5.7</v>
      </c>
      <c r="G88" s="7">
        <v>1017.7</v>
      </c>
      <c r="H88" s="8">
        <v>681.4</v>
      </c>
      <c r="I88" s="61">
        <v>24.5</v>
      </c>
      <c r="J88" s="61">
        <v>60</v>
      </c>
      <c r="K88" s="62">
        <v>30.97</v>
      </c>
    </row>
    <row r="89" spans="1:11">
      <c r="A89" s="6">
        <v>87</v>
      </c>
      <c r="B89" s="6">
        <v>143.30000000000001</v>
      </c>
      <c r="C89" s="7">
        <v>91.8</v>
      </c>
      <c r="D89" s="7">
        <v>239.8</v>
      </c>
      <c r="E89" s="7">
        <v>200.8</v>
      </c>
      <c r="F89" s="7">
        <v>6.2</v>
      </c>
      <c r="G89" s="7">
        <v>964.8</v>
      </c>
      <c r="H89" s="8">
        <v>647.1</v>
      </c>
      <c r="I89" s="61">
        <v>25</v>
      </c>
      <c r="J89" s="61">
        <v>55</v>
      </c>
      <c r="K89" s="62">
        <v>27.09</v>
      </c>
    </row>
    <row r="90" spans="1:11">
      <c r="A90" s="6">
        <v>88</v>
      </c>
      <c r="B90" s="6">
        <v>194.3</v>
      </c>
      <c r="C90" s="7">
        <v>0.3</v>
      </c>
      <c r="D90" s="7">
        <v>240</v>
      </c>
      <c r="E90" s="7">
        <v>234.2</v>
      </c>
      <c r="F90" s="7">
        <v>8.9</v>
      </c>
      <c r="G90" s="7">
        <v>780.6</v>
      </c>
      <c r="H90" s="8">
        <v>811.3</v>
      </c>
      <c r="I90" s="61">
        <v>26.5</v>
      </c>
      <c r="J90" s="61">
        <v>78</v>
      </c>
      <c r="K90" s="62">
        <v>38.46</v>
      </c>
    </row>
    <row r="91" spans="1:11">
      <c r="A91" s="6">
        <v>89</v>
      </c>
      <c r="B91" s="6">
        <v>150.4</v>
      </c>
      <c r="C91" s="7">
        <v>110.9</v>
      </c>
      <c r="D91" s="7">
        <v>239.7</v>
      </c>
      <c r="E91" s="7">
        <v>168.1</v>
      </c>
      <c r="F91" s="7">
        <v>6.5</v>
      </c>
      <c r="G91" s="7">
        <v>1000.2</v>
      </c>
      <c r="H91" s="8">
        <v>667.2</v>
      </c>
      <c r="I91" s="61">
        <v>9.5</v>
      </c>
      <c r="J91" s="61">
        <v>27.5</v>
      </c>
      <c r="K91" s="62">
        <v>37.92</v>
      </c>
    </row>
    <row r="92" spans="1:11">
      <c r="A92" s="6">
        <v>90</v>
      </c>
      <c r="B92" s="6">
        <v>150.30000000000001</v>
      </c>
      <c r="C92" s="7">
        <v>111.4</v>
      </c>
      <c r="D92" s="7">
        <v>238.8</v>
      </c>
      <c r="E92" s="7">
        <v>167.3</v>
      </c>
      <c r="F92" s="7">
        <v>6.5</v>
      </c>
      <c r="G92" s="7">
        <v>999.5</v>
      </c>
      <c r="H92" s="8">
        <v>670.5</v>
      </c>
      <c r="I92" s="61">
        <v>14.5</v>
      </c>
      <c r="J92" s="61">
        <v>36.5</v>
      </c>
      <c r="K92" s="62">
        <v>38.19</v>
      </c>
    </row>
    <row r="93" spans="1:11">
      <c r="A93" s="6">
        <v>91</v>
      </c>
      <c r="B93" s="6">
        <v>155.4</v>
      </c>
      <c r="C93" s="7">
        <v>122.1</v>
      </c>
      <c r="D93" s="7">
        <v>240</v>
      </c>
      <c r="E93" s="7">
        <v>179.9</v>
      </c>
      <c r="F93" s="7">
        <v>6.7</v>
      </c>
      <c r="G93" s="7">
        <v>966.8</v>
      </c>
      <c r="H93" s="8">
        <v>652.5</v>
      </c>
      <c r="I93" s="61">
        <v>14.5</v>
      </c>
      <c r="J93" s="61">
        <v>41.5</v>
      </c>
      <c r="K93" s="62">
        <v>35.520000000000003</v>
      </c>
    </row>
    <row r="94" spans="1:11">
      <c r="A94" s="6">
        <v>92</v>
      </c>
      <c r="B94" s="6">
        <v>165.3</v>
      </c>
      <c r="C94" s="7">
        <v>143.19999999999999</v>
      </c>
      <c r="D94" s="7">
        <v>238.3</v>
      </c>
      <c r="E94" s="7">
        <v>200.4</v>
      </c>
      <c r="F94" s="7">
        <v>7.1</v>
      </c>
      <c r="G94" s="7">
        <v>883.2</v>
      </c>
      <c r="H94" s="8">
        <v>652.6</v>
      </c>
      <c r="I94" s="61">
        <v>17</v>
      </c>
      <c r="J94" s="61">
        <v>27</v>
      </c>
      <c r="K94" s="62">
        <v>32.840000000000003</v>
      </c>
    </row>
    <row r="95" spans="1:11">
      <c r="A95" s="6">
        <v>93</v>
      </c>
      <c r="B95" s="6">
        <v>303.8</v>
      </c>
      <c r="C95" s="7">
        <v>0.2</v>
      </c>
      <c r="D95" s="7">
        <v>239.8</v>
      </c>
      <c r="E95" s="7">
        <v>236.4</v>
      </c>
      <c r="F95" s="7">
        <v>8.3000000000000007</v>
      </c>
      <c r="G95" s="7">
        <v>780.1</v>
      </c>
      <c r="H95" s="8">
        <v>715.3</v>
      </c>
      <c r="I95" s="61">
        <v>25</v>
      </c>
      <c r="J95" s="61">
        <v>78</v>
      </c>
      <c r="K95" s="62">
        <v>44.48</v>
      </c>
    </row>
    <row r="96" spans="1:11">
      <c r="A96" s="6">
        <v>94</v>
      </c>
      <c r="B96" s="6">
        <v>172</v>
      </c>
      <c r="C96" s="7">
        <v>162.1</v>
      </c>
      <c r="D96" s="7">
        <v>238.5</v>
      </c>
      <c r="E96" s="7">
        <v>166</v>
      </c>
      <c r="F96" s="7">
        <v>7.4</v>
      </c>
      <c r="G96" s="7">
        <v>953.3</v>
      </c>
      <c r="H96" s="8">
        <v>641.4</v>
      </c>
      <c r="I96" s="61">
        <v>0</v>
      </c>
      <c r="J96" s="61">
        <v>20</v>
      </c>
      <c r="K96" s="62">
        <v>41.54</v>
      </c>
    </row>
    <row r="97" spans="1:11">
      <c r="A97" s="6">
        <v>95</v>
      </c>
      <c r="B97" s="6">
        <v>172.8</v>
      </c>
      <c r="C97" s="7">
        <v>158.30000000000001</v>
      </c>
      <c r="D97" s="7">
        <v>239.5</v>
      </c>
      <c r="E97" s="7">
        <v>166.4</v>
      </c>
      <c r="F97" s="7">
        <v>7.4</v>
      </c>
      <c r="G97" s="7">
        <v>952.6</v>
      </c>
      <c r="H97" s="8">
        <v>644.1</v>
      </c>
      <c r="I97" s="61">
        <v>0</v>
      </c>
      <c r="J97" s="61">
        <v>20</v>
      </c>
      <c r="K97" s="62">
        <v>41.81</v>
      </c>
    </row>
    <row r="98" spans="1:11">
      <c r="A98" s="6">
        <v>96</v>
      </c>
      <c r="B98" s="6">
        <v>184.3</v>
      </c>
      <c r="C98" s="7">
        <v>153.4</v>
      </c>
      <c r="D98" s="7">
        <v>239.2</v>
      </c>
      <c r="E98" s="7">
        <v>179</v>
      </c>
      <c r="F98" s="7">
        <v>7.5</v>
      </c>
      <c r="G98" s="7">
        <v>920.2</v>
      </c>
      <c r="H98" s="8">
        <v>640.9</v>
      </c>
      <c r="I98" s="61">
        <v>0</v>
      </c>
      <c r="J98" s="61">
        <v>20</v>
      </c>
      <c r="K98" s="62">
        <v>41.01</v>
      </c>
    </row>
    <row r="99" spans="1:11">
      <c r="A99" s="6">
        <v>97</v>
      </c>
      <c r="B99" s="6">
        <v>215.6</v>
      </c>
      <c r="C99" s="7">
        <v>112.9</v>
      </c>
      <c r="D99" s="7">
        <v>239</v>
      </c>
      <c r="E99" s="7">
        <v>198.7</v>
      </c>
      <c r="F99" s="7">
        <v>7.4</v>
      </c>
      <c r="G99" s="7">
        <v>884</v>
      </c>
      <c r="H99" s="8">
        <v>649.1</v>
      </c>
      <c r="I99" s="61">
        <v>27.5</v>
      </c>
      <c r="J99" s="61">
        <v>64</v>
      </c>
      <c r="K99" s="62">
        <v>39.130000000000003</v>
      </c>
    </row>
    <row r="100" spans="1:11">
      <c r="A100" s="6">
        <v>98</v>
      </c>
      <c r="B100" s="6">
        <v>295.3</v>
      </c>
      <c r="C100" s="7">
        <v>0</v>
      </c>
      <c r="D100" s="7">
        <v>239.9</v>
      </c>
      <c r="E100" s="7">
        <v>236.2</v>
      </c>
      <c r="F100" s="7">
        <v>8.3000000000000007</v>
      </c>
      <c r="G100" s="7">
        <v>780.3</v>
      </c>
      <c r="H100" s="8">
        <v>722.9</v>
      </c>
      <c r="I100" s="61">
        <v>25</v>
      </c>
      <c r="J100" s="61">
        <v>77</v>
      </c>
      <c r="K100" s="62">
        <v>44.08</v>
      </c>
    </row>
    <row r="101" spans="1:11">
      <c r="A101" s="6">
        <v>99</v>
      </c>
      <c r="B101" s="6">
        <v>248.3</v>
      </c>
      <c r="C101" s="7">
        <v>101</v>
      </c>
      <c r="D101" s="7">
        <v>239.1</v>
      </c>
      <c r="E101" s="7">
        <v>168.9</v>
      </c>
      <c r="F101" s="7">
        <v>7.7</v>
      </c>
      <c r="G101" s="7">
        <v>954.2</v>
      </c>
      <c r="H101" s="8">
        <v>640.6</v>
      </c>
      <c r="I101" s="61">
        <v>0</v>
      </c>
      <c r="J101" s="61">
        <v>20</v>
      </c>
      <c r="K101" s="62">
        <v>49.97</v>
      </c>
    </row>
    <row r="102" spans="1:11">
      <c r="A102" s="6">
        <v>100</v>
      </c>
      <c r="B102" s="6">
        <v>248</v>
      </c>
      <c r="C102" s="7">
        <v>101</v>
      </c>
      <c r="D102" s="7">
        <v>239.9</v>
      </c>
      <c r="E102" s="7">
        <v>169.1</v>
      </c>
      <c r="F102" s="7">
        <v>7.7</v>
      </c>
      <c r="G102" s="7">
        <v>949.9</v>
      </c>
      <c r="H102" s="8">
        <v>644.1</v>
      </c>
      <c r="I102" s="61">
        <v>2</v>
      </c>
      <c r="J102" s="61">
        <v>20</v>
      </c>
      <c r="K102" s="62">
        <v>50.23</v>
      </c>
    </row>
    <row r="103" spans="1:11">
      <c r="A103" s="6">
        <v>101</v>
      </c>
      <c r="B103" s="6">
        <v>258.8</v>
      </c>
      <c r="C103" s="7">
        <v>88</v>
      </c>
      <c r="D103" s="7">
        <v>239.6</v>
      </c>
      <c r="E103" s="7">
        <v>175.3</v>
      </c>
      <c r="F103" s="7">
        <v>7.6</v>
      </c>
      <c r="G103" s="7">
        <v>938.9</v>
      </c>
      <c r="H103" s="8">
        <v>646</v>
      </c>
      <c r="I103" s="61">
        <v>0</v>
      </c>
      <c r="J103" s="61">
        <v>20</v>
      </c>
      <c r="K103" s="62">
        <v>50.5</v>
      </c>
    </row>
    <row r="104" spans="1:11">
      <c r="A104" s="6">
        <v>102</v>
      </c>
      <c r="B104" s="6">
        <v>297.10000000000002</v>
      </c>
      <c r="C104" s="7">
        <v>40.9</v>
      </c>
      <c r="D104" s="7">
        <v>239.9</v>
      </c>
      <c r="E104" s="7">
        <v>194</v>
      </c>
      <c r="F104" s="7">
        <v>7.5</v>
      </c>
      <c r="G104" s="7">
        <v>908.9</v>
      </c>
      <c r="H104" s="8">
        <v>651.79999999999995</v>
      </c>
      <c r="I104" s="61">
        <v>27.5</v>
      </c>
      <c r="J104" s="61">
        <v>67</v>
      </c>
      <c r="K104" s="62">
        <v>49.17</v>
      </c>
    </row>
    <row r="105" spans="1:11">
      <c r="A105" s="63">
        <v>103</v>
      </c>
      <c r="B105" s="63">
        <v>348.7</v>
      </c>
      <c r="C105" s="64">
        <v>0.1</v>
      </c>
      <c r="D105" s="64">
        <v>223.1</v>
      </c>
      <c r="E105" s="64">
        <v>208.5</v>
      </c>
      <c r="F105" s="64">
        <v>9.6</v>
      </c>
      <c r="G105" s="64">
        <v>786.2</v>
      </c>
      <c r="H105" s="65">
        <v>758.1</v>
      </c>
      <c r="I105" s="66">
        <v>29</v>
      </c>
      <c r="J105" s="66">
        <v>78</v>
      </c>
      <c r="K105" s="67">
        <v>48.77</v>
      </c>
    </row>
  </sheetData>
  <mergeCells count="4">
    <mergeCell ref="B1:H1"/>
    <mergeCell ref="I1:K1"/>
    <mergeCell ref="N1:T1"/>
    <mergeCell ref="U1:W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opLeftCell="B1" workbookViewId="0">
      <selection activeCell="M13" sqref="M13"/>
    </sheetView>
  </sheetViews>
  <sheetFormatPr baseColWidth="10" defaultRowHeight="15"/>
  <cols>
    <col min="2" max="2" width="22.6640625" customWidth="1"/>
  </cols>
  <sheetData>
    <row r="1" spans="1:3" ht="51">
      <c r="A1" s="10" t="s">
        <v>0</v>
      </c>
      <c r="B1" s="11" t="s">
        <v>20</v>
      </c>
      <c r="C1" s="11" t="s">
        <v>21</v>
      </c>
    </row>
    <row r="2" spans="1:3" ht="16">
      <c r="A2" s="12">
        <v>1</v>
      </c>
      <c r="B2" s="11">
        <v>0.69813199999999997</v>
      </c>
      <c r="C2" s="11">
        <v>0.188224</v>
      </c>
    </row>
    <row r="3" spans="1:3" ht="16">
      <c r="A3" s="12">
        <v>2</v>
      </c>
      <c r="B3" s="11">
        <v>0.95993099999999998</v>
      </c>
      <c r="C3" s="11">
        <v>0.20913799999999999</v>
      </c>
    </row>
    <row r="4" spans="1:3" ht="16">
      <c r="A4" s="12">
        <v>3</v>
      </c>
      <c r="B4" s="11">
        <v>1.1344639999999999</v>
      </c>
      <c r="C4" s="11">
        <v>0.23005200000000001</v>
      </c>
    </row>
    <row r="5" spans="1:3" ht="16">
      <c r="A5" s="12">
        <v>4</v>
      </c>
      <c r="B5" s="11">
        <v>1.5707960000000001</v>
      </c>
      <c r="C5" s="11">
        <v>0.25096499999999999</v>
      </c>
    </row>
    <row r="6" spans="1:3" ht="16">
      <c r="A6" s="12">
        <v>5</v>
      </c>
      <c r="B6" s="11">
        <v>1.919862</v>
      </c>
      <c r="C6" s="11">
        <v>0.31370700000000001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"/>
  <sheetViews>
    <sheetView workbookViewId="0"/>
  </sheetViews>
  <sheetFormatPr baseColWidth="10" defaultRowHeight="15"/>
  <cols>
    <col min="8" max="8" width="11.83203125" bestFit="1" customWidth="1"/>
    <col min="10" max="10" width="11.83203125" bestFit="1" customWidth="1"/>
  </cols>
  <sheetData>
    <row r="1" spans="1:5" ht="64">
      <c r="A1" s="1" t="s">
        <v>0</v>
      </c>
      <c r="B1" s="2" t="s">
        <v>1</v>
      </c>
      <c r="C1" s="3" t="s">
        <v>2</v>
      </c>
      <c r="D1" t="s">
        <v>3</v>
      </c>
      <c r="E1" t="s">
        <v>4</v>
      </c>
    </row>
    <row r="2" spans="1:5">
      <c r="A2">
        <v>1</v>
      </c>
      <c r="B2" s="4">
        <v>0.61415399999999998</v>
      </c>
      <c r="C2" s="5">
        <v>3.6100000000000001E-9</v>
      </c>
      <c r="D2">
        <f>LN(B2)</f>
        <v>-0.48750956795140327</v>
      </c>
      <c r="E2">
        <f>LN(C2)</f>
        <v>-19.43955806460162</v>
      </c>
    </row>
    <row r="3" spans="1:5">
      <c r="A3">
        <v>2</v>
      </c>
      <c r="B3" s="4">
        <v>0.624</v>
      </c>
      <c r="C3" s="5">
        <v>3.9300000000000003E-9</v>
      </c>
      <c r="D3">
        <f t="shared" ref="D3:D66" si="0">LN(B3)</f>
        <v>-0.47160491061270937</v>
      </c>
      <c r="E3">
        <f t="shared" ref="E3:E66" si="1">LN(C3)</f>
        <v>-19.35462641106524</v>
      </c>
    </row>
    <row r="4" spans="1:5">
      <c r="A4">
        <v>3</v>
      </c>
      <c r="B4" s="4">
        <v>0.62584600000000001</v>
      </c>
      <c r="C4" s="5">
        <v>2.4199999999999999E-9</v>
      </c>
      <c r="D4">
        <f t="shared" si="0"/>
        <v>-0.46865094453635037</v>
      </c>
      <c r="E4">
        <f t="shared" si="1"/>
        <v>-19.839498296777816</v>
      </c>
    </row>
    <row r="5" spans="1:5">
      <c r="A5">
        <v>4</v>
      </c>
      <c r="B5" s="4">
        <v>0.63969200000000004</v>
      </c>
      <c r="C5" s="5">
        <v>4.8399999999999998E-9</v>
      </c>
      <c r="D5">
        <f t="shared" si="0"/>
        <v>-0.44676846846636686</v>
      </c>
      <c r="E5">
        <f t="shared" si="1"/>
        <v>-19.146351116217872</v>
      </c>
    </row>
    <row r="6" spans="1:5">
      <c r="A6">
        <v>5</v>
      </c>
      <c r="B6" s="4">
        <v>0.64553799999999995</v>
      </c>
      <c r="C6" s="5">
        <v>9.6899999999999994E-9</v>
      </c>
      <c r="D6">
        <f t="shared" si="0"/>
        <v>-0.43767120133443127</v>
      </c>
      <c r="E6">
        <f t="shared" si="1"/>
        <v>-18.452171411043736</v>
      </c>
    </row>
    <row r="7" spans="1:5">
      <c r="A7">
        <v>6</v>
      </c>
      <c r="B7" s="4">
        <v>0.64769200000000005</v>
      </c>
      <c r="C7" s="5">
        <v>4.9300000000000001E-9</v>
      </c>
      <c r="D7">
        <f t="shared" si="0"/>
        <v>-0.43434000426679659</v>
      </c>
      <c r="E7">
        <f t="shared" si="1"/>
        <v>-19.127926848891814</v>
      </c>
    </row>
    <row r="8" spans="1:5">
      <c r="A8">
        <v>7</v>
      </c>
      <c r="B8" s="4">
        <v>0.65200000000000002</v>
      </c>
      <c r="C8" s="5">
        <v>6.9699999999999997E-9</v>
      </c>
      <c r="D8">
        <f t="shared" si="0"/>
        <v>-0.42771071705548408</v>
      </c>
      <c r="E8">
        <f t="shared" si="1"/>
        <v>-18.78165061217398</v>
      </c>
    </row>
    <row r="9" spans="1:5">
      <c r="A9">
        <v>8</v>
      </c>
      <c r="B9" s="4">
        <v>0.65353799999999995</v>
      </c>
      <c r="C9" s="5">
        <v>7.7300000000000004E-9</v>
      </c>
      <c r="D9">
        <f t="shared" si="0"/>
        <v>-0.42535459917689245</v>
      </c>
      <c r="E9">
        <f t="shared" si="1"/>
        <v>-18.678156974347079</v>
      </c>
    </row>
    <row r="10" spans="1:5">
      <c r="A10">
        <v>9</v>
      </c>
      <c r="B10" s="4">
        <v>0.65415400000000001</v>
      </c>
      <c r="C10" s="5">
        <v>1.52E-8</v>
      </c>
      <c r="D10">
        <f t="shared" si="0"/>
        <v>-0.42441248123847447</v>
      </c>
      <c r="E10">
        <f t="shared" si="1"/>
        <v>-18.001970409094181</v>
      </c>
    </row>
    <row r="11" spans="1:5">
      <c r="A11">
        <v>10</v>
      </c>
      <c r="B11" s="4">
        <v>0.65415400000000001</v>
      </c>
      <c r="C11" s="5">
        <v>1.6000000000000001E-8</v>
      </c>
      <c r="D11">
        <f t="shared" si="0"/>
        <v>-0.42441248123847447</v>
      </c>
      <c r="E11">
        <f t="shared" si="1"/>
        <v>-17.950677114706629</v>
      </c>
    </row>
    <row r="12" spans="1:5">
      <c r="A12">
        <v>12</v>
      </c>
      <c r="B12" s="4">
        <v>0.656308</v>
      </c>
      <c r="C12" s="5">
        <v>2.4299999999999999E-8</v>
      </c>
      <c r="D12">
        <f t="shared" si="0"/>
        <v>-0.42112508802928889</v>
      </c>
      <c r="E12">
        <f t="shared" si="1"/>
        <v>-17.53278948659991</v>
      </c>
    </row>
    <row r="13" spans="1:5">
      <c r="A13">
        <v>13</v>
      </c>
      <c r="B13" s="4">
        <v>0.65661499999999995</v>
      </c>
      <c r="C13" s="5">
        <v>3.1499999999999998E-8</v>
      </c>
      <c r="D13">
        <f t="shared" si="0"/>
        <v>-0.42065742921670785</v>
      </c>
      <c r="E13">
        <f t="shared" si="1"/>
        <v>-17.273278291114824</v>
      </c>
    </row>
    <row r="14" spans="1:5">
      <c r="A14">
        <v>11</v>
      </c>
      <c r="B14" s="4">
        <v>0.65753799999999996</v>
      </c>
      <c r="C14" s="5">
        <v>1.1900000000000001E-8</v>
      </c>
      <c r="D14">
        <f t="shared" si="0"/>
        <v>-0.41925272192345941</v>
      </c>
      <c r="E14">
        <f t="shared" si="1"/>
        <v>-18.246727436828927</v>
      </c>
    </row>
    <row r="15" spans="1:5">
      <c r="A15">
        <v>14</v>
      </c>
      <c r="B15" s="4">
        <v>0.66153799999999996</v>
      </c>
      <c r="C15" s="5">
        <v>1.04E-8</v>
      </c>
      <c r="D15">
        <f t="shared" si="0"/>
        <v>-0.41318785187673673</v>
      </c>
      <c r="E15">
        <f t="shared" si="1"/>
        <v>-18.381460030799083</v>
      </c>
    </row>
    <row r="16" spans="1:5">
      <c r="A16">
        <v>15</v>
      </c>
      <c r="B16" s="4">
        <v>0.66215400000000002</v>
      </c>
      <c r="C16" s="5">
        <v>1.26E-8</v>
      </c>
      <c r="D16">
        <f t="shared" si="0"/>
        <v>-0.41225712170012768</v>
      </c>
      <c r="E16">
        <f t="shared" si="1"/>
        <v>-18.18956902298898</v>
      </c>
    </row>
    <row r="17" spans="1:5">
      <c r="A17">
        <v>17</v>
      </c>
      <c r="B17" s="4">
        <v>0.662462</v>
      </c>
      <c r="C17" s="5">
        <v>1.81E-8</v>
      </c>
      <c r="D17">
        <f t="shared" si="0"/>
        <v>-0.41179208125738692</v>
      </c>
      <c r="E17">
        <f t="shared" si="1"/>
        <v>-17.82735389867463</v>
      </c>
    </row>
    <row r="18" spans="1:5">
      <c r="A18">
        <v>16</v>
      </c>
      <c r="B18" s="4">
        <v>0.66369199999999995</v>
      </c>
      <c r="C18" s="5">
        <v>1.63E-8</v>
      </c>
      <c r="D18">
        <f t="shared" si="0"/>
        <v>-0.40993709254159572</v>
      </c>
      <c r="E18">
        <f t="shared" si="1"/>
        <v>-17.932100729133694</v>
      </c>
    </row>
    <row r="19" spans="1:5">
      <c r="A19">
        <v>18</v>
      </c>
      <c r="B19" s="4">
        <v>0.66553799999999996</v>
      </c>
      <c r="C19" s="5">
        <v>2.0400000000000001E-8</v>
      </c>
      <c r="D19">
        <f t="shared" si="0"/>
        <v>-0.40715954285224093</v>
      </c>
      <c r="E19">
        <f t="shared" si="1"/>
        <v>-17.70773093609624</v>
      </c>
    </row>
    <row r="20" spans="1:5">
      <c r="A20">
        <v>19</v>
      </c>
      <c r="B20" s="4">
        <v>0.666462</v>
      </c>
      <c r="C20" s="5">
        <v>2.6899999999999999E-8</v>
      </c>
      <c r="D20">
        <f t="shared" si="0"/>
        <v>-0.40577215524231142</v>
      </c>
      <c r="E20">
        <f t="shared" si="1"/>
        <v>-17.431139550338617</v>
      </c>
    </row>
    <row r="21" spans="1:5">
      <c r="A21">
        <v>20</v>
      </c>
      <c r="B21" s="4">
        <v>0.66738500000000001</v>
      </c>
      <c r="C21" s="5">
        <v>3.55E-8</v>
      </c>
      <c r="D21">
        <f t="shared" si="0"/>
        <v>-0.40438818819463135</v>
      </c>
      <c r="E21">
        <f t="shared" si="1"/>
        <v>-17.153733140465039</v>
      </c>
    </row>
    <row r="22" spans="1:5">
      <c r="A22">
        <v>29</v>
      </c>
      <c r="B22" s="4">
        <v>0.66738500000000001</v>
      </c>
      <c r="C22" s="5">
        <v>8.6099999999999997E-8</v>
      </c>
      <c r="D22">
        <f t="shared" si="0"/>
        <v>-0.40438818819463135</v>
      </c>
      <c r="E22">
        <f t="shared" si="1"/>
        <v>-16.267756425512726</v>
      </c>
    </row>
    <row r="23" spans="1:5">
      <c r="A23">
        <v>21</v>
      </c>
      <c r="B23" s="4">
        <v>0.66923100000000002</v>
      </c>
      <c r="C23" s="5">
        <v>4.0100000000000002E-8</v>
      </c>
      <c r="D23">
        <f t="shared" si="0"/>
        <v>-0.4016259869734719</v>
      </c>
      <c r="E23">
        <f t="shared" si="1"/>
        <v>-17.031889502633888</v>
      </c>
    </row>
    <row r="24" spans="1:5">
      <c r="A24">
        <v>28</v>
      </c>
      <c r="B24" s="4">
        <v>0.67015400000000003</v>
      </c>
      <c r="C24" s="5">
        <v>6.9899999999999997E-8</v>
      </c>
      <c r="D24">
        <f t="shared" si="0"/>
        <v>-0.40024774226249232</v>
      </c>
      <c r="E24">
        <f t="shared" si="1"/>
        <v>-16.476200187706645</v>
      </c>
    </row>
    <row r="25" spans="1:5">
      <c r="A25">
        <v>22</v>
      </c>
      <c r="B25" s="4">
        <v>0.67076899999999995</v>
      </c>
      <c r="C25" s="5">
        <v>4.5300000000000002E-8</v>
      </c>
      <c r="D25">
        <f t="shared" si="0"/>
        <v>-0.39933046357740498</v>
      </c>
      <c r="E25">
        <f t="shared" si="1"/>
        <v>-16.909958804457421</v>
      </c>
    </row>
    <row r="26" spans="1:5">
      <c r="A26">
        <v>26</v>
      </c>
      <c r="B26" s="4">
        <v>0.67476899999999995</v>
      </c>
      <c r="C26" s="5">
        <v>5.39E-8</v>
      </c>
      <c r="D26">
        <f t="shared" si="0"/>
        <v>-0.39338486890321755</v>
      </c>
      <c r="E26">
        <f t="shared" si="1"/>
        <v>-16.736135359031461</v>
      </c>
    </row>
    <row r="27" spans="1:5">
      <c r="A27">
        <v>23</v>
      </c>
      <c r="B27" s="4">
        <v>0.67630800000000002</v>
      </c>
      <c r="C27" s="5">
        <v>3.2600000000000001E-8</v>
      </c>
      <c r="D27">
        <f t="shared" si="0"/>
        <v>-0.39110668540126625</v>
      </c>
      <c r="E27">
        <f t="shared" si="1"/>
        <v>-17.23895354857375</v>
      </c>
    </row>
    <row r="28" spans="1:5">
      <c r="A28">
        <v>25</v>
      </c>
      <c r="B28" s="4">
        <v>0.67630800000000002</v>
      </c>
      <c r="C28" s="5">
        <v>4.8599999999999998E-8</v>
      </c>
      <c r="D28">
        <f t="shared" si="0"/>
        <v>-0.39110668540126625</v>
      </c>
      <c r="E28">
        <f t="shared" si="1"/>
        <v>-16.839642306039963</v>
      </c>
    </row>
    <row r="29" spans="1:5">
      <c r="A29">
        <v>30</v>
      </c>
      <c r="B29" s="4">
        <v>0.67661499999999997</v>
      </c>
      <c r="C29" s="5">
        <v>8.3099999999999996E-8</v>
      </c>
      <c r="D29">
        <f t="shared" si="0"/>
        <v>-0.3906528532093837</v>
      </c>
      <c r="E29">
        <f t="shared" si="1"/>
        <v>-16.303221135085007</v>
      </c>
    </row>
    <row r="30" spans="1:5">
      <c r="A30">
        <v>27</v>
      </c>
      <c r="B30" s="4">
        <v>0.67723100000000003</v>
      </c>
      <c r="C30" s="5">
        <v>5.1200000000000002E-8</v>
      </c>
      <c r="D30">
        <f t="shared" si="0"/>
        <v>-0.38974285304317691</v>
      </c>
      <c r="E30">
        <f t="shared" si="1"/>
        <v>-16.78752630490095</v>
      </c>
    </row>
    <row r="31" spans="1:5">
      <c r="A31">
        <v>31</v>
      </c>
      <c r="B31" s="4">
        <v>0.67846200000000001</v>
      </c>
      <c r="C31" s="5">
        <v>7.3599999999999997E-8</v>
      </c>
      <c r="D31">
        <f t="shared" si="0"/>
        <v>-0.38792680717095934</v>
      </c>
      <c r="E31">
        <f t="shared" si="1"/>
        <v>-16.424620811211582</v>
      </c>
    </row>
    <row r="32" spans="1:5">
      <c r="A32">
        <v>24</v>
      </c>
      <c r="B32" s="4">
        <v>0.67969199999999996</v>
      </c>
      <c r="C32" s="5">
        <v>4.0100000000000002E-8</v>
      </c>
      <c r="D32">
        <f t="shared" si="0"/>
        <v>-0.38611552459729498</v>
      </c>
      <c r="E32">
        <f t="shared" si="1"/>
        <v>-17.031889502633888</v>
      </c>
    </row>
    <row r="33" spans="1:5">
      <c r="A33">
        <v>32</v>
      </c>
      <c r="B33" s="4">
        <v>0.68153799999999998</v>
      </c>
      <c r="C33" s="5">
        <v>6.7500000000000002E-8</v>
      </c>
      <c r="D33">
        <f t="shared" si="0"/>
        <v>-0.38340327004567942</v>
      </c>
      <c r="E33">
        <f t="shared" si="1"/>
        <v>-16.511138239067925</v>
      </c>
    </row>
    <row r="34" spans="1:5">
      <c r="A34">
        <v>33</v>
      </c>
      <c r="B34" s="4">
        <v>0.68338500000000002</v>
      </c>
      <c r="C34" s="5">
        <v>1.12E-7</v>
      </c>
      <c r="D34">
        <f t="shared" si="0"/>
        <v>-0.38069688861996881</v>
      </c>
      <c r="E34">
        <f t="shared" si="1"/>
        <v>-16.004766965651317</v>
      </c>
    </row>
    <row r="35" spans="1:5">
      <c r="A35">
        <v>34</v>
      </c>
      <c r="B35" s="4">
        <v>0.68338500000000002</v>
      </c>
      <c r="C35" s="5">
        <v>1.3300000000000001E-7</v>
      </c>
      <c r="D35">
        <f t="shared" si="0"/>
        <v>-0.38069688861996881</v>
      </c>
      <c r="E35">
        <f t="shared" si="1"/>
        <v>-15.832916708724657</v>
      </c>
    </row>
    <row r="36" spans="1:5">
      <c r="A36">
        <v>41</v>
      </c>
      <c r="B36" s="4">
        <v>0.68769199999999997</v>
      </c>
      <c r="C36" s="5">
        <v>2.8999999999999998E-7</v>
      </c>
      <c r="D36">
        <f t="shared" si="0"/>
        <v>-0.37441421570350719</v>
      </c>
      <c r="E36">
        <f t="shared" si="1"/>
        <v>-15.053384913965891</v>
      </c>
    </row>
    <row r="37" spans="1:5">
      <c r="A37">
        <v>35</v>
      </c>
      <c r="B37" s="4">
        <v>0.68861499999999998</v>
      </c>
      <c r="C37" s="5">
        <v>9.7199999999999997E-8</v>
      </c>
      <c r="D37">
        <f t="shared" si="0"/>
        <v>-0.37307294498647436</v>
      </c>
      <c r="E37">
        <f t="shared" si="1"/>
        <v>-16.146495125480019</v>
      </c>
    </row>
    <row r="38" spans="1:5">
      <c r="A38">
        <v>38</v>
      </c>
      <c r="B38" s="4">
        <v>0.68953799999999998</v>
      </c>
      <c r="C38" s="5">
        <v>1.42E-7</v>
      </c>
      <c r="D38">
        <f t="shared" si="0"/>
        <v>-0.37173347086712305</v>
      </c>
      <c r="E38">
        <f t="shared" si="1"/>
        <v>-15.76743877934515</v>
      </c>
    </row>
    <row r="39" spans="1:5">
      <c r="A39">
        <v>39</v>
      </c>
      <c r="B39" s="4">
        <v>0.69076899999999997</v>
      </c>
      <c r="C39" s="5">
        <v>1.72E-7</v>
      </c>
      <c r="D39">
        <f t="shared" si="0"/>
        <v>-0.36994980922320819</v>
      </c>
      <c r="E39">
        <f t="shared" si="1"/>
        <v>-15.575771360132958</v>
      </c>
    </row>
    <row r="40" spans="1:5">
      <c r="A40">
        <v>42</v>
      </c>
      <c r="B40" s="4">
        <v>0.69107700000000005</v>
      </c>
      <c r="C40" s="5">
        <v>2.3900000000000001E-7</v>
      </c>
      <c r="D40">
        <f t="shared" si="0"/>
        <v>-0.36950402871640703</v>
      </c>
      <c r="E40">
        <f t="shared" si="1"/>
        <v>-15.246802285014901</v>
      </c>
    </row>
    <row r="41" spans="1:5">
      <c r="A41">
        <v>36</v>
      </c>
      <c r="B41" s="4">
        <v>0.69169199999999997</v>
      </c>
      <c r="C41" s="5">
        <v>9.7199999999999997E-8</v>
      </c>
      <c r="D41">
        <f t="shared" si="0"/>
        <v>-0.36861450915015809</v>
      </c>
      <c r="E41">
        <f t="shared" si="1"/>
        <v>-16.146495125480019</v>
      </c>
    </row>
    <row r="42" spans="1:5">
      <c r="A42">
        <v>37</v>
      </c>
      <c r="B42" s="4">
        <v>0.69261499999999998</v>
      </c>
      <c r="C42" s="5">
        <v>8.0299999999999998E-8</v>
      </c>
      <c r="D42">
        <f t="shared" si="0"/>
        <v>-0.3672809897259568</v>
      </c>
      <c r="E42">
        <f t="shared" si="1"/>
        <v>-16.337496215993696</v>
      </c>
    </row>
    <row r="43" spans="1:5">
      <c r="A43">
        <v>43</v>
      </c>
      <c r="B43" s="4">
        <v>0.69353799999999999</v>
      </c>
      <c r="C43" s="5">
        <v>2.8000000000000002E-7</v>
      </c>
      <c r="D43">
        <f t="shared" si="0"/>
        <v>-0.36594924620786773</v>
      </c>
      <c r="E43">
        <f t="shared" si="1"/>
        <v>-15.088476233777161</v>
      </c>
    </row>
    <row r="44" spans="1:5">
      <c r="A44">
        <v>44</v>
      </c>
      <c r="B44" s="4">
        <v>0.69569199999999998</v>
      </c>
      <c r="C44" s="5">
        <v>2.5199999999999998E-7</v>
      </c>
      <c r="D44">
        <f t="shared" si="0"/>
        <v>-0.36284824532808718</v>
      </c>
      <c r="E44">
        <f t="shared" si="1"/>
        <v>-15.193836749434988</v>
      </c>
    </row>
    <row r="45" spans="1:5">
      <c r="A45">
        <v>45</v>
      </c>
      <c r="B45" s="4">
        <v>0.69569199999999998</v>
      </c>
      <c r="C45" s="5">
        <v>3.6899999999999998E-7</v>
      </c>
      <c r="D45">
        <f t="shared" si="0"/>
        <v>-0.36284824532808718</v>
      </c>
      <c r="E45">
        <f t="shared" si="1"/>
        <v>-14.812469192905883</v>
      </c>
    </row>
    <row r="46" spans="1:5">
      <c r="A46">
        <v>46</v>
      </c>
      <c r="B46" s="4">
        <v>0.69784599999999997</v>
      </c>
      <c r="C46" s="5">
        <v>3.3299999999999998E-7</v>
      </c>
      <c r="D46">
        <f t="shared" si="0"/>
        <v>-0.35975683093471861</v>
      </c>
      <c r="E46">
        <f t="shared" si="1"/>
        <v>-14.915123346965967</v>
      </c>
    </row>
    <row r="47" spans="1:5">
      <c r="A47">
        <v>40</v>
      </c>
      <c r="B47" s="4">
        <v>0.69876899999999997</v>
      </c>
      <c r="C47" s="5">
        <v>1.85E-7</v>
      </c>
      <c r="D47">
        <f t="shared" si="0"/>
        <v>-0.35843506346927001</v>
      </c>
      <c r="E47">
        <f t="shared" si="1"/>
        <v>-15.502910011868087</v>
      </c>
    </row>
    <row r="48" spans="1:5">
      <c r="A48">
        <v>47</v>
      </c>
      <c r="B48" s="4">
        <v>0.70092299999999996</v>
      </c>
      <c r="C48" s="5">
        <v>3.4999999999999998E-7</v>
      </c>
      <c r="D48">
        <f t="shared" si="0"/>
        <v>-0.35535724106205246</v>
      </c>
      <c r="E48">
        <f t="shared" si="1"/>
        <v>-14.865332682462952</v>
      </c>
    </row>
    <row r="49" spans="1:5">
      <c r="A49">
        <v>48</v>
      </c>
      <c r="B49" s="4">
        <v>0.70338500000000004</v>
      </c>
      <c r="C49" s="5">
        <v>3.4999999999999998E-7</v>
      </c>
      <c r="D49">
        <f t="shared" si="0"/>
        <v>-0.35185088416252747</v>
      </c>
      <c r="E49">
        <f t="shared" si="1"/>
        <v>-14.865332682462952</v>
      </c>
    </row>
    <row r="50" spans="1:5">
      <c r="A50">
        <v>49</v>
      </c>
      <c r="B50" s="4">
        <v>0.70399999999999996</v>
      </c>
      <c r="C50" s="5">
        <v>4.03E-7</v>
      </c>
      <c r="D50">
        <f t="shared" si="0"/>
        <v>-0.35097692282409471</v>
      </c>
      <c r="E50">
        <f t="shared" si="1"/>
        <v>-14.724329274999729</v>
      </c>
    </row>
    <row r="51" spans="1:5">
      <c r="A51">
        <v>51</v>
      </c>
      <c r="B51" s="4">
        <v>0.70646200000000003</v>
      </c>
      <c r="C51" s="5">
        <v>6.2099999999999996E-7</v>
      </c>
      <c r="D51">
        <f t="shared" si="0"/>
        <v>-0.34748586457443498</v>
      </c>
      <c r="E51">
        <f t="shared" si="1"/>
        <v>-14.291934755012932</v>
      </c>
    </row>
    <row r="52" spans="1:5">
      <c r="A52">
        <v>50</v>
      </c>
      <c r="B52" s="4">
        <v>0.70707699999999996</v>
      </c>
      <c r="C52" s="5">
        <v>5.13E-7</v>
      </c>
      <c r="D52">
        <f t="shared" si="0"/>
        <v>-0.34661570812483578</v>
      </c>
      <c r="E52">
        <f t="shared" si="1"/>
        <v>-14.482989991775641</v>
      </c>
    </row>
    <row r="53" spans="1:5">
      <c r="A53">
        <v>52</v>
      </c>
      <c r="B53" s="4">
        <v>0.70830800000000005</v>
      </c>
      <c r="C53" s="5">
        <v>8.0500000000000002E-7</v>
      </c>
      <c r="D53">
        <f t="shared" si="0"/>
        <v>-0.34487625163718416</v>
      </c>
      <c r="E53">
        <f t="shared" si="1"/>
        <v>-14.032423559527848</v>
      </c>
    </row>
    <row r="54" spans="1:5">
      <c r="A54">
        <v>53</v>
      </c>
      <c r="B54" s="4">
        <v>0.71476899999999999</v>
      </c>
      <c r="C54" s="5">
        <v>9.5799999999999998E-7</v>
      </c>
      <c r="D54">
        <f t="shared" si="0"/>
        <v>-0.33579586541179895</v>
      </c>
      <c r="E54">
        <f t="shared" si="1"/>
        <v>-13.85841805897555</v>
      </c>
    </row>
    <row r="55" spans="1:5">
      <c r="A55">
        <v>54</v>
      </c>
      <c r="B55" s="4">
        <v>0.71876899999999999</v>
      </c>
      <c r="C55" s="5">
        <v>8.6300000000000004E-7</v>
      </c>
      <c r="D55">
        <f t="shared" si="0"/>
        <v>-0.33021525243736088</v>
      </c>
      <c r="E55">
        <f t="shared" si="1"/>
        <v>-13.962851145862983</v>
      </c>
    </row>
    <row r="56" spans="1:5">
      <c r="A56">
        <v>55</v>
      </c>
      <c r="B56" s="4">
        <v>0.72123099999999996</v>
      </c>
      <c r="C56" s="5">
        <v>1.35E-6</v>
      </c>
      <c r="D56">
        <f t="shared" si="0"/>
        <v>-0.3267958046610609</v>
      </c>
      <c r="E56">
        <f t="shared" si="1"/>
        <v>-13.515405965513937</v>
      </c>
    </row>
    <row r="57" spans="1:5">
      <c r="A57">
        <v>56</v>
      </c>
      <c r="B57" s="4">
        <v>0.72307699999999997</v>
      </c>
      <c r="C57" s="5">
        <v>1.8199999999999999E-6</v>
      </c>
      <c r="D57">
        <f t="shared" si="0"/>
        <v>-0.32423956180260549</v>
      </c>
      <c r="E57">
        <f t="shared" si="1"/>
        <v>-13.21667405687557</v>
      </c>
    </row>
    <row r="58" spans="1:5">
      <c r="A58">
        <v>57</v>
      </c>
      <c r="B58" s="4">
        <v>0.72707699999999997</v>
      </c>
      <c r="C58" s="5">
        <v>1.79E-6</v>
      </c>
      <c r="D58">
        <f t="shared" si="0"/>
        <v>-0.31872289233916618</v>
      </c>
      <c r="E58">
        <f t="shared" si="1"/>
        <v>-13.233294938111611</v>
      </c>
    </row>
    <row r="59" spans="1:5">
      <c r="A59">
        <v>58</v>
      </c>
      <c r="B59" s="4">
        <v>0.72861500000000001</v>
      </c>
      <c r="C59" s="5">
        <v>5.0599999999999998E-6</v>
      </c>
      <c r="D59">
        <f t="shared" si="0"/>
        <v>-0.31660980719164777</v>
      </c>
      <c r="E59">
        <f t="shared" si="1"/>
        <v>-12.1941440746649</v>
      </c>
    </row>
    <row r="60" spans="1:5">
      <c r="A60">
        <v>59</v>
      </c>
      <c r="B60" s="4">
        <v>0.73661500000000002</v>
      </c>
      <c r="C60" s="5">
        <v>3.8999999999999999E-6</v>
      </c>
      <c r="D60">
        <f t="shared" si="0"/>
        <v>-0.30568991134468104</v>
      </c>
      <c r="E60">
        <f t="shared" si="1"/>
        <v>-12.454534004828673</v>
      </c>
    </row>
    <row r="61" spans="1:5">
      <c r="A61">
        <v>63</v>
      </c>
      <c r="B61" s="4">
        <v>0.73753800000000003</v>
      </c>
      <c r="C61" s="5">
        <v>7.5299999999999999E-6</v>
      </c>
      <c r="D61">
        <f t="shared" si="0"/>
        <v>-0.30443766667182237</v>
      </c>
      <c r="E61">
        <f t="shared" si="1"/>
        <v>-11.796615516152471</v>
      </c>
    </row>
    <row r="62" spans="1:5">
      <c r="A62">
        <v>60</v>
      </c>
      <c r="B62" s="4">
        <v>0.73938499999999996</v>
      </c>
      <c r="C62" s="5">
        <v>3.45E-6</v>
      </c>
      <c r="D62">
        <f t="shared" si="0"/>
        <v>-0.30193651940434513</v>
      </c>
      <c r="E62">
        <f t="shared" si="1"/>
        <v>-12.577136326921005</v>
      </c>
    </row>
    <row r="63" spans="1:5">
      <c r="A63">
        <v>64</v>
      </c>
      <c r="B63" s="4">
        <v>0.74215399999999998</v>
      </c>
      <c r="C63" s="5">
        <v>8.3599999999999996E-6</v>
      </c>
      <c r="D63">
        <f t="shared" si="0"/>
        <v>-0.29819851017987953</v>
      </c>
      <c r="E63">
        <f t="shared" si="1"/>
        <v>-11.692052130867664</v>
      </c>
    </row>
    <row r="64" spans="1:5">
      <c r="A64">
        <v>65</v>
      </c>
      <c r="B64" s="4">
        <v>0.74707699999999999</v>
      </c>
      <c r="C64" s="5">
        <v>7.7999999999999999E-6</v>
      </c>
      <c r="D64">
        <f t="shared" si="0"/>
        <v>-0.29158702017899596</v>
      </c>
      <c r="E64">
        <f t="shared" si="1"/>
        <v>-11.761386824268728</v>
      </c>
    </row>
    <row r="65" spans="1:5">
      <c r="A65">
        <v>61</v>
      </c>
      <c r="B65" s="4">
        <v>0.75046199999999996</v>
      </c>
      <c r="C65" s="5">
        <v>3.2200000000000001E-6</v>
      </c>
      <c r="D65">
        <f t="shared" si="0"/>
        <v>-0.287066262101902</v>
      </c>
      <c r="E65">
        <f t="shared" si="1"/>
        <v>-12.646129198407957</v>
      </c>
    </row>
    <row r="66" spans="1:5">
      <c r="A66">
        <v>66</v>
      </c>
      <c r="B66" s="4">
        <v>0.75046199999999996</v>
      </c>
      <c r="C66" s="5">
        <v>1.0699999999999999E-5</v>
      </c>
      <c r="D66">
        <f t="shared" si="0"/>
        <v>-0.287066262101902</v>
      </c>
      <c r="E66">
        <f t="shared" si="1"/>
        <v>-11.445266816496414</v>
      </c>
    </row>
    <row r="67" spans="1:5">
      <c r="A67">
        <v>67</v>
      </c>
      <c r="B67" s="4">
        <v>0.752</v>
      </c>
      <c r="C67" s="5">
        <v>1.59E-5</v>
      </c>
      <c r="D67">
        <f t="shared" ref="D67:D69" si="2">LN(B67)</f>
        <v>-0.28501895503229724</v>
      </c>
      <c r="E67">
        <f t="shared" ref="E67:E69" si="3">LN(C67)</f>
        <v>-11.049191448738089</v>
      </c>
    </row>
    <row r="68" spans="1:5">
      <c r="A68">
        <v>62</v>
      </c>
      <c r="B68" s="4">
        <v>0.75323099999999998</v>
      </c>
      <c r="C68" s="5">
        <v>5.7100000000000004E-6</v>
      </c>
      <c r="D68">
        <f t="shared" si="2"/>
        <v>-0.28338332531906441</v>
      </c>
      <c r="E68">
        <f t="shared" si="3"/>
        <v>-12.073291534296356</v>
      </c>
    </row>
    <row r="69" spans="1:5">
      <c r="A69">
        <v>68</v>
      </c>
      <c r="B69" s="4">
        <v>0.75600000000000001</v>
      </c>
      <c r="C69" s="5">
        <v>9.9399999999999997E-6</v>
      </c>
      <c r="D69">
        <f t="shared" si="2"/>
        <v>-0.27971390280260405</v>
      </c>
      <c r="E69">
        <f t="shared" si="3"/>
        <v>-11.518943537295792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>
      <selection activeCell="K13" sqref="K13"/>
    </sheetView>
  </sheetViews>
  <sheetFormatPr baseColWidth="10" defaultColWidth="8.83203125" defaultRowHeight="15"/>
  <sheetData>
    <row r="1" spans="1:9">
      <c r="A1" t="s">
        <v>19</v>
      </c>
      <c r="B1" t="s">
        <v>5</v>
      </c>
      <c r="C1" s="81" t="s">
        <v>6</v>
      </c>
      <c r="E1" s="82" t="s">
        <v>58</v>
      </c>
      <c r="F1" s="82" t="s">
        <v>60</v>
      </c>
      <c r="G1" s="82" t="s">
        <v>59</v>
      </c>
    </row>
    <row r="2" spans="1:9">
      <c r="A2">
        <v>1</v>
      </c>
      <c r="B2">
        <v>0</v>
      </c>
      <c r="C2" s="81">
        <v>20</v>
      </c>
      <c r="E2" s="82">
        <f>B2</f>
        <v>0</v>
      </c>
      <c r="F2" s="82">
        <f>B2*B2</f>
        <v>0</v>
      </c>
      <c r="G2" s="82">
        <f>B2^3</f>
        <v>0</v>
      </c>
    </row>
    <row r="3" spans="1:9">
      <c r="A3">
        <v>2</v>
      </c>
      <c r="B3">
        <v>5</v>
      </c>
      <c r="C3" s="81">
        <v>36.200000000000003</v>
      </c>
      <c r="E3" s="82">
        <f t="shared" ref="E3:E7" si="0">B3</f>
        <v>5</v>
      </c>
      <c r="F3" s="82">
        <f t="shared" ref="F3:F7" si="1">B3*B3</f>
        <v>25</v>
      </c>
      <c r="G3" s="82">
        <f t="shared" ref="G3:G7" si="2">B3^3</f>
        <v>125</v>
      </c>
    </row>
    <row r="4" spans="1:9">
      <c r="A4">
        <v>3</v>
      </c>
      <c r="B4">
        <v>8</v>
      </c>
      <c r="C4" s="81">
        <v>52</v>
      </c>
      <c r="E4" s="82">
        <f t="shared" si="0"/>
        <v>8</v>
      </c>
      <c r="F4" s="82">
        <f t="shared" si="1"/>
        <v>64</v>
      </c>
      <c r="G4" s="82">
        <f t="shared" si="2"/>
        <v>512</v>
      </c>
    </row>
    <row r="5" spans="1:9">
      <c r="A5">
        <v>4</v>
      </c>
      <c r="B5">
        <v>12</v>
      </c>
      <c r="C5" s="81">
        <v>60</v>
      </c>
      <c r="E5" s="82">
        <f t="shared" si="0"/>
        <v>12</v>
      </c>
      <c r="F5" s="82">
        <f t="shared" si="1"/>
        <v>144</v>
      </c>
      <c r="G5" s="82">
        <f t="shared" si="2"/>
        <v>1728</v>
      </c>
    </row>
    <row r="6" spans="1:9">
      <c r="A6">
        <v>5</v>
      </c>
      <c r="B6">
        <v>16</v>
      </c>
      <c r="C6" s="81">
        <v>69.2</v>
      </c>
      <c r="E6" s="82">
        <f t="shared" si="0"/>
        <v>16</v>
      </c>
      <c r="F6" s="82">
        <f t="shared" si="1"/>
        <v>256</v>
      </c>
      <c r="G6" s="82">
        <f t="shared" si="2"/>
        <v>4096</v>
      </c>
    </row>
    <row r="7" spans="1:9">
      <c r="A7">
        <v>6</v>
      </c>
      <c r="B7">
        <v>18</v>
      </c>
      <c r="C7" s="81">
        <v>70</v>
      </c>
      <c r="E7" s="82">
        <f t="shared" si="0"/>
        <v>18</v>
      </c>
      <c r="F7" s="82">
        <f t="shared" si="1"/>
        <v>324</v>
      </c>
      <c r="G7" s="82">
        <f t="shared" si="2"/>
        <v>5832</v>
      </c>
      <c r="I7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Concrete</vt:lpstr>
      <vt:lpstr>Angle-Torque</vt:lpstr>
      <vt:lpstr>Soil Porosity</vt:lpstr>
      <vt:lpstr>Height_Age (UCF)</vt:lpstr>
    </vt:vector>
  </TitlesOfParts>
  <Company>South Dakota School of Mines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J. Capehart</dc:creator>
  <cp:lastModifiedBy>William Capehart</cp:lastModifiedBy>
  <dcterms:created xsi:type="dcterms:W3CDTF">2014-10-08T00:09:58Z</dcterms:created>
  <dcterms:modified xsi:type="dcterms:W3CDTF">2019-12-02T01:52:51Z</dcterms:modified>
</cp:coreProperties>
</file>