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D1D0BC07-4B4D-4100-99B6-8BA4A0775361}" xr6:coauthVersionLast="47" xr6:coauthVersionMax="47" xr10:uidLastSave="{00000000-0000-0000-0000-000000000000}"/>
  <bookViews>
    <workbookView xWindow="30510" yWindow="390" windowWidth="23520" windowHeight="14100" activeTab="2" xr2:uid="{00000000-000D-0000-FFFF-FFFF00000000}"/>
  </bookViews>
  <sheets>
    <sheet name="주방가전행사거래내역" sheetId="1" r:id="rId1"/>
    <sheet name="미납학생내역" sheetId="6" r:id="rId2"/>
    <sheet name="집계" sheetId="7" r:id="rId3"/>
  </sheets>
  <definedNames>
    <definedName name="_xlnm._FilterDatabase" localSheetId="0" hidden="1">주방가전행사거래내역!$A$3:$G$123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7" l="1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33" i="7"/>
  <c r="I45" i="1"/>
  <c r="I41" i="1"/>
  <c r="I35" i="1"/>
  <c r="I31" i="1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F5" i="1" l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G5" i="1"/>
  <c r="F4" i="1"/>
  <c r="G4" i="1" s="1"/>
  <c r="G43" i="1" l="1"/>
</calcChain>
</file>

<file path=xl/sharedStrings.xml><?xml version="1.0" encoding="utf-8"?>
<sst xmlns="http://schemas.openxmlformats.org/spreadsheetml/2006/main" count="1793" uniqueCount="139">
  <si>
    <t>에어프라이어</t>
    <phoneticPr fontId="2" type="noConversion"/>
  </si>
  <si>
    <t>전자레인지</t>
    <phoneticPr fontId="2" type="noConversion"/>
  </si>
  <si>
    <t>전기레인지</t>
    <phoneticPr fontId="2" type="noConversion"/>
  </si>
  <si>
    <t>전기주전자</t>
    <phoneticPr fontId="2" type="noConversion"/>
  </si>
  <si>
    <t>광파오븐</t>
    <phoneticPr fontId="2" type="noConversion"/>
  </si>
  <si>
    <t>커피메이커</t>
    <phoneticPr fontId="2" type="noConversion"/>
  </si>
  <si>
    <t>냉정수기</t>
    <phoneticPr fontId="2" type="noConversion"/>
  </si>
  <si>
    <t>식기세척기</t>
    <phoneticPr fontId="2" type="noConversion"/>
  </si>
  <si>
    <t>중탕기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</si>
  <si>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</si>
  <si>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</si>
  <si>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</si>
  <si>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</si>
  <si>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해운대지점</t>
  </si>
  <si>
    <t>동래지점</t>
    <phoneticPr fontId="2" type="noConversion"/>
  </si>
  <si>
    <t>영도지점</t>
    <phoneticPr fontId="2" type="noConversion"/>
  </si>
  <si>
    <t>사상지점</t>
    <phoneticPr fontId="2" type="noConversion"/>
  </si>
  <si>
    <t>수영지점</t>
    <phoneticPr fontId="2" type="noConversion"/>
  </si>
  <si>
    <t>해운대지점</t>
    <phoneticPr fontId="2" type="noConversion"/>
  </si>
  <si>
    <t>동래지점</t>
  </si>
  <si>
    <t>영도지점</t>
  </si>
  <si>
    <t>사상지점</t>
  </si>
  <si>
    <t>수영지점</t>
  </si>
  <si>
    <t>거래지점</t>
    <phoneticPr fontId="2" type="noConversion"/>
  </si>
  <si>
    <t>일자</t>
    <phoneticPr fontId="2" type="noConversion"/>
  </si>
  <si>
    <t>주방 가전 행사 거래 내역</t>
    <phoneticPr fontId="2" type="noConversion"/>
  </si>
  <si>
    <t>해운대지점 행사금액 합계</t>
    <phoneticPr fontId="2" type="noConversion"/>
  </si>
  <si>
    <t>해운대지점 행사금액 평균</t>
    <phoneticPr fontId="2" type="noConversion"/>
  </si>
  <si>
    <t>학년</t>
    <phoneticPr fontId="2" type="noConversion"/>
  </si>
  <si>
    <t>반</t>
    <phoneticPr fontId="2" type="noConversion"/>
  </si>
  <si>
    <t>번호</t>
    <phoneticPr fontId="2" type="noConversion"/>
  </si>
  <si>
    <t>이름</t>
  </si>
  <si>
    <t>납입금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</si>
  <si>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</si>
  <si>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</si>
  <si>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</si>
  <si>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</si>
  <si>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</si>
  <si>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</si>
  <si>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</si>
  <si>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</si>
  <si>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</si>
  <si>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미납금총액</t>
    <phoneticPr fontId="2" type="noConversion"/>
  </si>
  <si>
    <t>1학년</t>
  </si>
  <si>
    <t>1반</t>
  </si>
  <si>
    <t>1번</t>
  </si>
  <si>
    <t>강하나</t>
    <phoneticPr fontId="2" type="noConversion"/>
  </si>
  <si>
    <t>수업료</t>
  </si>
  <si>
    <t>학교운영지원비</t>
  </si>
  <si>
    <t>수련활동비</t>
  </si>
  <si>
    <t>교복대금</t>
  </si>
  <si>
    <t>2번</t>
  </si>
  <si>
    <t>김선희</t>
    <phoneticPr fontId="2" type="noConversion"/>
  </si>
  <si>
    <t>입학금</t>
  </si>
  <si>
    <t>교과서대금</t>
  </si>
  <si>
    <t>수준별보충학습비</t>
  </si>
  <si>
    <t>3번</t>
  </si>
  <si>
    <t>김준우</t>
    <phoneticPr fontId="2" type="noConversion"/>
  </si>
  <si>
    <t>4번</t>
  </si>
  <si>
    <t>김병현</t>
    <phoneticPr fontId="2" type="noConversion"/>
  </si>
  <si>
    <t>5번</t>
  </si>
  <si>
    <t>김선우</t>
    <phoneticPr fontId="2" type="noConversion"/>
  </si>
  <si>
    <t>6번</t>
  </si>
  <si>
    <t>김재영</t>
    <phoneticPr fontId="2" type="noConversion"/>
  </si>
  <si>
    <t>7번</t>
  </si>
  <si>
    <t>8번</t>
  </si>
  <si>
    <t>김미경</t>
    <phoneticPr fontId="2" type="noConversion"/>
  </si>
  <si>
    <t>9번</t>
  </si>
  <si>
    <t>남상희</t>
    <phoneticPr fontId="2" type="noConversion"/>
  </si>
  <si>
    <t>10번</t>
  </si>
  <si>
    <t>노한결</t>
    <phoneticPr fontId="2" type="noConversion"/>
  </si>
  <si>
    <t>11번</t>
  </si>
  <si>
    <t>도은찬</t>
    <phoneticPr fontId="2" type="noConversion"/>
  </si>
  <si>
    <t>12번</t>
  </si>
  <si>
    <t>박지윤</t>
    <phoneticPr fontId="2" type="noConversion"/>
  </si>
  <si>
    <t>13번</t>
  </si>
  <si>
    <t>박경은</t>
    <phoneticPr fontId="2" type="noConversion"/>
  </si>
  <si>
    <t>14번</t>
  </si>
  <si>
    <t>박선화</t>
    <phoneticPr fontId="2" type="noConversion"/>
  </si>
  <si>
    <t>15번</t>
  </si>
  <si>
    <t>박세현</t>
    <phoneticPr fontId="2" type="noConversion"/>
  </si>
  <si>
    <t>16번</t>
  </si>
  <si>
    <t>박민정</t>
    <phoneticPr fontId="2" type="noConversion"/>
  </si>
  <si>
    <t>17번</t>
  </si>
  <si>
    <t>변하나</t>
    <phoneticPr fontId="2" type="noConversion"/>
  </si>
  <si>
    <t>18번</t>
  </si>
  <si>
    <t>서효주</t>
    <phoneticPr fontId="2" type="noConversion"/>
  </si>
  <si>
    <t>19번</t>
  </si>
  <si>
    <t>서은오</t>
    <phoneticPr fontId="2" type="noConversion"/>
  </si>
  <si>
    <t>20번</t>
  </si>
  <si>
    <t>손수애</t>
    <phoneticPr fontId="2" type="noConversion"/>
  </si>
  <si>
    <t>21번</t>
  </si>
  <si>
    <t>송장현</t>
    <phoneticPr fontId="2" type="noConversion"/>
  </si>
  <si>
    <t>22번</t>
  </si>
  <si>
    <t>송채화</t>
    <phoneticPr fontId="2" type="noConversion"/>
  </si>
  <si>
    <t>전기압력밥솥</t>
  </si>
  <si>
    <t>토스터</t>
  </si>
  <si>
    <t>반자동커피메이커</t>
  </si>
  <si>
    <t>슬로우쿠커</t>
  </si>
  <si>
    <t>멀티블렌더</t>
  </si>
  <si>
    <t>중식비</t>
  </si>
  <si>
    <t>석식비</t>
  </si>
  <si>
    <t>착즙기</t>
  </si>
  <si>
    <t>해운대지점의 에어프라이어 행사금액 합계</t>
    <phoneticPr fontId="2" type="noConversion"/>
  </si>
  <si>
    <t>해운대지점의 에어프라이어 행사금액 평균</t>
    <phoneticPr fontId="2" type="noConversion"/>
  </si>
  <si>
    <t>행사금액</t>
    <phoneticPr fontId="2" type="noConversion"/>
  </si>
  <si>
    <t>SUMIF($B$4:$B$123, "해운대지점", $G$4:$G$123)</t>
  </si>
  <si>
    <r>
      <rPr>
        <b/>
        <sz val="11"/>
        <color rgb="FF00B050"/>
        <rFont val="맑은 고딕"/>
        <family val="3"/>
        <charset val="129"/>
        <scheme val="major"/>
      </rPr>
      <t>[sum_range]</t>
    </r>
    <r>
      <rPr>
        <sz val="11"/>
        <color theme="1"/>
        <rFont val="맑은 고딕"/>
        <family val="3"/>
        <charset val="129"/>
        <scheme val="major"/>
      </rPr>
      <t>: 합계를 구할 셀 범위. 생략 시 조건에 맞는 값의 합계만 합산</t>
    </r>
    <phoneticPr fontId="2" type="noConversion"/>
  </si>
  <si>
    <r>
      <rPr>
        <b/>
        <sz val="11"/>
        <color rgb="FFC00000"/>
        <rFont val="맑은 고딕"/>
        <family val="3"/>
        <charset val="129"/>
        <scheme val="major"/>
      </rPr>
      <t>range</t>
    </r>
    <r>
      <rPr>
        <sz val="11"/>
        <color theme="1"/>
        <rFont val="맑은 고딕"/>
        <family val="3"/>
        <charset val="129"/>
        <scheme val="major"/>
      </rPr>
      <t>: 조건을 적용시킬 셀 범위</t>
    </r>
    <phoneticPr fontId="2" type="noConversion"/>
  </si>
  <si>
    <r>
      <t xml:space="preserve">위와 같이, 테이블 전체를 범위 지정할 필요 없이 </t>
    </r>
    <r>
      <rPr>
        <b/>
        <sz val="11"/>
        <color rgb="FFC00000"/>
        <rFont val="맑은 고딕"/>
        <family val="3"/>
        <charset val="129"/>
        <scheme val="major"/>
      </rPr>
      <t>조건을 적용시킬 열</t>
    </r>
    <r>
      <rPr>
        <sz val="11"/>
        <color theme="1"/>
        <rFont val="맑은 고딕"/>
        <family val="3"/>
        <charset val="129"/>
        <scheme val="major"/>
      </rPr>
      <t xml:space="preserve">과 </t>
    </r>
    <r>
      <rPr>
        <b/>
        <sz val="11"/>
        <color rgb="FF00B050"/>
        <rFont val="맑은 고딕"/>
        <family val="3"/>
        <charset val="129"/>
        <scheme val="major"/>
      </rPr>
      <t>합계 처리할 열</t>
    </r>
    <r>
      <rPr>
        <sz val="11"/>
        <color theme="1"/>
        <rFont val="맑은 고딕"/>
        <family val="3"/>
        <charset val="129"/>
        <scheme val="major"/>
      </rPr>
      <t>을 따로 따로 입력하면 된다.</t>
    </r>
    <phoneticPr fontId="2" type="noConversion"/>
  </si>
  <si>
    <t>AVERAGEIF($B$4:$B$123,"해운대지점",$G$4:$G$123)</t>
  </si>
  <si>
    <t>SUMIFS($G$4:$G$123,$B$4:$B$123,"해운대지점",$C$4:$C$123,"에어프라이어")</t>
    <phoneticPr fontId="2" type="noConversion"/>
  </si>
  <si>
    <t>AVERAGEIFS($G$4:$G$123,$B$4:$B$123,"해운대지점",$C$4:$C$123,"에어프라이어")</t>
  </si>
  <si>
    <t>* 참고</t>
    <phoneticPr fontId="2" type="noConversion"/>
  </si>
  <si>
    <t>정확한 값 비교 예시</t>
    <phoneticPr fontId="2" type="noConversion"/>
  </si>
  <si>
    <t>=SUMIF(A1:A10, 100, B1:B10)    ' A1:A10 범위에서 100과 일치하는 셀의 B1:B10 값을 합산</t>
  </si>
  <si>
    <t>=SUMIF(A1:A10, "Apple", B1:B10) ' A1:A10 범위에서 "Apple"과 일치하는 셀의 B1:B10 값을 합산</t>
  </si>
  <si>
    <t>숫자 비교 연산자 예시</t>
    <phoneticPr fontId="2" type="noConversion"/>
  </si>
  <si>
    <t>=SUMIF(A1:A10, "&gt;100", B1:B10)  ' A1:A10 범위에서 100보다 큰 셀의 B1:B10 값을 합산</t>
  </si>
  <si>
    <t>=SUMIF(A1:A10, "&lt;&gt;200", B1:B10) ' A1:A10 범위에서 200이 아닌 셀의 B1:B10 값을 합산</t>
  </si>
  <si>
    <t>와일드카드를 사용한 예시</t>
    <phoneticPr fontId="2" type="noConversion"/>
  </si>
  <si>
    <t>=SUMIF(A1:A10, "App*", B1:B10) ' A1:A10 범위에서 "App"으로 시작하는 모든 셀의 B1:B10 값을 합산</t>
  </si>
  <si>
    <t>=SUMIF(A1:A10, "A?ple", B1:B10) ' A1:A10 범위에서 첫 글자가 "A"이고, 세 번째 글자가 "p"인 단어의 B1:B10 값을 합산</t>
  </si>
  <si>
    <t>? : 단일 문자</t>
    <phoneticPr fontId="2" type="noConversion"/>
  </si>
  <si>
    <t>* : 0개 이상의 문자</t>
    <phoneticPr fontId="2" type="noConversion"/>
  </si>
  <si>
    <t>수식 조건+셀참조</t>
    <phoneticPr fontId="2" type="noConversion"/>
  </si>
  <si>
    <t>=SUMIF(A1:A10, "&gt;" &amp; C1, B1:B10) ' C1 셀의 값보다 큰 값을 가진 A1:A10의 B1:B10 합산</t>
  </si>
  <si>
    <r>
      <rPr>
        <b/>
        <sz val="11"/>
        <color rgb="FF7030A0"/>
        <rFont val="맑은 고딕"/>
        <family val="3"/>
        <charset val="129"/>
        <scheme val="major"/>
      </rPr>
      <t>criteria</t>
    </r>
    <r>
      <rPr>
        <sz val="11"/>
        <color theme="1"/>
        <rFont val="맑은 고딕"/>
        <family val="3"/>
        <charset val="129"/>
        <scheme val="major"/>
      </rPr>
      <t>: 조건</t>
    </r>
    <phoneticPr fontId="2" type="noConversion"/>
  </si>
  <si>
    <r>
      <t>SUMIF(</t>
    </r>
    <r>
      <rPr>
        <b/>
        <sz val="11"/>
        <color rgb="FFC00000"/>
        <rFont val="맑은 고딕"/>
        <family val="3"/>
        <charset val="129"/>
        <scheme val="major"/>
      </rPr>
      <t>$B$4:$B$123</t>
    </r>
    <r>
      <rPr>
        <b/>
        <sz val="11"/>
        <color theme="1"/>
        <rFont val="맑은 고딕"/>
        <family val="3"/>
        <charset val="129"/>
        <scheme val="major"/>
      </rPr>
      <t xml:space="preserve">, </t>
    </r>
    <r>
      <rPr>
        <b/>
        <sz val="11"/>
        <color rgb="FF7030A0"/>
        <rFont val="맑은 고딕"/>
        <family val="3"/>
        <charset val="129"/>
        <scheme val="major"/>
      </rPr>
      <t>"해운대지점"</t>
    </r>
    <r>
      <rPr>
        <b/>
        <sz val="11"/>
        <color theme="1"/>
        <rFont val="맑은 고딕"/>
        <family val="3"/>
        <charset val="129"/>
        <scheme val="major"/>
      </rPr>
      <t xml:space="preserve">, </t>
    </r>
    <r>
      <rPr>
        <b/>
        <sz val="11"/>
        <color rgb="FF00B050"/>
        <rFont val="맑은 고딕"/>
        <family val="3"/>
        <charset val="129"/>
        <scheme val="major"/>
      </rPr>
      <t>$G$4:$G$123</t>
    </r>
    <r>
      <rPr>
        <b/>
        <sz val="11"/>
        <color theme="1"/>
        <rFont val="맑은 고딕"/>
        <family val="3"/>
        <charset val="129"/>
        <scheme val="major"/>
      </rPr>
      <t>)</t>
    </r>
    <phoneticPr fontId="2" type="noConversion"/>
  </si>
  <si>
    <r>
      <rPr>
        <b/>
        <sz val="11"/>
        <color rgb="FF7030A0"/>
        <rFont val="맑은 고딕"/>
        <family val="3"/>
        <charset val="129"/>
        <scheme val="major"/>
      </rPr>
      <t>criteria</t>
    </r>
    <r>
      <rPr>
        <b/>
        <sz val="11"/>
        <color theme="1"/>
        <rFont val="맑은 고딕"/>
        <family val="3"/>
        <charset val="129"/>
        <scheme val="major"/>
      </rPr>
      <t>에 조건을 입력할 때는 조건 대상(</t>
    </r>
    <r>
      <rPr>
        <b/>
        <sz val="11"/>
        <color rgb="FFC00000"/>
        <rFont val="맑은 고딕"/>
        <family val="3"/>
        <charset val="129"/>
        <scheme val="major"/>
      </rPr>
      <t>range</t>
    </r>
    <r>
      <rPr>
        <b/>
        <sz val="11"/>
        <color theme="1"/>
        <rFont val="맑은 고딕"/>
        <family val="3"/>
        <charset val="129"/>
        <scheme val="major"/>
      </rPr>
      <t xml:space="preserve">)이 이미 정해져 있기 때문에 </t>
    </r>
    <r>
      <rPr>
        <b/>
        <sz val="11"/>
        <color rgb="FFC00000"/>
        <rFont val="맑은 고딕"/>
        <family val="3"/>
        <charset val="129"/>
        <scheme val="major"/>
      </rPr>
      <t>조건 자체만 입력하면 된다</t>
    </r>
    <r>
      <rPr>
        <b/>
        <sz val="11"/>
        <color theme="1"/>
        <rFont val="맑은 고딕"/>
        <family val="3"/>
        <charset val="129"/>
        <scheme val="major"/>
      </rPr>
      <t>.</t>
    </r>
    <phoneticPr fontId="2" type="noConversion"/>
  </si>
  <si>
    <t>* 요구사항</t>
    <phoneticPr fontId="2" type="noConversion"/>
  </si>
  <si>
    <t>학생별로 미납금총액의 합 구하기</t>
    <phoneticPr fontId="2" type="noConversion"/>
  </si>
  <si>
    <t>조건 대상으로 사용하기 적절한 것은 학년-반-번호 셋트이다. 학년-반-번호까지만 조건으로 활용해도 데이터의 중복성이 제거되기 때문에, 이름까지 포함시킬 필요까지는 없다.</t>
    <phoneticPr fontId="2" type="noConversion"/>
  </si>
  <si>
    <t>조건 대상으로 이름만 사용하는 것은 동명이인 가능성으로 인해 적절하지 않다.</t>
    <phoneticPr fontId="2" type="noConversion"/>
  </si>
  <si>
    <t xml:space="preserve">1) 먼저, 학년-반-번호 컬럼으로 이루어진 테이블을 가져온다. </t>
    <phoneticPr fontId="2" type="noConversion"/>
  </si>
  <si>
    <t>2) 중복을 제거한다.</t>
    <phoneticPr fontId="2" type="noConversion"/>
  </si>
  <si>
    <t>미납금 총액 총합</t>
    <phoneticPr fontId="2" type="noConversion"/>
  </si>
  <si>
    <t>SUMIFS(미납학생내역!$O$2:$O$170,미납학생내역!$A$2:$A$170,I33,미납학생내역!$B$2:$B$170,J33,미납학생내역!$C$2:$C$170,K33)</t>
  </si>
  <si>
    <t>3) 수식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</si>
</sst>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1"/>
      <color rgb="FFC00000"/>
      <name val="맑은 고딕"/>
      <family val="3"/>
      <charset val="129"/>
      <scheme val="major"/>
    </font>
    <font>
      <b/>
      <sz val="11"/>
      <color rgb="FF00B050"/>
      <name val="맑은 고딕"/>
      <family val="3"/>
      <charset val="129"/>
      <scheme val="major"/>
    </font>
    <font>
      <b/>
      <sz val="11"/>
      <color rgb="FF0070C0"/>
      <name val="맑은 고딕"/>
      <family val="3"/>
      <charset val="129"/>
      <scheme val="major"/>
    </font>
    <font>
      <b/>
      <sz val="11"/>
      <color rgb="FF7030A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9"/>
      </patternFill>
    </fill>
    <fill>
      <patternFill patternType="solid">
        <fgColor indexed="9"/>
        <bgColor indexed="9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41" fontId="5" fillId="0" borderId="0" xfId="1" applyFont="1">
      <alignment vertical="center"/>
    </xf>
    <xf numFmtId="0" fontId="6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1" fontId="5" fillId="0" borderId="0" xfId="0" applyNumberFormat="1" applyFont="1">
      <alignment vertical="center"/>
    </xf>
    <xf numFmtId="0" fontId="10" fillId="0" borderId="0" xfId="0" quotePrefix="1" applyFont="1">
      <alignment vertical="center"/>
    </xf>
    <xf numFmtId="0" fontId="11" fillId="0" borderId="0" xfId="0" applyFont="1">
      <alignment vertical="center"/>
    </xf>
    <xf numFmtId="49" fontId="12" fillId="3" borderId="4" xfId="3" applyNumberFormat="1" applyFont="1" applyFill="1" applyBorder="1" applyAlignment="1">
      <alignment horizontal="center" vertical="center"/>
    </xf>
    <xf numFmtId="49" fontId="12" fillId="3" borderId="5" xfId="3" applyNumberFormat="1" applyFont="1" applyFill="1" applyBorder="1" applyAlignment="1">
      <alignment horizontal="center" vertical="center"/>
    </xf>
    <xf numFmtId="49" fontId="12" fillId="3" borderId="6" xfId="3" applyNumberFormat="1" applyFont="1" applyFill="1" applyBorder="1" applyAlignment="1">
      <alignment horizontal="center" vertical="center"/>
    </xf>
    <xf numFmtId="0" fontId="5" fillId="0" borderId="0" xfId="3" applyFont="1">
      <alignment vertical="center"/>
    </xf>
    <xf numFmtId="49" fontId="12" fillId="4" borderId="4" xfId="3" applyNumberFormat="1" applyFont="1" applyFill="1" applyBorder="1" applyAlignment="1">
      <alignment horizontal="center" vertical="center"/>
    </xf>
    <xf numFmtId="49" fontId="12" fillId="4" borderId="4" xfId="3" applyNumberFormat="1" applyFont="1" applyFill="1" applyBorder="1" applyAlignment="1">
      <alignment horizontal="right" vertical="center"/>
    </xf>
    <xf numFmtId="0" fontId="12" fillId="4" borderId="5" xfId="3" applyFont="1" applyFill="1" applyBorder="1" applyAlignment="1">
      <alignment horizontal="right" vertical="center"/>
    </xf>
    <xf numFmtId="0" fontId="12" fillId="4" borderId="4" xfId="3" applyFont="1" applyFill="1" applyBorder="1" applyAlignment="1">
      <alignment horizontal="right" vertical="center"/>
    </xf>
    <xf numFmtId="3" fontId="12" fillId="4" borderId="4" xfId="3" applyNumberFormat="1" applyFont="1" applyFill="1" applyBorder="1" applyAlignment="1">
      <alignment horizontal="right" vertical="center"/>
    </xf>
    <xf numFmtId="41" fontId="5" fillId="0" borderId="7" xfId="4" applyFont="1" applyBorder="1">
      <alignment vertical="center"/>
    </xf>
    <xf numFmtId="3" fontId="12" fillId="4" borderId="5" xfId="3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1" fontId="5" fillId="0" borderId="0" xfId="1" applyNumberFormat="1" applyFont="1" applyAlignment="1">
      <alignment horizontal="left" vertical="center"/>
    </xf>
    <xf numFmtId="0" fontId="15" fillId="0" borderId="0" xfId="0" applyNumberFormat="1" applyFont="1" applyAlignment="1">
      <alignment horizontal="left" vertical="center"/>
    </xf>
    <xf numFmtId="0" fontId="1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8" fillId="0" borderId="0" xfId="3" applyFont="1">
      <alignment vertical="center"/>
    </xf>
    <xf numFmtId="0" fontId="12" fillId="4" borderId="4" xfId="3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49" fontId="12" fillId="4" borderId="0" xfId="3" applyNumberFormat="1" applyFont="1" applyFill="1" applyBorder="1" applyAlignment="1">
      <alignment horizontal="left" vertical="center"/>
    </xf>
  </cellXfs>
  <cellStyles count="5">
    <cellStyle name="쉼표 [0]" xfId="1" builtinId="6"/>
    <cellStyle name="쉼표 [0] 2" xfId="4" xr:uid="{00000000-0005-0000-0000-000001000000}"/>
    <cellStyle name="표준" xfId="0" builtinId="0"/>
    <cellStyle name="표준 2 2" xfId="2" xr:uid="{00000000-0005-0000-0000-000003000000}"/>
    <cellStyle name="표준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8283</xdr:colOff>
      <xdr:row>1</xdr:row>
      <xdr:rowOff>140804</xdr:rowOff>
    </xdr:from>
    <xdr:to>
      <xdr:col>9</xdr:col>
      <xdr:colOff>310177</xdr:colOff>
      <xdr:row>2</xdr:row>
      <xdr:rowOff>231913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713997C-E7E1-0F62-E5F1-08A0AC346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1544" y="546652"/>
          <a:ext cx="3412428" cy="298174"/>
        </a:xfrm>
        <a:prstGeom prst="rect">
          <a:avLst/>
        </a:prstGeom>
      </xdr:spPr>
    </xdr:pic>
    <xdr:clientData/>
  </xdr:twoCellAnchor>
  <xdr:oneCellAnchor>
    <xdr:from>
      <xdr:col>13</xdr:col>
      <xdr:colOff>180975</xdr:colOff>
      <xdr:row>40</xdr:row>
      <xdr:rowOff>219075</xdr:rowOff>
    </xdr:from>
    <xdr:ext cx="1066552" cy="914286"/>
    <xdr:pic>
      <xdr:nvPicPr>
        <xdr:cNvPr id="7" name="그림 6">
          <a:extLst>
            <a:ext uri="{FF2B5EF4-FFF2-40B4-BE49-F238E27FC236}">
              <a16:creationId xmlns:a16="http://schemas.microsoft.com/office/drawing/2014/main" id="{5445FB6A-5EC1-402E-97EF-E019A5D6B2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160"/>
        <a:stretch/>
      </xdr:blipFill>
      <xdr:spPr>
        <a:xfrm>
          <a:off x="12582525" y="4972050"/>
          <a:ext cx="1066552" cy="914286"/>
        </a:xfrm>
        <a:prstGeom prst="rect">
          <a:avLst/>
        </a:prstGeom>
      </xdr:spPr>
    </xdr:pic>
    <xdr:clientData/>
  </xdr:oneCellAnchor>
  <xdr:oneCellAnchor>
    <xdr:from>
      <xdr:col>7</xdr:col>
      <xdr:colOff>323849</xdr:colOff>
      <xdr:row>37</xdr:row>
      <xdr:rowOff>171450</xdr:rowOff>
    </xdr:from>
    <xdr:ext cx="7329469" cy="257175"/>
    <xdr:pic>
      <xdr:nvPicPr>
        <xdr:cNvPr id="8" name="그림 7">
          <a:extLst>
            <a:ext uri="{FF2B5EF4-FFF2-40B4-BE49-F238E27FC236}">
              <a16:creationId xmlns:a16="http://schemas.microsoft.com/office/drawing/2014/main" id="{909FE3AA-25D7-4150-A4A2-52905057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4149" y="4238625"/>
          <a:ext cx="7329469" cy="2571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170</xdr:row>
      <xdr:rowOff>0</xdr:rowOff>
    </xdr:from>
    <xdr:to>
      <xdr:col>15</xdr:col>
      <xdr:colOff>54860</xdr:colOff>
      <xdr:row>170</xdr:row>
      <xdr:rowOff>0</xdr:rowOff>
    </xdr:to>
    <xdr:sp macro="" textlink="">
      <xdr:nvSpPr>
        <xdr:cNvPr id="2" name="Line 10">
          <a:extLst>
            <a:ext uri="{FF2B5EF4-FFF2-40B4-BE49-F238E27FC236}">
              <a16:creationId xmlns:a16="http://schemas.microsoft.com/office/drawing/2014/main" id="{5D0143AF-D973-4F4A-B6B6-66B66570ADFE}"/>
            </a:ext>
          </a:extLst>
        </xdr:cNvPr>
        <xdr:cNvSpPr>
          <a:spLocks noChangeShapeType="1"/>
        </xdr:cNvSpPr>
      </xdr:nvSpPr>
      <xdr:spPr bwMode="auto">
        <a:xfrm>
          <a:off x="0" y="30765750"/>
          <a:ext cx="9703685" cy="0"/>
        </a:xfrm>
        <a:prstGeom prst="line">
          <a:avLst/>
        </a:prstGeom>
        <a:noFill/>
        <a:ln w="1270" cap="rnd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11</xdr:col>
      <xdr:colOff>647635</xdr:colOff>
      <xdr:row>6</xdr:row>
      <xdr:rowOff>19017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90166C5-DE52-AE62-38F2-2BE3B3632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1009650"/>
          <a:ext cx="523810" cy="2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6</xdr:row>
      <xdr:rowOff>28575</xdr:rowOff>
    </xdr:from>
    <xdr:to>
      <xdr:col>11</xdr:col>
      <xdr:colOff>638175</xdr:colOff>
      <xdr:row>8</xdr:row>
      <xdr:rowOff>66675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7C29B10-CA6D-B929-253C-D6C55069E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12858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6</xdr:row>
      <xdr:rowOff>76200</xdr:rowOff>
    </xdr:from>
    <xdr:to>
      <xdr:col>14</xdr:col>
      <xdr:colOff>9269</xdr:colOff>
      <xdr:row>10</xdr:row>
      <xdr:rowOff>180857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55A6938-B16A-093C-C0E5-7888827E6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350" y="1333500"/>
          <a:ext cx="2047619" cy="9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295275</xdr:colOff>
      <xdr:row>11</xdr:row>
      <xdr:rowOff>123825</xdr:rowOff>
    </xdr:from>
    <xdr:to>
      <xdr:col>14</xdr:col>
      <xdr:colOff>622489</xdr:colOff>
      <xdr:row>20</xdr:row>
      <xdr:rowOff>66333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492B06-BFAE-3635-927B-055CCA61F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58075" y="2428875"/>
          <a:ext cx="2956114" cy="1828458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20</xdr:row>
      <xdr:rowOff>132359</xdr:rowOff>
    </xdr:from>
    <xdr:to>
      <xdr:col>18</xdr:col>
      <xdr:colOff>266700</xdr:colOff>
      <xdr:row>24</xdr:row>
      <xdr:rowOff>209401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152A956-B142-9E7D-2A97-A714EB48D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4323359"/>
          <a:ext cx="5381625" cy="915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zoomScaleNormal="100" workbookViewId="0">
      <selection activeCell="I10" sqref="I10"/>
    </sheetView>
  </sheetViews>
  <sheetFormatPr defaultColWidth="9" defaultRowHeight="16.5"/>
  <cols>
    <col min="1" max="1" width="11.125" style="2" bestFit="1" customWidth="1"/>
    <col min="2" max="2" width="11" style="2" bestFit="1" customWidth="1"/>
    <col min="3" max="3" width="17.25" style="4" bestFit="1" customWidth="1"/>
    <col min="4" max="4" width="10.875" style="2" bestFit="1" customWidth="1"/>
    <col min="5" max="5" width="5.25" style="2" bestFit="1" customWidth="1"/>
    <col min="6" max="6" width="12.375" style="2" bestFit="1" customWidth="1"/>
    <col min="7" max="7" width="13.625" style="2" bestFit="1" customWidth="1"/>
    <col min="8" max="8" width="4.5" style="2" customWidth="1"/>
    <col min="9" max="9" width="40.75" style="2" customWidth="1"/>
    <col min="10" max="16384" width="9" style="2"/>
  </cols>
  <sheetData>
    <row r="1" spans="1:12" ht="32.25" customHeight="1">
      <c r="A1" s="24" t="s">
        <v>25</v>
      </c>
      <c r="B1" s="24"/>
      <c r="C1" s="24"/>
      <c r="D1" s="24"/>
      <c r="E1" s="24"/>
      <c r="F1" s="24"/>
      <c r="G1" s="24"/>
    </row>
    <row r="3" spans="1:12" ht="19.5" customHeight="1">
      <c r="A3" s="5" t="s">
        <v>24</v>
      </c>
      <c r="B3" s="6" t="s">
        <v>23</v>
      </c>
      <c r="C3" s="7" t="s">
        <v>9</v>
      </c>
      <c r="D3" s="6" t="s">
        <v>10</v>
      </c>
      <c r="E3" s="6" t="s">
        <v>11</v>
      </c>
      <c r="F3" s="7" t="s">
        <v>12</v>
      </c>
      <c r="G3" s="8" t="s">
        <v>105</v>
      </c>
      <c r="L3" s="9"/>
    </row>
    <row r="4" spans="1:12" ht="18" customHeight="1">
      <c r="A4" s="1">
        <v>43472</v>
      </c>
      <c r="B4" s="2" t="s">
        <v>20</v>
      </c>
      <c r="C4" s="4" t="s">
        <v>7</v>
      </c>
      <c r="D4" s="3">
        <v>512600</v>
      </c>
      <c r="E4" s="2">
        <v>3</v>
      </c>
      <c r="F4" s="10">
        <f>D4*E4</f>
        <v>1537800</v>
      </c>
      <c r="G4" s="10">
        <f>F4*(1-15%)</f>
        <v>1307130</v>
      </c>
      <c r="I4" s="2" t="s">
        <v>108</v>
      </c>
      <c r="L4" s="11"/>
    </row>
    <row r="5" spans="1:12" ht="18" customHeight="1">
      <c r="A5" s="1">
        <v>43475</v>
      </c>
      <c r="B5" s="2" t="s">
        <v>13</v>
      </c>
      <c r="C5" s="4" t="s">
        <v>4</v>
      </c>
      <c r="D5" s="3">
        <v>450000</v>
      </c>
      <c r="E5" s="2">
        <v>7</v>
      </c>
      <c r="F5" s="10">
        <f t="shared" ref="F5:F68" si="0">D5*E5</f>
        <v>3150000</v>
      </c>
      <c r="G5" s="10">
        <f t="shared" ref="G5:G68" si="1">F5*(1-15%)</f>
        <v>2677500</v>
      </c>
      <c r="I5" s="2" t="s">
        <v>127</v>
      </c>
    </row>
    <row r="6" spans="1:12" ht="18" customHeight="1">
      <c r="A6" s="1">
        <v>43478</v>
      </c>
      <c r="B6" s="2" t="s">
        <v>21</v>
      </c>
      <c r="C6" s="4" t="s">
        <v>4</v>
      </c>
      <c r="D6" s="3">
        <v>450000</v>
      </c>
      <c r="E6" s="2">
        <v>5</v>
      </c>
      <c r="F6" s="10">
        <f t="shared" si="0"/>
        <v>2250000</v>
      </c>
      <c r="G6" s="10">
        <f t="shared" si="1"/>
        <v>1912500</v>
      </c>
      <c r="I6" s="2" t="s">
        <v>107</v>
      </c>
    </row>
    <row r="7" spans="1:12" ht="18" customHeight="1">
      <c r="A7" s="1">
        <v>43481</v>
      </c>
      <c r="B7" s="2" t="s">
        <v>19</v>
      </c>
      <c r="C7" s="4" t="s">
        <v>8</v>
      </c>
      <c r="D7" s="3">
        <v>332100</v>
      </c>
      <c r="E7" s="2">
        <v>18</v>
      </c>
      <c r="F7" s="10">
        <f t="shared" si="0"/>
        <v>5977800</v>
      </c>
      <c r="G7" s="10">
        <f t="shared" si="1"/>
        <v>5081130</v>
      </c>
      <c r="I7" s="25" t="s">
        <v>128</v>
      </c>
    </row>
    <row r="8" spans="1:12" ht="18" customHeight="1">
      <c r="A8" s="1">
        <v>43484</v>
      </c>
      <c r="B8" s="2" t="s">
        <v>17</v>
      </c>
      <c r="C8" s="4" t="s">
        <v>0</v>
      </c>
      <c r="D8" s="3">
        <v>159000</v>
      </c>
      <c r="E8" s="2">
        <v>8</v>
      </c>
      <c r="F8" s="10">
        <f t="shared" si="0"/>
        <v>1272000</v>
      </c>
      <c r="G8" s="10">
        <f t="shared" si="1"/>
        <v>1081200</v>
      </c>
      <c r="I8" s="2" t="s">
        <v>109</v>
      </c>
    </row>
    <row r="9" spans="1:12" ht="18" customHeight="1">
      <c r="A9" s="1">
        <v>43487</v>
      </c>
      <c r="B9" s="2" t="s">
        <v>13</v>
      </c>
      <c r="C9" s="4" t="s">
        <v>6</v>
      </c>
      <c r="D9" s="3">
        <v>1090000</v>
      </c>
      <c r="E9" s="2">
        <v>5</v>
      </c>
      <c r="F9" s="10">
        <f t="shared" si="0"/>
        <v>5450000</v>
      </c>
      <c r="G9" s="10">
        <f t="shared" si="1"/>
        <v>4632500</v>
      </c>
      <c r="I9" s="28"/>
    </row>
    <row r="10" spans="1:12" ht="18" customHeight="1">
      <c r="A10" s="1">
        <v>43490</v>
      </c>
      <c r="B10" s="2" t="s">
        <v>20</v>
      </c>
      <c r="C10" s="4" t="s">
        <v>6</v>
      </c>
      <c r="D10" s="3">
        <v>1090000</v>
      </c>
      <c r="E10" s="2">
        <v>5</v>
      </c>
      <c r="F10" s="10">
        <f t="shared" si="0"/>
        <v>5450000</v>
      </c>
      <c r="G10" s="10">
        <f t="shared" si="1"/>
        <v>4632500</v>
      </c>
      <c r="I10" s="25" t="s">
        <v>113</v>
      </c>
    </row>
    <row r="11" spans="1:12" ht="18" customHeight="1">
      <c r="A11" s="1">
        <v>43493</v>
      </c>
      <c r="B11" s="2" t="s">
        <v>19</v>
      </c>
      <c r="C11" s="4" t="s">
        <v>7</v>
      </c>
      <c r="D11" s="3">
        <v>512600</v>
      </c>
      <c r="E11" s="2">
        <v>10</v>
      </c>
      <c r="F11" s="10">
        <f t="shared" si="0"/>
        <v>5126000</v>
      </c>
      <c r="G11" s="10">
        <f t="shared" si="1"/>
        <v>4357100</v>
      </c>
      <c r="I11" s="25" t="s">
        <v>129</v>
      </c>
    </row>
    <row r="12" spans="1:12" ht="18" customHeight="1">
      <c r="A12" s="1">
        <v>43496</v>
      </c>
      <c r="B12" s="2" t="s">
        <v>22</v>
      </c>
      <c r="C12" s="4" t="s">
        <v>4</v>
      </c>
      <c r="D12" s="3">
        <v>450000</v>
      </c>
      <c r="E12" s="2">
        <v>12</v>
      </c>
      <c r="F12" s="10">
        <f t="shared" si="0"/>
        <v>5400000</v>
      </c>
      <c r="G12" s="10">
        <f t="shared" si="1"/>
        <v>4590000</v>
      </c>
      <c r="I12" s="2" t="s">
        <v>114</v>
      </c>
    </row>
    <row r="13" spans="1:12" ht="18" customHeight="1">
      <c r="A13" s="1">
        <v>43499</v>
      </c>
      <c r="B13" s="2" t="s">
        <v>19</v>
      </c>
      <c r="C13" s="4" t="s">
        <v>102</v>
      </c>
      <c r="D13" s="3">
        <v>390150</v>
      </c>
      <c r="E13" s="2">
        <v>6</v>
      </c>
      <c r="F13" s="10">
        <f t="shared" si="0"/>
        <v>2340900</v>
      </c>
      <c r="G13" s="10">
        <f t="shared" si="1"/>
        <v>1989765</v>
      </c>
      <c r="I13" s="2" t="s">
        <v>115</v>
      </c>
      <c r="L13" s="12"/>
    </row>
    <row r="14" spans="1:12" ht="18" customHeight="1">
      <c r="A14" s="1">
        <v>43502</v>
      </c>
      <c r="B14" s="2" t="s">
        <v>22</v>
      </c>
      <c r="C14" s="4" t="s">
        <v>95</v>
      </c>
      <c r="D14" s="3">
        <v>339000</v>
      </c>
      <c r="E14" s="2">
        <v>10</v>
      </c>
      <c r="F14" s="10">
        <f t="shared" si="0"/>
        <v>3390000</v>
      </c>
      <c r="G14" s="10">
        <f t="shared" si="1"/>
        <v>2881500</v>
      </c>
      <c r="I14" s="2" t="s">
        <v>116</v>
      </c>
    </row>
    <row r="15" spans="1:12" ht="18" customHeight="1">
      <c r="A15" s="1">
        <v>43505</v>
      </c>
      <c r="B15" s="2" t="s">
        <v>13</v>
      </c>
      <c r="C15" s="4" t="s">
        <v>8</v>
      </c>
      <c r="D15" s="3">
        <v>332100</v>
      </c>
      <c r="E15" s="2">
        <v>15</v>
      </c>
      <c r="F15" s="10">
        <f t="shared" si="0"/>
        <v>4981500</v>
      </c>
      <c r="G15" s="10">
        <f t="shared" si="1"/>
        <v>4234275</v>
      </c>
    </row>
    <row r="16" spans="1:12" ht="18" customHeight="1">
      <c r="A16" s="1">
        <v>43508</v>
      </c>
      <c r="B16" s="2" t="s">
        <v>20</v>
      </c>
      <c r="C16" s="4" t="s">
        <v>8</v>
      </c>
      <c r="D16" s="3">
        <v>332100</v>
      </c>
      <c r="E16" s="2">
        <v>20</v>
      </c>
      <c r="F16" s="10">
        <f t="shared" si="0"/>
        <v>6642000</v>
      </c>
      <c r="G16" s="10">
        <f t="shared" si="1"/>
        <v>5645700</v>
      </c>
      <c r="I16" s="2" t="s">
        <v>117</v>
      </c>
    </row>
    <row r="17" spans="1:9" ht="18" customHeight="1">
      <c r="A17" s="1">
        <v>43511</v>
      </c>
      <c r="B17" s="2" t="s">
        <v>21</v>
      </c>
      <c r="C17" s="4" t="s">
        <v>8</v>
      </c>
      <c r="D17" s="3">
        <v>332100</v>
      </c>
      <c r="E17" s="2">
        <v>10</v>
      </c>
      <c r="F17" s="10">
        <f t="shared" si="0"/>
        <v>3321000</v>
      </c>
      <c r="G17" s="10">
        <f t="shared" si="1"/>
        <v>2822850</v>
      </c>
      <c r="I17" s="2" t="s">
        <v>118</v>
      </c>
    </row>
    <row r="18" spans="1:9" ht="18" customHeight="1">
      <c r="A18" s="1">
        <v>43514</v>
      </c>
      <c r="B18" s="2" t="s">
        <v>13</v>
      </c>
      <c r="C18" s="4" t="s">
        <v>96</v>
      </c>
      <c r="D18" s="3">
        <v>319000</v>
      </c>
      <c r="E18" s="2">
        <v>20</v>
      </c>
      <c r="F18" s="10">
        <f t="shared" si="0"/>
        <v>6380000</v>
      </c>
      <c r="G18" s="10">
        <f t="shared" si="1"/>
        <v>5423000</v>
      </c>
      <c r="I18" s="2" t="s">
        <v>119</v>
      </c>
    </row>
    <row r="19" spans="1:9" ht="18" customHeight="1">
      <c r="A19" s="1">
        <v>43517</v>
      </c>
      <c r="B19" s="2" t="s">
        <v>21</v>
      </c>
      <c r="C19" s="4" t="s">
        <v>96</v>
      </c>
      <c r="D19" s="3">
        <v>319000</v>
      </c>
      <c r="E19" s="2">
        <v>10</v>
      </c>
      <c r="F19" s="10">
        <f t="shared" si="0"/>
        <v>3190000</v>
      </c>
      <c r="G19" s="10">
        <f t="shared" si="1"/>
        <v>2711500</v>
      </c>
    </row>
    <row r="20" spans="1:9" ht="18" customHeight="1">
      <c r="A20" s="1">
        <v>43520</v>
      </c>
      <c r="B20" s="2" t="s">
        <v>22</v>
      </c>
      <c r="C20" s="4" t="s">
        <v>96</v>
      </c>
      <c r="D20" s="3">
        <v>319000</v>
      </c>
      <c r="E20" s="2">
        <v>10</v>
      </c>
      <c r="F20" s="10">
        <f t="shared" si="0"/>
        <v>3190000</v>
      </c>
      <c r="G20" s="10">
        <f t="shared" si="1"/>
        <v>2711500</v>
      </c>
      <c r="I20" s="2" t="s">
        <v>120</v>
      </c>
    </row>
    <row r="21" spans="1:9" ht="18" customHeight="1">
      <c r="A21" s="1">
        <v>43523</v>
      </c>
      <c r="B21" s="2" t="s">
        <v>13</v>
      </c>
      <c r="C21" s="4" t="s">
        <v>4</v>
      </c>
      <c r="D21" s="3">
        <v>450000</v>
      </c>
      <c r="E21" s="2">
        <v>20</v>
      </c>
      <c r="F21" s="10">
        <f t="shared" si="0"/>
        <v>9000000</v>
      </c>
      <c r="G21" s="10">
        <f t="shared" si="1"/>
        <v>7650000</v>
      </c>
      <c r="I21" s="33" t="s">
        <v>124</v>
      </c>
    </row>
    <row r="22" spans="1:9" ht="18" customHeight="1">
      <c r="A22" s="1">
        <v>43526</v>
      </c>
      <c r="B22" s="2" t="s">
        <v>20</v>
      </c>
      <c r="C22" s="4" t="s">
        <v>1</v>
      </c>
      <c r="D22" s="3">
        <v>233500</v>
      </c>
      <c r="E22" s="2">
        <v>10</v>
      </c>
      <c r="F22" s="10">
        <f t="shared" si="0"/>
        <v>2335000</v>
      </c>
      <c r="G22" s="10">
        <f t="shared" si="1"/>
        <v>1984750</v>
      </c>
      <c r="I22" s="2" t="s">
        <v>123</v>
      </c>
    </row>
    <row r="23" spans="1:9" ht="18" customHeight="1">
      <c r="A23" s="1">
        <v>43529</v>
      </c>
      <c r="B23" s="2" t="s">
        <v>21</v>
      </c>
      <c r="C23" s="4" t="s">
        <v>1</v>
      </c>
      <c r="D23" s="3">
        <v>233500</v>
      </c>
      <c r="E23" s="2">
        <v>15</v>
      </c>
      <c r="F23" s="10">
        <f t="shared" si="0"/>
        <v>3502500</v>
      </c>
      <c r="G23" s="10">
        <f t="shared" si="1"/>
        <v>2977125</v>
      </c>
      <c r="I23" s="2" t="s">
        <v>121</v>
      </c>
    </row>
    <row r="24" spans="1:9" ht="18" customHeight="1">
      <c r="A24" s="1">
        <v>43532</v>
      </c>
      <c r="B24" s="2" t="s">
        <v>22</v>
      </c>
      <c r="C24" s="4" t="s">
        <v>1</v>
      </c>
      <c r="D24" s="3">
        <v>233500</v>
      </c>
      <c r="E24" s="2">
        <v>30</v>
      </c>
      <c r="F24" s="10">
        <f t="shared" si="0"/>
        <v>7005000</v>
      </c>
      <c r="G24" s="10">
        <f t="shared" si="1"/>
        <v>5954250</v>
      </c>
      <c r="I24" s="2" t="s">
        <v>122</v>
      </c>
    </row>
    <row r="25" spans="1:9" ht="18" customHeight="1">
      <c r="A25" s="1">
        <v>43535</v>
      </c>
      <c r="B25" s="2" t="s">
        <v>19</v>
      </c>
      <c r="C25" s="4" t="s">
        <v>97</v>
      </c>
      <c r="D25" s="3">
        <v>178200</v>
      </c>
      <c r="E25" s="2">
        <v>50</v>
      </c>
      <c r="F25" s="10">
        <f t="shared" si="0"/>
        <v>8910000</v>
      </c>
      <c r="G25" s="10">
        <f t="shared" si="1"/>
        <v>7573500</v>
      </c>
    </row>
    <row r="26" spans="1:9" ht="18" customHeight="1">
      <c r="A26" s="1">
        <v>43538</v>
      </c>
      <c r="B26" s="2" t="s">
        <v>20</v>
      </c>
      <c r="C26" s="4" t="s">
        <v>97</v>
      </c>
      <c r="D26" s="3">
        <v>178200</v>
      </c>
      <c r="E26" s="2">
        <v>32</v>
      </c>
      <c r="F26" s="10">
        <f t="shared" si="0"/>
        <v>5702400</v>
      </c>
      <c r="G26" s="10">
        <f t="shared" si="1"/>
        <v>4847040</v>
      </c>
      <c r="I26" s="2" t="s">
        <v>125</v>
      </c>
    </row>
    <row r="27" spans="1:9" ht="18" customHeight="1">
      <c r="A27" s="1">
        <v>43541</v>
      </c>
      <c r="B27" s="2" t="s">
        <v>19</v>
      </c>
      <c r="C27" s="4" t="s">
        <v>98</v>
      </c>
      <c r="D27" s="3">
        <v>109000</v>
      </c>
      <c r="E27" s="2">
        <v>17</v>
      </c>
      <c r="F27" s="10">
        <f t="shared" si="0"/>
        <v>1853000</v>
      </c>
      <c r="G27" s="10">
        <f t="shared" si="1"/>
        <v>1575050</v>
      </c>
      <c r="I27" s="2" t="s">
        <v>126</v>
      </c>
    </row>
    <row r="28" spans="1:9" ht="18" customHeight="1">
      <c r="A28" s="1">
        <v>43544</v>
      </c>
      <c r="B28" s="2" t="s">
        <v>21</v>
      </c>
      <c r="C28" s="4" t="s">
        <v>5</v>
      </c>
      <c r="D28" s="3">
        <v>69800</v>
      </c>
      <c r="E28" s="2">
        <v>55</v>
      </c>
      <c r="F28" s="10">
        <f t="shared" si="0"/>
        <v>3839000</v>
      </c>
      <c r="G28" s="10">
        <f t="shared" si="1"/>
        <v>3263150</v>
      </c>
    </row>
    <row r="29" spans="1:9" ht="18" customHeight="1">
      <c r="A29" s="1">
        <v>43547</v>
      </c>
      <c r="B29" s="2" t="s">
        <v>19</v>
      </c>
      <c r="C29" s="4" t="s">
        <v>6</v>
      </c>
      <c r="D29" s="3">
        <v>1090000</v>
      </c>
      <c r="E29" s="2">
        <v>5</v>
      </c>
      <c r="F29" s="10">
        <f t="shared" si="0"/>
        <v>5450000</v>
      </c>
      <c r="G29" s="10">
        <f t="shared" si="1"/>
        <v>4632500</v>
      </c>
      <c r="I29" s="28"/>
    </row>
    <row r="30" spans="1:9" ht="18" customHeight="1">
      <c r="A30" s="1">
        <v>43550</v>
      </c>
      <c r="B30" s="2" t="s">
        <v>13</v>
      </c>
      <c r="C30" s="4" t="s">
        <v>95</v>
      </c>
      <c r="D30" s="3">
        <v>339000</v>
      </c>
      <c r="E30" s="2">
        <v>20</v>
      </c>
      <c r="F30" s="10">
        <f t="shared" si="0"/>
        <v>6780000</v>
      </c>
      <c r="G30" s="10">
        <f t="shared" si="1"/>
        <v>5763000</v>
      </c>
      <c r="I30" s="26" t="s">
        <v>26</v>
      </c>
    </row>
    <row r="31" spans="1:9" ht="18" customHeight="1">
      <c r="A31" s="1">
        <v>43553</v>
      </c>
      <c r="B31" s="2" t="s">
        <v>20</v>
      </c>
      <c r="C31" s="4" t="s">
        <v>95</v>
      </c>
      <c r="D31" s="3">
        <v>339000</v>
      </c>
      <c r="E31" s="2">
        <v>27</v>
      </c>
      <c r="F31" s="10">
        <f t="shared" si="0"/>
        <v>9153000</v>
      </c>
      <c r="G31" s="10">
        <f t="shared" si="1"/>
        <v>7780050</v>
      </c>
      <c r="I31" s="27">
        <f>SUMIF($B$4:$B$123, "해운대지점", $G$4:$G$123)</f>
        <v>92009304</v>
      </c>
    </row>
    <row r="32" spans="1:9" ht="18" customHeight="1">
      <c r="A32" s="1">
        <v>43556</v>
      </c>
      <c r="B32" s="2" t="s">
        <v>21</v>
      </c>
      <c r="C32" s="4" t="s">
        <v>95</v>
      </c>
      <c r="D32" s="3">
        <v>339000</v>
      </c>
      <c r="E32" s="2">
        <v>18</v>
      </c>
      <c r="F32" s="10">
        <f t="shared" si="0"/>
        <v>6102000</v>
      </c>
      <c r="G32" s="10">
        <f t="shared" si="1"/>
        <v>5186700</v>
      </c>
      <c r="I32" s="31" t="s">
        <v>106</v>
      </c>
    </row>
    <row r="33" spans="1:12" ht="18" customHeight="1">
      <c r="A33" s="1">
        <v>43559</v>
      </c>
      <c r="B33" s="2" t="s">
        <v>22</v>
      </c>
      <c r="C33" s="4" t="s">
        <v>3</v>
      </c>
      <c r="D33" s="3">
        <v>199000</v>
      </c>
      <c r="E33" s="2">
        <v>25</v>
      </c>
      <c r="F33" s="10">
        <f t="shared" si="0"/>
        <v>4975000</v>
      </c>
      <c r="G33" s="10">
        <f t="shared" si="1"/>
        <v>4228750</v>
      </c>
      <c r="L33" s="12"/>
    </row>
    <row r="34" spans="1:12" ht="18" customHeight="1">
      <c r="A34" s="1">
        <v>43562</v>
      </c>
      <c r="B34" s="2" t="s">
        <v>19</v>
      </c>
      <c r="C34" s="4" t="s">
        <v>2</v>
      </c>
      <c r="D34" s="3">
        <v>1471680</v>
      </c>
      <c r="E34" s="2">
        <v>3</v>
      </c>
      <c r="F34" s="10">
        <f t="shared" si="0"/>
        <v>4415040</v>
      </c>
      <c r="G34" s="10">
        <f t="shared" si="1"/>
        <v>3752784</v>
      </c>
      <c r="I34" s="29" t="s">
        <v>27</v>
      </c>
    </row>
    <row r="35" spans="1:12" ht="18" customHeight="1">
      <c r="A35" s="1">
        <v>43565</v>
      </c>
      <c r="B35" s="2" t="s">
        <v>20</v>
      </c>
      <c r="C35" s="4" t="s">
        <v>2</v>
      </c>
      <c r="D35" s="3">
        <v>1471680</v>
      </c>
      <c r="E35" s="2">
        <v>5</v>
      </c>
      <c r="F35" s="10">
        <f t="shared" si="0"/>
        <v>7358400</v>
      </c>
      <c r="G35" s="10">
        <f t="shared" si="1"/>
        <v>6254640</v>
      </c>
      <c r="I35" s="30">
        <f>AVERAGEIF($B$4:$B$123,"해운대지점",$G$4:$G$123)</f>
        <v>4182241.0909090908</v>
      </c>
    </row>
    <row r="36" spans="1:12" ht="18" customHeight="1">
      <c r="A36" s="1">
        <v>43568</v>
      </c>
      <c r="B36" s="2" t="s">
        <v>22</v>
      </c>
      <c r="C36" s="4" t="s">
        <v>2</v>
      </c>
      <c r="D36" s="3">
        <v>1471680</v>
      </c>
      <c r="E36" s="2">
        <v>5</v>
      </c>
      <c r="F36" s="10">
        <f t="shared" si="0"/>
        <v>7358400</v>
      </c>
      <c r="G36" s="10">
        <f t="shared" si="1"/>
        <v>6254640</v>
      </c>
      <c r="I36" s="31" t="s">
        <v>110</v>
      </c>
    </row>
    <row r="37" spans="1:12" ht="18" customHeight="1">
      <c r="A37" s="1">
        <v>43571</v>
      </c>
      <c r="B37" s="2" t="s">
        <v>21</v>
      </c>
      <c r="C37" s="4" t="s">
        <v>6</v>
      </c>
      <c r="D37" s="3">
        <v>1090000</v>
      </c>
      <c r="E37" s="2">
        <v>6</v>
      </c>
      <c r="F37" s="10">
        <f t="shared" si="0"/>
        <v>6540000</v>
      </c>
      <c r="G37" s="10">
        <f t="shared" si="1"/>
        <v>5559000</v>
      </c>
    </row>
    <row r="38" spans="1:12" ht="18" customHeight="1">
      <c r="A38" s="1">
        <v>43574</v>
      </c>
      <c r="B38" s="2" t="s">
        <v>22</v>
      </c>
      <c r="C38" s="4" t="s">
        <v>6</v>
      </c>
      <c r="D38" s="3">
        <v>1090000</v>
      </c>
      <c r="E38" s="2">
        <v>8</v>
      </c>
      <c r="F38" s="10">
        <f t="shared" si="0"/>
        <v>8720000</v>
      </c>
      <c r="G38" s="10">
        <f t="shared" si="1"/>
        <v>7412000</v>
      </c>
    </row>
    <row r="39" spans="1:12" ht="18" customHeight="1">
      <c r="A39" s="1">
        <v>43577</v>
      </c>
      <c r="B39" s="2" t="s">
        <v>13</v>
      </c>
      <c r="C39" s="4" t="s">
        <v>3</v>
      </c>
      <c r="D39" s="3">
        <v>199000</v>
      </c>
      <c r="E39" s="2">
        <v>30</v>
      </c>
      <c r="F39" s="10">
        <f t="shared" si="0"/>
        <v>5970000</v>
      </c>
      <c r="G39" s="10">
        <f t="shared" si="1"/>
        <v>5074500</v>
      </c>
    </row>
    <row r="40" spans="1:12" ht="18" customHeight="1">
      <c r="A40" s="1">
        <v>43580</v>
      </c>
      <c r="B40" s="2" t="s">
        <v>19</v>
      </c>
      <c r="C40" s="4" t="s">
        <v>3</v>
      </c>
      <c r="D40" s="3">
        <v>199000</v>
      </c>
      <c r="E40" s="2">
        <v>25</v>
      </c>
      <c r="F40" s="10">
        <f t="shared" si="0"/>
        <v>4975000</v>
      </c>
      <c r="G40" s="10">
        <f t="shared" si="1"/>
        <v>4228750</v>
      </c>
      <c r="I40" s="29" t="s">
        <v>103</v>
      </c>
    </row>
    <row r="41" spans="1:12" ht="18" customHeight="1">
      <c r="A41" s="1">
        <v>43583</v>
      </c>
      <c r="B41" s="2" t="s">
        <v>13</v>
      </c>
      <c r="C41" s="4" t="s">
        <v>97</v>
      </c>
      <c r="D41" s="3">
        <v>178200</v>
      </c>
      <c r="E41" s="2">
        <v>17</v>
      </c>
      <c r="F41" s="10">
        <f t="shared" si="0"/>
        <v>3029400</v>
      </c>
      <c r="G41" s="10">
        <f t="shared" si="1"/>
        <v>2574990</v>
      </c>
      <c r="I41" s="27">
        <f>SUMIFS($G$4:$G$123,$B$4:$B$123,"해운대지점",$C$4:$C$123,"에어프라이어")</f>
        <v>5406000</v>
      </c>
    </row>
    <row r="42" spans="1:12" ht="18" customHeight="1">
      <c r="A42" s="1">
        <v>43586</v>
      </c>
      <c r="B42" s="2" t="s">
        <v>21</v>
      </c>
      <c r="C42" s="4" t="s">
        <v>97</v>
      </c>
      <c r="D42" s="3">
        <v>178200</v>
      </c>
      <c r="E42" s="2">
        <v>25</v>
      </c>
      <c r="F42" s="10">
        <f t="shared" si="0"/>
        <v>4455000</v>
      </c>
      <c r="G42" s="10">
        <f t="shared" si="1"/>
        <v>3786750</v>
      </c>
      <c r="I42" s="31" t="s">
        <v>111</v>
      </c>
    </row>
    <row r="43" spans="1:12" ht="18" customHeight="1">
      <c r="A43" s="1">
        <v>43589</v>
      </c>
      <c r="B43" s="2" t="s">
        <v>18</v>
      </c>
      <c r="C43" s="4" t="s">
        <v>0</v>
      </c>
      <c r="D43" s="3">
        <v>159000</v>
      </c>
      <c r="E43" s="2">
        <v>20</v>
      </c>
      <c r="F43" s="10">
        <f t="shared" si="0"/>
        <v>3180000</v>
      </c>
      <c r="G43" s="10">
        <f t="shared" si="1"/>
        <v>2703000</v>
      </c>
      <c r="I43" s="28"/>
    </row>
    <row r="44" spans="1:12" ht="18" customHeight="1">
      <c r="A44" s="1">
        <v>43592</v>
      </c>
      <c r="B44" s="2" t="s">
        <v>15</v>
      </c>
      <c r="C44" s="4" t="s">
        <v>0</v>
      </c>
      <c r="D44" s="3">
        <v>159000</v>
      </c>
      <c r="E44" s="2">
        <v>20</v>
      </c>
      <c r="F44" s="10">
        <f t="shared" si="0"/>
        <v>3180000</v>
      </c>
      <c r="G44" s="10">
        <f t="shared" si="1"/>
        <v>2703000</v>
      </c>
      <c r="I44" s="29" t="s">
        <v>104</v>
      </c>
    </row>
    <row r="45" spans="1:12" ht="18" customHeight="1">
      <c r="A45" s="1">
        <v>43595</v>
      </c>
      <c r="B45" s="2" t="s">
        <v>16</v>
      </c>
      <c r="C45" s="4" t="s">
        <v>0</v>
      </c>
      <c r="D45" s="3">
        <v>159000</v>
      </c>
      <c r="E45" s="2">
        <v>20</v>
      </c>
      <c r="F45" s="10">
        <f t="shared" si="0"/>
        <v>3180000</v>
      </c>
      <c r="G45" s="10">
        <f t="shared" si="1"/>
        <v>2703000</v>
      </c>
      <c r="I45" s="28">
        <f>AVERAGEIFS($G$4:$G$123,$B$4:$B$123,"해운대지점",$C$4:$C$123,"에어프라이어")</f>
        <v>2703000</v>
      </c>
    </row>
    <row r="46" spans="1:12" ht="18" customHeight="1">
      <c r="A46" s="1">
        <v>43598</v>
      </c>
      <c r="B46" s="2" t="s">
        <v>13</v>
      </c>
      <c r="C46" s="4" t="s">
        <v>98</v>
      </c>
      <c r="D46" s="3">
        <v>109000</v>
      </c>
      <c r="E46" s="2">
        <v>46</v>
      </c>
      <c r="F46" s="10">
        <f t="shared" si="0"/>
        <v>5014000</v>
      </c>
      <c r="G46" s="10">
        <f t="shared" si="1"/>
        <v>4261900</v>
      </c>
      <c r="I46" s="32" t="s">
        <v>112</v>
      </c>
    </row>
    <row r="47" spans="1:12" ht="18" customHeight="1">
      <c r="A47" s="1">
        <v>43601</v>
      </c>
      <c r="B47" s="2" t="s">
        <v>20</v>
      </c>
      <c r="C47" s="4" t="s">
        <v>98</v>
      </c>
      <c r="D47" s="3">
        <v>109000</v>
      </c>
      <c r="E47" s="2">
        <v>20</v>
      </c>
      <c r="F47" s="10">
        <f t="shared" si="0"/>
        <v>2180000</v>
      </c>
      <c r="G47" s="10">
        <f t="shared" si="1"/>
        <v>1853000</v>
      </c>
    </row>
    <row r="48" spans="1:12" ht="18" customHeight="1">
      <c r="A48" s="1">
        <v>43604</v>
      </c>
      <c r="B48" s="2" t="s">
        <v>19</v>
      </c>
      <c r="C48" s="4" t="s">
        <v>99</v>
      </c>
      <c r="D48" s="3">
        <v>74800</v>
      </c>
      <c r="E48" s="2">
        <v>22</v>
      </c>
      <c r="F48" s="10">
        <f t="shared" si="0"/>
        <v>1645600</v>
      </c>
      <c r="G48" s="10">
        <f t="shared" si="1"/>
        <v>1398760</v>
      </c>
    </row>
    <row r="49" spans="1:7" ht="18" customHeight="1">
      <c r="A49" s="1">
        <v>43607</v>
      </c>
      <c r="B49" s="2" t="s">
        <v>21</v>
      </c>
      <c r="C49" s="4" t="s">
        <v>99</v>
      </c>
      <c r="D49" s="3">
        <v>74800</v>
      </c>
      <c r="E49" s="2">
        <v>20</v>
      </c>
      <c r="F49" s="10">
        <f t="shared" si="0"/>
        <v>1496000</v>
      </c>
      <c r="G49" s="10">
        <f t="shared" si="1"/>
        <v>1271600</v>
      </c>
    </row>
    <row r="50" spans="1:7" ht="18" customHeight="1">
      <c r="A50" s="1">
        <v>43610</v>
      </c>
      <c r="B50" s="2" t="s">
        <v>22</v>
      </c>
      <c r="C50" s="4" t="s">
        <v>99</v>
      </c>
      <c r="D50" s="3">
        <v>74800</v>
      </c>
      <c r="E50" s="2">
        <v>20</v>
      </c>
      <c r="F50" s="10">
        <f t="shared" si="0"/>
        <v>1496000</v>
      </c>
      <c r="G50" s="10">
        <f t="shared" si="1"/>
        <v>1271600</v>
      </c>
    </row>
    <row r="51" spans="1:7" ht="18" customHeight="1">
      <c r="A51" s="1">
        <v>43613</v>
      </c>
      <c r="B51" s="2" t="s">
        <v>19</v>
      </c>
      <c r="C51" s="4" t="s">
        <v>5</v>
      </c>
      <c r="D51" s="3">
        <v>69800</v>
      </c>
      <c r="E51" s="2">
        <v>22</v>
      </c>
      <c r="F51" s="10">
        <f t="shared" si="0"/>
        <v>1535600</v>
      </c>
      <c r="G51" s="10">
        <f t="shared" si="1"/>
        <v>1305260</v>
      </c>
    </row>
    <row r="52" spans="1:7" ht="18" customHeight="1">
      <c r="A52" s="1">
        <v>43616</v>
      </c>
      <c r="B52" s="2" t="s">
        <v>20</v>
      </c>
      <c r="C52" s="4" t="s">
        <v>5</v>
      </c>
      <c r="D52" s="3">
        <v>69800</v>
      </c>
      <c r="E52" s="2">
        <v>20</v>
      </c>
      <c r="F52" s="10">
        <f t="shared" si="0"/>
        <v>1396000</v>
      </c>
      <c r="G52" s="10">
        <f t="shared" si="1"/>
        <v>1186600</v>
      </c>
    </row>
    <row r="53" spans="1:7" ht="18" customHeight="1">
      <c r="A53" s="1">
        <v>43619</v>
      </c>
      <c r="B53" s="2" t="s">
        <v>22</v>
      </c>
      <c r="C53" s="4" t="s">
        <v>5</v>
      </c>
      <c r="D53" s="3">
        <v>69800</v>
      </c>
      <c r="E53" s="2">
        <v>18</v>
      </c>
      <c r="F53" s="10">
        <f t="shared" si="0"/>
        <v>1256400</v>
      </c>
      <c r="G53" s="10">
        <f t="shared" si="1"/>
        <v>1067940</v>
      </c>
    </row>
    <row r="54" spans="1:7" ht="18" customHeight="1">
      <c r="A54" s="1">
        <v>43622</v>
      </c>
      <c r="B54" s="2" t="s">
        <v>19</v>
      </c>
      <c r="C54" s="4" t="s">
        <v>96</v>
      </c>
      <c r="D54" s="3">
        <v>319000</v>
      </c>
      <c r="E54" s="2">
        <v>20</v>
      </c>
      <c r="F54" s="10">
        <f t="shared" si="0"/>
        <v>6380000</v>
      </c>
      <c r="G54" s="10">
        <f t="shared" si="1"/>
        <v>5423000</v>
      </c>
    </row>
    <row r="55" spans="1:7" ht="18" customHeight="1">
      <c r="A55" s="1">
        <v>43625</v>
      </c>
      <c r="B55" s="2" t="s">
        <v>21</v>
      </c>
      <c r="C55" s="4" t="s">
        <v>3</v>
      </c>
      <c r="D55" s="3">
        <v>199000</v>
      </c>
      <c r="E55" s="2">
        <v>15</v>
      </c>
      <c r="F55" s="10">
        <f t="shared" si="0"/>
        <v>2985000</v>
      </c>
      <c r="G55" s="10">
        <f t="shared" si="1"/>
        <v>2537250</v>
      </c>
    </row>
    <row r="56" spans="1:7" ht="18" customHeight="1">
      <c r="A56" s="1">
        <v>43628</v>
      </c>
      <c r="B56" s="2" t="s">
        <v>22</v>
      </c>
      <c r="C56" s="4" t="s">
        <v>97</v>
      </c>
      <c r="D56" s="3">
        <v>178200</v>
      </c>
      <c r="E56" s="2">
        <v>20</v>
      </c>
      <c r="F56" s="10">
        <f t="shared" si="0"/>
        <v>3564000</v>
      </c>
      <c r="G56" s="10">
        <f t="shared" si="1"/>
        <v>3029400</v>
      </c>
    </row>
    <row r="57" spans="1:7" ht="18" customHeight="1">
      <c r="A57" s="1">
        <v>43631</v>
      </c>
      <c r="B57" s="2" t="s">
        <v>13</v>
      </c>
      <c r="C57" s="4" t="s">
        <v>99</v>
      </c>
      <c r="D57" s="3">
        <v>74800</v>
      </c>
      <c r="E57" s="2">
        <v>20</v>
      </c>
      <c r="F57" s="10">
        <f t="shared" si="0"/>
        <v>1496000</v>
      </c>
      <c r="G57" s="10">
        <f t="shared" si="1"/>
        <v>1271600</v>
      </c>
    </row>
    <row r="58" spans="1:7" ht="18" customHeight="1">
      <c r="A58" s="1">
        <v>43634</v>
      </c>
      <c r="B58" s="2" t="s">
        <v>20</v>
      </c>
      <c r="C58" s="4" t="s">
        <v>99</v>
      </c>
      <c r="D58" s="3">
        <v>74800</v>
      </c>
      <c r="E58" s="2">
        <v>20</v>
      </c>
      <c r="F58" s="10">
        <f t="shared" si="0"/>
        <v>1496000</v>
      </c>
      <c r="G58" s="10">
        <f t="shared" si="1"/>
        <v>1271600</v>
      </c>
    </row>
    <row r="59" spans="1:7" ht="18" customHeight="1">
      <c r="A59" s="1">
        <v>43637</v>
      </c>
      <c r="B59" s="2" t="s">
        <v>13</v>
      </c>
      <c r="C59" s="4" t="s">
        <v>2</v>
      </c>
      <c r="D59" s="3">
        <v>1471680</v>
      </c>
      <c r="E59" s="2">
        <v>3</v>
      </c>
      <c r="F59" s="10">
        <f t="shared" si="0"/>
        <v>4415040</v>
      </c>
      <c r="G59" s="10">
        <f t="shared" si="1"/>
        <v>3752784</v>
      </c>
    </row>
    <row r="60" spans="1:7" ht="18" customHeight="1">
      <c r="A60" s="1">
        <v>43640</v>
      </c>
      <c r="B60" s="2" t="s">
        <v>21</v>
      </c>
      <c r="C60" s="4" t="s">
        <v>2</v>
      </c>
      <c r="D60" s="3">
        <v>1471680</v>
      </c>
      <c r="E60" s="2">
        <v>5</v>
      </c>
      <c r="F60" s="10">
        <f t="shared" si="0"/>
        <v>7358400</v>
      </c>
      <c r="G60" s="10">
        <f t="shared" si="1"/>
        <v>6254640</v>
      </c>
    </row>
    <row r="61" spans="1:7" ht="18" customHeight="1">
      <c r="A61" s="1">
        <v>43643</v>
      </c>
      <c r="B61" s="2" t="s">
        <v>13</v>
      </c>
      <c r="C61" s="4" t="s">
        <v>7</v>
      </c>
      <c r="D61" s="3">
        <v>512600</v>
      </c>
      <c r="E61" s="2">
        <v>3</v>
      </c>
      <c r="F61" s="10">
        <f t="shared" si="0"/>
        <v>1537800</v>
      </c>
      <c r="G61" s="10">
        <f t="shared" si="1"/>
        <v>1307130</v>
      </c>
    </row>
    <row r="62" spans="1:7" ht="18" customHeight="1">
      <c r="A62" s="1">
        <v>43646</v>
      </c>
      <c r="B62" s="2" t="s">
        <v>21</v>
      </c>
      <c r="C62" s="4" t="s">
        <v>7</v>
      </c>
      <c r="D62" s="3">
        <v>512600</v>
      </c>
      <c r="E62" s="2">
        <v>4</v>
      </c>
      <c r="F62" s="10">
        <f t="shared" si="0"/>
        <v>2050400</v>
      </c>
      <c r="G62" s="10">
        <f t="shared" si="1"/>
        <v>1742840</v>
      </c>
    </row>
    <row r="63" spans="1:7" ht="18" customHeight="1">
      <c r="A63" s="1">
        <v>43649</v>
      </c>
      <c r="B63" s="2" t="s">
        <v>22</v>
      </c>
      <c r="C63" s="4" t="s">
        <v>7</v>
      </c>
      <c r="D63" s="3">
        <v>512600</v>
      </c>
      <c r="E63" s="2">
        <v>15</v>
      </c>
      <c r="F63" s="10">
        <f t="shared" si="0"/>
        <v>7689000</v>
      </c>
      <c r="G63" s="10">
        <f t="shared" si="1"/>
        <v>6535650</v>
      </c>
    </row>
    <row r="64" spans="1:7" ht="18" customHeight="1">
      <c r="A64" s="1">
        <v>43652</v>
      </c>
      <c r="B64" s="2" t="s">
        <v>19</v>
      </c>
      <c r="C64" s="4" t="s">
        <v>4</v>
      </c>
      <c r="D64" s="3">
        <v>450000</v>
      </c>
      <c r="E64" s="2">
        <v>18</v>
      </c>
      <c r="F64" s="10">
        <f t="shared" si="0"/>
        <v>8100000</v>
      </c>
      <c r="G64" s="10">
        <f t="shared" si="1"/>
        <v>6885000</v>
      </c>
    </row>
    <row r="65" spans="1:7" ht="18" customHeight="1">
      <c r="A65" s="1">
        <v>43655</v>
      </c>
      <c r="B65" s="2" t="s">
        <v>22</v>
      </c>
      <c r="C65" s="4" t="s">
        <v>102</v>
      </c>
      <c r="D65" s="3">
        <v>390150</v>
      </c>
      <c r="E65" s="2">
        <v>15</v>
      </c>
      <c r="F65" s="10">
        <f t="shared" si="0"/>
        <v>5852250</v>
      </c>
      <c r="G65" s="10">
        <f t="shared" si="1"/>
        <v>4974412.5</v>
      </c>
    </row>
    <row r="66" spans="1:7" ht="18" customHeight="1">
      <c r="A66" s="1">
        <v>43658</v>
      </c>
      <c r="B66" s="2" t="s">
        <v>19</v>
      </c>
      <c r="C66" s="4" t="s">
        <v>95</v>
      </c>
      <c r="D66" s="3">
        <v>339000</v>
      </c>
      <c r="E66" s="2">
        <v>22</v>
      </c>
      <c r="F66" s="10">
        <f t="shared" si="0"/>
        <v>7458000</v>
      </c>
      <c r="G66" s="10">
        <f t="shared" si="1"/>
        <v>6339300</v>
      </c>
    </row>
    <row r="67" spans="1:7" ht="18" customHeight="1">
      <c r="A67" s="1">
        <v>43661</v>
      </c>
      <c r="B67" s="2" t="s">
        <v>20</v>
      </c>
      <c r="C67" s="4" t="s">
        <v>96</v>
      </c>
      <c r="D67" s="3">
        <v>319000</v>
      </c>
      <c r="E67" s="2">
        <v>15</v>
      </c>
      <c r="F67" s="10">
        <f t="shared" si="0"/>
        <v>4785000</v>
      </c>
      <c r="G67" s="10">
        <f t="shared" si="1"/>
        <v>4067250</v>
      </c>
    </row>
    <row r="68" spans="1:7" ht="18" customHeight="1">
      <c r="A68" s="1">
        <v>43664</v>
      </c>
      <c r="B68" s="2" t="s">
        <v>20</v>
      </c>
      <c r="C68" s="4" t="s">
        <v>3</v>
      </c>
      <c r="D68" s="3">
        <v>199000</v>
      </c>
      <c r="E68" s="2">
        <v>10</v>
      </c>
      <c r="F68" s="10">
        <f t="shared" si="0"/>
        <v>1990000</v>
      </c>
      <c r="G68" s="10">
        <f t="shared" si="1"/>
        <v>1691500</v>
      </c>
    </row>
    <row r="69" spans="1:7" ht="18" customHeight="1">
      <c r="A69" s="1">
        <v>43667</v>
      </c>
      <c r="B69" s="2" t="s">
        <v>20</v>
      </c>
      <c r="C69" s="4" t="s">
        <v>4</v>
      </c>
      <c r="D69" s="3">
        <v>450000</v>
      </c>
      <c r="E69" s="2">
        <v>13</v>
      </c>
      <c r="F69" s="10">
        <f t="shared" ref="F69:F123" si="2">D69*E69</f>
        <v>5850000</v>
      </c>
      <c r="G69" s="10">
        <f t="shared" ref="G69:G78" si="3">F69*(1-15%)</f>
        <v>4972500</v>
      </c>
    </row>
    <row r="70" spans="1:7" ht="18" customHeight="1">
      <c r="A70" s="1">
        <v>43670</v>
      </c>
      <c r="B70" s="2" t="s">
        <v>13</v>
      </c>
      <c r="C70" s="4" t="s">
        <v>102</v>
      </c>
      <c r="D70" s="3">
        <v>390150</v>
      </c>
      <c r="E70" s="2">
        <v>10</v>
      </c>
      <c r="F70" s="10">
        <f t="shared" si="2"/>
        <v>3901500</v>
      </c>
      <c r="G70" s="10">
        <f t="shared" si="3"/>
        <v>3316275</v>
      </c>
    </row>
    <row r="71" spans="1:7" ht="18" customHeight="1">
      <c r="A71" s="1">
        <v>43673</v>
      </c>
      <c r="B71" s="2" t="s">
        <v>20</v>
      </c>
      <c r="C71" s="4" t="s">
        <v>102</v>
      </c>
      <c r="D71" s="3">
        <v>390150</v>
      </c>
      <c r="E71" s="2">
        <v>8</v>
      </c>
      <c r="F71" s="10">
        <f t="shared" si="2"/>
        <v>3121200</v>
      </c>
      <c r="G71" s="10">
        <f t="shared" si="3"/>
        <v>2653020</v>
      </c>
    </row>
    <row r="72" spans="1:7" ht="18" customHeight="1">
      <c r="A72" s="1">
        <v>43676</v>
      </c>
      <c r="B72" s="2" t="s">
        <v>21</v>
      </c>
      <c r="C72" s="4" t="s">
        <v>102</v>
      </c>
      <c r="D72" s="3">
        <v>390150</v>
      </c>
      <c r="E72" s="2">
        <v>10</v>
      </c>
      <c r="F72" s="10">
        <f t="shared" si="2"/>
        <v>3901500</v>
      </c>
      <c r="G72" s="10">
        <f t="shared" si="3"/>
        <v>3316275</v>
      </c>
    </row>
    <row r="73" spans="1:7" ht="18" customHeight="1">
      <c r="A73" s="1">
        <v>43679</v>
      </c>
      <c r="B73" s="2" t="s">
        <v>22</v>
      </c>
      <c r="C73" s="4" t="s">
        <v>8</v>
      </c>
      <c r="D73" s="3">
        <v>332100</v>
      </c>
      <c r="E73" s="2">
        <v>5</v>
      </c>
      <c r="F73" s="10">
        <f t="shared" si="2"/>
        <v>1660500</v>
      </c>
      <c r="G73" s="10">
        <f t="shared" si="3"/>
        <v>1411425</v>
      </c>
    </row>
    <row r="74" spans="1:7" ht="18" customHeight="1">
      <c r="A74" s="1">
        <v>43682</v>
      </c>
      <c r="B74" s="2" t="s">
        <v>19</v>
      </c>
      <c r="C74" s="4" t="s">
        <v>1</v>
      </c>
      <c r="D74" s="3">
        <v>233500</v>
      </c>
      <c r="E74" s="2">
        <v>17</v>
      </c>
      <c r="F74" s="10">
        <f t="shared" si="2"/>
        <v>3969500</v>
      </c>
      <c r="G74" s="10">
        <f t="shared" si="3"/>
        <v>3374075</v>
      </c>
    </row>
    <row r="75" spans="1:7" ht="18" customHeight="1">
      <c r="A75" s="1">
        <v>43685</v>
      </c>
      <c r="B75" s="2" t="s">
        <v>14</v>
      </c>
      <c r="C75" s="4" t="s">
        <v>0</v>
      </c>
      <c r="D75" s="3">
        <v>159000</v>
      </c>
      <c r="E75" s="2">
        <v>20</v>
      </c>
      <c r="F75" s="10">
        <f t="shared" si="2"/>
        <v>3180000</v>
      </c>
      <c r="G75" s="10">
        <f t="shared" si="3"/>
        <v>2703000</v>
      </c>
    </row>
    <row r="76" spans="1:7" ht="18" customHeight="1">
      <c r="A76" s="1">
        <v>43688</v>
      </c>
      <c r="B76" s="2" t="s">
        <v>21</v>
      </c>
      <c r="C76" s="4" t="s">
        <v>98</v>
      </c>
      <c r="D76" s="3">
        <v>109000</v>
      </c>
      <c r="E76" s="2">
        <v>10</v>
      </c>
      <c r="F76" s="10">
        <f t="shared" si="2"/>
        <v>1090000</v>
      </c>
      <c r="G76" s="10">
        <f t="shared" si="3"/>
        <v>926500</v>
      </c>
    </row>
    <row r="77" spans="1:7" ht="18" customHeight="1">
      <c r="A77" s="1">
        <v>43691</v>
      </c>
      <c r="B77" s="2" t="s">
        <v>22</v>
      </c>
      <c r="C77" s="4" t="s">
        <v>98</v>
      </c>
      <c r="D77" s="3">
        <v>109000</v>
      </c>
      <c r="E77" s="2">
        <v>50</v>
      </c>
      <c r="F77" s="10">
        <f t="shared" si="2"/>
        <v>5450000</v>
      </c>
      <c r="G77" s="10">
        <f t="shared" si="3"/>
        <v>4632500</v>
      </c>
    </row>
    <row r="78" spans="1:7" ht="18" customHeight="1">
      <c r="A78" s="1">
        <v>43694</v>
      </c>
      <c r="B78" s="2" t="s">
        <v>13</v>
      </c>
      <c r="C78" s="4" t="s">
        <v>5</v>
      </c>
      <c r="D78" s="3">
        <v>69800</v>
      </c>
      <c r="E78" s="2">
        <v>30</v>
      </c>
      <c r="F78" s="10">
        <f t="shared" si="2"/>
        <v>2094000</v>
      </c>
      <c r="G78" s="10">
        <f t="shared" si="3"/>
        <v>1779900</v>
      </c>
    </row>
    <row r="79" spans="1:7" ht="18" customHeight="1">
      <c r="A79" s="1">
        <v>43697</v>
      </c>
      <c r="B79" s="2" t="s">
        <v>17</v>
      </c>
      <c r="C79" s="4" t="s">
        <v>0</v>
      </c>
      <c r="D79" s="3">
        <v>159000</v>
      </c>
      <c r="E79" s="2">
        <v>8</v>
      </c>
      <c r="F79" s="10">
        <f t="shared" si="2"/>
        <v>1272000</v>
      </c>
      <c r="G79" s="10">
        <v>1081200</v>
      </c>
    </row>
    <row r="80" spans="1:7" ht="18" customHeight="1">
      <c r="A80" s="1">
        <v>43700</v>
      </c>
      <c r="B80" s="2" t="s">
        <v>13</v>
      </c>
      <c r="C80" s="4" t="s">
        <v>6</v>
      </c>
      <c r="D80" s="3">
        <v>1090000</v>
      </c>
      <c r="E80" s="2">
        <v>5</v>
      </c>
      <c r="F80" s="10">
        <f t="shared" si="2"/>
        <v>5450000</v>
      </c>
      <c r="G80" s="10">
        <v>4632500</v>
      </c>
    </row>
    <row r="81" spans="1:7" ht="18" customHeight="1">
      <c r="A81" s="1">
        <v>43703</v>
      </c>
      <c r="B81" s="2" t="s">
        <v>20</v>
      </c>
      <c r="C81" s="4" t="s">
        <v>6</v>
      </c>
      <c r="D81" s="3">
        <v>1090000</v>
      </c>
      <c r="E81" s="2">
        <v>7</v>
      </c>
      <c r="F81" s="10">
        <f t="shared" si="2"/>
        <v>7630000</v>
      </c>
      <c r="G81" s="10">
        <v>9265000</v>
      </c>
    </row>
    <row r="82" spans="1:7" ht="18" customHeight="1">
      <c r="A82" s="1">
        <v>43706</v>
      </c>
      <c r="B82" s="2" t="s">
        <v>19</v>
      </c>
      <c r="C82" s="4" t="s">
        <v>7</v>
      </c>
      <c r="D82" s="3">
        <v>512600</v>
      </c>
      <c r="E82" s="2">
        <v>10</v>
      </c>
      <c r="F82" s="10">
        <f t="shared" si="2"/>
        <v>5126000</v>
      </c>
      <c r="G82" s="10">
        <v>4357100</v>
      </c>
    </row>
    <row r="83" spans="1:7" ht="18" customHeight="1">
      <c r="A83" s="1">
        <v>43709</v>
      </c>
      <c r="B83" s="2" t="s">
        <v>22</v>
      </c>
      <c r="C83" s="4" t="s">
        <v>4</v>
      </c>
      <c r="D83" s="3">
        <v>450000</v>
      </c>
      <c r="E83" s="2">
        <v>12</v>
      </c>
      <c r="F83" s="10">
        <f t="shared" si="2"/>
        <v>5400000</v>
      </c>
      <c r="G83" s="10">
        <v>4590000</v>
      </c>
    </row>
    <row r="84" spans="1:7" ht="18" customHeight="1">
      <c r="A84" s="1">
        <v>43712</v>
      </c>
      <c r="B84" s="2" t="s">
        <v>19</v>
      </c>
      <c r="C84" s="4" t="s">
        <v>102</v>
      </c>
      <c r="D84" s="3">
        <v>390150</v>
      </c>
      <c r="E84" s="2">
        <v>7</v>
      </c>
      <c r="F84" s="10">
        <f t="shared" si="2"/>
        <v>2731050</v>
      </c>
      <c r="G84" s="10">
        <v>10612080</v>
      </c>
    </row>
    <row r="85" spans="1:7" ht="18" customHeight="1">
      <c r="A85" s="1">
        <v>43715</v>
      </c>
      <c r="B85" s="2" t="s">
        <v>22</v>
      </c>
      <c r="C85" s="4" t="s">
        <v>95</v>
      </c>
      <c r="D85" s="3">
        <v>339000</v>
      </c>
      <c r="E85" s="2">
        <v>10</v>
      </c>
      <c r="F85" s="10">
        <f t="shared" si="2"/>
        <v>3390000</v>
      </c>
      <c r="G85" s="10">
        <v>2881500</v>
      </c>
    </row>
    <row r="86" spans="1:7" ht="18" customHeight="1">
      <c r="A86" s="1">
        <v>43718</v>
      </c>
      <c r="B86" s="2" t="s">
        <v>13</v>
      </c>
      <c r="C86" s="4" t="s">
        <v>4</v>
      </c>
      <c r="D86" s="3">
        <v>450000</v>
      </c>
      <c r="E86" s="2">
        <v>15</v>
      </c>
      <c r="F86" s="10">
        <f t="shared" si="2"/>
        <v>6750000</v>
      </c>
      <c r="G86" s="10">
        <v>4234275</v>
      </c>
    </row>
    <row r="87" spans="1:7" ht="18" customHeight="1">
      <c r="A87" s="1">
        <v>43721</v>
      </c>
      <c r="B87" s="2" t="s">
        <v>20</v>
      </c>
      <c r="C87" s="4" t="s">
        <v>8</v>
      </c>
      <c r="D87" s="3">
        <v>332100</v>
      </c>
      <c r="E87" s="2">
        <v>20</v>
      </c>
      <c r="F87" s="10">
        <f t="shared" si="2"/>
        <v>6642000</v>
      </c>
      <c r="G87" s="10">
        <v>13267395</v>
      </c>
    </row>
    <row r="88" spans="1:7" ht="18" customHeight="1">
      <c r="A88" s="1">
        <v>43724</v>
      </c>
      <c r="B88" s="2" t="s">
        <v>21</v>
      </c>
      <c r="C88" s="4" t="s">
        <v>8</v>
      </c>
      <c r="D88" s="3">
        <v>332100</v>
      </c>
      <c r="E88" s="2">
        <v>10</v>
      </c>
      <c r="F88" s="10">
        <f t="shared" si="2"/>
        <v>3321000</v>
      </c>
      <c r="G88" s="10">
        <v>2822850</v>
      </c>
    </row>
    <row r="89" spans="1:7" ht="18" customHeight="1">
      <c r="A89" s="1">
        <v>43727</v>
      </c>
      <c r="B89" s="2" t="s">
        <v>13</v>
      </c>
      <c r="C89" s="4" t="s">
        <v>96</v>
      </c>
      <c r="D89" s="3">
        <v>319000</v>
      </c>
      <c r="E89" s="2">
        <v>10</v>
      </c>
      <c r="F89" s="10">
        <f t="shared" si="2"/>
        <v>3190000</v>
      </c>
      <c r="G89" s="10">
        <v>13557500</v>
      </c>
    </row>
    <row r="90" spans="1:7" ht="18" customHeight="1">
      <c r="A90" s="1">
        <v>43730</v>
      </c>
      <c r="B90" s="2" t="s">
        <v>18</v>
      </c>
      <c r="C90" s="4" t="s">
        <v>0</v>
      </c>
      <c r="D90" s="3">
        <v>159000</v>
      </c>
      <c r="E90" s="2">
        <v>20</v>
      </c>
      <c r="F90" s="10">
        <f t="shared" si="2"/>
        <v>3180000</v>
      </c>
      <c r="G90" s="10">
        <v>2703000</v>
      </c>
    </row>
    <row r="91" spans="1:7" ht="18" customHeight="1">
      <c r="A91" s="1">
        <v>43733</v>
      </c>
      <c r="B91" s="2" t="s">
        <v>15</v>
      </c>
      <c r="C91" s="4" t="s">
        <v>0</v>
      </c>
      <c r="D91" s="3">
        <v>159000</v>
      </c>
      <c r="E91" s="2">
        <v>20</v>
      </c>
      <c r="F91" s="10">
        <f t="shared" si="2"/>
        <v>3180000</v>
      </c>
      <c r="G91" s="10">
        <v>2703000</v>
      </c>
    </row>
    <row r="92" spans="1:7" ht="18" customHeight="1">
      <c r="A92" s="1">
        <v>43736</v>
      </c>
      <c r="B92" s="2" t="s">
        <v>16</v>
      </c>
      <c r="C92" s="4" t="s">
        <v>0</v>
      </c>
      <c r="D92" s="3">
        <v>159000</v>
      </c>
      <c r="E92" s="2">
        <v>20</v>
      </c>
      <c r="F92" s="10">
        <f t="shared" si="2"/>
        <v>3180000</v>
      </c>
      <c r="G92" s="10">
        <v>2703000</v>
      </c>
    </row>
    <row r="93" spans="1:7" ht="18" customHeight="1">
      <c r="A93" s="1">
        <v>43739</v>
      </c>
      <c r="B93" s="2" t="s">
        <v>13</v>
      </c>
      <c r="C93" s="4" t="s">
        <v>98</v>
      </c>
      <c r="D93" s="3">
        <v>109000</v>
      </c>
      <c r="E93" s="2">
        <v>46</v>
      </c>
      <c r="F93" s="10">
        <f t="shared" si="2"/>
        <v>5014000</v>
      </c>
      <c r="G93" s="10">
        <v>4261900</v>
      </c>
    </row>
    <row r="94" spans="1:7" ht="18" customHeight="1">
      <c r="A94" s="1">
        <v>43742</v>
      </c>
      <c r="B94" s="2" t="s">
        <v>20</v>
      </c>
      <c r="C94" s="4" t="s">
        <v>98</v>
      </c>
      <c r="D94" s="3">
        <v>109000</v>
      </c>
      <c r="E94" s="2">
        <v>20</v>
      </c>
      <c r="F94" s="10">
        <f t="shared" si="2"/>
        <v>2180000</v>
      </c>
      <c r="G94" s="10">
        <v>1853000</v>
      </c>
    </row>
    <row r="95" spans="1:7" ht="18" customHeight="1">
      <c r="A95" s="1">
        <v>43745</v>
      </c>
      <c r="B95" s="2" t="s">
        <v>19</v>
      </c>
      <c r="C95" s="4" t="s">
        <v>99</v>
      </c>
      <c r="D95" s="3">
        <v>74800</v>
      </c>
      <c r="E95" s="2">
        <v>22</v>
      </c>
      <c r="F95" s="10">
        <f t="shared" si="2"/>
        <v>1645600</v>
      </c>
      <c r="G95" s="10">
        <v>1398760</v>
      </c>
    </row>
    <row r="96" spans="1:7" ht="18" customHeight="1">
      <c r="A96" s="1">
        <v>43748</v>
      </c>
      <c r="B96" s="2" t="s">
        <v>21</v>
      </c>
      <c r="C96" s="4" t="s">
        <v>99</v>
      </c>
      <c r="D96" s="3">
        <v>74800</v>
      </c>
      <c r="E96" s="2">
        <v>20</v>
      </c>
      <c r="F96" s="10">
        <f t="shared" si="2"/>
        <v>1496000</v>
      </c>
      <c r="G96" s="10">
        <v>1271600</v>
      </c>
    </row>
    <row r="97" spans="1:7" ht="18" customHeight="1">
      <c r="A97" s="1">
        <v>43751</v>
      </c>
      <c r="B97" s="2" t="s">
        <v>22</v>
      </c>
      <c r="C97" s="4" t="s">
        <v>99</v>
      </c>
      <c r="D97" s="3">
        <v>74800</v>
      </c>
      <c r="E97" s="2">
        <v>20</v>
      </c>
      <c r="F97" s="10">
        <f t="shared" si="2"/>
        <v>1496000</v>
      </c>
      <c r="G97" s="10">
        <v>1271600</v>
      </c>
    </row>
    <row r="98" spans="1:7" ht="18" customHeight="1">
      <c r="A98" s="1">
        <v>43754</v>
      </c>
      <c r="B98" s="2" t="s">
        <v>19</v>
      </c>
      <c r="C98" s="4" t="s">
        <v>5</v>
      </c>
      <c r="D98" s="3">
        <v>69800</v>
      </c>
      <c r="E98" s="2">
        <v>22</v>
      </c>
      <c r="F98" s="10">
        <f t="shared" si="2"/>
        <v>1535600</v>
      </c>
      <c r="G98" s="10">
        <v>1305260</v>
      </c>
    </row>
    <row r="99" spans="1:7" ht="18" customHeight="1">
      <c r="A99" s="1">
        <v>43757</v>
      </c>
      <c r="B99" s="2" t="s">
        <v>20</v>
      </c>
      <c r="C99" s="4" t="s">
        <v>5</v>
      </c>
      <c r="D99" s="3">
        <v>69800</v>
      </c>
      <c r="E99" s="2">
        <v>20</v>
      </c>
      <c r="F99" s="10">
        <f t="shared" si="2"/>
        <v>1396000</v>
      </c>
      <c r="G99" s="10">
        <v>1186600</v>
      </c>
    </row>
    <row r="100" spans="1:7" ht="18" customHeight="1">
      <c r="A100" s="1">
        <v>43760</v>
      </c>
      <c r="B100" s="2" t="s">
        <v>22</v>
      </c>
      <c r="C100" s="4" t="s">
        <v>5</v>
      </c>
      <c r="D100" s="3">
        <v>69800</v>
      </c>
      <c r="E100" s="2">
        <v>18</v>
      </c>
      <c r="F100" s="10">
        <f t="shared" si="2"/>
        <v>1256400</v>
      </c>
      <c r="G100" s="10">
        <v>1067940</v>
      </c>
    </row>
    <row r="101" spans="1:7" ht="18" customHeight="1">
      <c r="A101" s="1">
        <v>43763</v>
      </c>
      <c r="B101" s="2" t="s">
        <v>22</v>
      </c>
      <c r="C101" s="4" t="s">
        <v>102</v>
      </c>
      <c r="D101" s="3">
        <v>390150</v>
      </c>
      <c r="E101" s="2">
        <v>15</v>
      </c>
      <c r="F101" s="10">
        <f t="shared" si="2"/>
        <v>5852250</v>
      </c>
      <c r="G101" s="10">
        <v>4974412.5</v>
      </c>
    </row>
    <row r="102" spans="1:7" ht="18" customHeight="1">
      <c r="A102" s="1">
        <v>43766</v>
      </c>
      <c r="B102" s="2" t="s">
        <v>19</v>
      </c>
      <c r="C102" s="4" t="s">
        <v>95</v>
      </c>
      <c r="D102" s="3">
        <v>339000</v>
      </c>
      <c r="E102" s="2">
        <v>22</v>
      </c>
      <c r="F102" s="10">
        <f t="shared" si="2"/>
        <v>7458000</v>
      </c>
      <c r="G102" s="10">
        <v>6339300</v>
      </c>
    </row>
    <row r="103" spans="1:7" ht="18" customHeight="1">
      <c r="A103" s="1">
        <v>43769</v>
      </c>
      <c r="B103" s="2" t="s">
        <v>20</v>
      </c>
      <c r="C103" s="4" t="s">
        <v>96</v>
      </c>
      <c r="D103" s="3">
        <v>319000</v>
      </c>
      <c r="E103" s="2">
        <v>15</v>
      </c>
      <c r="F103" s="10">
        <f t="shared" si="2"/>
        <v>4785000</v>
      </c>
      <c r="G103" s="10">
        <v>4067250</v>
      </c>
    </row>
    <row r="104" spans="1:7" ht="18" customHeight="1">
      <c r="A104" s="1">
        <v>43772</v>
      </c>
      <c r="B104" s="2" t="s">
        <v>20</v>
      </c>
      <c r="C104" s="4" t="s">
        <v>3</v>
      </c>
      <c r="D104" s="3">
        <v>199000</v>
      </c>
      <c r="E104" s="2">
        <v>10</v>
      </c>
      <c r="F104" s="10">
        <f t="shared" si="2"/>
        <v>1990000</v>
      </c>
      <c r="G104" s="10">
        <v>1691500</v>
      </c>
    </row>
    <row r="105" spans="1:7" ht="18" customHeight="1">
      <c r="A105" s="1">
        <v>43775</v>
      </c>
      <c r="B105" s="2" t="s">
        <v>20</v>
      </c>
      <c r="C105" s="4" t="s">
        <v>4</v>
      </c>
      <c r="D105" s="3">
        <v>450000</v>
      </c>
      <c r="E105" s="2">
        <v>13</v>
      </c>
      <c r="F105" s="10">
        <f t="shared" si="2"/>
        <v>5850000</v>
      </c>
      <c r="G105" s="10">
        <v>4972500</v>
      </c>
    </row>
    <row r="106" spans="1:7" ht="18" customHeight="1">
      <c r="A106" s="1">
        <v>43778</v>
      </c>
      <c r="B106" s="2" t="s">
        <v>13</v>
      </c>
      <c r="C106" s="4" t="s">
        <v>102</v>
      </c>
      <c r="D106" s="3">
        <v>390150</v>
      </c>
      <c r="E106" s="2">
        <v>10</v>
      </c>
      <c r="F106" s="10">
        <f t="shared" si="2"/>
        <v>3901500</v>
      </c>
      <c r="G106" s="10">
        <v>3316275</v>
      </c>
    </row>
    <row r="107" spans="1:7" ht="18" customHeight="1">
      <c r="A107" s="1">
        <v>43781</v>
      </c>
      <c r="B107" s="2" t="s">
        <v>20</v>
      </c>
      <c r="C107" s="4" t="s">
        <v>102</v>
      </c>
      <c r="D107" s="3">
        <v>390150</v>
      </c>
      <c r="E107" s="2">
        <v>8</v>
      </c>
      <c r="F107" s="10">
        <f t="shared" si="2"/>
        <v>3121200</v>
      </c>
      <c r="G107" s="10">
        <v>2653020</v>
      </c>
    </row>
    <row r="108" spans="1:7" ht="18" customHeight="1">
      <c r="A108" s="1">
        <v>43784</v>
      </c>
      <c r="B108" s="2" t="s">
        <v>21</v>
      </c>
      <c r="C108" s="4" t="s">
        <v>102</v>
      </c>
      <c r="D108" s="3">
        <v>390150</v>
      </c>
      <c r="E108" s="2">
        <v>10</v>
      </c>
      <c r="F108" s="10">
        <f t="shared" si="2"/>
        <v>3901500</v>
      </c>
      <c r="G108" s="10">
        <v>10612080</v>
      </c>
    </row>
    <row r="109" spans="1:7" ht="18" customHeight="1">
      <c r="A109" s="1">
        <v>43787</v>
      </c>
      <c r="B109" s="2" t="s">
        <v>22</v>
      </c>
      <c r="C109" s="4" t="s">
        <v>8</v>
      </c>
      <c r="D109" s="3">
        <v>332100</v>
      </c>
      <c r="E109" s="2">
        <v>10</v>
      </c>
      <c r="F109" s="10">
        <f t="shared" si="2"/>
        <v>3321000</v>
      </c>
      <c r="G109" s="10">
        <v>2822850</v>
      </c>
    </row>
    <row r="110" spans="1:7" ht="18" customHeight="1">
      <c r="A110" s="1">
        <v>43790</v>
      </c>
      <c r="B110" s="2" t="s">
        <v>19</v>
      </c>
      <c r="C110" s="4" t="s">
        <v>1</v>
      </c>
      <c r="D110" s="3">
        <v>233500</v>
      </c>
      <c r="E110" s="2">
        <v>17</v>
      </c>
      <c r="F110" s="10">
        <f t="shared" si="2"/>
        <v>3969500</v>
      </c>
      <c r="G110" s="10">
        <v>3374075</v>
      </c>
    </row>
    <row r="111" spans="1:7" ht="18" customHeight="1">
      <c r="A111" s="1">
        <v>43793</v>
      </c>
      <c r="B111" s="2" t="s">
        <v>14</v>
      </c>
      <c r="C111" s="4" t="s">
        <v>0</v>
      </c>
      <c r="D111" s="3">
        <v>159000</v>
      </c>
      <c r="E111" s="2">
        <v>20</v>
      </c>
      <c r="F111" s="10">
        <f t="shared" si="2"/>
        <v>3180000</v>
      </c>
      <c r="G111" s="10">
        <v>2703000</v>
      </c>
    </row>
    <row r="112" spans="1:7" ht="18" customHeight="1">
      <c r="A112" s="1">
        <v>43796</v>
      </c>
      <c r="B112" s="2" t="s">
        <v>22</v>
      </c>
      <c r="C112" s="4" t="s">
        <v>1</v>
      </c>
      <c r="D112" s="3">
        <v>233500</v>
      </c>
      <c r="E112" s="2">
        <v>5</v>
      </c>
      <c r="F112" s="10">
        <f t="shared" si="2"/>
        <v>1167500</v>
      </c>
      <c r="G112" s="10">
        <f t="shared" ref="G112:G123" si="4">F112*(1-15%)</f>
        <v>992375</v>
      </c>
    </row>
    <row r="113" spans="1:7" ht="18" customHeight="1">
      <c r="A113" s="1">
        <v>43799</v>
      </c>
      <c r="B113" s="2" t="s">
        <v>19</v>
      </c>
      <c r="C113" s="4" t="s">
        <v>97</v>
      </c>
      <c r="D113" s="3">
        <v>178200</v>
      </c>
      <c r="E113" s="2">
        <v>50</v>
      </c>
      <c r="F113" s="10">
        <f t="shared" si="2"/>
        <v>8910000</v>
      </c>
      <c r="G113" s="10">
        <f t="shared" si="4"/>
        <v>7573500</v>
      </c>
    </row>
    <row r="114" spans="1:7" ht="18" customHeight="1">
      <c r="A114" s="1">
        <v>43802</v>
      </c>
      <c r="B114" s="2" t="s">
        <v>20</v>
      </c>
      <c r="C114" s="4" t="s">
        <v>97</v>
      </c>
      <c r="D114" s="3">
        <v>178200</v>
      </c>
      <c r="E114" s="2">
        <v>32</v>
      </c>
      <c r="F114" s="10">
        <f t="shared" si="2"/>
        <v>5702400</v>
      </c>
      <c r="G114" s="10">
        <f t="shared" si="4"/>
        <v>4847040</v>
      </c>
    </row>
    <row r="115" spans="1:7" ht="18" customHeight="1">
      <c r="A115" s="1">
        <v>43805</v>
      </c>
      <c r="B115" s="2" t="s">
        <v>19</v>
      </c>
      <c r="C115" s="4" t="s">
        <v>98</v>
      </c>
      <c r="D115" s="3">
        <v>109000</v>
      </c>
      <c r="E115" s="2">
        <v>17</v>
      </c>
      <c r="F115" s="10">
        <f t="shared" si="2"/>
        <v>1853000</v>
      </c>
      <c r="G115" s="10">
        <f t="shared" si="4"/>
        <v>1575050</v>
      </c>
    </row>
    <row r="116" spans="1:7" ht="18" customHeight="1">
      <c r="A116" s="1">
        <v>43808</v>
      </c>
      <c r="B116" s="2" t="s">
        <v>21</v>
      </c>
      <c r="C116" s="4" t="s">
        <v>5</v>
      </c>
      <c r="D116" s="3">
        <v>69800</v>
      </c>
      <c r="E116" s="2">
        <v>55</v>
      </c>
      <c r="F116" s="10">
        <f t="shared" si="2"/>
        <v>3839000</v>
      </c>
      <c r="G116" s="10">
        <f t="shared" si="4"/>
        <v>3263150</v>
      </c>
    </row>
    <row r="117" spans="1:7" ht="18" customHeight="1">
      <c r="A117" s="1">
        <v>43811</v>
      </c>
      <c r="B117" s="2" t="s">
        <v>19</v>
      </c>
      <c r="C117" s="4" t="s">
        <v>6</v>
      </c>
      <c r="D117" s="3">
        <v>1090000</v>
      </c>
      <c r="E117" s="2">
        <v>5</v>
      </c>
      <c r="F117" s="10">
        <f t="shared" si="2"/>
        <v>5450000</v>
      </c>
      <c r="G117" s="10">
        <f t="shared" si="4"/>
        <v>4632500</v>
      </c>
    </row>
    <row r="118" spans="1:7" ht="18" customHeight="1">
      <c r="A118" s="1">
        <v>43814</v>
      </c>
      <c r="B118" s="2" t="s">
        <v>13</v>
      </c>
      <c r="C118" s="4" t="s">
        <v>95</v>
      </c>
      <c r="D118" s="3">
        <v>339000</v>
      </c>
      <c r="E118" s="2">
        <v>10</v>
      </c>
      <c r="F118" s="10">
        <f t="shared" si="2"/>
        <v>3390000</v>
      </c>
      <c r="G118" s="10">
        <f t="shared" si="4"/>
        <v>2881500</v>
      </c>
    </row>
    <row r="119" spans="1:7" ht="18" customHeight="1">
      <c r="A119" s="1">
        <v>43817</v>
      </c>
      <c r="B119" s="2" t="s">
        <v>20</v>
      </c>
      <c r="C119" s="4" t="s">
        <v>95</v>
      </c>
      <c r="D119" s="3">
        <v>339000</v>
      </c>
      <c r="E119" s="2">
        <v>15</v>
      </c>
      <c r="F119" s="10">
        <f t="shared" si="2"/>
        <v>5085000</v>
      </c>
      <c r="G119" s="10">
        <f t="shared" si="4"/>
        <v>4322250</v>
      </c>
    </row>
    <row r="120" spans="1:7" ht="18" customHeight="1">
      <c r="A120" s="1">
        <v>43820</v>
      </c>
      <c r="B120" s="2" t="s">
        <v>21</v>
      </c>
      <c r="C120" s="4" t="s">
        <v>95</v>
      </c>
      <c r="D120" s="3">
        <v>339000</v>
      </c>
      <c r="E120" s="2">
        <v>3</v>
      </c>
      <c r="F120" s="10">
        <f t="shared" si="2"/>
        <v>1017000</v>
      </c>
      <c r="G120" s="10">
        <f t="shared" si="4"/>
        <v>864450</v>
      </c>
    </row>
    <row r="121" spans="1:7" ht="18" customHeight="1">
      <c r="A121" s="1">
        <v>43823</v>
      </c>
      <c r="B121" s="2" t="s">
        <v>22</v>
      </c>
      <c r="C121" s="4" t="s">
        <v>3</v>
      </c>
      <c r="D121" s="3">
        <v>199000</v>
      </c>
      <c r="E121" s="2">
        <v>15</v>
      </c>
      <c r="F121" s="10">
        <f t="shared" si="2"/>
        <v>2985000</v>
      </c>
      <c r="G121" s="10">
        <f t="shared" si="4"/>
        <v>2537250</v>
      </c>
    </row>
    <row r="122" spans="1:7" ht="18" customHeight="1">
      <c r="A122" s="1">
        <v>43826</v>
      </c>
      <c r="B122" s="2" t="s">
        <v>19</v>
      </c>
      <c r="C122" s="4" t="s">
        <v>2</v>
      </c>
      <c r="D122" s="3">
        <v>1471680</v>
      </c>
      <c r="E122" s="2">
        <v>4</v>
      </c>
      <c r="F122" s="10">
        <f t="shared" si="2"/>
        <v>5886720</v>
      </c>
      <c r="G122" s="10">
        <f t="shared" si="4"/>
        <v>5003712</v>
      </c>
    </row>
    <row r="123" spans="1:7" ht="18" customHeight="1">
      <c r="A123" s="1">
        <v>43829</v>
      </c>
      <c r="B123" s="2" t="s">
        <v>20</v>
      </c>
      <c r="C123" s="4" t="s">
        <v>2</v>
      </c>
      <c r="D123" s="3">
        <v>1471680</v>
      </c>
      <c r="E123" s="2">
        <v>5</v>
      </c>
      <c r="F123" s="10">
        <f t="shared" si="2"/>
        <v>7358400</v>
      </c>
      <c r="G123" s="10">
        <f t="shared" si="4"/>
        <v>6254640</v>
      </c>
    </row>
  </sheetData>
  <autoFilter ref="A3:G123" xr:uid="{00000000-0001-0000-0000-000000000000}"/>
  <sortState xmlns:xlrd2="http://schemas.microsoft.com/office/spreadsheetml/2017/richdata2" ref="E23:E76">
    <sortCondition descending="1" ref="E22"/>
  </sortState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0"/>
  <sheetViews>
    <sheetView zoomScaleNormal="100" workbookViewId="0">
      <selection activeCell="O2" sqref="O2:O170"/>
    </sheetView>
  </sheetViews>
  <sheetFormatPr defaultColWidth="9" defaultRowHeight="16.5"/>
  <cols>
    <col min="1" max="1" width="6.375" style="16" bestFit="1" customWidth="1"/>
    <col min="2" max="2" width="4.625" style="16" bestFit="1" customWidth="1"/>
    <col min="3" max="3" width="5.75" style="16" bestFit="1" customWidth="1"/>
    <col min="4" max="4" width="7" style="16" bestFit="1" customWidth="1"/>
    <col min="5" max="5" width="16.375" style="16" bestFit="1" customWidth="1"/>
    <col min="6" max="7" width="8" style="16" bestFit="1" customWidth="1"/>
    <col min="8" max="8" width="9.75" style="16" bestFit="1" customWidth="1"/>
    <col min="9" max="10" width="8" style="16" bestFit="1" customWidth="1"/>
    <col min="11" max="11" width="9.125" style="16" bestFit="1" customWidth="1"/>
    <col min="12" max="13" width="8" style="16" bestFit="1" customWidth="1"/>
    <col min="14" max="14" width="9.125" style="16" bestFit="1" customWidth="1"/>
    <col min="15" max="15" width="10.5" style="16" bestFit="1" customWidth="1"/>
    <col min="16" max="16384" width="9" style="16"/>
  </cols>
  <sheetData>
    <row r="1" spans="1:17">
      <c r="A1" s="13" t="s">
        <v>28</v>
      </c>
      <c r="B1" s="13" t="s">
        <v>29</v>
      </c>
      <c r="C1" s="13" t="s">
        <v>30</v>
      </c>
      <c r="D1" s="13" t="s">
        <v>31</v>
      </c>
      <c r="E1" s="13" t="s">
        <v>32</v>
      </c>
      <c r="F1" s="14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5" t="s">
        <v>42</v>
      </c>
    </row>
    <row r="2" spans="1:17">
      <c r="A2" s="17" t="s">
        <v>43</v>
      </c>
      <c r="B2" s="17" t="s">
        <v>44</v>
      </c>
      <c r="C2" s="17" t="s">
        <v>45</v>
      </c>
      <c r="D2" s="17" t="s">
        <v>46</v>
      </c>
      <c r="E2" s="18" t="s">
        <v>47</v>
      </c>
      <c r="F2" s="19">
        <v>0</v>
      </c>
      <c r="G2" s="20">
        <v>0</v>
      </c>
      <c r="H2" s="20">
        <v>0</v>
      </c>
      <c r="I2" s="20">
        <v>0</v>
      </c>
      <c r="J2" s="20">
        <v>0</v>
      </c>
      <c r="K2" s="21">
        <v>216600</v>
      </c>
      <c r="L2" s="20">
        <v>0</v>
      </c>
      <c r="M2" s="20">
        <v>0</v>
      </c>
      <c r="N2" s="21">
        <v>216600</v>
      </c>
      <c r="O2" s="22">
        <f t="shared" ref="O2:O33" si="0">SUM(F2:N2)</f>
        <v>433200</v>
      </c>
      <c r="Q2" s="34" t="s">
        <v>130</v>
      </c>
    </row>
    <row r="3" spans="1:17">
      <c r="A3" s="17" t="s">
        <v>43</v>
      </c>
      <c r="B3" s="17" t="s">
        <v>44</v>
      </c>
      <c r="C3" s="17" t="s">
        <v>45</v>
      </c>
      <c r="D3" s="17" t="s">
        <v>46</v>
      </c>
      <c r="E3" s="18" t="s">
        <v>48</v>
      </c>
      <c r="F3" s="19">
        <v>0</v>
      </c>
      <c r="G3" s="20">
        <v>0</v>
      </c>
      <c r="H3" s="21">
        <v>52200</v>
      </c>
      <c r="I3" s="20">
        <v>0</v>
      </c>
      <c r="J3" s="20">
        <v>0</v>
      </c>
      <c r="K3" s="21">
        <v>52200</v>
      </c>
      <c r="L3" s="20">
        <v>0</v>
      </c>
      <c r="M3" s="20">
        <v>0</v>
      </c>
      <c r="N3" s="21">
        <v>52200</v>
      </c>
      <c r="O3" s="22">
        <f t="shared" si="0"/>
        <v>156600</v>
      </c>
      <c r="Q3" s="16" t="s">
        <v>131</v>
      </c>
    </row>
    <row r="4" spans="1:17">
      <c r="A4" s="17" t="s">
        <v>43</v>
      </c>
      <c r="B4" s="17" t="s">
        <v>44</v>
      </c>
      <c r="C4" s="17" t="s">
        <v>45</v>
      </c>
      <c r="D4" s="17" t="s">
        <v>46</v>
      </c>
      <c r="E4" s="18" t="s">
        <v>100</v>
      </c>
      <c r="F4" s="23">
        <v>77000</v>
      </c>
      <c r="G4" s="21">
        <v>45500</v>
      </c>
      <c r="H4" s="21">
        <v>66500</v>
      </c>
      <c r="I4" s="21">
        <v>63000</v>
      </c>
      <c r="J4" s="21">
        <v>77000</v>
      </c>
      <c r="K4" s="20">
        <v>0</v>
      </c>
      <c r="L4" s="21">
        <v>73500</v>
      </c>
      <c r="M4" s="21">
        <v>42000</v>
      </c>
      <c r="N4" s="21">
        <v>70000</v>
      </c>
      <c r="O4" s="22">
        <f t="shared" si="0"/>
        <v>514500</v>
      </c>
    </row>
    <row r="5" spans="1:17">
      <c r="A5" s="17" t="s">
        <v>43</v>
      </c>
      <c r="B5" s="17" t="s">
        <v>44</v>
      </c>
      <c r="C5" s="17" t="s">
        <v>45</v>
      </c>
      <c r="D5" s="17" t="s">
        <v>46</v>
      </c>
      <c r="E5" s="18" t="s">
        <v>49</v>
      </c>
      <c r="F5" s="19">
        <v>0</v>
      </c>
      <c r="G5" s="21">
        <v>20870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2">
        <f t="shared" si="0"/>
        <v>20870</v>
      </c>
    </row>
    <row r="6" spans="1:17">
      <c r="A6" s="17" t="s">
        <v>43</v>
      </c>
      <c r="B6" s="17" t="s">
        <v>44</v>
      </c>
      <c r="C6" s="17" t="s">
        <v>45</v>
      </c>
      <c r="D6" s="17" t="s">
        <v>46</v>
      </c>
      <c r="E6" s="18" t="s">
        <v>50</v>
      </c>
      <c r="F6" s="19">
        <v>0</v>
      </c>
      <c r="G6" s="21">
        <v>81000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2">
        <f t="shared" si="0"/>
        <v>81000</v>
      </c>
    </row>
    <row r="7" spans="1:17">
      <c r="A7" s="17" t="s">
        <v>43</v>
      </c>
      <c r="B7" s="17" t="s">
        <v>44</v>
      </c>
      <c r="C7" s="17" t="s">
        <v>51</v>
      </c>
      <c r="D7" s="17" t="s">
        <v>52</v>
      </c>
      <c r="E7" s="18" t="s">
        <v>53</v>
      </c>
      <c r="F7" s="19">
        <v>0</v>
      </c>
      <c r="G7" s="20">
        <v>0</v>
      </c>
      <c r="H7" s="21">
        <v>13000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2">
        <f t="shared" si="0"/>
        <v>13000</v>
      </c>
    </row>
    <row r="8" spans="1:17">
      <c r="A8" s="17" t="s">
        <v>43</v>
      </c>
      <c r="B8" s="17" t="s">
        <v>44</v>
      </c>
      <c r="C8" s="17" t="s">
        <v>51</v>
      </c>
      <c r="D8" s="17" t="s">
        <v>52</v>
      </c>
      <c r="E8" s="18" t="s">
        <v>47</v>
      </c>
      <c r="F8" s="19">
        <v>0</v>
      </c>
      <c r="G8" s="20">
        <v>0</v>
      </c>
      <c r="H8" s="21">
        <v>216600</v>
      </c>
      <c r="I8" s="20">
        <v>0</v>
      </c>
      <c r="J8" s="20">
        <v>0</v>
      </c>
      <c r="K8" s="21">
        <v>216600</v>
      </c>
      <c r="L8" s="20">
        <v>0</v>
      </c>
      <c r="M8" s="20">
        <v>0</v>
      </c>
      <c r="N8" s="21">
        <v>216600</v>
      </c>
      <c r="O8" s="22">
        <f t="shared" si="0"/>
        <v>649800</v>
      </c>
    </row>
    <row r="9" spans="1:17">
      <c r="A9" s="17" t="s">
        <v>43</v>
      </c>
      <c r="B9" s="17" t="s">
        <v>44</v>
      </c>
      <c r="C9" s="17" t="s">
        <v>51</v>
      </c>
      <c r="D9" s="17" t="s">
        <v>52</v>
      </c>
      <c r="E9" s="18" t="s">
        <v>48</v>
      </c>
      <c r="F9" s="19">
        <v>0</v>
      </c>
      <c r="G9" s="20">
        <v>0</v>
      </c>
      <c r="H9" s="21">
        <v>52200</v>
      </c>
      <c r="I9" s="20">
        <v>0</v>
      </c>
      <c r="J9" s="20">
        <v>0</v>
      </c>
      <c r="K9" s="21">
        <v>52200</v>
      </c>
      <c r="L9" s="20">
        <v>0</v>
      </c>
      <c r="M9" s="20">
        <v>0</v>
      </c>
      <c r="N9" s="20">
        <v>0</v>
      </c>
      <c r="O9" s="22">
        <f t="shared" si="0"/>
        <v>104400</v>
      </c>
    </row>
    <row r="10" spans="1:17">
      <c r="A10" s="17" t="s">
        <v>43</v>
      </c>
      <c r="B10" s="17" t="s">
        <v>44</v>
      </c>
      <c r="C10" s="17" t="s">
        <v>51</v>
      </c>
      <c r="D10" s="17" t="s">
        <v>52</v>
      </c>
      <c r="E10" s="18" t="s">
        <v>54</v>
      </c>
      <c r="F10" s="23">
        <v>87320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2">
        <f t="shared" si="0"/>
        <v>87320</v>
      </c>
    </row>
    <row r="11" spans="1:17">
      <c r="A11" s="17" t="s">
        <v>43</v>
      </c>
      <c r="B11" s="17" t="s">
        <v>44</v>
      </c>
      <c r="C11" s="17" t="s">
        <v>51</v>
      </c>
      <c r="D11" s="17" t="s">
        <v>52</v>
      </c>
      <c r="E11" s="18" t="s">
        <v>100</v>
      </c>
      <c r="F11" s="23">
        <v>77000</v>
      </c>
      <c r="G11" s="21">
        <v>45500</v>
      </c>
      <c r="H11" s="21">
        <v>66500</v>
      </c>
      <c r="I11" s="21">
        <v>63000</v>
      </c>
      <c r="J11" s="21">
        <v>77000</v>
      </c>
      <c r="K11" s="20">
        <v>0</v>
      </c>
      <c r="L11" s="21">
        <v>73500</v>
      </c>
      <c r="M11" s="21">
        <v>42000</v>
      </c>
      <c r="N11" s="20">
        <v>0</v>
      </c>
      <c r="O11" s="22">
        <f t="shared" si="0"/>
        <v>444500</v>
      </c>
    </row>
    <row r="12" spans="1:17">
      <c r="A12" s="17" t="s">
        <v>43</v>
      </c>
      <c r="B12" s="17" t="s">
        <v>44</v>
      </c>
      <c r="C12" s="17" t="s">
        <v>51</v>
      </c>
      <c r="D12" s="17" t="s">
        <v>52</v>
      </c>
      <c r="E12" s="18" t="s">
        <v>101</v>
      </c>
      <c r="F12" s="23">
        <v>63000</v>
      </c>
      <c r="G12" s="21">
        <v>38500</v>
      </c>
      <c r="H12" s="21">
        <v>56000</v>
      </c>
      <c r="I12" s="21">
        <v>56000</v>
      </c>
      <c r="J12" s="21">
        <v>73500</v>
      </c>
      <c r="K12" s="20">
        <v>0</v>
      </c>
      <c r="L12" s="20">
        <v>0</v>
      </c>
      <c r="M12" s="21">
        <v>38500</v>
      </c>
      <c r="N12" s="20">
        <v>0</v>
      </c>
      <c r="O12" s="22">
        <f t="shared" si="0"/>
        <v>325500</v>
      </c>
    </row>
    <row r="13" spans="1:17">
      <c r="A13" s="17" t="s">
        <v>43</v>
      </c>
      <c r="B13" s="17" t="s">
        <v>44</v>
      </c>
      <c r="C13" s="17" t="s">
        <v>51</v>
      </c>
      <c r="D13" s="17" t="s">
        <v>52</v>
      </c>
      <c r="E13" s="18" t="s">
        <v>55</v>
      </c>
      <c r="F13" s="19">
        <v>0</v>
      </c>
      <c r="G13" s="20">
        <v>0</v>
      </c>
      <c r="H13" s="20">
        <v>0</v>
      </c>
      <c r="I13" s="20">
        <v>0</v>
      </c>
      <c r="J13" s="20">
        <v>0</v>
      </c>
      <c r="K13" s="21">
        <v>46000</v>
      </c>
      <c r="L13" s="20">
        <v>0</v>
      </c>
      <c r="M13" s="20">
        <v>0</v>
      </c>
      <c r="N13" s="20">
        <v>0</v>
      </c>
      <c r="O13" s="22">
        <f t="shared" si="0"/>
        <v>46000</v>
      </c>
    </row>
    <row r="14" spans="1:17">
      <c r="A14" s="17" t="s">
        <v>43</v>
      </c>
      <c r="B14" s="17" t="s">
        <v>44</v>
      </c>
      <c r="C14" s="17" t="s">
        <v>51</v>
      </c>
      <c r="D14" s="17" t="s">
        <v>52</v>
      </c>
      <c r="E14" s="18" t="s">
        <v>49</v>
      </c>
      <c r="F14" s="19">
        <v>0</v>
      </c>
      <c r="G14" s="21">
        <v>57350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2">
        <f t="shared" si="0"/>
        <v>57350</v>
      </c>
    </row>
    <row r="15" spans="1:17">
      <c r="A15" s="17" t="s">
        <v>43</v>
      </c>
      <c r="B15" s="17" t="s">
        <v>44</v>
      </c>
      <c r="C15" s="17" t="s">
        <v>51</v>
      </c>
      <c r="D15" s="17" t="s">
        <v>52</v>
      </c>
      <c r="E15" s="18" t="s">
        <v>50</v>
      </c>
      <c r="F15" s="19">
        <v>0</v>
      </c>
      <c r="G15" s="21">
        <v>81000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2">
        <f t="shared" si="0"/>
        <v>81000</v>
      </c>
    </row>
    <row r="16" spans="1:17">
      <c r="A16" s="17" t="s">
        <v>43</v>
      </c>
      <c r="B16" s="17" t="s">
        <v>44</v>
      </c>
      <c r="C16" s="17" t="s">
        <v>56</v>
      </c>
      <c r="D16" s="17" t="s">
        <v>57</v>
      </c>
      <c r="E16" s="18" t="s">
        <v>47</v>
      </c>
      <c r="F16" s="19">
        <v>0</v>
      </c>
      <c r="G16" s="20">
        <v>0</v>
      </c>
      <c r="H16" s="20">
        <v>0</v>
      </c>
      <c r="I16" s="20">
        <v>0</v>
      </c>
      <c r="J16" s="20">
        <v>0</v>
      </c>
      <c r="K16" s="21">
        <v>216600</v>
      </c>
      <c r="L16" s="20">
        <v>0</v>
      </c>
      <c r="M16" s="20">
        <v>0</v>
      </c>
      <c r="N16" s="21">
        <v>216600</v>
      </c>
      <c r="O16" s="22">
        <f t="shared" si="0"/>
        <v>433200</v>
      </c>
    </row>
    <row r="17" spans="1:15">
      <c r="A17" s="17" t="s">
        <v>43</v>
      </c>
      <c r="B17" s="17" t="s">
        <v>44</v>
      </c>
      <c r="C17" s="17" t="s">
        <v>56</v>
      </c>
      <c r="D17" s="17" t="s">
        <v>57</v>
      </c>
      <c r="E17" s="18" t="s">
        <v>48</v>
      </c>
      <c r="F17" s="19">
        <v>0</v>
      </c>
      <c r="G17" s="20">
        <v>0</v>
      </c>
      <c r="H17" s="21">
        <v>52200</v>
      </c>
      <c r="I17" s="20">
        <v>0</v>
      </c>
      <c r="J17" s="20">
        <v>0</v>
      </c>
      <c r="K17" s="21">
        <v>52200</v>
      </c>
      <c r="L17" s="20">
        <v>0</v>
      </c>
      <c r="M17" s="20">
        <v>0</v>
      </c>
      <c r="N17" s="21">
        <v>52200</v>
      </c>
      <c r="O17" s="22">
        <f t="shared" si="0"/>
        <v>156600</v>
      </c>
    </row>
    <row r="18" spans="1:15">
      <c r="A18" s="17" t="s">
        <v>43</v>
      </c>
      <c r="B18" s="17" t="s">
        <v>44</v>
      </c>
      <c r="C18" s="17" t="s">
        <v>56</v>
      </c>
      <c r="D18" s="17" t="s">
        <v>57</v>
      </c>
      <c r="E18" s="18" t="s">
        <v>100</v>
      </c>
      <c r="F18" s="23">
        <v>77000</v>
      </c>
      <c r="G18" s="21">
        <v>45500</v>
      </c>
      <c r="H18" s="21">
        <v>66500</v>
      </c>
      <c r="I18" s="21">
        <v>63000</v>
      </c>
      <c r="J18" s="21">
        <v>77000</v>
      </c>
      <c r="K18" s="20">
        <v>0</v>
      </c>
      <c r="L18" s="21">
        <v>73500</v>
      </c>
      <c r="M18" s="21">
        <v>42000</v>
      </c>
      <c r="N18" s="21">
        <v>70000</v>
      </c>
      <c r="O18" s="22">
        <f t="shared" si="0"/>
        <v>514500</v>
      </c>
    </row>
    <row r="19" spans="1:15">
      <c r="A19" s="17" t="s">
        <v>43</v>
      </c>
      <c r="B19" s="17" t="s">
        <v>44</v>
      </c>
      <c r="C19" s="17" t="s">
        <v>56</v>
      </c>
      <c r="D19" s="17" t="s">
        <v>57</v>
      </c>
      <c r="E19" s="18" t="s">
        <v>101</v>
      </c>
      <c r="F19" s="23">
        <v>63000</v>
      </c>
      <c r="G19" s="20">
        <v>0</v>
      </c>
      <c r="H19" s="21">
        <v>56000</v>
      </c>
      <c r="I19" s="21">
        <v>56000</v>
      </c>
      <c r="J19" s="21">
        <v>73500</v>
      </c>
      <c r="K19" s="20">
        <v>0</v>
      </c>
      <c r="L19" s="21">
        <v>66500</v>
      </c>
      <c r="M19" s="20">
        <v>0</v>
      </c>
      <c r="N19" s="20">
        <v>0</v>
      </c>
      <c r="O19" s="22">
        <f t="shared" si="0"/>
        <v>315000</v>
      </c>
    </row>
    <row r="20" spans="1:15">
      <c r="A20" s="17" t="s">
        <v>43</v>
      </c>
      <c r="B20" s="17" t="s">
        <v>44</v>
      </c>
      <c r="C20" s="17" t="s">
        <v>56</v>
      </c>
      <c r="D20" s="17" t="s">
        <v>57</v>
      </c>
      <c r="E20" s="18" t="s">
        <v>55</v>
      </c>
      <c r="F20" s="19">
        <v>0</v>
      </c>
      <c r="G20" s="20">
        <v>0</v>
      </c>
      <c r="H20" s="20">
        <v>0</v>
      </c>
      <c r="I20" s="20">
        <v>0</v>
      </c>
      <c r="J20" s="21">
        <v>10110</v>
      </c>
      <c r="K20" s="21">
        <v>6240</v>
      </c>
      <c r="L20" s="20">
        <v>0</v>
      </c>
      <c r="M20" s="20">
        <v>0</v>
      </c>
      <c r="N20" s="20">
        <v>0</v>
      </c>
      <c r="O20" s="22">
        <f t="shared" si="0"/>
        <v>16350</v>
      </c>
    </row>
    <row r="21" spans="1:15">
      <c r="A21" s="17" t="s">
        <v>43</v>
      </c>
      <c r="B21" s="17" t="s">
        <v>44</v>
      </c>
      <c r="C21" s="17" t="s">
        <v>56</v>
      </c>
      <c r="D21" s="17" t="s">
        <v>57</v>
      </c>
      <c r="E21" s="18" t="s">
        <v>55</v>
      </c>
      <c r="F21" s="19">
        <v>0</v>
      </c>
      <c r="G21" s="20">
        <v>0</v>
      </c>
      <c r="H21" s="20">
        <v>0</v>
      </c>
      <c r="I21" s="20">
        <v>0</v>
      </c>
      <c r="J21" s="20">
        <v>0</v>
      </c>
      <c r="K21" s="21">
        <v>46000</v>
      </c>
      <c r="L21" s="20">
        <v>0</v>
      </c>
      <c r="M21" s="20">
        <v>0</v>
      </c>
      <c r="N21" s="20">
        <v>0</v>
      </c>
      <c r="O21" s="22">
        <f t="shared" si="0"/>
        <v>46000</v>
      </c>
    </row>
    <row r="22" spans="1:15">
      <c r="A22" s="17" t="s">
        <v>43</v>
      </c>
      <c r="B22" s="17" t="s">
        <v>44</v>
      </c>
      <c r="C22" s="17" t="s">
        <v>56</v>
      </c>
      <c r="D22" s="17" t="s">
        <v>57</v>
      </c>
      <c r="E22" s="18" t="s">
        <v>49</v>
      </c>
      <c r="F22" s="19">
        <v>0</v>
      </c>
      <c r="G22" s="21">
        <v>93830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2">
        <f t="shared" si="0"/>
        <v>93830</v>
      </c>
    </row>
    <row r="23" spans="1:15">
      <c r="A23" s="17" t="s">
        <v>43</v>
      </c>
      <c r="B23" s="17" t="s">
        <v>44</v>
      </c>
      <c r="C23" s="17" t="s">
        <v>56</v>
      </c>
      <c r="D23" s="17" t="s">
        <v>57</v>
      </c>
      <c r="E23" s="18" t="s">
        <v>50</v>
      </c>
      <c r="F23" s="19">
        <v>0</v>
      </c>
      <c r="G23" s="21">
        <v>81000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2">
        <f t="shared" si="0"/>
        <v>81000</v>
      </c>
    </row>
    <row r="24" spans="1:15">
      <c r="A24" s="17" t="s">
        <v>43</v>
      </c>
      <c r="B24" s="17" t="s">
        <v>44</v>
      </c>
      <c r="C24" s="17" t="s">
        <v>58</v>
      </c>
      <c r="D24" s="17" t="s">
        <v>59</v>
      </c>
      <c r="E24" s="18" t="s">
        <v>47</v>
      </c>
      <c r="F24" s="19">
        <v>0</v>
      </c>
      <c r="G24" s="20">
        <v>0</v>
      </c>
      <c r="H24" s="20">
        <v>0</v>
      </c>
      <c r="I24" s="20">
        <v>0</v>
      </c>
      <c r="J24" s="20">
        <v>0</v>
      </c>
      <c r="K24" s="21">
        <v>216600</v>
      </c>
      <c r="L24" s="20">
        <v>0</v>
      </c>
      <c r="M24" s="20">
        <v>0</v>
      </c>
      <c r="N24" s="21">
        <v>216600</v>
      </c>
      <c r="O24" s="22">
        <f t="shared" si="0"/>
        <v>433200</v>
      </c>
    </row>
    <row r="25" spans="1:15">
      <c r="A25" s="17" t="s">
        <v>43</v>
      </c>
      <c r="B25" s="17" t="s">
        <v>44</v>
      </c>
      <c r="C25" s="17" t="s">
        <v>58</v>
      </c>
      <c r="D25" s="17" t="s">
        <v>59</v>
      </c>
      <c r="E25" s="18" t="s">
        <v>48</v>
      </c>
      <c r="F25" s="19">
        <v>0</v>
      </c>
      <c r="G25" s="20">
        <v>0</v>
      </c>
      <c r="H25" s="21">
        <v>52200</v>
      </c>
      <c r="I25" s="20">
        <v>0</v>
      </c>
      <c r="J25" s="20">
        <v>0</v>
      </c>
      <c r="K25" s="21">
        <v>52200</v>
      </c>
      <c r="L25" s="20">
        <v>0</v>
      </c>
      <c r="M25" s="20">
        <v>0</v>
      </c>
      <c r="N25" s="21">
        <v>52200</v>
      </c>
      <c r="O25" s="22">
        <f t="shared" si="0"/>
        <v>156600</v>
      </c>
    </row>
    <row r="26" spans="1:15">
      <c r="A26" s="17" t="s">
        <v>43</v>
      </c>
      <c r="B26" s="17" t="s">
        <v>44</v>
      </c>
      <c r="C26" s="17" t="s">
        <v>58</v>
      </c>
      <c r="D26" s="17" t="s">
        <v>59</v>
      </c>
      <c r="E26" s="18" t="s">
        <v>100</v>
      </c>
      <c r="F26" s="23">
        <v>77000</v>
      </c>
      <c r="G26" s="21">
        <v>45500</v>
      </c>
      <c r="H26" s="21">
        <v>66500</v>
      </c>
      <c r="I26" s="21">
        <v>63000</v>
      </c>
      <c r="J26" s="21">
        <v>77000</v>
      </c>
      <c r="K26" s="20">
        <v>0</v>
      </c>
      <c r="L26" s="21">
        <v>73500</v>
      </c>
      <c r="M26" s="21">
        <v>42000</v>
      </c>
      <c r="N26" s="21">
        <v>70000</v>
      </c>
      <c r="O26" s="22">
        <f t="shared" si="0"/>
        <v>514500</v>
      </c>
    </row>
    <row r="27" spans="1:15">
      <c r="A27" s="17" t="s">
        <v>43</v>
      </c>
      <c r="B27" s="17" t="s">
        <v>44</v>
      </c>
      <c r="C27" s="17" t="s">
        <v>58</v>
      </c>
      <c r="D27" s="17" t="s">
        <v>59</v>
      </c>
      <c r="E27" s="18" t="s">
        <v>101</v>
      </c>
      <c r="F27" s="23">
        <v>63000</v>
      </c>
      <c r="G27" s="21">
        <v>38500</v>
      </c>
      <c r="H27" s="21">
        <v>56000</v>
      </c>
      <c r="I27" s="21">
        <v>56000</v>
      </c>
      <c r="J27" s="21">
        <v>73500</v>
      </c>
      <c r="K27" s="20">
        <v>0</v>
      </c>
      <c r="L27" s="21">
        <v>66500</v>
      </c>
      <c r="M27" s="20">
        <v>0</v>
      </c>
      <c r="N27" s="20">
        <v>0</v>
      </c>
      <c r="O27" s="22">
        <f t="shared" si="0"/>
        <v>353500</v>
      </c>
    </row>
    <row r="28" spans="1:15">
      <c r="A28" s="17" t="s">
        <v>43</v>
      </c>
      <c r="B28" s="17" t="s">
        <v>44</v>
      </c>
      <c r="C28" s="17" t="s">
        <v>58</v>
      </c>
      <c r="D28" s="17" t="s">
        <v>59</v>
      </c>
      <c r="E28" s="18" t="s">
        <v>55</v>
      </c>
      <c r="F28" s="19">
        <v>0</v>
      </c>
      <c r="G28" s="20">
        <v>0</v>
      </c>
      <c r="H28" s="20">
        <v>0</v>
      </c>
      <c r="I28" s="20">
        <v>0</v>
      </c>
      <c r="J28" s="21">
        <v>8660</v>
      </c>
      <c r="K28" s="21">
        <v>6240</v>
      </c>
      <c r="L28" s="20">
        <v>0</v>
      </c>
      <c r="M28" s="20">
        <v>0</v>
      </c>
      <c r="N28" s="20">
        <v>0</v>
      </c>
      <c r="O28" s="22">
        <f t="shared" si="0"/>
        <v>14900</v>
      </c>
    </row>
    <row r="29" spans="1:15">
      <c r="A29" s="17" t="s">
        <v>43</v>
      </c>
      <c r="B29" s="17" t="s">
        <v>44</v>
      </c>
      <c r="C29" s="17" t="s">
        <v>58</v>
      </c>
      <c r="D29" s="17" t="s">
        <v>59</v>
      </c>
      <c r="E29" s="18" t="s">
        <v>55</v>
      </c>
      <c r="F29" s="19">
        <v>0</v>
      </c>
      <c r="G29" s="20">
        <v>0</v>
      </c>
      <c r="H29" s="20">
        <v>0</v>
      </c>
      <c r="I29" s="20">
        <v>0</v>
      </c>
      <c r="J29" s="20">
        <v>0</v>
      </c>
      <c r="K29" s="21">
        <v>46000</v>
      </c>
      <c r="L29" s="20">
        <v>0</v>
      </c>
      <c r="M29" s="20">
        <v>0</v>
      </c>
      <c r="N29" s="20">
        <v>0</v>
      </c>
      <c r="O29" s="22">
        <f t="shared" si="0"/>
        <v>46000</v>
      </c>
    </row>
    <row r="30" spans="1:15">
      <c r="A30" s="17" t="s">
        <v>43</v>
      </c>
      <c r="B30" s="17" t="s">
        <v>44</v>
      </c>
      <c r="C30" s="17" t="s">
        <v>58</v>
      </c>
      <c r="D30" s="17" t="s">
        <v>59</v>
      </c>
      <c r="E30" s="18" t="s">
        <v>49</v>
      </c>
      <c r="F30" s="19">
        <v>0</v>
      </c>
      <c r="G30" s="21">
        <v>93830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2">
        <f t="shared" si="0"/>
        <v>93830</v>
      </c>
    </row>
    <row r="31" spans="1:15">
      <c r="A31" s="17" t="s">
        <v>43</v>
      </c>
      <c r="B31" s="17" t="s">
        <v>44</v>
      </c>
      <c r="C31" s="17" t="s">
        <v>58</v>
      </c>
      <c r="D31" s="17" t="s">
        <v>59</v>
      </c>
      <c r="E31" s="18" t="s">
        <v>50</v>
      </c>
      <c r="F31" s="19">
        <v>0</v>
      </c>
      <c r="G31" s="21">
        <v>81000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2">
        <f t="shared" si="0"/>
        <v>81000</v>
      </c>
    </row>
    <row r="32" spans="1:15">
      <c r="A32" s="17" t="s">
        <v>43</v>
      </c>
      <c r="B32" s="17" t="s">
        <v>44</v>
      </c>
      <c r="C32" s="17" t="s">
        <v>60</v>
      </c>
      <c r="D32" s="17" t="s">
        <v>61</v>
      </c>
      <c r="E32" s="18" t="s">
        <v>47</v>
      </c>
      <c r="F32" s="19">
        <v>0</v>
      </c>
      <c r="G32" s="20">
        <v>0</v>
      </c>
      <c r="H32" s="20">
        <v>0</v>
      </c>
      <c r="I32" s="20">
        <v>0</v>
      </c>
      <c r="J32" s="20">
        <v>0</v>
      </c>
      <c r="K32" s="21">
        <v>216600</v>
      </c>
      <c r="L32" s="20">
        <v>0</v>
      </c>
      <c r="M32" s="20">
        <v>0</v>
      </c>
      <c r="N32" s="21">
        <v>216600</v>
      </c>
      <c r="O32" s="22">
        <f t="shared" si="0"/>
        <v>433200</v>
      </c>
    </row>
    <row r="33" spans="1:15">
      <c r="A33" s="17" t="s">
        <v>43</v>
      </c>
      <c r="B33" s="17" t="s">
        <v>44</v>
      </c>
      <c r="C33" s="17" t="s">
        <v>60</v>
      </c>
      <c r="D33" s="17" t="s">
        <v>61</v>
      </c>
      <c r="E33" s="18" t="s">
        <v>48</v>
      </c>
      <c r="F33" s="19">
        <v>0</v>
      </c>
      <c r="G33" s="20">
        <v>0</v>
      </c>
      <c r="H33" s="21">
        <v>52200</v>
      </c>
      <c r="I33" s="20">
        <v>0</v>
      </c>
      <c r="J33" s="20">
        <v>0</v>
      </c>
      <c r="K33" s="21">
        <v>52200</v>
      </c>
      <c r="L33" s="20">
        <v>0</v>
      </c>
      <c r="M33" s="20">
        <v>0</v>
      </c>
      <c r="N33" s="21">
        <v>52200</v>
      </c>
      <c r="O33" s="22">
        <f t="shared" si="0"/>
        <v>156600</v>
      </c>
    </row>
    <row r="34" spans="1:15">
      <c r="A34" s="17" t="s">
        <v>43</v>
      </c>
      <c r="B34" s="17" t="s">
        <v>44</v>
      </c>
      <c r="C34" s="17" t="s">
        <v>60</v>
      </c>
      <c r="D34" s="17" t="s">
        <v>61</v>
      </c>
      <c r="E34" s="18" t="s">
        <v>100</v>
      </c>
      <c r="F34" s="23">
        <v>77000</v>
      </c>
      <c r="G34" s="21">
        <v>45500</v>
      </c>
      <c r="H34" s="21">
        <v>66500</v>
      </c>
      <c r="I34" s="21">
        <v>63000</v>
      </c>
      <c r="J34" s="21">
        <v>77000</v>
      </c>
      <c r="K34" s="20">
        <v>0</v>
      </c>
      <c r="L34" s="21">
        <v>73500</v>
      </c>
      <c r="M34" s="21">
        <v>42000</v>
      </c>
      <c r="N34" s="21">
        <v>70000</v>
      </c>
      <c r="O34" s="22">
        <f t="shared" ref="O34:O65" si="1">SUM(F34:N34)</f>
        <v>514500</v>
      </c>
    </row>
    <row r="35" spans="1:15">
      <c r="A35" s="17" t="s">
        <v>43</v>
      </c>
      <c r="B35" s="17" t="s">
        <v>44</v>
      </c>
      <c r="C35" s="17" t="s">
        <v>60</v>
      </c>
      <c r="D35" s="17" t="s">
        <v>61</v>
      </c>
      <c r="E35" s="18" t="s">
        <v>101</v>
      </c>
      <c r="F35" s="23">
        <v>63000</v>
      </c>
      <c r="G35" s="21">
        <v>38500</v>
      </c>
      <c r="H35" s="21">
        <v>56000</v>
      </c>
      <c r="I35" s="21">
        <v>56000</v>
      </c>
      <c r="J35" s="21">
        <v>73500</v>
      </c>
      <c r="K35" s="20">
        <v>0</v>
      </c>
      <c r="L35" s="21">
        <v>66500</v>
      </c>
      <c r="M35" s="21">
        <v>38500</v>
      </c>
      <c r="N35" s="21">
        <v>63000</v>
      </c>
      <c r="O35" s="22">
        <f t="shared" si="1"/>
        <v>455000</v>
      </c>
    </row>
    <row r="36" spans="1:15">
      <c r="A36" s="17" t="s">
        <v>43</v>
      </c>
      <c r="B36" s="17" t="s">
        <v>44</v>
      </c>
      <c r="C36" s="17" t="s">
        <v>60</v>
      </c>
      <c r="D36" s="17" t="s">
        <v>61</v>
      </c>
      <c r="E36" s="18" t="s">
        <v>55</v>
      </c>
      <c r="F36" s="19">
        <v>0</v>
      </c>
      <c r="G36" s="20">
        <v>0</v>
      </c>
      <c r="H36" s="20">
        <v>0</v>
      </c>
      <c r="I36" s="20">
        <v>0</v>
      </c>
      <c r="J36" s="21">
        <v>8660</v>
      </c>
      <c r="K36" s="21">
        <v>6240</v>
      </c>
      <c r="L36" s="20">
        <v>0</v>
      </c>
      <c r="M36" s="20">
        <v>0</v>
      </c>
      <c r="N36" s="20">
        <v>0</v>
      </c>
      <c r="O36" s="22">
        <f t="shared" si="1"/>
        <v>14900</v>
      </c>
    </row>
    <row r="37" spans="1:15">
      <c r="A37" s="17" t="s">
        <v>43</v>
      </c>
      <c r="B37" s="17" t="s">
        <v>44</v>
      </c>
      <c r="C37" s="17" t="s">
        <v>60</v>
      </c>
      <c r="D37" s="17" t="s">
        <v>61</v>
      </c>
      <c r="E37" s="18" t="s">
        <v>55</v>
      </c>
      <c r="F37" s="19">
        <v>0</v>
      </c>
      <c r="G37" s="20">
        <v>0</v>
      </c>
      <c r="H37" s="20">
        <v>0</v>
      </c>
      <c r="I37" s="20">
        <v>0</v>
      </c>
      <c r="J37" s="20">
        <v>0</v>
      </c>
      <c r="K37" s="21">
        <v>46000</v>
      </c>
      <c r="L37" s="20">
        <v>0</v>
      </c>
      <c r="M37" s="20">
        <v>0</v>
      </c>
      <c r="N37" s="20">
        <v>0</v>
      </c>
      <c r="O37" s="22">
        <f t="shared" si="1"/>
        <v>46000</v>
      </c>
    </row>
    <row r="38" spans="1:15">
      <c r="A38" s="17" t="s">
        <v>43</v>
      </c>
      <c r="B38" s="17" t="s">
        <v>44</v>
      </c>
      <c r="C38" s="17" t="s">
        <v>60</v>
      </c>
      <c r="D38" s="17" t="s">
        <v>61</v>
      </c>
      <c r="E38" s="18" t="s">
        <v>49</v>
      </c>
      <c r="F38" s="19">
        <v>0</v>
      </c>
      <c r="G38" s="21">
        <v>93830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2">
        <f t="shared" si="1"/>
        <v>93830</v>
      </c>
    </row>
    <row r="39" spans="1:15">
      <c r="A39" s="17" t="s">
        <v>43</v>
      </c>
      <c r="B39" s="17" t="s">
        <v>44</v>
      </c>
      <c r="C39" s="17" t="s">
        <v>60</v>
      </c>
      <c r="D39" s="17" t="s">
        <v>61</v>
      </c>
      <c r="E39" s="18" t="s">
        <v>50</v>
      </c>
      <c r="F39" s="19">
        <v>0</v>
      </c>
      <c r="G39" s="21">
        <v>81000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2">
        <f t="shared" si="1"/>
        <v>81000</v>
      </c>
    </row>
    <row r="40" spans="1:15">
      <c r="A40" s="17" t="s">
        <v>43</v>
      </c>
      <c r="B40" s="17" t="s">
        <v>44</v>
      </c>
      <c r="C40" s="17" t="s">
        <v>62</v>
      </c>
      <c r="D40" s="17" t="s">
        <v>63</v>
      </c>
      <c r="E40" s="18" t="s">
        <v>47</v>
      </c>
      <c r="F40" s="19">
        <v>0</v>
      </c>
      <c r="G40" s="20">
        <v>0</v>
      </c>
      <c r="H40" s="20">
        <v>0</v>
      </c>
      <c r="I40" s="20">
        <v>0</v>
      </c>
      <c r="J40" s="20">
        <v>0</v>
      </c>
      <c r="K40" s="21">
        <v>216600</v>
      </c>
      <c r="L40" s="20">
        <v>0</v>
      </c>
      <c r="M40" s="20">
        <v>0</v>
      </c>
      <c r="N40" s="21">
        <v>216600</v>
      </c>
      <c r="O40" s="22">
        <f t="shared" si="1"/>
        <v>433200</v>
      </c>
    </row>
    <row r="41" spans="1:15">
      <c r="A41" s="17" t="s">
        <v>43</v>
      </c>
      <c r="B41" s="17" t="s">
        <v>44</v>
      </c>
      <c r="C41" s="17" t="s">
        <v>62</v>
      </c>
      <c r="D41" s="17" t="s">
        <v>63</v>
      </c>
      <c r="E41" s="18" t="s">
        <v>48</v>
      </c>
      <c r="F41" s="19">
        <v>0</v>
      </c>
      <c r="G41" s="20">
        <v>0</v>
      </c>
      <c r="H41" s="21">
        <v>52200</v>
      </c>
      <c r="I41" s="20">
        <v>0</v>
      </c>
      <c r="J41" s="20">
        <v>0</v>
      </c>
      <c r="K41" s="21">
        <v>52200</v>
      </c>
      <c r="L41" s="20">
        <v>0</v>
      </c>
      <c r="M41" s="20">
        <v>0</v>
      </c>
      <c r="N41" s="21">
        <v>52200</v>
      </c>
      <c r="O41" s="22">
        <f t="shared" si="1"/>
        <v>156600</v>
      </c>
    </row>
    <row r="42" spans="1:15">
      <c r="A42" s="17" t="s">
        <v>43</v>
      </c>
      <c r="B42" s="17" t="s">
        <v>44</v>
      </c>
      <c r="C42" s="17" t="s">
        <v>62</v>
      </c>
      <c r="D42" s="17" t="s">
        <v>63</v>
      </c>
      <c r="E42" s="18" t="s">
        <v>100</v>
      </c>
      <c r="F42" s="23">
        <v>77000</v>
      </c>
      <c r="G42" s="21">
        <v>45500</v>
      </c>
      <c r="H42" s="21">
        <v>66500</v>
      </c>
      <c r="I42" s="21">
        <v>63000</v>
      </c>
      <c r="J42" s="21">
        <v>77000</v>
      </c>
      <c r="K42" s="20">
        <v>0</v>
      </c>
      <c r="L42" s="21">
        <v>73500</v>
      </c>
      <c r="M42" s="21">
        <v>42000</v>
      </c>
      <c r="N42" s="21">
        <v>70000</v>
      </c>
      <c r="O42" s="22">
        <f t="shared" si="1"/>
        <v>514500</v>
      </c>
    </row>
    <row r="43" spans="1:15">
      <c r="A43" s="17" t="s">
        <v>43</v>
      </c>
      <c r="B43" s="17" t="s">
        <v>44</v>
      </c>
      <c r="C43" s="17" t="s">
        <v>62</v>
      </c>
      <c r="D43" s="17" t="s">
        <v>63</v>
      </c>
      <c r="E43" s="18" t="s">
        <v>101</v>
      </c>
      <c r="F43" s="23">
        <v>63000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2">
        <f t="shared" si="1"/>
        <v>63000</v>
      </c>
    </row>
    <row r="44" spans="1:15">
      <c r="A44" s="17" t="s">
        <v>43</v>
      </c>
      <c r="B44" s="17" t="s">
        <v>44</v>
      </c>
      <c r="C44" s="17" t="s">
        <v>62</v>
      </c>
      <c r="D44" s="17" t="s">
        <v>63</v>
      </c>
      <c r="E44" s="18" t="s">
        <v>55</v>
      </c>
      <c r="F44" s="19">
        <v>0</v>
      </c>
      <c r="G44" s="20">
        <v>0</v>
      </c>
      <c r="H44" s="20">
        <v>0</v>
      </c>
      <c r="I44" s="20">
        <v>0</v>
      </c>
      <c r="J44" s="21">
        <v>8660</v>
      </c>
      <c r="K44" s="20">
        <v>0</v>
      </c>
      <c r="L44" s="20">
        <v>0</v>
      </c>
      <c r="M44" s="20">
        <v>0</v>
      </c>
      <c r="N44" s="20">
        <v>0</v>
      </c>
      <c r="O44" s="22">
        <f t="shared" si="1"/>
        <v>8660</v>
      </c>
    </row>
    <row r="45" spans="1:15">
      <c r="A45" s="17" t="s">
        <v>43</v>
      </c>
      <c r="B45" s="17" t="s">
        <v>44</v>
      </c>
      <c r="C45" s="17" t="s">
        <v>62</v>
      </c>
      <c r="D45" s="17" t="s">
        <v>63</v>
      </c>
      <c r="E45" s="18" t="s">
        <v>55</v>
      </c>
      <c r="F45" s="19">
        <v>0</v>
      </c>
      <c r="G45" s="20">
        <v>0</v>
      </c>
      <c r="H45" s="20">
        <v>0</v>
      </c>
      <c r="I45" s="20">
        <v>0</v>
      </c>
      <c r="J45" s="20">
        <v>0</v>
      </c>
      <c r="K45" s="21">
        <v>46000</v>
      </c>
      <c r="L45" s="20">
        <v>0</v>
      </c>
      <c r="M45" s="20">
        <v>0</v>
      </c>
      <c r="N45" s="20">
        <v>0</v>
      </c>
      <c r="O45" s="22">
        <f t="shared" si="1"/>
        <v>46000</v>
      </c>
    </row>
    <row r="46" spans="1:15">
      <c r="A46" s="17" t="s">
        <v>43</v>
      </c>
      <c r="B46" s="17" t="s">
        <v>44</v>
      </c>
      <c r="C46" s="17" t="s">
        <v>62</v>
      </c>
      <c r="D46" s="17" t="s">
        <v>63</v>
      </c>
      <c r="E46" s="18" t="s">
        <v>49</v>
      </c>
      <c r="F46" s="19">
        <v>0</v>
      </c>
      <c r="G46" s="21">
        <v>93830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2">
        <f t="shared" si="1"/>
        <v>93830</v>
      </c>
    </row>
    <row r="47" spans="1:15">
      <c r="A47" s="17" t="s">
        <v>43</v>
      </c>
      <c r="B47" s="17" t="s">
        <v>44</v>
      </c>
      <c r="C47" s="17" t="s">
        <v>62</v>
      </c>
      <c r="D47" s="17" t="s">
        <v>63</v>
      </c>
      <c r="E47" s="18" t="s">
        <v>50</v>
      </c>
      <c r="F47" s="19">
        <v>0</v>
      </c>
      <c r="G47" s="21">
        <v>81000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2">
        <f t="shared" si="1"/>
        <v>81000</v>
      </c>
    </row>
    <row r="48" spans="1:15">
      <c r="A48" s="17" t="s">
        <v>43</v>
      </c>
      <c r="B48" s="17" t="s">
        <v>44</v>
      </c>
      <c r="C48" s="17" t="s">
        <v>64</v>
      </c>
      <c r="D48" s="17" t="s">
        <v>52</v>
      </c>
      <c r="E48" s="18" t="s">
        <v>47</v>
      </c>
      <c r="F48" s="19">
        <v>0</v>
      </c>
      <c r="G48" s="20">
        <v>0</v>
      </c>
      <c r="H48" s="20">
        <v>0</v>
      </c>
      <c r="I48" s="20">
        <v>0</v>
      </c>
      <c r="J48" s="20">
        <v>0</v>
      </c>
      <c r="K48" s="21">
        <v>216600</v>
      </c>
      <c r="L48" s="20">
        <v>0</v>
      </c>
      <c r="M48" s="20">
        <v>0</v>
      </c>
      <c r="N48" s="21">
        <v>216600</v>
      </c>
      <c r="O48" s="22">
        <f t="shared" si="1"/>
        <v>433200</v>
      </c>
    </row>
    <row r="49" spans="1:15">
      <c r="A49" s="17" t="s">
        <v>43</v>
      </c>
      <c r="B49" s="17" t="s">
        <v>44</v>
      </c>
      <c r="C49" s="17" t="s">
        <v>64</v>
      </c>
      <c r="D49" s="17" t="s">
        <v>52</v>
      </c>
      <c r="E49" s="18" t="s">
        <v>48</v>
      </c>
      <c r="F49" s="19">
        <v>0</v>
      </c>
      <c r="G49" s="20">
        <v>0</v>
      </c>
      <c r="H49" s="21">
        <v>52200</v>
      </c>
      <c r="I49" s="20">
        <v>0</v>
      </c>
      <c r="J49" s="20">
        <v>0</v>
      </c>
      <c r="K49" s="21">
        <v>52200</v>
      </c>
      <c r="L49" s="20">
        <v>0</v>
      </c>
      <c r="M49" s="20">
        <v>0</v>
      </c>
      <c r="N49" s="21">
        <v>52200</v>
      </c>
      <c r="O49" s="22">
        <f t="shared" si="1"/>
        <v>156600</v>
      </c>
    </row>
    <row r="50" spans="1:15">
      <c r="A50" s="17" t="s">
        <v>43</v>
      </c>
      <c r="B50" s="17" t="s">
        <v>44</v>
      </c>
      <c r="C50" s="17" t="s">
        <v>64</v>
      </c>
      <c r="D50" s="17" t="s">
        <v>52</v>
      </c>
      <c r="E50" s="18" t="s">
        <v>100</v>
      </c>
      <c r="F50" s="23">
        <v>77000</v>
      </c>
      <c r="G50" s="21">
        <v>45500</v>
      </c>
      <c r="H50" s="21">
        <v>66500</v>
      </c>
      <c r="I50" s="21">
        <v>63000</v>
      </c>
      <c r="J50" s="21">
        <v>77000</v>
      </c>
      <c r="K50" s="20">
        <v>0</v>
      </c>
      <c r="L50" s="21">
        <v>73500</v>
      </c>
      <c r="M50" s="21">
        <v>42000</v>
      </c>
      <c r="N50" s="21">
        <v>70000</v>
      </c>
      <c r="O50" s="22">
        <f t="shared" si="1"/>
        <v>514500</v>
      </c>
    </row>
    <row r="51" spans="1:15">
      <c r="A51" s="17" t="s">
        <v>43</v>
      </c>
      <c r="B51" s="17" t="s">
        <v>44</v>
      </c>
      <c r="C51" s="17" t="s">
        <v>64</v>
      </c>
      <c r="D51" s="17" t="s">
        <v>52</v>
      </c>
      <c r="E51" s="18" t="s">
        <v>101</v>
      </c>
      <c r="F51" s="23">
        <v>63000</v>
      </c>
      <c r="G51" s="21">
        <v>38500</v>
      </c>
      <c r="H51" s="21">
        <v>56000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63000</v>
      </c>
      <c r="O51" s="22">
        <f t="shared" si="1"/>
        <v>220500</v>
      </c>
    </row>
    <row r="52" spans="1:15">
      <c r="A52" s="17" t="s">
        <v>43</v>
      </c>
      <c r="B52" s="17" t="s">
        <v>44</v>
      </c>
      <c r="C52" s="17" t="s">
        <v>64</v>
      </c>
      <c r="D52" s="17" t="s">
        <v>52</v>
      </c>
      <c r="E52" s="18" t="s">
        <v>55</v>
      </c>
      <c r="F52" s="19">
        <v>0</v>
      </c>
      <c r="G52" s="20">
        <v>0</v>
      </c>
      <c r="H52" s="20">
        <v>0</v>
      </c>
      <c r="I52" s="20">
        <v>0</v>
      </c>
      <c r="J52" s="21">
        <v>8660</v>
      </c>
      <c r="K52" s="21">
        <v>6240</v>
      </c>
      <c r="L52" s="20">
        <v>0</v>
      </c>
      <c r="M52" s="20">
        <v>0</v>
      </c>
      <c r="N52" s="20">
        <v>0</v>
      </c>
      <c r="O52" s="22">
        <f t="shared" si="1"/>
        <v>14900</v>
      </c>
    </row>
    <row r="53" spans="1:15">
      <c r="A53" s="17" t="s">
        <v>43</v>
      </c>
      <c r="B53" s="17" t="s">
        <v>44</v>
      </c>
      <c r="C53" s="17" t="s">
        <v>64</v>
      </c>
      <c r="D53" s="17" t="s">
        <v>52</v>
      </c>
      <c r="E53" s="18" t="s">
        <v>55</v>
      </c>
      <c r="F53" s="19">
        <v>0</v>
      </c>
      <c r="G53" s="20">
        <v>0</v>
      </c>
      <c r="H53" s="20">
        <v>0</v>
      </c>
      <c r="I53" s="20">
        <v>0</v>
      </c>
      <c r="J53" s="20">
        <v>0</v>
      </c>
      <c r="K53" s="21">
        <v>46000</v>
      </c>
      <c r="L53" s="20">
        <v>0</v>
      </c>
      <c r="M53" s="20">
        <v>0</v>
      </c>
      <c r="N53" s="20">
        <v>0</v>
      </c>
      <c r="O53" s="22">
        <f t="shared" si="1"/>
        <v>46000</v>
      </c>
    </row>
    <row r="54" spans="1:15">
      <c r="A54" s="17" t="s">
        <v>43</v>
      </c>
      <c r="B54" s="17" t="s">
        <v>44</v>
      </c>
      <c r="C54" s="17" t="s">
        <v>64</v>
      </c>
      <c r="D54" s="17" t="s">
        <v>52</v>
      </c>
      <c r="E54" s="18" t="s">
        <v>49</v>
      </c>
      <c r="F54" s="19">
        <v>0</v>
      </c>
      <c r="G54" s="21">
        <v>93830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2">
        <f t="shared" si="1"/>
        <v>93830</v>
      </c>
    </row>
    <row r="55" spans="1:15">
      <c r="A55" s="17" t="s">
        <v>43</v>
      </c>
      <c r="B55" s="17" t="s">
        <v>44</v>
      </c>
      <c r="C55" s="17" t="s">
        <v>64</v>
      </c>
      <c r="D55" s="17" t="s">
        <v>52</v>
      </c>
      <c r="E55" s="18" t="s">
        <v>50</v>
      </c>
      <c r="F55" s="19">
        <v>0</v>
      </c>
      <c r="G55" s="21">
        <v>81000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2">
        <f t="shared" si="1"/>
        <v>81000</v>
      </c>
    </row>
    <row r="56" spans="1:15">
      <c r="A56" s="17" t="s">
        <v>43</v>
      </c>
      <c r="B56" s="17" t="s">
        <v>44</v>
      </c>
      <c r="C56" s="17" t="s">
        <v>65</v>
      </c>
      <c r="D56" s="17" t="s">
        <v>66</v>
      </c>
      <c r="E56" s="18" t="s">
        <v>47</v>
      </c>
      <c r="F56" s="19">
        <v>0</v>
      </c>
      <c r="G56" s="20">
        <v>0</v>
      </c>
      <c r="H56" s="20">
        <v>0</v>
      </c>
      <c r="I56" s="20">
        <v>0</v>
      </c>
      <c r="J56" s="20">
        <v>0</v>
      </c>
      <c r="K56" s="21">
        <v>216600</v>
      </c>
      <c r="L56" s="20">
        <v>0</v>
      </c>
      <c r="M56" s="20">
        <v>0</v>
      </c>
      <c r="N56" s="21">
        <v>216600</v>
      </c>
      <c r="O56" s="22">
        <f t="shared" si="1"/>
        <v>433200</v>
      </c>
    </row>
    <row r="57" spans="1:15">
      <c r="A57" s="17" t="s">
        <v>43</v>
      </c>
      <c r="B57" s="17" t="s">
        <v>44</v>
      </c>
      <c r="C57" s="17" t="s">
        <v>65</v>
      </c>
      <c r="D57" s="17" t="s">
        <v>66</v>
      </c>
      <c r="E57" s="18" t="s">
        <v>48</v>
      </c>
      <c r="F57" s="19">
        <v>0</v>
      </c>
      <c r="G57" s="20">
        <v>0</v>
      </c>
      <c r="H57" s="21">
        <v>52200</v>
      </c>
      <c r="I57" s="20">
        <v>0</v>
      </c>
      <c r="J57" s="20">
        <v>0</v>
      </c>
      <c r="K57" s="21">
        <v>52200</v>
      </c>
      <c r="L57" s="20">
        <v>0</v>
      </c>
      <c r="M57" s="20">
        <v>0</v>
      </c>
      <c r="N57" s="21">
        <v>52200</v>
      </c>
      <c r="O57" s="22">
        <f t="shared" si="1"/>
        <v>156600</v>
      </c>
    </row>
    <row r="58" spans="1:15">
      <c r="A58" s="17" t="s">
        <v>43</v>
      </c>
      <c r="B58" s="17" t="s">
        <v>44</v>
      </c>
      <c r="C58" s="17" t="s">
        <v>65</v>
      </c>
      <c r="D58" s="17" t="s">
        <v>66</v>
      </c>
      <c r="E58" s="18" t="s">
        <v>100</v>
      </c>
      <c r="F58" s="23">
        <v>77000</v>
      </c>
      <c r="G58" s="21">
        <v>45500</v>
      </c>
      <c r="H58" s="21">
        <v>66500</v>
      </c>
      <c r="I58" s="21">
        <v>63000</v>
      </c>
      <c r="J58" s="21">
        <v>77000</v>
      </c>
      <c r="K58" s="20">
        <v>0</v>
      </c>
      <c r="L58" s="21">
        <v>73500</v>
      </c>
      <c r="M58" s="21">
        <v>42000</v>
      </c>
      <c r="N58" s="21">
        <v>70000</v>
      </c>
      <c r="O58" s="22">
        <f t="shared" si="1"/>
        <v>514500</v>
      </c>
    </row>
    <row r="59" spans="1:15">
      <c r="A59" s="17" t="s">
        <v>43</v>
      </c>
      <c r="B59" s="17" t="s">
        <v>44</v>
      </c>
      <c r="C59" s="17" t="s">
        <v>65</v>
      </c>
      <c r="D59" s="17" t="s">
        <v>66</v>
      </c>
      <c r="E59" s="18" t="s">
        <v>101</v>
      </c>
      <c r="F59" s="23">
        <v>63000</v>
      </c>
      <c r="G59" s="21">
        <v>38500</v>
      </c>
      <c r="H59" s="21">
        <v>56000</v>
      </c>
      <c r="I59" s="21">
        <v>56000</v>
      </c>
      <c r="J59" s="21">
        <v>73500</v>
      </c>
      <c r="K59" s="20">
        <v>0</v>
      </c>
      <c r="L59" s="20">
        <v>0</v>
      </c>
      <c r="M59" s="20">
        <v>0</v>
      </c>
      <c r="N59" s="20">
        <v>0</v>
      </c>
      <c r="O59" s="22">
        <f t="shared" si="1"/>
        <v>287000</v>
      </c>
    </row>
    <row r="60" spans="1:15">
      <c r="A60" s="17" t="s">
        <v>43</v>
      </c>
      <c r="B60" s="17" t="s">
        <v>44</v>
      </c>
      <c r="C60" s="17" t="s">
        <v>65</v>
      </c>
      <c r="D60" s="17" t="s">
        <v>66</v>
      </c>
      <c r="E60" s="18" t="s">
        <v>55</v>
      </c>
      <c r="F60" s="19">
        <v>0</v>
      </c>
      <c r="G60" s="20">
        <v>0</v>
      </c>
      <c r="H60" s="20">
        <v>0</v>
      </c>
      <c r="I60" s="20">
        <v>0</v>
      </c>
      <c r="J60" s="21">
        <v>4890</v>
      </c>
      <c r="K60" s="21">
        <v>6240</v>
      </c>
      <c r="L60" s="20">
        <v>0</v>
      </c>
      <c r="M60" s="20">
        <v>0</v>
      </c>
      <c r="N60" s="20">
        <v>0</v>
      </c>
      <c r="O60" s="22">
        <f t="shared" si="1"/>
        <v>11130</v>
      </c>
    </row>
    <row r="61" spans="1:15">
      <c r="A61" s="17" t="s">
        <v>43</v>
      </c>
      <c r="B61" s="17" t="s">
        <v>44</v>
      </c>
      <c r="C61" s="17" t="s">
        <v>65</v>
      </c>
      <c r="D61" s="17" t="s">
        <v>66</v>
      </c>
      <c r="E61" s="18" t="s">
        <v>55</v>
      </c>
      <c r="F61" s="19">
        <v>0</v>
      </c>
      <c r="G61" s="20">
        <v>0</v>
      </c>
      <c r="H61" s="20">
        <v>0</v>
      </c>
      <c r="I61" s="20">
        <v>0</v>
      </c>
      <c r="J61" s="20">
        <v>0</v>
      </c>
      <c r="K61" s="21">
        <v>46000</v>
      </c>
      <c r="L61" s="20">
        <v>0</v>
      </c>
      <c r="M61" s="20">
        <v>0</v>
      </c>
      <c r="N61" s="20">
        <v>0</v>
      </c>
      <c r="O61" s="22">
        <f t="shared" si="1"/>
        <v>46000</v>
      </c>
    </row>
    <row r="62" spans="1:15">
      <c r="A62" s="17" t="s">
        <v>43</v>
      </c>
      <c r="B62" s="17" t="s">
        <v>44</v>
      </c>
      <c r="C62" s="17" t="s">
        <v>65</v>
      </c>
      <c r="D62" s="17" t="s">
        <v>66</v>
      </c>
      <c r="E62" s="18" t="s">
        <v>49</v>
      </c>
      <c r="F62" s="19">
        <v>0</v>
      </c>
      <c r="G62" s="21">
        <v>93830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2">
        <f t="shared" si="1"/>
        <v>93830</v>
      </c>
    </row>
    <row r="63" spans="1:15">
      <c r="A63" s="17" t="s">
        <v>43</v>
      </c>
      <c r="B63" s="17" t="s">
        <v>44</v>
      </c>
      <c r="C63" s="17" t="s">
        <v>65</v>
      </c>
      <c r="D63" s="17" t="s">
        <v>66</v>
      </c>
      <c r="E63" s="18" t="s">
        <v>50</v>
      </c>
      <c r="F63" s="19">
        <v>0</v>
      </c>
      <c r="G63" s="21">
        <v>81000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2">
        <f t="shared" si="1"/>
        <v>81000</v>
      </c>
    </row>
    <row r="64" spans="1:15">
      <c r="A64" s="17" t="s">
        <v>43</v>
      </c>
      <c r="B64" s="17" t="s">
        <v>44</v>
      </c>
      <c r="C64" s="17" t="s">
        <v>67</v>
      </c>
      <c r="D64" s="17" t="s">
        <v>68</v>
      </c>
      <c r="E64" s="18" t="s">
        <v>53</v>
      </c>
      <c r="F64" s="19">
        <v>0</v>
      </c>
      <c r="G64" s="20">
        <v>0</v>
      </c>
      <c r="H64" s="21">
        <v>13000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2">
        <f t="shared" si="1"/>
        <v>13000</v>
      </c>
    </row>
    <row r="65" spans="1:15">
      <c r="A65" s="17" t="s">
        <v>43</v>
      </c>
      <c r="B65" s="17" t="s">
        <v>44</v>
      </c>
      <c r="C65" s="17" t="s">
        <v>67</v>
      </c>
      <c r="D65" s="17" t="s">
        <v>68</v>
      </c>
      <c r="E65" s="18" t="s">
        <v>47</v>
      </c>
      <c r="F65" s="19">
        <v>0</v>
      </c>
      <c r="G65" s="20">
        <v>0</v>
      </c>
      <c r="H65" s="21">
        <v>216600</v>
      </c>
      <c r="I65" s="20">
        <v>0</v>
      </c>
      <c r="J65" s="20">
        <v>0</v>
      </c>
      <c r="K65" s="21">
        <v>216600</v>
      </c>
      <c r="L65" s="20">
        <v>0</v>
      </c>
      <c r="M65" s="20">
        <v>0</v>
      </c>
      <c r="N65" s="21">
        <v>216600</v>
      </c>
      <c r="O65" s="22">
        <f t="shared" si="1"/>
        <v>649800</v>
      </c>
    </row>
    <row r="66" spans="1:15">
      <c r="A66" s="17" t="s">
        <v>43</v>
      </c>
      <c r="B66" s="17" t="s">
        <v>44</v>
      </c>
      <c r="C66" s="17" t="s">
        <v>67</v>
      </c>
      <c r="D66" s="17" t="s">
        <v>68</v>
      </c>
      <c r="E66" s="18" t="s">
        <v>48</v>
      </c>
      <c r="F66" s="19">
        <v>0</v>
      </c>
      <c r="G66" s="20">
        <v>0</v>
      </c>
      <c r="H66" s="21">
        <v>52200</v>
      </c>
      <c r="I66" s="20">
        <v>0</v>
      </c>
      <c r="J66" s="20">
        <v>0</v>
      </c>
      <c r="K66" s="21">
        <v>52200</v>
      </c>
      <c r="L66" s="20">
        <v>0</v>
      </c>
      <c r="M66" s="20">
        <v>0</v>
      </c>
      <c r="N66" s="20">
        <v>0</v>
      </c>
      <c r="O66" s="22">
        <f t="shared" ref="O66:O97" si="2">SUM(F66:N66)</f>
        <v>104400</v>
      </c>
    </row>
    <row r="67" spans="1:15">
      <c r="A67" s="17" t="s">
        <v>43</v>
      </c>
      <c r="B67" s="17" t="s">
        <v>44</v>
      </c>
      <c r="C67" s="17" t="s">
        <v>67</v>
      </c>
      <c r="D67" s="17" t="s">
        <v>68</v>
      </c>
      <c r="E67" s="18" t="s">
        <v>54</v>
      </c>
      <c r="F67" s="23">
        <v>87320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2">
        <f t="shared" si="2"/>
        <v>87320</v>
      </c>
    </row>
    <row r="68" spans="1:15">
      <c r="A68" s="17" t="s">
        <v>43</v>
      </c>
      <c r="B68" s="17" t="s">
        <v>44</v>
      </c>
      <c r="C68" s="17" t="s">
        <v>67</v>
      </c>
      <c r="D68" s="17" t="s">
        <v>68</v>
      </c>
      <c r="E68" s="18" t="s">
        <v>100</v>
      </c>
      <c r="F68" s="23">
        <v>77000</v>
      </c>
      <c r="G68" s="21">
        <v>45500</v>
      </c>
      <c r="H68" s="21">
        <v>66500</v>
      </c>
      <c r="I68" s="21">
        <v>63000</v>
      </c>
      <c r="J68" s="21">
        <v>77000</v>
      </c>
      <c r="K68" s="20">
        <v>0</v>
      </c>
      <c r="L68" s="21">
        <v>73500</v>
      </c>
      <c r="M68" s="21">
        <v>42000</v>
      </c>
      <c r="N68" s="20">
        <v>0</v>
      </c>
      <c r="O68" s="22">
        <f t="shared" si="2"/>
        <v>444500</v>
      </c>
    </row>
    <row r="69" spans="1:15">
      <c r="A69" s="17" t="s">
        <v>43</v>
      </c>
      <c r="B69" s="17" t="s">
        <v>44</v>
      </c>
      <c r="C69" s="17" t="s">
        <v>67</v>
      </c>
      <c r="D69" s="17" t="s">
        <v>68</v>
      </c>
      <c r="E69" s="18" t="s">
        <v>101</v>
      </c>
      <c r="F69" s="23">
        <v>63000</v>
      </c>
      <c r="G69" s="21">
        <v>38500</v>
      </c>
      <c r="H69" s="21">
        <v>56000</v>
      </c>
      <c r="I69" s="21">
        <v>56000</v>
      </c>
      <c r="J69" s="21">
        <v>73500</v>
      </c>
      <c r="K69" s="20">
        <v>0</v>
      </c>
      <c r="L69" s="21">
        <v>66500</v>
      </c>
      <c r="M69" s="21">
        <v>38500</v>
      </c>
      <c r="N69" s="21">
        <v>63000</v>
      </c>
      <c r="O69" s="22">
        <f t="shared" si="2"/>
        <v>455000</v>
      </c>
    </row>
    <row r="70" spans="1:15">
      <c r="A70" s="17" t="s">
        <v>43</v>
      </c>
      <c r="B70" s="17" t="s">
        <v>44</v>
      </c>
      <c r="C70" s="17" t="s">
        <v>67</v>
      </c>
      <c r="D70" s="17" t="s">
        <v>68</v>
      </c>
      <c r="E70" s="18" t="s">
        <v>55</v>
      </c>
      <c r="F70" s="19">
        <v>0</v>
      </c>
      <c r="G70" s="20">
        <v>0</v>
      </c>
      <c r="H70" s="20">
        <v>0</v>
      </c>
      <c r="I70" s="20">
        <v>0</v>
      </c>
      <c r="J70" s="21">
        <v>10110</v>
      </c>
      <c r="K70" s="20">
        <v>0</v>
      </c>
      <c r="L70" s="20">
        <v>0</v>
      </c>
      <c r="M70" s="20">
        <v>0</v>
      </c>
      <c r="N70" s="20">
        <v>0</v>
      </c>
      <c r="O70" s="22">
        <f t="shared" si="2"/>
        <v>10110</v>
      </c>
    </row>
    <row r="71" spans="1:15">
      <c r="A71" s="17" t="s">
        <v>43</v>
      </c>
      <c r="B71" s="17" t="s">
        <v>44</v>
      </c>
      <c r="C71" s="17" t="s">
        <v>67</v>
      </c>
      <c r="D71" s="17" t="s">
        <v>68</v>
      </c>
      <c r="E71" s="18" t="s">
        <v>55</v>
      </c>
      <c r="F71" s="19">
        <v>0</v>
      </c>
      <c r="G71" s="20">
        <v>0</v>
      </c>
      <c r="H71" s="20">
        <v>0</v>
      </c>
      <c r="I71" s="20">
        <v>0</v>
      </c>
      <c r="J71" s="20">
        <v>0</v>
      </c>
      <c r="K71" s="21">
        <v>46000</v>
      </c>
      <c r="L71" s="20">
        <v>0</v>
      </c>
      <c r="M71" s="20">
        <v>0</v>
      </c>
      <c r="N71" s="20">
        <v>0</v>
      </c>
      <c r="O71" s="22">
        <f t="shared" si="2"/>
        <v>46000</v>
      </c>
    </row>
    <row r="72" spans="1:15">
      <c r="A72" s="17" t="s">
        <v>43</v>
      </c>
      <c r="B72" s="17" t="s">
        <v>44</v>
      </c>
      <c r="C72" s="17" t="s">
        <v>67</v>
      </c>
      <c r="D72" s="17" t="s">
        <v>68</v>
      </c>
      <c r="E72" s="18" t="s">
        <v>49</v>
      </c>
      <c r="F72" s="19">
        <v>0</v>
      </c>
      <c r="G72" s="21">
        <v>57350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2">
        <f t="shared" si="2"/>
        <v>57350</v>
      </c>
    </row>
    <row r="73" spans="1:15">
      <c r="A73" s="17" t="s">
        <v>43</v>
      </c>
      <c r="B73" s="17" t="s">
        <v>44</v>
      </c>
      <c r="C73" s="17" t="s">
        <v>67</v>
      </c>
      <c r="D73" s="17" t="s">
        <v>68</v>
      </c>
      <c r="E73" s="18" t="s">
        <v>50</v>
      </c>
      <c r="F73" s="19">
        <v>0</v>
      </c>
      <c r="G73" s="21">
        <v>81000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2">
        <f t="shared" si="2"/>
        <v>81000</v>
      </c>
    </row>
    <row r="74" spans="1:15">
      <c r="A74" s="17" t="s">
        <v>43</v>
      </c>
      <c r="B74" s="17" t="s">
        <v>44</v>
      </c>
      <c r="C74" s="17" t="s">
        <v>69</v>
      </c>
      <c r="D74" s="17" t="s">
        <v>70</v>
      </c>
      <c r="E74" s="18" t="s">
        <v>47</v>
      </c>
      <c r="F74" s="19">
        <v>0</v>
      </c>
      <c r="G74" s="20">
        <v>0</v>
      </c>
      <c r="H74" s="20">
        <v>0</v>
      </c>
      <c r="I74" s="20">
        <v>0</v>
      </c>
      <c r="J74" s="20">
        <v>0</v>
      </c>
      <c r="K74" s="21">
        <v>216600</v>
      </c>
      <c r="L74" s="20">
        <v>0</v>
      </c>
      <c r="M74" s="20">
        <v>0</v>
      </c>
      <c r="N74" s="21">
        <v>216600</v>
      </c>
      <c r="O74" s="22">
        <f t="shared" si="2"/>
        <v>433200</v>
      </c>
    </row>
    <row r="75" spans="1:15">
      <c r="A75" s="17" t="s">
        <v>43</v>
      </c>
      <c r="B75" s="17" t="s">
        <v>44</v>
      </c>
      <c r="C75" s="17" t="s">
        <v>69</v>
      </c>
      <c r="D75" s="17" t="s">
        <v>70</v>
      </c>
      <c r="E75" s="18" t="s">
        <v>48</v>
      </c>
      <c r="F75" s="19">
        <v>0</v>
      </c>
      <c r="G75" s="20">
        <v>0</v>
      </c>
      <c r="H75" s="21">
        <v>52200</v>
      </c>
      <c r="I75" s="20">
        <v>0</v>
      </c>
      <c r="J75" s="20">
        <v>0</v>
      </c>
      <c r="K75" s="21">
        <v>52200</v>
      </c>
      <c r="L75" s="20">
        <v>0</v>
      </c>
      <c r="M75" s="20">
        <v>0</v>
      </c>
      <c r="N75" s="21">
        <v>52200</v>
      </c>
      <c r="O75" s="22">
        <f t="shared" si="2"/>
        <v>156600</v>
      </c>
    </row>
    <row r="76" spans="1:15">
      <c r="A76" s="17" t="s">
        <v>43</v>
      </c>
      <c r="B76" s="17" t="s">
        <v>44</v>
      </c>
      <c r="C76" s="17" t="s">
        <v>69</v>
      </c>
      <c r="D76" s="17" t="s">
        <v>70</v>
      </c>
      <c r="E76" s="18" t="s">
        <v>100</v>
      </c>
      <c r="F76" s="23">
        <v>77000</v>
      </c>
      <c r="G76" s="21">
        <v>45500</v>
      </c>
      <c r="H76" s="21">
        <v>66500</v>
      </c>
      <c r="I76" s="21">
        <v>63000</v>
      </c>
      <c r="J76" s="21">
        <v>77000</v>
      </c>
      <c r="K76" s="20">
        <v>0</v>
      </c>
      <c r="L76" s="21">
        <v>73500</v>
      </c>
      <c r="M76" s="21">
        <v>42000</v>
      </c>
      <c r="N76" s="20">
        <v>0</v>
      </c>
      <c r="O76" s="22">
        <f t="shared" si="2"/>
        <v>444500</v>
      </c>
    </row>
    <row r="77" spans="1:15">
      <c r="A77" s="17" t="s">
        <v>43</v>
      </c>
      <c r="B77" s="17" t="s">
        <v>44</v>
      </c>
      <c r="C77" s="17" t="s">
        <v>69</v>
      </c>
      <c r="D77" s="17" t="s">
        <v>70</v>
      </c>
      <c r="E77" s="18" t="s">
        <v>101</v>
      </c>
      <c r="F77" s="23">
        <v>63000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1">
        <v>66500</v>
      </c>
      <c r="M77" s="21">
        <v>38500</v>
      </c>
      <c r="N77" s="20">
        <v>0</v>
      </c>
      <c r="O77" s="22">
        <f t="shared" si="2"/>
        <v>168000</v>
      </c>
    </row>
    <row r="78" spans="1:15">
      <c r="A78" s="17" t="s">
        <v>43</v>
      </c>
      <c r="B78" s="17" t="s">
        <v>44</v>
      </c>
      <c r="C78" s="17" t="s">
        <v>69</v>
      </c>
      <c r="D78" s="17" t="s">
        <v>70</v>
      </c>
      <c r="E78" s="18" t="s">
        <v>55</v>
      </c>
      <c r="F78" s="19">
        <v>0</v>
      </c>
      <c r="G78" s="20">
        <v>0</v>
      </c>
      <c r="H78" s="20">
        <v>0</v>
      </c>
      <c r="I78" s="20">
        <v>0</v>
      </c>
      <c r="J78" s="20">
        <v>0</v>
      </c>
      <c r="K78" s="21">
        <v>46000</v>
      </c>
      <c r="L78" s="20">
        <v>0</v>
      </c>
      <c r="M78" s="20">
        <v>0</v>
      </c>
      <c r="N78" s="20">
        <v>0</v>
      </c>
      <c r="O78" s="22">
        <f t="shared" si="2"/>
        <v>46000</v>
      </c>
    </row>
    <row r="79" spans="1:15">
      <c r="A79" s="17" t="s">
        <v>43</v>
      </c>
      <c r="B79" s="17" t="s">
        <v>44</v>
      </c>
      <c r="C79" s="17" t="s">
        <v>69</v>
      </c>
      <c r="D79" s="17" t="s">
        <v>70</v>
      </c>
      <c r="E79" s="18" t="s">
        <v>49</v>
      </c>
      <c r="F79" s="19">
        <v>0</v>
      </c>
      <c r="G79" s="21">
        <v>93830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2">
        <f t="shared" si="2"/>
        <v>93830</v>
      </c>
    </row>
    <row r="80" spans="1:15">
      <c r="A80" s="17" t="s">
        <v>43</v>
      </c>
      <c r="B80" s="17" t="s">
        <v>44</v>
      </c>
      <c r="C80" s="17" t="s">
        <v>69</v>
      </c>
      <c r="D80" s="17" t="s">
        <v>70</v>
      </c>
      <c r="E80" s="18" t="s">
        <v>50</v>
      </c>
      <c r="F80" s="19">
        <v>0</v>
      </c>
      <c r="G80" s="21">
        <v>81000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2">
        <f t="shared" si="2"/>
        <v>81000</v>
      </c>
    </row>
    <row r="81" spans="1:15">
      <c r="A81" s="17" t="s">
        <v>43</v>
      </c>
      <c r="B81" s="17" t="s">
        <v>44</v>
      </c>
      <c r="C81" s="17" t="s">
        <v>71</v>
      </c>
      <c r="D81" s="17" t="s">
        <v>72</v>
      </c>
      <c r="E81" s="18" t="s">
        <v>47</v>
      </c>
      <c r="F81" s="19">
        <v>0</v>
      </c>
      <c r="G81" s="20">
        <v>0</v>
      </c>
      <c r="H81" s="20">
        <v>0</v>
      </c>
      <c r="I81" s="20">
        <v>0</v>
      </c>
      <c r="J81" s="20">
        <v>0</v>
      </c>
      <c r="K81" s="21">
        <v>216600</v>
      </c>
      <c r="L81" s="20">
        <v>0</v>
      </c>
      <c r="M81" s="20">
        <v>0</v>
      </c>
      <c r="N81" s="21">
        <v>216600</v>
      </c>
      <c r="O81" s="22">
        <f t="shared" si="2"/>
        <v>433200</v>
      </c>
    </row>
    <row r="82" spans="1:15">
      <c r="A82" s="17" t="s">
        <v>43</v>
      </c>
      <c r="B82" s="17" t="s">
        <v>44</v>
      </c>
      <c r="C82" s="17" t="s">
        <v>71</v>
      </c>
      <c r="D82" s="17" t="s">
        <v>72</v>
      </c>
      <c r="E82" s="18" t="s">
        <v>48</v>
      </c>
      <c r="F82" s="19">
        <v>0</v>
      </c>
      <c r="G82" s="20">
        <v>0</v>
      </c>
      <c r="H82" s="21">
        <v>52200</v>
      </c>
      <c r="I82" s="20">
        <v>0</v>
      </c>
      <c r="J82" s="20">
        <v>0</v>
      </c>
      <c r="K82" s="21">
        <v>52200</v>
      </c>
      <c r="L82" s="20">
        <v>0</v>
      </c>
      <c r="M82" s="20">
        <v>0</v>
      </c>
      <c r="N82" s="21">
        <v>52200</v>
      </c>
      <c r="O82" s="22">
        <f t="shared" si="2"/>
        <v>156600</v>
      </c>
    </row>
    <row r="83" spans="1:15">
      <c r="A83" s="17" t="s">
        <v>43</v>
      </c>
      <c r="B83" s="17" t="s">
        <v>44</v>
      </c>
      <c r="C83" s="17" t="s">
        <v>71</v>
      </c>
      <c r="D83" s="17" t="s">
        <v>72</v>
      </c>
      <c r="E83" s="18" t="s">
        <v>100</v>
      </c>
      <c r="F83" s="23">
        <v>77000</v>
      </c>
      <c r="G83" s="21">
        <v>45500</v>
      </c>
      <c r="H83" s="21">
        <v>66500</v>
      </c>
      <c r="I83" s="21">
        <v>63000</v>
      </c>
      <c r="J83" s="21">
        <v>77000</v>
      </c>
      <c r="K83" s="20">
        <v>0</v>
      </c>
      <c r="L83" s="21">
        <v>73500</v>
      </c>
      <c r="M83" s="21">
        <v>42000</v>
      </c>
      <c r="N83" s="21">
        <v>70000</v>
      </c>
      <c r="O83" s="22">
        <f t="shared" si="2"/>
        <v>514500</v>
      </c>
    </row>
    <row r="84" spans="1:15">
      <c r="A84" s="17" t="s">
        <v>43</v>
      </c>
      <c r="B84" s="17" t="s">
        <v>44</v>
      </c>
      <c r="C84" s="17" t="s">
        <v>71</v>
      </c>
      <c r="D84" s="17" t="s">
        <v>72</v>
      </c>
      <c r="E84" s="18" t="s">
        <v>101</v>
      </c>
      <c r="F84" s="23">
        <v>63000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1">
        <v>66500</v>
      </c>
      <c r="M84" s="20">
        <v>0</v>
      </c>
      <c r="N84" s="20">
        <v>0</v>
      </c>
      <c r="O84" s="22">
        <f t="shared" si="2"/>
        <v>129500</v>
      </c>
    </row>
    <row r="85" spans="1:15">
      <c r="A85" s="17" t="s">
        <v>43</v>
      </c>
      <c r="B85" s="17" t="s">
        <v>44</v>
      </c>
      <c r="C85" s="17" t="s">
        <v>71</v>
      </c>
      <c r="D85" s="17" t="s">
        <v>72</v>
      </c>
      <c r="E85" s="18" t="s">
        <v>55</v>
      </c>
      <c r="F85" s="19">
        <v>0</v>
      </c>
      <c r="G85" s="20">
        <v>0</v>
      </c>
      <c r="H85" s="20">
        <v>0</v>
      </c>
      <c r="I85" s="20">
        <v>0</v>
      </c>
      <c r="J85" s="20">
        <v>0</v>
      </c>
      <c r="K85" s="21">
        <v>46000</v>
      </c>
      <c r="L85" s="20">
        <v>0</v>
      </c>
      <c r="M85" s="20">
        <v>0</v>
      </c>
      <c r="N85" s="20">
        <v>0</v>
      </c>
      <c r="O85" s="22">
        <f t="shared" si="2"/>
        <v>46000</v>
      </c>
    </row>
    <row r="86" spans="1:15">
      <c r="A86" s="17" t="s">
        <v>43</v>
      </c>
      <c r="B86" s="17" t="s">
        <v>44</v>
      </c>
      <c r="C86" s="17" t="s">
        <v>71</v>
      </c>
      <c r="D86" s="17" t="s">
        <v>72</v>
      </c>
      <c r="E86" s="18" t="s">
        <v>49</v>
      </c>
      <c r="F86" s="19">
        <v>0</v>
      </c>
      <c r="G86" s="21">
        <v>93830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2">
        <f t="shared" si="2"/>
        <v>93830</v>
      </c>
    </row>
    <row r="87" spans="1:15">
      <c r="A87" s="17" t="s">
        <v>43</v>
      </c>
      <c r="B87" s="17" t="s">
        <v>44</v>
      </c>
      <c r="C87" s="17" t="s">
        <v>71</v>
      </c>
      <c r="D87" s="17" t="s">
        <v>72</v>
      </c>
      <c r="E87" s="18" t="s">
        <v>50</v>
      </c>
      <c r="F87" s="19">
        <v>0</v>
      </c>
      <c r="G87" s="21">
        <v>81000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2">
        <f t="shared" si="2"/>
        <v>81000</v>
      </c>
    </row>
    <row r="88" spans="1:15">
      <c r="A88" s="17" t="s">
        <v>43</v>
      </c>
      <c r="B88" s="17" t="s">
        <v>44</v>
      </c>
      <c r="C88" s="17" t="s">
        <v>73</v>
      </c>
      <c r="D88" s="17" t="s">
        <v>74</v>
      </c>
      <c r="E88" s="18" t="s">
        <v>47</v>
      </c>
      <c r="F88" s="19">
        <v>0</v>
      </c>
      <c r="G88" s="20">
        <v>0</v>
      </c>
      <c r="H88" s="20">
        <v>0</v>
      </c>
      <c r="I88" s="20">
        <v>0</v>
      </c>
      <c r="J88" s="20">
        <v>0</v>
      </c>
      <c r="K88" s="21">
        <v>216600</v>
      </c>
      <c r="L88" s="20">
        <v>0</v>
      </c>
      <c r="M88" s="20">
        <v>0</v>
      </c>
      <c r="N88" s="21">
        <v>216600</v>
      </c>
      <c r="O88" s="22">
        <f t="shared" si="2"/>
        <v>433200</v>
      </c>
    </row>
    <row r="89" spans="1:15">
      <c r="A89" s="17" t="s">
        <v>43</v>
      </c>
      <c r="B89" s="17" t="s">
        <v>44</v>
      </c>
      <c r="C89" s="17" t="s">
        <v>73</v>
      </c>
      <c r="D89" s="17" t="s">
        <v>74</v>
      </c>
      <c r="E89" s="18" t="s">
        <v>48</v>
      </c>
      <c r="F89" s="19">
        <v>0</v>
      </c>
      <c r="G89" s="20">
        <v>0</v>
      </c>
      <c r="H89" s="21">
        <v>52200</v>
      </c>
      <c r="I89" s="20">
        <v>0</v>
      </c>
      <c r="J89" s="20">
        <v>0</v>
      </c>
      <c r="K89" s="21">
        <v>52200</v>
      </c>
      <c r="L89" s="20">
        <v>0</v>
      </c>
      <c r="M89" s="20">
        <v>0</v>
      </c>
      <c r="N89" s="21">
        <v>52200</v>
      </c>
      <c r="O89" s="22">
        <f t="shared" si="2"/>
        <v>156600</v>
      </c>
    </row>
    <row r="90" spans="1:15">
      <c r="A90" s="17" t="s">
        <v>43</v>
      </c>
      <c r="B90" s="17" t="s">
        <v>44</v>
      </c>
      <c r="C90" s="17" t="s">
        <v>73</v>
      </c>
      <c r="D90" s="17" t="s">
        <v>74</v>
      </c>
      <c r="E90" s="18" t="s">
        <v>100</v>
      </c>
      <c r="F90" s="23">
        <v>77000</v>
      </c>
      <c r="G90" s="21">
        <v>45500</v>
      </c>
      <c r="H90" s="21">
        <v>66500</v>
      </c>
      <c r="I90" s="21">
        <v>63000</v>
      </c>
      <c r="J90" s="21">
        <v>77000</v>
      </c>
      <c r="K90" s="20">
        <v>0</v>
      </c>
      <c r="L90" s="21">
        <v>73500</v>
      </c>
      <c r="M90" s="21">
        <v>42000</v>
      </c>
      <c r="N90" s="21">
        <v>70000</v>
      </c>
      <c r="O90" s="22">
        <f t="shared" si="2"/>
        <v>514500</v>
      </c>
    </row>
    <row r="91" spans="1:15">
      <c r="A91" s="17" t="s">
        <v>43</v>
      </c>
      <c r="B91" s="17" t="s">
        <v>44</v>
      </c>
      <c r="C91" s="17" t="s">
        <v>73</v>
      </c>
      <c r="D91" s="17" t="s">
        <v>74</v>
      </c>
      <c r="E91" s="18" t="s">
        <v>101</v>
      </c>
      <c r="F91" s="23">
        <v>63000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1">
        <v>66500</v>
      </c>
      <c r="M91" s="21">
        <v>38500</v>
      </c>
      <c r="N91" s="21">
        <v>63000</v>
      </c>
      <c r="O91" s="22">
        <f t="shared" si="2"/>
        <v>231000</v>
      </c>
    </row>
    <row r="92" spans="1:15">
      <c r="A92" s="17" t="s">
        <v>43</v>
      </c>
      <c r="B92" s="17" t="s">
        <v>44</v>
      </c>
      <c r="C92" s="17" t="s">
        <v>73</v>
      </c>
      <c r="D92" s="17" t="s">
        <v>74</v>
      </c>
      <c r="E92" s="18" t="s">
        <v>55</v>
      </c>
      <c r="F92" s="19">
        <v>0</v>
      </c>
      <c r="G92" s="20">
        <v>0</v>
      </c>
      <c r="H92" s="20">
        <v>0</v>
      </c>
      <c r="I92" s="20">
        <v>0</v>
      </c>
      <c r="J92" s="21">
        <v>10110</v>
      </c>
      <c r="K92" s="21">
        <v>6240</v>
      </c>
      <c r="L92" s="20">
        <v>0</v>
      </c>
      <c r="M92" s="20">
        <v>0</v>
      </c>
      <c r="N92" s="20">
        <v>0</v>
      </c>
      <c r="O92" s="22">
        <f t="shared" si="2"/>
        <v>16350</v>
      </c>
    </row>
    <row r="93" spans="1:15">
      <c r="A93" s="17" t="s">
        <v>43</v>
      </c>
      <c r="B93" s="17" t="s">
        <v>44</v>
      </c>
      <c r="C93" s="17" t="s">
        <v>73</v>
      </c>
      <c r="D93" s="17" t="s">
        <v>74</v>
      </c>
      <c r="E93" s="18" t="s">
        <v>55</v>
      </c>
      <c r="F93" s="19">
        <v>0</v>
      </c>
      <c r="G93" s="20">
        <v>0</v>
      </c>
      <c r="H93" s="20">
        <v>0</v>
      </c>
      <c r="I93" s="20">
        <v>0</v>
      </c>
      <c r="J93" s="20">
        <v>0</v>
      </c>
      <c r="K93" s="21">
        <v>46000</v>
      </c>
      <c r="L93" s="20">
        <v>0</v>
      </c>
      <c r="M93" s="20">
        <v>0</v>
      </c>
      <c r="N93" s="20">
        <v>0</v>
      </c>
      <c r="O93" s="22">
        <f t="shared" si="2"/>
        <v>46000</v>
      </c>
    </row>
    <row r="94" spans="1:15">
      <c r="A94" s="17" t="s">
        <v>43</v>
      </c>
      <c r="B94" s="17" t="s">
        <v>44</v>
      </c>
      <c r="C94" s="17" t="s">
        <v>73</v>
      </c>
      <c r="D94" s="17" t="s">
        <v>74</v>
      </c>
      <c r="E94" s="18" t="s">
        <v>49</v>
      </c>
      <c r="F94" s="19">
        <v>0</v>
      </c>
      <c r="G94" s="21">
        <v>20870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2">
        <f t="shared" si="2"/>
        <v>20870</v>
      </c>
    </row>
    <row r="95" spans="1:15">
      <c r="A95" s="17" t="s">
        <v>43</v>
      </c>
      <c r="B95" s="17" t="s">
        <v>44</v>
      </c>
      <c r="C95" s="17" t="s">
        <v>73</v>
      </c>
      <c r="D95" s="17" t="s">
        <v>74</v>
      </c>
      <c r="E95" s="18" t="s">
        <v>50</v>
      </c>
      <c r="F95" s="19">
        <v>0</v>
      </c>
      <c r="G95" s="21">
        <v>81000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2">
        <f t="shared" si="2"/>
        <v>81000</v>
      </c>
    </row>
    <row r="96" spans="1:15">
      <c r="A96" s="17" t="s">
        <v>43</v>
      </c>
      <c r="B96" s="17" t="s">
        <v>44</v>
      </c>
      <c r="C96" s="17" t="s">
        <v>75</v>
      </c>
      <c r="D96" s="17" t="s">
        <v>76</v>
      </c>
      <c r="E96" s="18" t="s">
        <v>47</v>
      </c>
      <c r="F96" s="19">
        <v>0</v>
      </c>
      <c r="G96" s="20">
        <v>0</v>
      </c>
      <c r="H96" s="20">
        <v>0</v>
      </c>
      <c r="I96" s="20">
        <v>0</v>
      </c>
      <c r="J96" s="20">
        <v>0</v>
      </c>
      <c r="K96" s="21">
        <v>216600</v>
      </c>
      <c r="L96" s="20">
        <v>0</v>
      </c>
      <c r="M96" s="20">
        <v>0</v>
      </c>
      <c r="N96" s="21">
        <v>216600</v>
      </c>
      <c r="O96" s="22">
        <f t="shared" si="2"/>
        <v>433200</v>
      </c>
    </row>
    <row r="97" spans="1:15">
      <c r="A97" s="17" t="s">
        <v>43</v>
      </c>
      <c r="B97" s="17" t="s">
        <v>44</v>
      </c>
      <c r="C97" s="17" t="s">
        <v>75</v>
      </c>
      <c r="D97" s="17" t="s">
        <v>76</v>
      </c>
      <c r="E97" s="18" t="s">
        <v>48</v>
      </c>
      <c r="F97" s="19">
        <v>0</v>
      </c>
      <c r="G97" s="20">
        <v>0</v>
      </c>
      <c r="H97" s="21">
        <v>52200</v>
      </c>
      <c r="I97" s="20">
        <v>0</v>
      </c>
      <c r="J97" s="20">
        <v>0</v>
      </c>
      <c r="K97" s="21">
        <v>52200</v>
      </c>
      <c r="L97" s="20">
        <v>0</v>
      </c>
      <c r="M97" s="20">
        <v>0</v>
      </c>
      <c r="N97" s="21">
        <v>52200</v>
      </c>
      <c r="O97" s="22">
        <f t="shared" si="2"/>
        <v>156600</v>
      </c>
    </row>
    <row r="98" spans="1:15">
      <c r="A98" s="17" t="s">
        <v>43</v>
      </c>
      <c r="B98" s="17" t="s">
        <v>44</v>
      </c>
      <c r="C98" s="17" t="s">
        <v>75</v>
      </c>
      <c r="D98" s="17" t="s">
        <v>76</v>
      </c>
      <c r="E98" s="18" t="s">
        <v>100</v>
      </c>
      <c r="F98" s="23">
        <v>77000</v>
      </c>
      <c r="G98" s="21">
        <v>45500</v>
      </c>
      <c r="H98" s="21">
        <v>66500</v>
      </c>
      <c r="I98" s="21">
        <v>63000</v>
      </c>
      <c r="J98" s="21">
        <v>77000</v>
      </c>
      <c r="K98" s="20">
        <v>0</v>
      </c>
      <c r="L98" s="21">
        <v>73500</v>
      </c>
      <c r="M98" s="21">
        <v>42000</v>
      </c>
      <c r="N98" s="21">
        <v>70000</v>
      </c>
      <c r="O98" s="22">
        <f t="shared" ref="O98:O129" si="3">SUM(F98:N98)</f>
        <v>514500</v>
      </c>
    </row>
    <row r="99" spans="1:15">
      <c r="A99" s="17" t="s">
        <v>43</v>
      </c>
      <c r="B99" s="17" t="s">
        <v>44</v>
      </c>
      <c r="C99" s="17" t="s">
        <v>75</v>
      </c>
      <c r="D99" s="17" t="s">
        <v>76</v>
      </c>
      <c r="E99" s="18" t="s">
        <v>101</v>
      </c>
      <c r="F99" s="23">
        <v>63000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1">
        <v>63000</v>
      </c>
      <c r="O99" s="22">
        <f t="shared" si="3"/>
        <v>126000</v>
      </c>
    </row>
    <row r="100" spans="1:15">
      <c r="A100" s="17" t="s">
        <v>43</v>
      </c>
      <c r="B100" s="17" t="s">
        <v>44</v>
      </c>
      <c r="C100" s="17" t="s">
        <v>75</v>
      </c>
      <c r="D100" s="17" t="s">
        <v>76</v>
      </c>
      <c r="E100" s="18" t="s">
        <v>55</v>
      </c>
      <c r="F100" s="19">
        <v>0</v>
      </c>
      <c r="G100" s="20">
        <v>0</v>
      </c>
      <c r="H100" s="20">
        <v>0</v>
      </c>
      <c r="I100" s="20">
        <v>0</v>
      </c>
      <c r="J100" s="21">
        <v>4890</v>
      </c>
      <c r="K100" s="21">
        <v>6240</v>
      </c>
      <c r="L100" s="20">
        <v>0</v>
      </c>
      <c r="M100" s="20">
        <v>0</v>
      </c>
      <c r="N100" s="20">
        <v>0</v>
      </c>
      <c r="O100" s="22">
        <f t="shared" si="3"/>
        <v>11130</v>
      </c>
    </row>
    <row r="101" spans="1:15">
      <c r="A101" s="17" t="s">
        <v>43</v>
      </c>
      <c r="B101" s="17" t="s">
        <v>44</v>
      </c>
      <c r="C101" s="17" t="s">
        <v>75</v>
      </c>
      <c r="D101" s="17" t="s">
        <v>76</v>
      </c>
      <c r="E101" s="18" t="s">
        <v>55</v>
      </c>
      <c r="F101" s="19">
        <v>0</v>
      </c>
      <c r="G101" s="20">
        <v>0</v>
      </c>
      <c r="H101" s="20">
        <v>0</v>
      </c>
      <c r="I101" s="20">
        <v>0</v>
      </c>
      <c r="J101" s="20">
        <v>0</v>
      </c>
      <c r="K101" s="21">
        <v>46000</v>
      </c>
      <c r="L101" s="20">
        <v>0</v>
      </c>
      <c r="M101" s="20">
        <v>0</v>
      </c>
      <c r="N101" s="20">
        <v>0</v>
      </c>
      <c r="O101" s="22">
        <f t="shared" si="3"/>
        <v>46000</v>
      </c>
    </row>
    <row r="102" spans="1:15">
      <c r="A102" s="17" t="s">
        <v>43</v>
      </c>
      <c r="B102" s="17" t="s">
        <v>44</v>
      </c>
      <c r="C102" s="17" t="s">
        <v>75</v>
      </c>
      <c r="D102" s="17" t="s">
        <v>76</v>
      </c>
      <c r="E102" s="18" t="s">
        <v>49</v>
      </c>
      <c r="F102" s="19">
        <v>0</v>
      </c>
      <c r="G102" s="21">
        <v>93830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2">
        <f t="shared" si="3"/>
        <v>93830</v>
      </c>
    </row>
    <row r="103" spans="1:15">
      <c r="A103" s="17" t="s">
        <v>43</v>
      </c>
      <c r="B103" s="17" t="s">
        <v>44</v>
      </c>
      <c r="C103" s="17" t="s">
        <v>77</v>
      </c>
      <c r="D103" s="17" t="s">
        <v>78</v>
      </c>
      <c r="E103" s="18" t="s">
        <v>47</v>
      </c>
      <c r="F103" s="19">
        <v>0</v>
      </c>
      <c r="G103" s="20">
        <v>0</v>
      </c>
      <c r="H103" s="20">
        <v>0</v>
      </c>
      <c r="I103" s="20">
        <v>0</v>
      </c>
      <c r="J103" s="20">
        <v>0</v>
      </c>
      <c r="K103" s="21">
        <v>216600</v>
      </c>
      <c r="L103" s="20">
        <v>0</v>
      </c>
      <c r="M103" s="20">
        <v>0</v>
      </c>
      <c r="N103" s="21">
        <v>216600</v>
      </c>
      <c r="O103" s="22">
        <f t="shared" si="3"/>
        <v>433200</v>
      </c>
    </row>
    <row r="104" spans="1:15">
      <c r="A104" s="17" t="s">
        <v>43</v>
      </c>
      <c r="B104" s="17" t="s">
        <v>44</v>
      </c>
      <c r="C104" s="17" t="s">
        <v>77</v>
      </c>
      <c r="D104" s="17" t="s">
        <v>78</v>
      </c>
      <c r="E104" s="18" t="s">
        <v>48</v>
      </c>
      <c r="F104" s="19">
        <v>0</v>
      </c>
      <c r="G104" s="20">
        <v>0</v>
      </c>
      <c r="H104" s="21">
        <v>52200</v>
      </c>
      <c r="I104" s="20">
        <v>0</v>
      </c>
      <c r="J104" s="20">
        <v>0</v>
      </c>
      <c r="K104" s="21">
        <v>52200</v>
      </c>
      <c r="L104" s="20">
        <v>0</v>
      </c>
      <c r="M104" s="20">
        <v>0</v>
      </c>
      <c r="N104" s="21">
        <v>52200</v>
      </c>
      <c r="O104" s="22">
        <f t="shared" si="3"/>
        <v>156600</v>
      </c>
    </row>
    <row r="105" spans="1:15">
      <c r="A105" s="17" t="s">
        <v>43</v>
      </c>
      <c r="B105" s="17" t="s">
        <v>44</v>
      </c>
      <c r="C105" s="17" t="s">
        <v>77</v>
      </c>
      <c r="D105" s="17" t="s">
        <v>78</v>
      </c>
      <c r="E105" s="18" t="s">
        <v>100</v>
      </c>
      <c r="F105" s="23">
        <v>77000</v>
      </c>
      <c r="G105" s="21">
        <v>45500</v>
      </c>
      <c r="H105" s="21">
        <v>66500</v>
      </c>
      <c r="I105" s="21">
        <v>63000</v>
      </c>
      <c r="J105" s="21">
        <v>77000</v>
      </c>
      <c r="K105" s="20">
        <v>0</v>
      </c>
      <c r="L105" s="21">
        <v>73500</v>
      </c>
      <c r="M105" s="21">
        <v>42000</v>
      </c>
      <c r="N105" s="21">
        <v>70000</v>
      </c>
      <c r="O105" s="22">
        <f t="shared" si="3"/>
        <v>514500</v>
      </c>
    </row>
    <row r="106" spans="1:15">
      <c r="A106" s="17" t="s">
        <v>43</v>
      </c>
      <c r="B106" s="17" t="s">
        <v>44</v>
      </c>
      <c r="C106" s="17" t="s">
        <v>77</v>
      </c>
      <c r="D106" s="17" t="s">
        <v>78</v>
      </c>
      <c r="E106" s="18" t="s">
        <v>101</v>
      </c>
      <c r="F106" s="23">
        <v>63000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2">
        <f t="shared" si="3"/>
        <v>63000</v>
      </c>
    </row>
    <row r="107" spans="1:15">
      <c r="A107" s="17" t="s">
        <v>43</v>
      </c>
      <c r="B107" s="17" t="s">
        <v>44</v>
      </c>
      <c r="C107" s="17" t="s">
        <v>77</v>
      </c>
      <c r="D107" s="17" t="s">
        <v>78</v>
      </c>
      <c r="E107" s="18" t="s">
        <v>55</v>
      </c>
      <c r="F107" s="19">
        <v>0</v>
      </c>
      <c r="G107" s="20">
        <v>0</v>
      </c>
      <c r="H107" s="20">
        <v>0</v>
      </c>
      <c r="I107" s="20">
        <v>0</v>
      </c>
      <c r="J107" s="21">
        <v>5220</v>
      </c>
      <c r="K107" s="21">
        <v>6240</v>
      </c>
      <c r="L107" s="20">
        <v>0</v>
      </c>
      <c r="M107" s="20">
        <v>0</v>
      </c>
      <c r="N107" s="20">
        <v>0</v>
      </c>
      <c r="O107" s="22">
        <f t="shared" si="3"/>
        <v>11460</v>
      </c>
    </row>
    <row r="108" spans="1:15">
      <c r="A108" s="17" t="s">
        <v>43</v>
      </c>
      <c r="B108" s="17" t="s">
        <v>44</v>
      </c>
      <c r="C108" s="17" t="s">
        <v>77</v>
      </c>
      <c r="D108" s="17" t="s">
        <v>78</v>
      </c>
      <c r="E108" s="18" t="s">
        <v>55</v>
      </c>
      <c r="F108" s="19">
        <v>0</v>
      </c>
      <c r="G108" s="20">
        <v>0</v>
      </c>
      <c r="H108" s="20">
        <v>0</v>
      </c>
      <c r="I108" s="20">
        <v>0</v>
      </c>
      <c r="J108" s="20">
        <v>0</v>
      </c>
      <c r="K108" s="21">
        <v>46000</v>
      </c>
      <c r="L108" s="20">
        <v>0</v>
      </c>
      <c r="M108" s="20">
        <v>0</v>
      </c>
      <c r="N108" s="20">
        <v>0</v>
      </c>
      <c r="O108" s="22">
        <f t="shared" si="3"/>
        <v>46000</v>
      </c>
    </row>
    <row r="109" spans="1:15">
      <c r="A109" s="17" t="s">
        <v>43</v>
      </c>
      <c r="B109" s="17" t="s">
        <v>44</v>
      </c>
      <c r="C109" s="17" t="s">
        <v>77</v>
      </c>
      <c r="D109" s="17" t="s">
        <v>78</v>
      </c>
      <c r="E109" s="18" t="s">
        <v>49</v>
      </c>
      <c r="F109" s="19">
        <v>0</v>
      </c>
      <c r="G109" s="21">
        <v>93830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2">
        <f t="shared" si="3"/>
        <v>93830</v>
      </c>
    </row>
    <row r="110" spans="1:15">
      <c r="A110" s="17" t="s">
        <v>43</v>
      </c>
      <c r="B110" s="17" t="s">
        <v>44</v>
      </c>
      <c r="C110" s="17" t="s">
        <v>77</v>
      </c>
      <c r="D110" s="17" t="s">
        <v>78</v>
      </c>
      <c r="E110" s="18" t="s">
        <v>50</v>
      </c>
      <c r="F110" s="19">
        <v>0</v>
      </c>
      <c r="G110" s="21">
        <v>81000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2">
        <f t="shared" si="3"/>
        <v>81000</v>
      </c>
    </row>
    <row r="111" spans="1:15">
      <c r="A111" s="17" t="s">
        <v>43</v>
      </c>
      <c r="B111" s="17" t="s">
        <v>44</v>
      </c>
      <c r="C111" s="17" t="s">
        <v>79</v>
      </c>
      <c r="D111" s="17" t="s">
        <v>80</v>
      </c>
      <c r="E111" s="18" t="s">
        <v>47</v>
      </c>
      <c r="F111" s="19">
        <v>0</v>
      </c>
      <c r="G111" s="20">
        <v>0</v>
      </c>
      <c r="H111" s="20">
        <v>0</v>
      </c>
      <c r="I111" s="20">
        <v>0</v>
      </c>
      <c r="J111" s="20">
        <v>0</v>
      </c>
      <c r="K111" s="21">
        <v>216600</v>
      </c>
      <c r="L111" s="20">
        <v>0</v>
      </c>
      <c r="M111" s="20">
        <v>0</v>
      </c>
      <c r="N111" s="21">
        <v>216600</v>
      </c>
      <c r="O111" s="22">
        <f t="shared" si="3"/>
        <v>433200</v>
      </c>
    </row>
    <row r="112" spans="1:15">
      <c r="A112" s="17" t="s">
        <v>43</v>
      </c>
      <c r="B112" s="17" t="s">
        <v>44</v>
      </c>
      <c r="C112" s="17" t="s">
        <v>79</v>
      </c>
      <c r="D112" s="17" t="s">
        <v>80</v>
      </c>
      <c r="E112" s="18" t="s">
        <v>48</v>
      </c>
      <c r="F112" s="19">
        <v>0</v>
      </c>
      <c r="G112" s="20">
        <v>0</v>
      </c>
      <c r="H112" s="21">
        <v>52200</v>
      </c>
      <c r="I112" s="20">
        <v>0</v>
      </c>
      <c r="J112" s="20">
        <v>0</v>
      </c>
      <c r="K112" s="21">
        <v>52200</v>
      </c>
      <c r="L112" s="20">
        <v>0</v>
      </c>
      <c r="M112" s="20">
        <v>0</v>
      </c>
      <c r="N112" s="21">
        <v>52200</v>
      </c>
      <c r="O112" s="22">
        <f t="shared" si="3"/>
        <v>156600</v>
      </c>
    </row>
    <row r="113" spans="1:15">
      <c r="A113" s="17" t="s">
        <v>43</v>
      </c>
      <c r="B113" s="17" t="s">
        <v>44</v>
      </c>
      <c r="C113" s="17" t="s">
        <v>79</v>
      </c>
      <c r="D113" s="17" t="s">
        <v>80</v>
      </c>
      <c r="E113" s="18" t="s">
        <v>100</v>
      </c>
      <c r="F113" s="23">
        <v>77000</v>
      </c>
      <c r="G113" s="21">
        <v>56000</v>
      </c>
      <c r="H113" s="21">
        <v>66500</v>
      </c>
      <c r="I113" s="21">
        <v>63000</v>
      </c>
      <c r="J113" s="21">
        <v>77000</v>
      </c>
      <c r="K113" s="20">
        <v>0</v>
      </c>
      <c r="L113" s="21">
        <v>73500</v>
      </c>
      <c r="M113" s="21">
        <v>42000</v>
      </c>
      <c r="N113" s="21">
        <v>70000</v>
      </c>
      <c r="O113" s="22">
        <f t="shared" si="3"/>
        <v>525000</v>
      </c>
    </row>
    <row r="114" spans="1:15">
      <c r="A114" s="17" t="s">
        <v>43</v>
      </c>
      <c r="B114" s="17" t="s">
        <v>44</v>
      </c>
      <c r="C114" s="17" t="s">
        <v>79</v>
      </c>
      <c r="D114" s="17" t="s">
        <v>80</v>
      </c>
      <c r="E114" s="18" t="s">
        <v>101</v>
      </c>
      <c r="F114" s="23">
        <v>63000</v>
      </c>
      <c r="G114" s="21">
        <v>38500</v>
      </c>
      <c r="H114" s="21">
        <v>56000</v>
      </c>
      <c r="I114" s="21">
        <v>56000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2">
        <f t="shared" si="3"/>
        <v>213500</v>
      </c>
    </row>
    <row r="115" spans="1:15">
      <c r="A115" s="17" t="s">
        <v>43</v>
      </c>
      <c r="B115" s="17" t="s">
        <v>44</v>
      </c>
      <c r="C115" s="17" t="s">
        <v>79</v>
      </c>
      <c r="D115" s="17" t="s">
        <v>80</v>
      </c>
      <c r="E115" s="18" t="s">
        <v>55</v>
      </c>
      <c r="F115" s="19">
        <v>0</v>
      </c>
      <c r="G115" s="20">
        <v>0</v>
      </c>
      <c r="H115" s="20">
        <v>0</v>
      </c>
      <c r="I115" s="20">
        <v>0</v>
      </c>
      <c r="J115" s="20">
        <v>0</v>
      </c>
      <c r="K115" s="21">
        <v>46000</v>
      </c>
      <c r="L115" s="20">
        <v>0</v>
      </c>
      <c r="M115" s="20">
        <v>0</v>
      </c>
      <c r="N115" s="20">
        <v>0</v>
      </c>
      <c r="O115" s="22">
        <f t="shared" si="3"/>
        <v>46000</v>
      </c>
    </row>
    <row r="116" spans="1:15">
      <c r="A116" s="17" t="s">
        <v>43</v>
      </c>
      <c r="B116" s="17" t="s">
        <v>44</v>
      </c>
      <c r="C116" s="17" t="s">
        <v>79</v>
      </c>
      <c r="D116" s="17" t="s">
        <v>80</v>
      </c>
      <c r="E116" s="18" t="s">
        <v>50</v>
      </c>
      <c r="F116" s="19">
        <v>0</v>
      </c>
      <c r="G116" s="21">
        <v>81000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2">
        <f t="shared" si="3"/>
        <v>81000</v>
      </c>
    </row>
    <row r="117" spans="1:15">
      <c r="A117" s="17" t="s">
        <v>43</v>
      </c>
      <c r="B117" s="17" t="s">
        <v>44</v>
      </c>
      <c r="C117" s="17" t="s">
        <v>81</v>
      </c>
      <c r="D117" s="17" t="s">
        <v>82</v>
      </c>
      <c r="E117" s="18" t="s">
        <v>47</v>
      </c>
      <c r="F117" s="19">
        <v>0</v>
      </c>
      <c r="G117" s="20">
        <v>0</v>
      </c>
      <c r="H117" s="20">
        <v>0</v>
      </c>
      <c r="I117" s="20">
        <v>0</v>
      </c>
      <c r="J117" s="20">
        <v>0</v>
      </c>
      <c r="K117" s="21">
        <v>216600</v>
      </c>
      <c r="L117" s="20">
        <v>0</v>
      </c>
      <c r="M117" s="20">
        <v>0</v>
      </c>
      <c r="N117" s="21">
        <v>216600</v>
      </c>
      <c r="O117" s="22">
        <f t="shared" si="3"/>
        <v>433200</v>
      </c>
    </row>
    <row r="118" spans="1:15">
      <c r="A118" s="17" t="s">
        <v>43</v>
      </c>
      <c r="B118" s="17" t="s">
        <v>44</v>
      </c>
      <c r="C118" s="17" t="s">
        <v>81</v>
      </c>
      <c r="D118" s="17" t="s">
        <v>82</v>
      </c>
      <c r="E118" s="18" t="s">
        <v>48</v>
      </c>
      <c r="F118" s="19">
        <v>0</v>
      </c>
      <c r="G118" s="20">
        <v>0</v>
      </c>
      <c r="H118" s="21">
        <v>52200</v>
      </c>
      <c r="I118" s="20">
        <v>0</v>
      </c>
      <c r="J118" s="20">
        <v>0</v>
      </c>
      <c r="K118" s="21">
        <v>52200</v>
      </c>
      <c r="L118" s="20">
        <v>0</v>
      </c>
      <c r="M118" s="20">
        <v>0</v>
      </c>
      <c r="N118" s="21">
        <v>52200</v>
      </c>
      <c r="O118" s="22">
        <f t="shared" si="3"/>
        <v>156600</v>
      </c>
    </row>
    <row r="119" spans="1:15">
      <c r="A119" s="17" t="s">
        <v>43</v>
      </c>
      <c r="B119" s="17" t="s">
        <v>44</v>
      </c>
      <c r="C119" s="17" t="s">
        <v>81</v>
      </c>
      <c r="D119" s="17" t="s">
        <v>82</v>
      </c>
      <c r="E119" s="18" t="s">
        <v>100</v>
      </c>
      <c r="F119" s="23">
        <v>77000</v>
      </c>
      <c r="G119" s="21">
        <v>45500</v>
      </c>
      <c r="H119" s="21">
        <v>66500</v>
      </c>
      <c r="I119" s="21">
        <v>63000</v>
      </c>
      <c r="J119" s="21">
        <v>77000</v>
      </c>
      <c r="K119" s="20">
        <v>0</v>
      </c>
      <c r="L119" s="21">
        <v>73500</v>
      </c>
      <c r="M119" s="21">
        <v>42000</v>
      </c>
      <c r="N119" s="21">
        <v>70000</v>
      </c>
      <c r="O119" s="22">
        <f t="shared" si="3"/>
        <v>514500</v>
      </c>
    </row>
    <row r="120" spans="1:15">
      <c r="A120" s="17" t="s">
        <v>43</v>
      </c>
      <c r="B120" s="17" t="s">
        <v>44</v>
      </c>
      <c r="C120" s="17" t="s">
        <v>81</v>
      </c>
      <c r="D120" s="17" t="s">
        <v>82</v>
      </c>
      <c r="E120" s="18" t="s">
        <v>101</v>
      </c>
      <c r="F120" s="23">
        <v>63000</v>
      </c>
      <c r="G120" s="21">
        <v>38500</v>
      </c>
      <c r="H120" s="21">
        <v>56000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2">
        <f t="shared" si="3"/>
        <v>157500</v>
      </c>
    </row>
    <row r="121" spans="1:15">
      <c r="A121" s="17" t="s">
        <v>43</v>
      </c>
      <c r="B121" s="17" t="s">
        <v>44</v>
      </c>
      <c r="C121" s="17" t="s">
        <v>81</v>
      </c>
      <c r="D121" s="17" t="s">
        <v>82</v>
      </c>
      <c r="E121" s="18" t="s">
        <v>55</v>
      </c>
      <c r="F121" s="19">
        <v>0</v>
      </c>
      <c r="G121" s="20">
        <v>0</v>
      </c>
      <c r="H121" s="20">
        <v>0</v>
      </c>
      <c r="I121" s="20">
        <v>0</v>
      </c>
      <c r="J121" s="20">
        <v>0</v>
      </c>
      <c r="K121" s="21">
        <v>6240</v>
      </c>
      <c r="L121" s="20">
        <v>0</v>
      </c>
      <c r="M121" s="20">
        <v>0</v>
      </c>
      <c r="N121" s="20">
        <v>0</v>
      </c>
      <c r="O121" s="22">
        <f t="shared" si="3"/>
        <v>6240</v>
      </c>
    </row>
    <row r="122" spans="1:15">
      <c r="A122" s="17" t="s">
        <v>43</v>
      </c>
      <c r="B122" s="17" t="s">
        <v>44</v>
      </c>
      <c r="C122" s="17" t="s">
        <v>81</v>
      </c>
      <c r="D122" s="17" t="s">
        <v>82</v>
      </c>
      <c r="E122" s="18" t="s">
        <v>55</v>
      </c>
      <c r="F122" s="19">
        <v>0</v>
      </c>
      <c r="G122" s="20">
        <v>0</v>
      </c>
      <c r="H122" s="20">
        <v>0</v>
      </c>
      <c r="I122" s="20">
        <v>0</v>
      </c>
      <c r="J122" s="20">
        <v>0</v>
      </c>
      <c r="K122" s="21">
        <v>46000</v>
      </c>
      <c r="L122" s="20">
        <v>0</v>
      </c>
      <c r="M122" s="20">
        <v>0</v>
      </c>
      <c r="N122" s="20">
        <v>0</v>
      </c>
      <c r="O122" s="22">
        <f t="shared" si="3"/>
        <v>46000</v>
      </c>
    </row>
    <row r="123" spans="1:15">
      <c r="A123" s="17" t="s">
        <v>43</v>
      </c>
      <c r="B123" s="17" t="s">
        <v>44</v>
      </c>
      <c r="C123" s="17" t="s">
        <v>81</v>
      </c>
      <c r="D123" s="17" t="s">
        <v>82</v>
      </c>
      <c r="E123" s="18" t="s">
        <v>49</v>
      </c>
      <c r="F123" s="19">
        <v>0</v>
      </c>
      <c r="G123" s="21">
        <v>20870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2">
        <f t="shared" si="3"/>
        <v>20870</v>
      </c>
    </row>
    <row r="124" spans="1:15">
      <c r="A124" s="17" t="s">
        <v>43</v>
      </c>
      <c r="B124" s="17" t="s">
        <v>44</v>
      </c>
      <c r="C124" s="17" t="s">
        <v>81</v>
      </c>
      <c r="D124" s="17" t="s">
        <v>82</v>
      </c>
      <c r="E124" s="18" t="s">
        <v>50</v>
      </c>
      <c r="F124" s="19">
        <v>0</v>
      </c>
      <c r="G124" s="21">
        <v>81000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2">
        <f t="shared" si="3"/>
        <v>81000</v>
      </c>
    </row>
    <row r="125" spans="1:15">
      <c r="A125" s="17" t="s">
        <v>43</v>
      </c>
      <c r="B125" s="17" t="s">
        <v>44</v>
      </c>
      <c r="C125" s="17" t="s">
        <v>83</v>
      </c>
      <c r="D125" s="17" t="s">
        <v>84</v>
      </c>
      <c r="E125" s="18" t="s">
        <v>53</v>
      </c>
      <c r="F125" s="19">
        <v>0</v>
      </c>
      <c r="G125" s="20">
        <v>0</v>
      </c>
      <c r="H125" s="21">
        <v>-13000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2">
        <f t="shared" si="3"/>
        <v>-13000</v>
      </c>
    </row>
    <row r="126" spans="1:15">
      <c r="A126" s="17" t="s">
        <v>43</v>
      </c>
      <c r="B126" s="17" t="s">
        <v>44</v>
      </c>
      <c r="C126" s="17" t="s">
        <v>83</v>
      </c>
      <c r="D126" s="17" t="s">
        <v>84</v>
      </c>
      <c r="E126" s="18" t="s">
        <v>47</v>
      </c>
      <c r="F126" s="19">
        <v>0</v>
      </c>
      <c r="G126" s="20">
        <v>0</v>
      </c>
      <c r="H126" s="21">
        <v>-216600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2">
        <f t="shared" si="3"/>
        <v>-216600</v>
      </c>
    </row>
    <row r="127" spans="1:15">
      <c r="A127" s="17" t="s">
        <v>43</v>
      </c>
      <c r="B127" s="17" t="s">
        <v>44</v>
      </c>
      <c r="C127" s="17" t="s">
        <v>83</v>
      </c>
      <c r="D127" s="17" t="s">
        <v>84</v>
      </c>
      <c r="E127" s="18" t="s">
        <v>48</v>
      </c>
      <c r="F127" s="19">
        <v>0</v>
      </c>
      <c r="G127" s="20">
        <v>0</v>
      </c>
      <c r="H127" s="21">
        <v>52200</v>
      </c>
      <c r="I127" s="20">
        <v>0</v>
      </c>
      <c r="J127" s="20">
        <v>0</v>
      </c>
      <c r="K127" s="21">
        <v>52200</v>
      </c>
      <c r="L127" s="20">
        <v>0</v>
      </c>
      <c r="M127" s="20">
        <v>0</v>
      </c>
      <c r="N127" s="20">
        <v>0</v>
      </c>
      <c r="O127" s="22">
        <f t="shared" si="3"/>
        <v>104400</v>
      </c>
    </row>
    <row r="128" spans="1:15">
      <c r="A128" s="17" t="s">
        <v>43</v>
      </c>
      <c r="B128" s="17" t="s">
        <v>44</v>
      </c>
      <c r="C128" s="17" t="s">
        <v>83</v>
      </c>
      <c r="D128" s="17" t="s">
        <v>84</v>
      </c>
      <c r="E128" s="18" t="s">
        <v>100</v>
      </c>
      <c r="F128" s="23">
        <v>77000</v>
      </c>
      <c r="G128" s="21">
        <v>56000</v>
      </c>
      <c r="H128" s="21">
        <v>66500</v>
      </c>
      <c r="I128" s="21">
        <v>63000</v>
      </c>
      <c r="J128" s="21">
        <v>77000</v>
      </c>
      <c r="K128" s="20">
        <v>0</v>
      </c>
      <c r="L128" s="21">
        <v>73500</v>
      </c>
      <c r="M128" s="21">
        <v>42000</v>
      </c>
      <c r="N128" s="20">
        <v>0</v>
      </c>
      <c r="O128" s="22">
        <f t="shared" si="3"/>
        <v>455000</v>
      </c>
    </row>
    <row r="129" spans="1:15">
      <c r="A129" s="17" t="s">
        <v>43</v>
      </c>
      <c r="B129" s="17" t="s">
        <v>44</v>
      </c>
      <c r="C129" s="17" t="s">
        <v>83</v>
      </c>
      <c r="D129" s="17" t="s">
        <v>84</v>
      </c>
      <c r="E129" s="18" t="s">
        <v>101</v>
      </c>
      <c r="F129" s="23">
        <v>63000</v>
      </c>
      <c r="G129" s="21">
        <v>38500</v>
      </c>
      <c r="H129" s="21">
        <v>56000</v>
      </c>
      <c r="I129" s="21">
        <v>56000</v>
      </c>
      <c r="J129" s="21">
        <v>73500</v>
      </c>
      <c r="K129" s="20">
        <v>0</v>
      </c>
      <c r="L129" s="21">
        <v>66500</v>
      </c>
      <c r="M129" s="21">
        <v>38500</v>
      </c>
      <c r="N129" s="21">
        <v>63000</v>
      </c>
      <c r="O129" s="22">
        <f t="shared" si="3"/>
        <v>455000</v>
      </c>
    </row>
    <row r="130" spans="1:15">
      <c r="A130" s="17" t="s">
        <v>43</v>
      </c>
      <c r="B130" s="17" t="s">
        <v>44</v>
      </c>
      <c r="C130" s="17" t="s">
        <v>83</v>
      </c>
      <c r="D130" s="17" t="s">
        <v>84</v>
      </c>
      <c r="E130" s="18" t="s">
        <v>50</v>
      </c>
      <c r="F130" s="19">
        <v>0</v>
      </c>
      <c r="G130" s="21">
        <v>81000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2">
        <f t="shared" ref="O130:O161" si="4">SUM(F130:N130)</f>
        <v>81000</v>
      </c>
    </row>
    <row r="131" spans="1:15">
      <c r="A131" s="17" t="s">
        <v>43</v>
      </c>
      <c r="B131" s="17" t="s">
        <v>44</v>
      </c>
      <c r="C131" s="17" t="s">
        <v>85</v>
      </c>
      <c r="D131" s="17" t="s">
        <v>86</v>
      </c>
      <c r="E131" s="18" t="s">
        <v>47</v>
      </c>
      <c r="F131" s="19">
        <v>0</v>
      </c>
      <c r="G131" s="20">
        <v>0</v>
      </c>
      <c r="H131" s="20">
        <v>0</v>
      </c>
      <c r="I131" s="20">
        <v>0</v>
      </c>
      <c r="J131" s="20">
        <v>0</v>
      </c>
      <c r="K131" s="21">
        <v>216600</v>
      </c>
      <c r="L131" s="20">
        <v>0</v>
      </c>
      <c r="M131" s="20">
        <v>0</v>
      </c>
      <c r="N131" s="21">
        <v>216600</v>
      </c>
      <c r="O131" s="22">
        <f t="shared" si="4"/>
        <v>433200</v>
      </c>
    </row>
    <row r="132" spans="1:15">
      <c r="A132" s="17" t="s">
        <v>43</v>
      </c>
      <c r="B132" s="17" t="s">
        <v>44</v>
      </c>
      <c r="C132" s="17" t="s">
        <v>85</v>
      </c>
      <c r="D132" s="17" t="s">
        <v>86</v>
      </c>
      <c r="E132" s="18" t="s">
        <v>48</v>
      </c>
      <c r="F132" s="19">
        <v>0</v>
      </c>
      <c r="G132" s="20">
        <v>0</v>
      </c>
      <c r="H132" s="21">
        <v>52200</v>
      </c>
      <c r="I132" s="20">
        <v>0</v>
      </c>
      <c r="J132" s="20">
        <v>0</v>
      </c>
      <c r="K132" s="21">
        <v>52200</v>
      </c>
      <c r="L132" s="20">
        <v>0</v>
      </c>
      <c r="M132" s="20">
        <v>0</v>
      </c>
      <c r="N132" s="21">
        <v>52200</v>
      </c>
      <c r="O132" s="22">
        <f t="shared" si="4"/>
        <v>156600</v>
      </c>
    </row>
    <row r="133" spans="1:15">
      <c r="A133" s="17" t="s">
        <v>43</v>
      </c>
      <c r="B133" s="17" t="s">
        <v>44</v>
      </c>
      <c r="C133" s="17" t="s">
        <v>85</v>
      </c>
      <c r="D133" s="17" t="s">
        <v>86</v>
      </c>
      <c r="E133" s="18" t="s">
        <v>100</v>
      </c>
      <c r="F133" s="23">
        <v>77000</v>
      </c>
      <c r="G133" s="21">
        <v>45500</v>
      </c>
      <c r="H133" s="21">
        <v>66500</v>
      </c>
      <c r="I133" s="21">
        <v>63000</v>
      </c>
      <c r="J133" s="21">
        <v>77000</v>
      </c>
      <c r="K133" s="20">
        <v>0</v>
      </c>
      <c r="L133" s="21">
        <v>73500</v>
      </c>
      <c r="M133" s="21">
        <v>42000</v>
      </c>
      <c r="N133" s="21">
        <v>70000</v>
      </c>
      <c r="O133" s="22">
        <f t="shared" si="4"/>
        <v>514500</v>
      </c>
    </row>
    <row r="134" spans="1:15">
      <c r="A134" s="17" t="s">
        <v>43</v>
      </c>
      <c r="B134" s="17" t="s">
        <v>44</v>
      </c>
      <c r="C134" s="17" t="s">
        <v>85</v>
      </c>
      <c r="D134" s="17" t="s">
        <v>86</v>
      </c>
      <c r="E134" s="18" t="s">
        <v>101</v>
      </c>
      <c r="F134" s="23">
        <v>63000</v>
      </c>
      <c r="G134" s="21">
        <v>38500</v>
      </c>
      <c r="H134" s="20">
        <v>0</v>
      </c>
      <c r="I134" s="21">
        <v>56000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2">
        <f t="shared" si="4"/>
        <v>157500</v>
      </c>
    </row>
    <row r="135" spans="1:15">
      <c r="A135" s="17" t="s">
        <v>43</v>
      </c>
      <c r="B135" s="17" t="s">
        <v>44</v>
      </c>
      <c r="C135" s="17" t="s">
        <v>85</v>
      </c>
      <c r="D135" s="17" t="s">
        <v>86</v>
      </c>
      <c r="E135" s="18" t="s">
        <v>55</v>
      </c>
      <c r="F135" s="19">
        <v>0</v>
      </c>
      <c r="G135" s="20">
        <v>0</v>
      </c>
      <c r="H135" s="20">
        <v>0</v>
      </c>
      <c r="I135" s="20">
        <v>0</v>
      </c>
      <c r="J135" s="21">
        <v>4890</v>
      </c>
      <c r="K135" s="20">
        <v>0</v>
      </c>
      <c r="L135" s="20">
        <v>0</v>
      </c>
      <c r="M135" s="20">
        <v>0</v>
      </c>
      <c r="N135" s="20">
        <v>0</v>
      </c>
      <c r="O135" s="22">
        <f t="shared" si="4"/>
        <v>4890</v>
      </c>
    </row>
    <row r="136" spans="1:15">
      <c r="A136" s="17" t="s">
        <v>43</v>
      </c>
      <c r="B136" s="17" t="s">
        <v>44</v>
      </c>
      <c r="C136" s="17" t="s">
        <v>85</v>
      </c>
      <c r="D136" s="17" t="s">
        <v>86</v>
      </c>
      <c r="E136" s="18" t="s">
        <v>55</v>
      </c>
      <c r="F136" s="19">
        <v>0</v>
      </c>
      <c r="G136" s="20">
        <v>0</v>
      </c>
      <c r="H136" s="20">
        <v>0</v>
      </c>
      <c r="I136" s="20">
        <v>0</v>
      </c>
      <c r="J136" s="20">
        <v>0</v>
      </c>
      <c r="K136" s="21">
        <v>46000</v>
      </c>
      <c r="L136" s="20">
        <v>0</v>
      </c>
      <c r="M136" s="20">
        <v>0</v>
      </c>
      <c r="N136" s="20">
        <v>0</v>
      </c>
      <c r="O136" s="22">
        <f t="shared" si="4"/>
        <v>46000</v>
      </c>
    </row>
    <row r="137" spans="1:15">
      <c r="A137" s="17" t="s">
        <v>43</v>
      </c>
      <c r="B137" s="17" t="s">
        <v>44</v>
      </c>
      <c r="C137" s="17" t="s">
        <v>85</v>
      </c>
      <c r="D137" s="17" t="s">
        <v>86</v>
      </c>
      <c r="E137" s="18" t="s">
        <v>49</v>
      </c>
      <c r="F137" s="19">
        <v>0</v>
      </c>
      <c r="G137" s="21">
        <v>93830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2">
        <f t="shared" si="4"/>
        <v>93830</v>
      </c>
    </row>
    <row r="138" spans="1:15">
      <c r="A138" s="17" t="s">
        <v>43</v>
      </c>
      <c r="B138" s="17" t="s">
        <v>44</v>
      </c>
      <c r="C138" s="17" t="s">
        <v>85</v>
      </c>
      <c r="D138" s="17" t="s">
        <v>86</v>
      </c>
      <c r="E138" s="18" t="s">
        <v>50</v>
      </c>
      <c r="F138" s="19">
        <v>0</v>
      </c>
      <c r="G138" s="21">
        <v>81000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2">
        <f t="shared" si="4"/>
        <v>81000</v>
      </c>
    </row>
    <row r="139" spans="1:15">
      <c r="A139" s="17" t="s">
        <v>43</v>
      </c>
      <c r="B139" s="17" t="s">
        <v>44</v>
      </c>
      <c r="C139" s="17" t="s">
        <v>87</v>
      </c>
      <c r="D139" s="17" t="s">
        <v>88</v>
      </c>
      <c r="E139" s="18" t="s">
        <v>47</v>
      </c>
      <c r="F139" s="19">
        <v>0</v>
      </c>
      <c r="G139" s="20">
        <v>0</v>
      </c>
      <c r="H139" s="20">
        <v>0</v>
      </c>
      <c r="I139" s="20">
        <v>0</v>
      </c>
      <c r="J139" s="20">
        <v>0</v>
      </c>
      <c r="K139" s="21">
        <v>216600</v>
      </c>
      <c r="L139" s="20">
        <v>0</v>
      </c>
      <c r="M139" s="20">
        <v>0</v>
      </c>
      <c r="N139" s="21">
        <v>216600</v>
      </c>
      <c r="O139" s="22">
        <f t="shared" si="4"/>
        <v>433200</v>
      </c>
    </row>
    <row r="140" spans="1:15">
      <c r="A140" s="17" t="s">
        <v>43</v>
      </c>
      <c r="B140" s="17" t="s">
        <v>44</v>
      </c>
      <c r="C140" s="17" t="s">
        <v>87</v>
      </c>
      <c r="D140" s="17" t="s">
        <v>88</v>
      </c>
      <c r="E140" s="18" t="s">
        <v>48</v>
      </c>
      <c r="F140" s="19">
        <v>0</v>
      </c>
      <c r="G140" s="20">
        <v>0</v>
      </c>
      <c r="H140" s="21">
        <v>52200</v>
      </c>
      <c r="I140" s="20">
        <v>0</v>
      </c>
      <c r="J140" s="20">
        <v>0</v>
      </c>
      <c r="K140" s="21">
        <v>52200</v>
      </c>
      <c r="L140" s="20">
        <v>0</v>
      </c>
      <c r="M140" s="20">
        <v>0</v>
      </c>
      <c r="N140" s="21">
        <v>52200</v>
      </c>
      <c r="O140" s="22">
        <f t="shared" si="4"/>
        <v>156600</v>
      </c>
    </row>
    <row r="141" spans="1:15">
      <c r="A141" s="17" t="s">
        <v>43</v>
      </c>
      <c r="B141" s="17" t="s">
        <v>44</v>
      </c>
      <c r="C141" s="17" t="s">
        <v>87</v>
      </c>
      <c r="D141" s="17" t="s">
        <v>88</v>
      </c>
      <c r="E141" s="18" t="s">
        <v>100</v>
      </c>
      <c r="F141" s="23">
        <v>77000</v>
      </c>
      <c r="G141" s="21">
        <v>45500</v>
      </c>
      <c r="H141" s="21">
        <v>66500</v>
      </c>
      <c r="I141" s="21">
        <v>63000</v>
      </c>
      <c r="J141" s="21">
        <v>77000</v>
      </c>
      <c r="K141" s="20">
        <v>0</v>
      </c>
      <c r="L141" s="21">
        <v>73500</v>
      </c>
      <c r="M141" s="21">
        <v>42000</v>
      </c>
      <c r="N141" s="21">
        <v>70000</v>
      </c>
      <c r="O141" s="22">
        <f t="shared" si="4"/>
        <v>514500</v>
      </c>
    </row>
    <row r="142" spans="1:15">
      <c r="A142" s="17" t="s">
        <v>43</v>
      </c>
      <c r="B142" s="17" t="s">
        <v>44</v>
      </c>
      <c r="C142" s="17" t="s">
        <v>87</v>
      </c>
      <c r="D142" s="17" t="s">
        <v>88</v>
      </c>
      <c r="E142" s="18" t="s">
        <v>101</v>
      </c>
      <c r="F142" s="23">
        <v>63000</v>
      </c>
      <c r="G142" s="21">
        <v>38500</v>
      </c>
      <c r="H142" s="21">
        <v>56000</v>
      </c>
      <c r="I142" s="21">
        <v>56000</v>
      </c>
      <c r="J142" s="21">
        <v>73500</v>
      </c>
      <c r="K142" s="20">
        <v>0</v>
      </c>
      <c r="L142" s="21">
        <v>66500</v>
      </c>
      <c r="M142" s="21">
        <v>38500</v>
      </c>
      <c r="N142" s="21">
        <v>63000</v>
      </c>
      <c r="O142" s="22">
        <f t="shared" si="4"/>
        <v>455000</v>
      </c>
    </row>
    <row r="143" spans="1:15">
      <c r="A143" s="17" t="s">
        <v>43</v>
      </c>
      <c r="B143" s="17" t="s">
        <v>44</v>
      </c>
      <c r="C143" s="17" t="s">
        <v>87</v>
      </c>
      <c r="D143" s="17" t="s">
        <v>88</v>
      </c>
      <c r="E143" s="18" t="s">
        <v>55</v>
      </c>
      <c r="F143" s="19">
        <v>0</v>
      </c>
      <c r="G143" s="20">
        <v>0</v>
      </c>
      <c r="H143" s="20">
        <v>0</v>
      </c>
      <c r="I143" s="20">
        <v>0</v>
      </c>
      <c r="J143" s="21">
        <v>10110</v>
      </c>
      <c r="K143" s="21">
        <v>6240</v>
      </c>
      <c r="L143" s="20">
        <v>0</v>
      </c>
      <c r="M143" s="20">
        <v>0</v>
      </c>
      <c r="N143" s="20">
        <v>0</v>
      </c>
      <c r="O143" s="22">
        <f t="shared" si="4"/>
        <v>16350</v>
      </c>
    </row>
    <row r="144" spans="1:15">
      <c r="A144" s="17" t="s">
        <v>43</v>
      </c>
      <c r="B144" s="17" t="s">
        <v>44</v>
      </c>
      <c r="C144" s="17" t="s">
        <v>87</v>
      </c>
      <c r="D144" s="17" t="s">
        <v>88</v>
      </c>
      <c r="E144" s="18" t="s">
        <v>55</v>
      </c>
      <c r="F144" s="19">
        <v>0</v>
      </c>
      <c r="G144" s="20">
        <v>0</v>
      </c>
      <c r="H144" s="20">
        <v>0</v>
      </c>
      <c r="I144" s="20">
        <v>0</v>
      </c>
      <c r="J144" s="20">
        <v>0</v>
      </c>
      <c r="K144" s="21">
        <v>46000</v>
      </c>
      <c r="L144" s="20">
        <v>0</v>
      </c>
      <c r="M144" s="20">
        <v>0</v>
      </c>
      <c r="N144" s="20">
        <v>0</v>
      </c>
      <c r="O144" s="22">
        <f t="shared" si="4"/>
        <v>46000</v>
      </c>
    </row>
    <row r="145" spans="1:15">
      <c r="A145" s="17" t="s">
        <v>43</v>
      </c>
      <c r="B145" s="17" t="s">
        <v>44</v>
      </c>
      <c r="C145" s="17" t="s">
        <v>87</v>
      </c>
      <c r="D145" s="17" t="s">
        <v>88</v>
      </c>
      <c r="E145" s="18" t="s">
        <v>49</v>
      </c>
      <c r="F145" s="19">
        <v>0</v>
      </c>
      <c r="G145" s="21">
        <v>57350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2">
        <f t="shared" si="4"/>
        <v>57350</v>
      </c>
    </row>
    <row r="146" spans="1:15">
      <c r="A146" s="17" t="s">
        <v>43</v>
      </c>
      <c r="B146" s="17" t="s">
        <v>44</v>
      </c>
      <c r="C146" s="17" t="s">
        <v>87</v>
      </c>
      <c r="D146" s="17" t="s">
        <v>88</v>
      </c>
      <c r="E146" s="18" t="s">
        <v>50</v>
      </c>
      <c r="F146" s="19">
        <v>0</v>
      </c>
      <c r="G146" s="21">
        <v>81000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2">
        <f t="shared" si="4"/>
        <v>81000</v>
      </c>
    </row>
    <row r="147" spans="1:15">
      <c r="A147" s="17" t="s">
        <v>43</v>
      </c>
      <c r="B147" s="17" t="s">
        <v>44</v>
      </c>
      <c r="C147" s="17" t="s">
        <v>89</v>
      </c>
      <c r="D147" s="17" t="s">
        <v>90</v>
      </c>
      <c r="E147" s="18" t="s">
        <v>47</v>
      </c>
      <c r="F147" s="19">
        <v>0</v>
      </c>
      <c r="G147" s="20">
        <v>0</v>
      </c>
      <c r="H147" s="20">
        <v>0</v>
      </c>
      <c r="I147" s="20">
        <v>0</v>
      </c>
      <c r="J147" s="20">
        <v>0</v>
      </c>
      <c r="K147" s="21">
        <v>216600</v>
      </c>
      <c r="L147" s="20">
        <v>0</v>
      </c>
      <c r="M147" s="20">
        <v>0</v>
      </c>
      <c r="N147" s="21">
        <v>216600</v>
      </c>
      <c r="O147" s="22">
        <f t="shared" si="4"/>
        <v>433200</v>
      </c>
    </row>
    <row r="148" spans="1:15">
      <c r="A148" s="17" t="s">
        <v>43</v>
      </c>
      <c r="B148" s="17" t="s">
        <v>44</v>
      </c>
      <c r="C148" s="17" t="s">
        <v>89</v>
      </c>
      <c r="D148" s="17" t="s">
        <v>90</v>
      </c>
      <c r="E148" s="18" t="s">
        <v>48</v>
      </c>
      <c r="F148" s="19">
        <v>0</v>
      </c>
      <c r="G148" s="20">
        <v>0</v>
      </c>
      <c r="H148" s="21">
        <v>52200</v>
      </c>
      <c r="I148" s="20">
        <v>0</v>
      </c>
      <c r="J148" s="20">
        <v>0</v>
      </c>
      <c r="K148" s="21">
        <v>52200</v>
      </c>
      <c r="L148" s="20">
        <v>0</v>
      </c>
      <c r="M148" s="20">
        <v>0</v>
      </c>
      <c r="N148" s="21">
        <v>52200</v>
      </c>
      <c r="O148" s="22">
        <f t="shared" si="4"/>
        <v>156600</v>
      </c>
    </row>
    <row r="149" spans="1:15">
      <c r="A149" s="17" t="s">
        <v>43</v>
      </c>
      <c r="B149" s="17" t="s">
        <v>44</v>
      </c>
      <c r="C149" s="17" t="s">
        <v>89</v>
      </c>
      <c r="D149" s="17" t="s">
        <v>90</v>
      </c>
      <c r="E149" s="18" t="s">
        <v>100</v>
      </c>
      <c r="F149" s="23">
        <v>77000</v>
      </c>
      <c r="G149" s="21">
        <v>45500</v>
      </c>
      <c r="H149" s="21">
        <v>66500</v>
      </c>
      <c r="I149" s="21">
        <v>63000</v>
      </c>
      <c r="J149" s="21">
        <v>77000</v>
      </c>
      <c r="K149" s="20">
        <v>0</v>
      </c>
      <c r="L149" s="21">
        <v>73500</v>
      </c>
      <c r="M149" s="21">
        <v>42000</v>
      </c>
      <c r="N149" s="21">
        <v>70000</v>
      </c>
      <c r="O149" s="22">
        <f t="shared" si="4"/>
        <v>514500</v>
      </c>
    </row>
    <row r="150" spans="1:15">
      <c r="A150" s="17" t="s">
        <v>43</v>
      </c>
      <c r="B150" s="17" t="s">
        <v>44</v>
      </c>
      <c r="C150" s="17" t="s">
        <v>89</v>
      </c>
      <c r="D150" s="17" t="s">
        <v>90</v>
      </c>
      <c r="E150" s="18" t="s">
        <v>101</v>
      </c>
      <c r="F150" s="23">
        <v>63000</v>
      </c>
      <c r="G150" s="21">
        <v>38500</v>
      </c>
      <c r="H150" s="21">
        <v>56000</v>
      </c>
      <c r="I150" s="21">
        <v>56000</v>
      </c>
      <c r="J150" s="21">
        <v>73500</v>
      </c>
      <c r="K150" s="20">
        <v>0</v>
      </c>
      <c r="L150" s="21">
        <v>66500</v>
      </c>
      <c r="M150" s="21">
        <v>38500</v>
      </c>
      <c r="N150" s="21">
        <v>63000</v>
      </c>
      <c r="O150" s="22">
        <f t="shared" si="4"/>
        <v>455000</v>
      </c>
    </row>
    <row r="151" spans="1:15">
      <c r="A151" s="17" t="s">
        <v>43</v>
      </c>
      <c r="B151" s="17" t="s">
        <v>44</v>
      </c>
      <c r="C151" s="17" t="s">
        <v>89</v>
      </c>
      <c r="D151" s="17" t="s">
        <v>90</v>
      </c>
      <c r="E151" s="18" t="s">
        <v>55</v>
      </c>
      <c r="F151" s="19">
        <v>0</v>
      </c>
      <c r="G151" s="20">
        <v>0</v>
      </c>
      <c r="H151" s="20">
        <v>0</v>
      </c>
      <c r="I151" s="20">
        <v>0</v>
      </c>
      <c r="J151" s="21">
        <v>10110</v>
      </c>
      <c r="K151" s="21">
        <v>6240</v>
      </c>
      <c r="L151" s="20">
        <v>0</v>
      </c>
      <c r="M151" s="20">
        <v>0</v>
      </c>
      <c r="N151" s="20">
        <v>0</v>
      </c>
      <c r="O151" s="22">
        <f t="shared" si="4"/>
        <v>16350</v>
      </c>
    </row>
    <row r="152" spans="1:15">
      <c r="A152" s="17" t="s">
        <v>43</v>
      </c>
      <c r="B152" s="17" t="s">
        <v>44</v>
      </c>
      <c r="C152" s="17" t="s">
        <v>89</v>
      </c>
      <c r="D152" s="17" t="s">
        <v>90</v>
      </c>
      <c r="E152" s="18" t="s">
        <v>55</v>
      </c>
      <c r="F152" s="19">
        <v>0</v>
      </c>
      <c r="G152" s="20">
        <v>0</v>
      </c>
      <c r="H152" s="20">
        <v>0</v>
      </c>
      <c r="I152" s="20">
        <v>0</v>
      </c>
      <c r="J152" s="20">
        <v>0</v>
      </c>
      <c r="K152" s="21">
        <v>46000</v>
      </c>
      <c r="L152" s="20">
        <v>0</v>
      </c>
      <c r="M152" s="20">
        <v>0</v>
      </c>
      <c r="N152" s="20">
        <v>0</v>
      </c>
      <c r="O152" s="22">
        <f t="shared" si="4"/>
        <v>46000</v>
      </c>
    </row>
    <row r="153" spans="1:15">
      <c r="A153" s="17" t="s">
        <v>43</v>
      </c>
      <c r="B153" s="17" t="s">
        <v>44</v>
      </c>
      <c r="C153" s="17" t="s">
        <v>89</v>
      </c>
      <c r="D153" s="17" t="s">
        <v>90</v>
      </c>
      <c r="E153" s="18" t="s">
        <v>49</v>
      </c>
      <c r="F153" s="19">
        <v>0</v>
      </c>
      <c r="G153" s="21">
        <v>93830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2">
        <f t="shared" si="4"/>
        <v>93830</v>
      </c>
    </row>
    <row r="154" spans="1:15">
      <c r="A154" s="17" t="s">
        <v>43</v>
      </c>
      <c r="B154" s="17" t="s">
        <v>44</v>
      </c>
      <c r="C154" s="17" t="s">
        <v>89</v>
      </c>
      <c r="D154" s="17" t="s">
        <v>90</v>
      </c>
      <c r="E154" s="18" t="s">
        <v>50</v>
      </c>
      <c r="F154" s="19">
        <v>0</v>
      </c>
      <c r="G154" s="21">
        <v>81000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2">
        <f t="shared" si="4"/>
        <v>81000</v>
      </c>
    </row>
    <row r="155" spans="1:15">
      <c r="A155" s="17" t="s">
        <v>43</v>
      </c>
      <c r="B155" s="17" t="s">
        <v>44</v>
      </c>
      <c r="C155" s="17" t="s">
        <v>91</v>
      </c>
      <c r="D155" s="17" t="s">
        <v>92</v>
      </c>
      <c r="E155" s="18" t="s">
        <v>47</v>
      </c>
      <c r="F155" s="19">
        <v>0</v>
      </c>
      <c r="G155" s="20">
        <v>0</v>
      </c>
      <c r="H155" s="20">
        <v>0</v>
      </c>
      <c r="I155" s="20">
        <v>0</v>
      </c>
      <c r="J155" s="20">
        <v>0</v>
      </c>
      <c r="K155" s="21">
        <v>216600</v>
      </c>
      <c r="L155" s="20">
        <v>0</v>
      </c>
      <c r="M155" s="20">
        <v>0</v>
      </c>
      <c r="N155" s="21">
        <v>216600</v>
      </c>
      <c r="O155" s="22">
        <f t="shared" si="4"/>
        <v>433200</v>
      </c>
    </row>
    <row r="156" spans="1:15">
      <c r="A156" s="17" t="s">
        <v>43</v>
      </c>
      <c r="B156" s="17" t="s">
        <v>44</v>
      </c>
      <c r="C156" s="17" t="s">
        <v>91</v>
      </c>
      <c r="D156" s="17" t="s">
        <v>92</v>
      </c>
      <c r="E156" s="18" t="s">
        <v>48</v>
      </c>
      <c r="F156" s="19">
        <v>0</v>
      </c>
      <c r="G156" s="20">
        <v>0</v>
      </c>
      <c r="H156" s="21">
        <v>52200</v>
      </c>
      <c r="I156" s="20">
        <v>0</v>
      </c>
      <c r="J156" s="20">
        <v>0</v>
      </c>
      <c r="K156" s="21">
        <v>52200</v>
      </c>
      <c r="L156" s="20">
        <v>0</v>
      </c>
      <c r="M156" s="20">
        <v>0</v>
      </c>
      <c r="N156" s="21">
        <v>52200</v>
      </c>
      <c r="O156" s="22">
        <f t="shared" si="4"/>
        <v>156600</v>
      </c>
    </row>
    <row r="157" spans="1:15">
      <c r="A157" s="17" t="s">
        <v>43</v>
      </c>
      <c r="B157" s="17" t="s">
        <v>44</v>
      </c>
      <c r="C157" s="17" t="s">
        <v>91</v>
      </c>
      <c r="D157" s="17" t="s">
        <v>92</v>
      </c>
      <c r="E157" s="18" t="s">
        <v>100</v>
      </c>
      <c r="F157" s="23">
        <v>77000</v>
      </c>
      <c r="G157" s="21">
        <v>45500</v>
      </c>
      <c r="H157" s="21">
        <v>66500</v>
      </c>
      <c r="I157" s="21">
        <v>63000</v>
      </c>
      <c r="J157" s="21">
        <v>77000</v>
      </c>
      <c r="K157" s="20">
        <v>0</v>
      </c>
      <c r="L157" s="21">
        <v>73500</v>
      </c>
      <c r="M157" s="21">
        <v>42000</v>
      </c>
      <c r="N157" s="21">
        <v>70000</v>
      </c>
      <c r="O157" s="22">
        <f t="shared" si="4"/>
        <v>514500</v>
      </c>
    </row>
    <row r="158" spans="1:15">
      <c r="A158" s="17" t="s">
        <v>43</v>
      </c>
      <c r="B158" s="17" t="s">
        <v>44</v>
      </c>
      <c r="C158" s="17" t="s">
        <v>91</v>
      </c>
      <c r="D158" s="17" t="s">
        <v>92</v>
      </c>
      <c r="E158" s="18" t="s">
        <v>101</v>
      </c>
      <c r="F158" s="23">
        <v>63000</v>
      </c>
      <c r="G158" s="21">
        <v>38500</v>
      </c>
      <c r="H158" s="21">
        <v>56000</v>
      </c>
      <c r="I158" s="21">
        <v>56000</v>
      </c>
      <c r="J158" s="20">
        <v>0</v>
      </c>
      <c r="K158" s="20">
        <v>0</v>
      </c>
      <c r="L158" s="21">
        <v>66500</v>
      </c>
      <c r="M158" s="21">
        <v>38500</v>
      </c>
      <c r="N158" s="21">
        <v>63000</v>
      </c>
      <c r="O158" s="22">
        <f t="shared" si="4"/>
        <v>381500</v>
      </c>
    </row>
    <row r="159" spans="1:15">
      <c r="A159" s="17" t="s">
        <v>43</v>
      </c>
      <c r="B159" s="17" t="s">
        <v>44</v>
      </c>
      <c r="C159" s="17" t="s">
        <v>91</v>
      </c>
      <c r="D159" s="17" t="s">
        <v>92</v>
      </c>
      <c r="E159" s="18" t="s">
        <v>55</v>
      </c>
      <c r="F159" s="19">
        <v>0</v>
      </c>
      <c r="G159" s="20">
        <v>0</v>
      </c>
      <c r="H159" s="20">
        <v>0</v>
      </c>
      <c r="I159" s="20">
        <v>0</v>
      </c>
      <c r="J159" s="20">
        <v>0</v>
      </c>
      <c r="K159" s="21">
        <v>6240</v>
      </c>
      <c r="L159" s="20">
        <v>0</v>
      </c>
      <c r="M159" s="20">
        <v>0</v>
      </c>
      <c r="N159" s="20">
        <v>0</v>
      </c>
      <c r="O159" s="22">
        <f t="shared" si="4"/>
        <v>6240</v>
      </c>
    </row>
    <row r="160" spans="1:15">
      <c r="A160" s="17" t="s">
        <v>43</v>
      </c>
      <c r="B160" s="17" t="s">
        <v>44</v>
      </c>
      <c r="C160" s="17" t="s">
        <v>91</v>
      </c>
      <c r="D160" s="17" t="s">
        <v>92</v>
      </c>
      <c r="E160" s="18" t="s">
        <v>55</v>
      </c>
      <c r="F160" s="19">
        <v>0</v>
      </c>
      <c r="G160" s="20">
        <v>0</v>
      </c>
      <c r="H160" s="20">
        <v>0</v>
      </c>
      <c r="I160" s="20">
        <v>0</v>
      </c>
      <c r="J160" s="20">
        <v>0</v>
      </c>
      <c r="K160" s="21">
        <v>46000</v>
      </c>
      <c r="L160" s="20">
        <v>0</v>
      </c>
      <c r="M160" s="20">
        <v>0</v>
      </c>
      <c r="N160" s="20">
        <v>0</v>
      </c>
      <c r="O160" s="22">
        <f t="shared" si="4"/>
        <v>46000</v>
      </c>
    </row>
    <row r="161" spans="1:15">
      <c r="A161" s="17" t="s">
        <v>43</v>
      </c>
      <c r="B161" s="17" t="s">
        <v>44</v>
      </c>
      <c r="C161" s="17" t="s">
        <v>91</v>
      </c>
      <c r="D161" s="17" t="s">
        <v>92</v>
      </c>
      <c r="E161" s="18" t="s">
        <v>49</v>
      </c>
      <c r="F161" s="19">
        <v>0</v>
      </c>
      <c r="G161" s="21">
        <v>20870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2">
        <f t="shared" si="4"/>
        <v>20870</v>
      </c>
    </row>
    <row r="162" spans="1:15">
      <c r="A162" s="17" t="s">
        <v>43</v>
      </c>
      <c r="B162" s="17" t="s">
        <v>44</v>
      </c>
      <c r="C162" s="17" t="s">
        <v>91</v>
      </c>
      <c r="D162" s="17" t="s">
        <v>92</v>
      </c>
      <c r="E162" s="18" t="s">
        <v>50</v>
      </c>
      <c r="F162" s="19">
        <v>0</v>
      </c>
      <c r="G162" s="21">
        <v>81000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2">
        <f t="shared" ref="O162:O170" si="5">SUM(F162:N162)</f>
        <v>81000</v>
      </c>
    </row>
    <row r="163" spans="1:15">
      <c r="A163" s="17" t="s">
        <v>43</v>
      </c>
      <c r="B163" s="17" t="s">
        <v>44</v>
      </c>
      <c r="C163" s="17" t="s">
        <v>93</v>
      </c>
      <c r="D163" s="17" t="s">
        <v>94</v>
      </c>
      <c r="E163" s="18" t="s">
        <v>47</v>
      </c>
      <c r="F163" s="19">
        <v>0</v>
      </c>
      <c r="G163" s="20">
        <v>0</v>
      </c>
      <c r="H163" s="20">
        <v>0</v>
      </c>
      <c r="I163" s="20">
        <v>0</v>
      </c>
      <c r="J163" s="20">
        <v>0</v>
      </c>
      <c r="K163" s="21">
        <v>216600</v>
      </c>
      <c r="L163" s="20">
        <v>0</v>
      </c>
      <c r="M163" s="20">
        <v>0</v>
      </c>
      <c r="N163" s="21">
        <v>216600</v>
      </c>
      <c r="O163" s="22">
        <f t="shared" si="5"/>
        <v>433200</v>
      </c>
    </row>
    <row r="164" spans="1:15">
      <c r="A164" s="17" t="s">
        <v>43</v>
      </c>
      <c r="B164" s="17" t="s">
        <v>44</v>
      </c>
      <c r="C164" s="17" t="s">
        <v>93</v>
      </c>
      <c r="D164" s="17" t="s">
        <v>94</v>
      </c>
      <c r="E164" s="18" t="s">
        <v>48</v>
      </c>
      <c r="F164" s="19">
        <v>0</v>
      </c>
      <c r="G164" s="20">
        <v>0</v>
      </c>
      <c r="H164" s="21">
        <v>52200</v>
      </c>
      <c r="I164" s="20">
        <v>0</v>
      </c>
      <c r="J164" s="20">
        <v>0</v>
      </c>
      <c r="K164" s="21">
        <v>52200</v>
      </c>
      <c r="L164" s="20">
        <v>0</v>
      </c>
      <c r="M164" s="20">
        <v>0</v>
      </c>
      <c r="N164" s="21">
        <v>52200</v>
      </c>
      <c r="O164" s="22">
        <f t="shared" si="5"/>
        <v>156600</v>
      </c>
    </row>
    <row r="165" spans="1:15">
      <c r="A165" s="17" t="s">
        <v>43</v>
      </c>
      <c r="B165" s="17" t="s">
        <v>44</v>
      </c>
      <c r="C165" s="17" t="s">
        <v>93</v>
      </c>
      <c r="D165" s="17" t="s">
        <v>94</v>
      </c>
      <c r="E165" s="18" t="s">
        <v>100</v>
      </c>
      <c r="F165" s="23">
        <v>77000</v>
      </c>
      <c r="G165" s="21">
        <v>45500</v>
      </c>
      <c r="H165" s="21">
        <v>66500</v>
      </c>
      <c r="I165" s="21">
        <v>63000</v>
      </c>
      <c r="J165" s="21">
        <v>77000</v>
      </c>
      <c r="K165" s="20">
        <v>0</v>
      </c>
      <c r="L165" s="21">
        <v>73500</v>
      </c>
      <c r="M165" s="21">
        <v>42000</v>
      </c>
      <c r="N165" s="21">
        <v>70000</v>
      </c>
      <c r="O165" s="22">
        <f t="shared" si="5"/>
        <v>514500</v>
      </c>
    </row>
    <row r="166" spans="1:15">
      <c r="A166" s="17" t="s">
        <v>43</v>
      </c>
      <c r="B166" s="17" t="s">
        <v>44</v>
      </c>
      <c r="C166" s="17" t="s">
        <v>93</v>
      </c>
      <c r="D166" s="17" t="s">
        <v>94</v>
      </c>
      <c r="E166" s="18" t="s">
        <v>101</v>
      </c>
      <c r="F166" s="23">
        <v>63000</v>
      </c>
      <c r="G166" s="21">
        <v>38500</v>
      </c>
      <c r="H166" s="21">
        <v>56000</v>
      </c>
      <c r="I166" s="21">
        <v>56000</v>
      </c>
      <c r="J166" s="21">
        <v>73500</v>
      </c>
      <c r="K166" s="20">
        <v>0</v>
      </c>
      <c r="L166" s="21">
        <v>66500</v>
      </c>
      <c r="M166" s="21">
        <v>38500</v>
      </c>
      <c r="N166" s="20">
        <v>0</v>
      </c>
      <c r="O166" s="22">
        <f t="shared" si="5"/>
        <v>392000</v>
      </c>
    </row>
    <row r="167" spans="1:15">
      <c r="A167" s="17" t="s">
        <v>43</v>
      </c>
      <c r="B167" s="17" t="s">
        <v>44</v>
      </c>
      <c r="C167" s="17" t="s">
        <v>93</v>
      </c>
      <c r="D167" s="17" t="s">
        <v>94</v>
      </c>
      <c r="E167" s="18" t="s">
        <v>55</v>
      </c>
      <c r="F167" s="19">
        <v>0</v>
      </c>
      <c r="G167" s="20">
        <v>0</v>
      </c>
      <c r="H167" s="20">
        <v>0</v>
      </c>
      <c r="I167" s="20">
        <v>0</v>
      </c>
      <c r="J167" s="21">
        <v>4890</v>
      </c>
      <c r="K167" s="21">
        <v>6240</v>
      </c>
      <c r="L167" s="20">
        <v>0</v>
      </c>
      <c r="M167" s="20">
        <v>0</v>
      </c>
      <c r="N167" s="20">
        <v>0</v>
      </c>
      <c r="O167" s="22">
        <f t="shared" si="5"/>
        <v>11130</v>
      </c>
    </row>
    <row r="168" spans="1:15">
      <c r="A168" s="17" t="s">
        <v>43</v>
      </c>
      <c r="B168" s="17" t="s">
        <v>44</v>
      </c>
      <c r="C168" s="17" t="s">
        <v>93</v>
      </c>
      <c r="D168" s="17" t="s">
        <v>94</v>
      </c>
      <c r="E168" s="18" t="s">
        <v>55</v>
      </c>
      <c r="F168" s="19">
        <v>0</v>
      </c>
      <c r="G168" s="20">
        <v>0</v>
      </c>
      <c r="H168" s="20">
        <v>0</v>
      </c>
      <c r="I168" s="20">
        <v>0</v>
      </c>
      <c r="J168" s="20">
        <v>0</v>
      </c>
      <c r="K168" s="21">
        <v>46000</v>
      </c>
      <c r="L168" s="20">
        <v>0</v>
      </c>
      <c r="M168" s="20">
        <v>0</v>
      </c>
      <c r="N168" s="20">
        <v>0</v>
      </c>
      <c r="O168" s="22">
        <f t="shared" si="5"/>
        <v>46000</v>
      </c>
    </row>
    <row r="169" spans="1:15">
      <c r="A169" s="17" t="s">
        <v>43</v>
      </c>
      <c r="B169" s="17" t="s">
        <v>44</v>
      </c>
      <c r="C169" s="17" t="s">
        <v>93</v>
      </c>
      <c r="D169" s="17" t="s">
        <v>94</v>
      </c>
      <c r="E169" s="18" t="s">
        <v>49</v>
      </c>
      <c r="F169" s="19">
        <v>0</v>
      </c>
      <c r="G169" s="21">
        <v>93830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0">
        <v>0</v>
      </c>
      <c r="O169" s="22">
        <f t="shared" si="5"/>
        <v>93830</v>
      </c>
    </row>
    <row r="170" spans="1:15">
      <c r="A170" s="17" t="s">
        <v>43</v>
      </c>
      <c r="B170" s="17" t="s">
        <v>44</v>
      </c>
      <c r="C170" s="17" t="s">
        <v>93</v>
      </c>
      <c r="D170" s="17" t="s">
        <v>94</v>
      </c>
      <c r="E170" s="18" t="s">
        <v>50</v>
      </c>
      <c r="F170" s="19">
        <v>0</v>
      </c>
      <c r="G170" s="21">
        <v>81000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2">
        <f t="shared" si="5"/>
        <v>81000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75"/>
  <sheetViews>
    <sheetView tabSelected="1" zoomScaleNormal="100" workbookViewId="0">
      <selection activeCell="G5" sqref="G5"/>
    </sheetView>
  </sheetViews>
  <sheetFormatPr defaultRowHeight="16.5"/>
  <cols>
    <col min="1" max="1" width="4" customWidth="1"/>
    <col min="12" max="12" width="16.5" bestFit="1" customWidth="1"/>
  </cols>
  <sheetData>
    <row r="2" spans="2:11">
      <c r="B2" t="s">
        <v>132</v>
      </c>
    </row>
    <row r="3" spans="2:11">
      <c r="B3" t="s">
        <v>133</v>
      </c>
    </row>
    <row r="5" spans="2:11">
      <c r="B5" t="s">
        <v>134</v>
      </c>
      <c r="I5" t="s">
        <v>135</v>
      </c>
    </row>
    <row r="6" spans="2:11">
      <c r="B6" s="13" t="s">
        <v>28</v>
      </c>
      <c r="C6" s="13" t="s">
        <v>29</v>
      </c>
      <c r="D6" s="13" t="s">
        <v>30</v>
      </c>
      <c r="I6" s="13" t="s">
        <v>28</v>
      </c>
      <c r="J6" s="13" t="s">
        <v>29</v>
      </c>
      <c r="K6" s="13" t="s">
        <v>30</v>
      </c>
    </row>
    <row r="7" spans="2:11">
      <c r="B7" s="17" t="s">
        <v>43</v>
      </c>
      <c r="C7" s="17" t="s">
        <v>44</v>
      </c>
      <c r="D7" s="17" t="s">
        <v>45</v>
      </c>
      <c r="I7" s="17" t="s">
        <v>43</v>
      </c>
      <c r="J7" s="17" t="s">
        <v>44</v>
      </c>
      <c r="K7" s="17" t="s">
        <v>45</v>
      </c>
    </row>
    <row r="8" spans="2:11">
      <c r="B8" s="17" t="s">
        <v>43</v>
      </c>
      <c r="C8" s="17" t="s">
        <v>44</v>
      </c>
      <c r="D8" s="17" t="s">
        <v>45</v>
      </c>
      <c r="I8" s="17" t="s">
        <v>43</v>
      </c>
      <c r="J8" s="17" t="s">
        <v>44</v>
      </c>
      <c r="K8" s="17" t="s">
        <v>51</v>
      </c>
    </row>
    <row r="9" spans="2:11">
      <c r="B9" s="17" t="s">
        <v>43</v>
      </c>
      <c r="C9" s="17" t="s">
        <v>44</v>
      </c>
      <c r="D9" s="17" t="s">
        <v>45</v>
      </c>
      <c r="I9" s="17" t="s">
        <v>43</v>
      </c>
      <c r="J9" s="17" t="s">
        <v>44</v>
      </c>
      <c r="K9" s="17" t="s">
        <v>56</v>
      </c>
    </row>
    <row r="10" spans="2:11">
      <c r="B10" s="17" t="s">
        <v>43</v>
      </c>
      <c r="C10" s="17" t="s">
        <v>44</v>
      </c>
      <c r="D10" s="17" t="s">
        <v>45</v>
      </c>
      <c r="I10" s="17" t="s">
        <v>43</v>
      </c>
      <c r="J10" s="17" t="s">
        <v>44</v>
      </c>
      <c r="K10" s="17" t="s">
        <v>58</v>
      </c>
    </row>
    <row r="11" spans="2:11">
      <c r="B11" s="17" t="s">
        <v>43</v>
      </c>
      <c r="C11" s="17" t="s">
        <v>44</v>
      </c>
      <c r="D11" s="17" t="s">
        <v>45</v>
      </c>
      <c r="I11" s="17" t="s">
        <v>43</v>
      </c>
      <c r="J11" s="17" t="s">
        <v>44</v>
      </c>
      <c r="K11" s="17" t="s">
        <v>60</v>
      </c>
    </row>
    <row r="12" spans="2:11">
      <c r="B12" s="17" t="s">
        <v>43</v>
      </c>
      <c r="C12" s="17" t="s">
        <v>44</v>
      </c>
      <c r="D12" s="17" t="s">
        <v>51</v>
      </c>
      <c r="I12" s="17" t="s">
        <v>43</v>
      </c>
      <c r="J12" s="17" t="s">
        <v>44</v>
      </c>
      <c r="K12" s="17" t="s">
        <v>62</v>
      </c>
    </row>
    <row r="13" spans="2:11">
      <c r="B13" s="17" t="s">
        <v>43</v>
      </c>
      <c r="C13" s="17" t="s">
        <v>44</v>
      </c>
      <c r="D13" s="17" t="s">
        <v>51</v>
      </c>
      <c r="I13" s="17" t="s">
        <v>43</v>
      </c>
      <c r="J13" s="17" t="s">
        <v>44</v>
      </c>
      <c r="K13" s="17" t="s">
        <v>64</v>
      </c>
    </row>
    <row r="14" spans="2:11">
      <c r="B14" s="17" t="s">
        <v>43</v>
      </c>
      <c r="C14" s="17" t="s">
        <v>44</v>
      </c>
      <c r="D14" s="17" t="s">
        <v>51</v>
      </c>
      <c r="I14" s="17" t="s">
        <v>43</v>
      </c>
      <c r="J14" s="17" t="s">
        <v>44</v>
      </c>
      <c r="K14" s="17" t="s">
        <v>65</v>
      </c>
    </row>
    <row r="15" spans="2:11">
      <c r="B15" s="17" t="s">
        <v>43</v>
      </c>
      <c r="C15" s="17" t="s">
        <v>44</v>
      </c>
      <c r="D15" s="17" t="s">
        <v>51</v>
      </c>
      <c r="I15" s="17" t="s">
        <v>43</v>
      </c>
      <c r="J15" s="17" t="s">
        <v>44</v>
      </c>
      <c r="K15" s="17" t="s">
        <v>67</v>
      </c>
    </row>
    <row r="16" spans="2:11">
      <c r="B16" s="17" t="s">
        <v>43</v>
      </c>
      <c r="C16" s="17" t="s">
        <v>44</v>
      </c>
      <c r="D16" s="17" t="s">
        <v>51</v>
      </c>
      <c r="I16" s="17" t="s">
        <v>43</v>
      </c>
      <c r="J16" s="17" t="s">
        <v>44</v>
      </c>
      <c r="K16" s="17" t="s">
        <v>69</v>
      </c>
    </row>
    <row r="17" spans="2:12">
      <c r="B17" s="17" t="s">
        <v>43</v>
      </c>
      <c r="C17" s="17" t="s">
        <v>44</v>
      </c>
      <c r="D17" s="17" t="s">
        <v>51</v>
      </c>
      <c r="I17" s="17" t="s">
        <v>43</v>
      </c>
      <c r="J17" s="17" t="s">
        <v>44</v>
      </c>
      <c r="K17" s="17" t="s">
        <v>71</v>
      </c>
    </row>
    <row r="18" spans="2:12">
      <c r="B18" s="17" t="s">
        <v>43</v>
      </c>
      <c r="C18" s="17" t="s">
        <v>44</v>
      </c>
      <c r="D18" s="17" t="s">
        <v>51</v>
      </c>
      <c r="I18" s="17" t="s">
        <v>43</v>
      </c>
      <c r="J18" s="17" t="s">
        <v>44</v>
      </c>
      <c r="K18" s="17" t="s">
        <v>73</v>
      </c>
    </row>
    <row r="19" spans="2:12">
      <c r="B19" s="17" t="s">
        <v>43</v>
      </c>
      <c r="C19" s="17" t="s">
        <v>44</v>
      </c>
      <c r="D19" s="17" t="s">
        <v>51</v>
      </c>
      <c r="I19" s="17" t="s">
        <v>43</v>
      </c>
      <c r="J19" s="17" t="s">
        <v>44</v>
      </c>
      <c r="K19" s="17" t="s">
        <v>75</v>
      </c>
    </row>
    <row r="20" spans="2:12">
      <c r="B20" s="17" t="s">
        <v>43</v>
      </c>
      <c r="C20" s="17" t="s">
        <v>44</v>
      </c>
      <c r="D20" s="17" t="s">
        <v>51</v>
      </c>
      <c r="I20" s="17" t="s">
        <v>43</v>
      </c>
      <c r="J20" s="17" t="s">
        <v>44</v>
      </c>
      <c r="K20" s="17" t="s">
        <v>77</v>
      </c>
    </row>
    <row r="21" spans="2:12">
      <c r="B21" s="17" t="s">
        <v>43</v>
      </c>
      <c r="C21" s="17" t="s">
        <v>44</v>
      </c>
      <c r="D21" s="17" t="s">
        <v>56</v>
      </c>
      <c r="I21" s="17" t="s">
        <v>43</v>
      </c>
      <c r="J21" s="17" t="s">
        <v>44</v>
      </c>
      <c r="K21" s="17" t="s">
        <v>79</v>
      </c>
    </row>
    <row r="22" spans="2:12">
      <c r="B22" s="17" t="s">
        <v>43</v>
      </c>
      <c r="C22" s="17" t="s">
        <v>44</v>
      </c>
      <c r="D22" s="17" t="s">
        <v>56</v>
      </c>
      <c r="I22" s="17" t="s">
        <v>43</v>
      </c>
      <c r="J22" s="17" t="s">
        <v>44</v>
      </c>
      <c r="K22" s="17" t="s">
        <v>81</v>
      </c>
    </row>
    <row r="23" spans="2:12">
      <c r="B23" s="17" t="s">
        <v>43</v>
      </c>
      <c r="C23" s="17" t="s">
        <v>44</v>
      </c>
      <c r="D23" s="17" t="s">
        <v>56</v>
      </c>
      <c r="I23" s="17" t="s">
        <v>43</v>
      </c>
      <c r="J23" s="17" t="s">
        <v>44</v>
      </c>
      <c r="K23" s="17" t="s">
        <v>83</v>
      </c>
    </row>
    <row r="24" spans="2:12">
      <c r="B24" s="17" t="s">
        <v>43</v>
      </c>
      <c r="C24" s="17" t="s">
        <v>44</v>
      </c>
      <c r="D24" s="17" t="s">
        <v>56</v>
      </c>
      <c r="I24" s="17" t="s">
        <v>43</v>
      </c>
      <c r="J24" s="17" t="s">
        <v>44</v>
      </c>
      <c r="K24" s="17" t="s">
        <v>85</v>
      </c>
    </row>
    <row r="25" spans="2:12">
      <c r="B25" s="17" t="s">
        <v>43</v>
      </c>
      <c r="C25" s="17" t="s">
        <v>44</v>
      </c>
      <c r="D25" s="17" t="s">
        <v>56</v>
      </c>
      <c r="I25" s="17" t="s">
        <v>43</v>
      </c>
      <c r="J25" s="17" t="s">
        <v>44</v>
      </c>
      <c r="K25" s="17" t="s">
        <v>87</v>
      </c>
    </row>
    <row r="26" spans="2:12">
      <c r="B26" s="17" t="s">
        <v>43</v>
      </c>
      <c r="C26" s="17" t="s">
        <v>44</v>
      </c>
      <c r="D26" s="17" t="s">
        <v>56</v>
      </c>
      <c r="I26" s="17" t="s">
        <v>43</v>
      </c>
      <c r="J26" s="17" t="s">
        <v>44</v>
      </c>
      <c r="K26" s="17" t="s">
        <v>89</v>
      </c>
    </row>
    <row r="27" spans="2:12">
      <c r="B27" s="17" t="s">
        <v>43</v>
      </c>
      <c r="C27" s="17" t="s">
        <v>44</v>
      </c>
      <c r="D27" s="17" t="s">
        <v>56</v>
      </c>
      <c r="I27" s="17" t="s">
        <v>43</v>
      </c>
      <c r="J27" s="17" t="s">
        <v>44</v>
      </c>
      <c r="K27" s="17" t="s">
        <v>91</v>
      </c>
    </row>
    <row r="28" spans="2:12">
      <c r="B28" s="17" t="s">
        <v>43</v>
      </c>
      <c r="C28" s="17" t="s">
        <v>44</v>
      </c>
      <c r="D28" s="17" t="s">
        <v>56</v>
      </c>
      <c r="I28" s="17" t="s">
        <v>43</v>
      </c>
      <c r="J28" s="17" t="s">
        <v>44</v>
      </c>
      <c r="K28" s="17" t="s">
        <v>93</v>
      </c>
    </row>
    <row r="29" spans="2:12">
      <c r="B29" s="17" t="s">
        <v>43</v>
      </c>
      <c r="C29" s="17" t="s">
        <v>44</v>
      </c>
      <c r="D29" s="17" t="s">
        <v>58</v>
      </c>
    </row>
    <row r="30" spans="2:12">
      <c r="B30" s="17" t="s">
        <v>43</v>
      </c>
      <c r="C30" s="17" t="s">
        <v>44</v>
      </c>
      <c r="D30" s="17" t="s">
        <v>58</v>
      </c>
      <c r="I30" s="37" t="s">
        <v>138</v>
      </c>
    </row>
    <row r="31" spans="2:12">
      <c r="B31" s="17" t="s">
        <v>43</v>
      </c>
      <c r="C31" s="17" t="s">
        <v>44</v>
      </c>
      <c r="D31" s="17" t="s">
        <v>58</v>
      </c>
      <c r="I31" s="36" t="s">
        <v>137</v>
      </c>
    </row>
    <row r="32" spans="2:12">
      <c r="B32" s="17" t="s">
        <v>43</v>
      </c>
      <c r="C32" s="17" t="s">
        <v>44</v>
      </c>
      <c r="D32" s="17" t="s">
        <v>58</v>
      </c>
      <c r="I32" s="13" t="s">
        <v>28</v>
      </c>
      <c r="J32" s="13" t="s">
        <v>29</v>
      </c>
      <c r="K32" s="13" t="s">
        <v>30</v>
      </c>
      <c r="L32" s="13" t="s">
        <v>136</v>
      </c>
    </row>
    <row r="33" spans="2:12">
      <c r="B33" s="17" t="s">
        <v>43</v>
      </c>
      <c r="C33" s="17" t="s">
        <v>44</v>
      </c>
      <c r="D33" s="17" t="s">
        <v>58</v>
      </c>
      <c r="I33" s="17" t="s">
        <v>43</v>
      </c>
      <c r="J33" s="17" t="s">
        <v>44</v>
      </c>
      <c r="K33" s="17" t="s">
        <v>45</v>
      </c>
      <c r="L33" s="35">
        <f>SUMIFS(미납학생내역!$O$2:$O$170,미납학생내역!$A$2:$A$170,I33,미납학생내역!$B$2:$B$170,J33,미납학생내역!$C$2:$C$170,K33)</f>
        <v>1206170</v>
      </c>
    </row>
    <row r="34" spans="2:12">
      <c r="B34" s="17" t="s">
        <v>43</v>
      </c>
      <c r="C34" s="17" t="s">
        <v>44</v>
      </c>
      <c r="D34" s="17" t="s">
        <v>58</v>
      </c>
      <c r="I34" s="17" t="s">
        <v>43</v>
      </c>
      <c r="J34" s="17" t="s">
        <v>44</v>
      </c>
      <c r="K34" s="17" t="s">
        <v>51</v>
      </c>
      <c r="L34" s="35">
        <f>SUMIFS(미납학생내역!$O$2:$O$170,미납학생내역!$A$2:$A$170,I34,미납학생내역!$B$2:$B$170,J34,미납학생내역!$C$2:$C$170,K34)</f>
        <v>1808870</v>
      </c>
    </row>
    <row r="35" spans="2:12">
      <c r="B35" s="17" t="s">
        <v>43</v>
      </c>
      <c r="C35" s="17" t="s">
        <v>44</v>
      </c>
      <c r="D35" s="17" t="s">
        <v>58</v>
      </c>
      <c r="I35" s="17" t="s">
        <v>43</v>
      </c>
      <c r="J35" s="17" t="s">
        <v>44</v>
      </c>
      <c r="K35" s="17" t="s">
        <v>56</v>
      </c>
      <c r="L35" s="35">
        <f>SUMIFS(미납학생내역!$O$2:$O$170,미납학생내역!$A$2:$A$170,I35,미납학생내역!$B$2:$B$170,J35,미납학생내역!$C$2:$C$170,K35)</f>
        <v>1656480</v>
      </c>
    </row>
    <row r="36" spans="2:12">
      <c r="B36" s="17" t="s">
        <v>43</v>
      </c>
      <c r="C36" s="17" t="s">
        <v>44</v>
      </c>
      <c r="D36" s="17" t="s">
        <v>58</v>
      </c>
      <c r="I36" s="17" t="s">
        <v>43</v>
      </c>
      <c r="J36" s="17" t="s">
        <v>44</v>
      </c>
      <c r="K36" s="17" t="s">
        <v>58</v>
      </c>
      <c r="L36" s="35">
        <f>SUMIFS(미납학생내역!$O$2:$O$170,미납학생내역!$A$2:$A$170,I36,미납학생내역!$B$2:$B$170,J36,미납학생내역!$C$2:$C$170,K36)</f>
        <v>1693530</v>
      </c>
    </row>
    <row r="37" spans="2:12">
      <c r="B37" s="17" t="s">
        <v>43</v>
      </c>
      <c r="C37" s="17" t="s">
        <v>44</v>
      </c>
      <c r="D37" s="17" t="s">
        <v>60</v>
      </c>
      <c r="I37" s="17" t="s">
        <v>43</v>
      </c>
      <c r="J37" s="17" t="s">
        <v>44</v>
      </c>
      <c r="K37" s="17" t="s">
        <v>60</v>
      </c>
      <c r="L37" s="35">
        <f>SUMIFS(미납학생내역!$O$2:$O$170,미납학생내역!$A$2:$A$170,I37,미납학생내역!$B$2:$B$170,J37,미납학생내역!$C$2:$C$170,K37)</f>
        <v>1795030</v>
      </c>
    </row>
    <row r="38" spans="2:12">
      <c r="B38" s="17" t="s">
        <v>43</v>
      </c>
      <c r="C38" s="17" t="s">
        <v>44</v>
      </c>
      <c r="D38" s="17" t="s">
        <v>60</v>
      </c>
      <c r="I38" s="17" t="s">
        <v>43</v>
      </c>
      <c r="J38" s="17" t="s">
        <v>44</v>
      </c>
      <c r="K38" s="17" t="s">
        <v>62</v>
      </c>
      <c r="L38" s="35">
        <f>SUMIFS(미납학생내역!$O$2:$O$170,미납학생내역!$A$2:$A$170,I38,미납학생내역!$B$2:$B$170,J38,미납학생내역!$C$2:$C$170,K38)</f>
        <v>1396790</v>
      </c>
    </row>
    <row r="39" spans="2:12">
      <c r="B39" s="17" t="s">
        <v>43</v>
      </c>
      <c r="C39" s="17" t="s">
        <v>44</v>
      </c>
      <c r="D39" s="17" t="s">
        <v>60</v>
      </c>
      <c r="I39" s="17" t="s">
        <v>43</v>
      </c>
      <c r="J39" s="17" t="s">
        <v>44</v>
      </c>
      <c r="K39" s="17" t="s">
        <v>64</v>
      </c>
      <c r="L39" s="35">
        <f>SUMIFS(미납학생내역!$O$2:$O$170,미납학생내역!$A$2:$A$170,I39,미납학생내역!$B$2:$B$170,J39,미납학생내역!$C$2:$C$170,K39)</f>
        <v>1560530</v>
      </c>
    </row>
    <row r="40" spans="2:12">
      <c r="B40" s="17" t="s">
        <v>43</v>
      </c>
      <c r="C40" s="17" t="s">
        <v>44</v>
      </c>
      <c r="D40" s="17" t="s">
        <v>60</v>
      </c>
      <c r="I40" s="17" t="s">
        <v>43</v>
      </c>
      <c r="J40" s="17" t="s">
        <v>44</v>
      </c>
      <c r="K40" s="17" t="s">
        <v>65</v>
      </c>
      <c r="L40" s="35">
        <f>SUMIFS(미납학생내역!$O$2:$O$170,미납학생내역!$A$2:$A$170,I40,미납학생내역!$B$2:$B$170,J40,미납학생내역!$C$2:$C$170,K40)</f>
        <v>1623260</v>
      </c>
    </row>
    <row r="41" spans="2:12">
      <c r="B41" s="17" t="s">
        <v>43</v>
      </c>
      <c r="C41" s="17" t="s">
        <v>44</v>
      </c>
      <c r="D41" s="17" t="s">
        <v>60</v>
      </c>
      <c r="I41" s="17" t="s">
        <v>43</v>
      </c>
      <c r="J41" s="17" t="s">
        <v>44</v>
      </c>
      <c r="K41" s="17" t="s">
        <v>67</v>
      </c>
      <c r="L41" s="35">
        <f>SUMIFS(미납학생내역!$O$2:$O$170,미납학생내역!$A$2:$A$170,I41,미납학생내역!$B$2:$B$170,J41,미납학생내역!$C$2:$C$170,K41)</f>
        <v>1948480</v>
      </c>
    </row>
    <row r="42" spans="2:12">
      <c r="B42" s="17" t="s">
        <v>43</v>
      </c>
      <c r="C42" s="17" t="s">
        <v>44</v>
      </c>
      <c r="D42" s="17" t="s">
        <v>60</v>
      </c>
      <c r="I42" s="17" t="s">
        <v>43</v>
      </c>
      <c r="J42" s="17" t="s">
        <v>44</v>
      </c>
      <c r="K42" s="17" t="s">
        <v>69</v>
      </c>
      <c r="L42" s="35">
        <f>SUMIFS(미납학생내역!$O$2:$O$170,미납학생내역!$A$2:$A$170,I42,미납학생내역!$B$2:$B$170,J42,미납학생내역!$C$2:$C$170,K42)</f>
        <v>1423130</v>
      </c>
    </row>
    <row r="43" spans="2:12">
      <c r="B43" s="17" t="s">
        <v>43</v>
      </c>
      <c r="C43" s="17" t="s">
        <v>44</v>
      </c>
      <c r="D43" s="17" t="s">
        <v>60</v>
      </c>
      <c r="I43" s="17" t="s">
        <v>43</v>
      </c>
      <c r="J43" s="17" t="s">
        <v>44</v>
      </c>
      <c r="K43" s="17" t="s">
        <v>71</v>
      </c>
      <c r="L43" s="35">
        <f>SUMIFS(미납학생내역!$O$2:$O$170,미납학생내역!$A$2:$A$170,I43,미납학생내역!$B$2:$B$170,J43,미납학생내역!$C$2:$C$170,K43)</f>
        <v>1454630</v>
      </c>
    </row>
    <row r="44" spans="2:12">
      <c r="B44" s="17" t="s">
        <v>43</v>
      </c>
      <c r="C44" s="17" t="s">
        <v>44</v>
      </c>
      <c r="D44" s="17" t="s">
        <v>60</v>
      </c>
      <c r="I44" s="17" t="s">
        <v>43</v>
      </c>
      <c r="J44" s="17" t="s">
        <v>44</v>
      </c>
      <c r="K44" s="17" t="s">
        <v>73</v>
      </c>
      <c r="L44" s="35">
        <f>SUMIFS(미납학생내역!$O$2:$O$170,미납학생내역!$A$2:$A$170,I44,미납학생내역!$B$2:$B$170,J44,미납학생내역!$C$2:$C$170,K44)</f>
        <v>1499520</v>
      </c>
    </row>
    <row r="45" spans="2:12">
      <c r="B45" s="17" t="s">
        <v>43</v>
      </c>
      <c r="C45" s="17" t="s">
        <v>44</v>
      </c>
      <c r="D45" s="17" t="s">
        <v>62</v>
      </c>
      <c r="I45" s="17" t="s">
        <v>43</v>
      </c>
      <c r="J45" s="17" t="s">
        <v>44</v>
      </c>
      <c r="K45" s="17" t="s">
        <v>75</v>
      </c>
      <c r="L45" s="35">
        <f>SUMIFS(미납학생내역!$O$2:$O$170,미납학생내역!$A$2:$A$170,I45,미납학생내역!$B$2:$B$170,J45,미납학생내역!$C$2:$C$170,K45)</f>
        <v>1381260</v>
      </c>
    </row>
    <row r="46" spans="2:12">
      <c r="B46" s="17" t="s">
        <v>43</v>
      </c>
      <c r="C46" s="17" t="s">
        <v>44</v>
      </c>
      <c r="D46" s="17" t="s">
        <v>62</v>
      </c>
      <c r="I46" s="17" t="s">
        <v>43</v>
      </c>
      <c r="J46" s="17" t="s">
        <v>44</v>
      </c>
      <c r="K46" s="17" t="s">
        <v>77</v>
      </c>
      <c r="L46" s="35">
        <f>SUMIFS(미납학생내역!$O$2:$O$170,미납학생내역!$A$2:$A$170,I46,미납학생내역!$B$2:$B$170,J46,미납학생내역!$C$2:$C$170,K46)</f>
        <v>1399590</v>
      </c>
    </row>
    <row r="47" spans="2:12">
      <c r="B47" s="17" t="s">
        <v>43</v>
      </c>
      <c r="C47" s="17" t="s">
        <v>44</v>
      </c>
      <c r="D47" s="17" t="s">
        <v>62</v>
      </c>
      <c r="I47" s="17" t="s">
        <v>43</v>
      </c>
      <c r="J47" s="17" t="s">
        <v>44</v>
      </c>
      <c r="K47" s="17" t="s">
        <v>79</v>
      </c>
      <c r="L47" s="35">
        <f>SUMIFS(미납학생내역!$O$2:$O$170,미납학생내역!$A$2:$A$170,I47,미납학생내역!$B$2:$B$170,J47,미납학생내역!$C$2:$C$170,K47)</f>
        <v>1455300</v>
      </c>
    </row>
    <row r="48" spans="2:12">
      <c r="B48" s="17" t="s">
        <v>43</v>
      </c>
      <c r="C48" s="17" t="s">
        <v>44</v>
      </c>
      <c r="D48" s="17" t="s">
        <v>62</v>
      </c>
      <c r="I48" s="17" t="s">
        <v>43</v>
      </c>
      <c r="J48" s="17" t="s">
        <v>44</v>
      </c>
      <c r="K48" s="17" t="s">
        <v>81</v>
      </c>
      <c r="L48" s="35">
        <f>SUMIFS(미납학생내역!$O$2:$O$170,미납학생내역!$A$2:$A$170,I48,미납학생내역!$B$2:$B$170,J48,미납학생내역!$C$2:$C$170,K48)</f>
        <v>1415910</v>
      </c>
    </row>
    <row r="49" spans="2:12">
      <c r="B49" s="17" t="s">
        <v>43</v>
      </c>
      <c r="C49" s="17" t="s">
        <v>44</v>
      </c>
      <c r="D49" s="17" t="s">
        <v>62</v>
      </c>
      <c r="I49" s="17" t="s">
        <v>43</v>
      </c>
      <c r="J49" s="17" t="s">
        <v>44</v>
      </c>
      <c r="K49" s="17" t="s">
        <v>83</v>
      </c>
      <c r="L49" s="35">
        <f>SUMIFS(미납학생내역!$O$2:$O$170,미납학생내역!$A$2:$A$170,I49,미납학생내역!$B$2:$B$170,J49,미납학생내역!$C$2:$C$170,K49)</f>
        <v>865800</v>
      </c>
    </row>
    <row r="50" spans="2:12">
      <c r="B50" s="17" t="s">
        <v>43</v>
      </c>
      <c r="C50" s="17" t="s">
        <v>44</v>
      </c>
      <c r="D50" s="17" t="s">
        <v>62</v>
      </c>
      <c r="I50" s="17" t="s">
        <v>43</v>
      </c>
      <c r="J50" s="17" t="s">
        <v>44</v>
      </c>
      <c r="K50" s="17" t="s">
        <v>85</v>
      </c>
      <c r="L50" s="35">
        <f>SUMIFS(미납학생내역!$O$2:$O$170,미납학생내역!$A$2:$A$170,I50,미납학생내역!$B$2:$B$170,J50,미납학생내역!$C$2:$C$170,K50)</f>
        <v>1487520</v>
      </c>
    </row>
    <row r="51" spans="2:12">
      <c r="B51" s="17" t="s">
        <v>43</v>
      </c>
      <c r="C51" s="17" t="s">
        <v>44</v>
      </c>
      <c r="D51" s="17" t="s">
        <v>62</v>
      </c>
      <c r="I51" s="17" t="s">
        <v>43</v>
      </c>
      <c r="J51" s="17" t="s">
        <v>44</v>
      </c>
      <c r="K51" s="17" t="s">
        <v>87</v>
      </c>
      <c r="L51" s="35">
        <f>SUMIFS(미납학생내역!$O$2:$O$170,미납학생내역!$A$2:$A$170,I51,미납학생내역!$B$2:$B$170,J51,미납학생내역!$C$2:$C$170,K51)</f>
        <v>1760000</v>
      </c>
    </row>
    <row r="52" spans="2:12">
      <c r="B52" s="17" t="s">
        <v>43</v>
      </c>
      <c r="C52" s="17" t="s">
        <v>44</v>
      </c>
      <c r="D52" s="17" t="s">
        <v>62</v>
      </c>
      <c r="I52" s="17" t="s">
        <v>43</v>
      </c>
      <c r="J52" s="17" t="s">
        <v>44</v>
      </c>
      <c r="K52" s="17" t="s">
        <v>89</v>
      </c>
      <c r="L52" s="35">
        <f>SUMIFS(미납학생내역!$O$2:$O$170,미납학생내역!$A$2:$A$170,I52,미납학생내역!$B$2:$B$170,J52,미납학생내역!$C$2:$C$170,K52)</f>
        <v>1796480</v>
      </c>
    </row>
    <row r="53" spans="2:12">
      <c r="B53" s="17" t="s">
        <v>43</v>
      </c>
      <c r="C53" s="17" t="s">
        <v>44</v>
      </c>
      <c r="D53" s="17" t="s">
        <v>64</v>
      </c>
      <c r="I53" s="17" t="s">
        <v>43</v>
      </c>
      <c r="J53" s="17" t="s">
        <v>44</v>
      </c>
      <c r="K53" s="17" t="s">
        <v>91</v>
      </c>
      <c r="L53" s="35">
        <f>SUMIFS(미납학생내역!$O$2:$O$170,미납학생내역!$A$2:$A$170,I53,미납학생내역!$B$2:$B$170,J53,미납학생내역!$C$2:$C$170,K53)</f>
        <v>1639910</v>
      </c>
    </row>
    <row r="54" spans="2:12">
      <c r="B54" s="17" t="s">
        <v>43</v>
      </c>
      <c r="C54" s="17" t="s">
        <v>44</v>
      </c>
      <c r="D54" s="17" t="s">
        <v>64</v>
      </c>
      <c r="I54" s="17" t="s">
        <v>43</v>
      </c>
      <c r="J54" s="17" t="s">
        <v>44</v>
      </c>
      <c r="K54" s="17" t="s">
        <v>93</v>
      </c>
      <c r="L54" s="35">
        <f>SUMIFS(미납학생내역!$O$2:$O$170,미납학생내역!$A$2:$A$170,I54,미납학생내역!$B$2:$B$170,J54,미납학생내역!$C$2:$C$170,K54)</f>
        <v>1728260</v>
      </c>
    </row>
    <row r="55" spans="2:12">
      <c r="B55" s="17" t="s">
        <v>43</v>
      </c>
      <c r="C55" s="17" t="s">
        <v>44</v>
      </c>
      <c r="D55" s="17" t="s">
        <v>64</v>
      </c>
    </row>
    <row r="56" spans="2:12">
      <c r="B56" s="17" t="s">
        <v>43</v>
      </c>
      <c r="C56" s="17" t="s">
        <v>44</v>
      </c>
      <c r="D56" s="17" t="s">
        <v>64</v>
      </c>
    </row>
    <row r="57" spans="2:12">
      <c r="B57" s="17" t="s">
        <v>43</v>
      </c>
      <c r="C57" s="17" t="s">
        <v>44</v>
      </c>
      <c r="D57" s="17" t="s">
        <v>64</v>
      </c>
    </row>
    <row r="58" spans="2:12">
      <c r="B58" s="17" t="s">
        <v>43</v>
      </c>
      <c r="C58" s="17" t="s">
        <v>44</v>
      </c>
      <c r="D58" s="17" t="s">
        <v>64</v>
      </c>
    </row>
    <row r="59" spans="2:12">
      <c r="B59" s="17" t="s">
        <v>43</v>
      </c>
      <c r="C59" s="17" t="s">
        <v>44</v>
      </c>
      <c r="D59" s="17" t="s">
        <v>64</v>
      </c>
    </row>
    <row r="60" spans="2:12">
      <c r="B60" s="17" t="s">
        <v>43</v>
      </c>
      <c r="C60" s="17" t="s">
        <v>44</v>
      </c>
      <c r="D60" s="17" t="s">
        <v>64</v>
      </c>
    </row>
    <row r="61" spans="2:12">
      <c r="B61" s="17" t="s">
        <v>43</v>
      </c>
      <c r="C61" s="17" t="s">
        <v>44</v>
      </c>
      <c r="D61" s="17" t="s">
        <v>65</v>
      </c>
    </row>
    <row r="62" spans="2:12">
      <c r="B62" s="17" t="s">
        <v>43</v>
      </c>
      <c r="C62" s="17" t="s">
        <v>44</v>
      </c>
      <c r="D62" s="17" t="s">
        <v>65</v>
      </c>
    </row>
    <row r="63" spans="2:12">
      <c r="B63" s="17" t="s">
        <v>43</v>
      </c>
      <c r="C63" s="17" t="s">
        <v>44</v>
      </c>
      <c r="D63" s="17" t="s">
        <v>65</v>
      </c>
    </row>
    <row r="64" spans="2:12">
      <c r="B64" s="17" t="s">
        <v>43</v>
      </c>
      <c r="C64" s="17" t="s">
        <v>44</v>
      </c>
      <c r="D64" s="17" t="s">
        <v>65</v>
      </c>
    </row>
    <row r="65" spans="2:4">
      <c r="B65" s="17" t="s">
        <v>43</v>
      </c>
      <c r="C65" s="17" t="s">
        <v>44</v>
      </c>
      <c r="D65" s="17" t="s">
        <v>65</v>
      </c>
    </row>
    <row r="66" spans="2:4">
      <c r="B66" s="17" t="s">
        <v>43</v>
      </c>
      <c r="C66" s="17" t="s">
        <v>44</v>
      </c>
      <c r="D66" s="17" t="s">
        <v>65</v>
      </c>
    </row>
    <row r="67" spans="2:4">
      <c r="B67" s="17" t="s">
        <v>43</v>
      </c>
      <c r="C67" s="17" t="s">
        <v>44</v>
      </c>
      <c r="D67" s="17" t="s">
        <v>65</v>
      </c>
    </row>
    <row r="68" spans="2:4">
      <c r="B68" s="17" t="s">
        <v>43</v>
      </c>
      <c r="C68" s="17" t="s">
        <v>44</v>
      </c>
      <c r="D68" s="17" t="s">
        <v>65</v>
      </c>
    </row>
    <row r="69" spans="2:4">
      <c r="B69" s="17" t="s">
        <v>43</v>
      </c>
      <c r="C69" s="17" t="s">
        <v>44</v>
      </c>
      <c r="D69" s="17" t="s">
        <v>67</v>
      </c>
    </row>
    <row r="70" spans="2:4">
      <c r="B70" s="17" t="s">
        <v>43</v>
      </c>
      <c r="C70" s="17" t="s">
        <v>44</v>
      </c>
      <c r="D70" s="17" t="s">
        <v>67</v>
      </c>
    </row>
    <row r="71" spans="2:4">
      <c r="B71" s="17" t="s">
        <v>43</v>
      </c>
      <c r="C71" s="17" t="s">
        <v>44</v>
      </c>
      <c r="D71" s="17" t="s">
        <v>67</v>
      </c>
    </row>
    <row r="72" spans="2:4">
      <c r="B72" s="17" t="s">
        <v>43</v>
      </c>
      <c r="C72" s="17" t="s">
        <v>44</v>
      </c>
      <c r="D72" s="17" t="s">
        <v>67</v>
      </c>
    </row>
    <row r="73" spans="2:4">
      <c r="B73" s="17" t="s">
        <v>43</v>
      </c>
      <c r="C73" s="17" t="s">
        <v>44</v>
      </c>
      <c r="D73" s="17" t="s">
        <v>67</v>
      </c>
    </row>
    <row r="74" spans="2:4">
      <c r="B74" s="17" t="s">
        <v>43</v>
      </c>
      <c r="C74" s="17" t="s">
        <v>44</v>
      </c>
      <c r="D74" s="17" t="s">
        <v>67</v>
      </c>
    </row>
    <row r="75" spans="2:4">
      <c r="B75" s="17" t="s">
        <v>43</v>
      </c>
      <c r="C75" s="17" t="s">
        <v>44</v>
      </c>
      <c r="D75" s="17" t="s">
        <v>67</v>
      </c>
    </row>
    <row r="76" spans="2:4">
      <c r="B76" s="17" t="s">
        <v>43</v>
      </c>
      <c r="C76" s="17" t="s">
        <v>44</v>
      </c>
      <c r="D76" s="17" t="s">
        <v>67</v>
      </c>
    </row>
    <row r="77" spans="2:4">
      <c r="B77" s="17" t="s">
        <v>43</v>
      </c>
      <c r="C77" s="17" t="s">
        <v>44</v>
      </c>
      <c r="D77" s="17" t="s">
        <v>67</v>
      </c>
    </row>
    <row r="78" spans="2:4">
      <c r="B78" s="17" t="s">
        <v>43</v>
      </c>
      <c r="C78" s="17" t="s">
        <v>44</v>
      </c>
      <c r="D78" s="17" t="s">
        <v>67</v>
      </c>
    </row>
    <row r="79" spans="2:4">
      <c r="B79" s="17" t="s">
        <v>43</v>
      </c>
      <c r="C79" s="17" t="s">
        <v>44</v>
      </c>
      <c r="D79" s="17" t="s">
        <v>69</v>
      </c>
    </row>
    <row r="80" spans="2:4">
      <c r="B80" s="17" t="s">
        <v>43</v>
      </c>
      <c r="C80" s="17" t="s">
        <v>44</v>
      </c>
      <c r="D80" s="17" t="s">
        <v>69</v>
      </c>
    </row>
    <row r="81" spans="2:4">
      <c r="B81" s="17" t="s">
        <v>43</v>
      </c>
      <c r="C81" s="17" t="s">
        <v>44</v>
      </c>
      <c r="D81" s="17" t="s">
        <v>69</v>
      </c>
    </row>
    <row r="82" spans="2:4">
      <c r="B82" s="17" t="s">
        <v>43</v>
      </c>
      <c r="C82" s="17" t="s">
        <v>44</v>
      </c>
      <c r="D82" s="17" t="s">
        <v>69</v>
      </c>
    </row>
    <row r="83" spans="2:4">
      <c r="B83" s="17" t="s">
        <v>43</v>
      </c>
      <c r="C83" s="17" t="s">
        <v>44</v>
      </c>
      <c r="D83" s="17" t="s">
        <v>69</v>
      </c>
    </row>
    <row r="84" spans="2:4">
      <c r="B84" s="17" t="s">
        <v>43</v>
      </c>
      <c r="C84" s="17" t="s">
        <v>44</v>
      </c>
      <c r="D84" s="17" t="s">
        <v>69</v>
      </c>
    </row>
    <row r="85" spans="2:4">
      <c r="B85" s="17" t="s">
        <v>43</v>
      </c>
      <c r="C85" s="17" t="s">
        <v>44</v>
      </c>
      <c r="D85" s="17" t="s">
        <v>69</v>
      </c>
    </row>
    <row r="86" spans="2:4">
      <c r="B86" s="17" t="s">
        <v>43</v>
      </c>
      <c r="C86" s="17" t="s">
        <v>44</v>
      </c>
      <c r="D86" s="17" t="s">
        <v>71</v>
      </c>
    </row>
    <row r="87" spans="2:4">
      <c r="B87" s="17" t="s">
        <v>43</v>
      </c>
      <c r="C87" s="17" t="s">
        <v>44</v>
      </c>
      <c r="D87" s="17" t="s">
        <v>71</v>
      </c>
    </row>
    <row r="88" spans="2:4">
      <c r="B88" s="17" t="s">
        <v>43</v>
      </c>
      <c r="C88" s="17" t="s">
        <v>44</v>
      </c>
      <c r="D88" s="17" t="s">
        <v>71</v>
      </c>
    </row>
    <row r="89" spans="2:4">
      <c r="B89" s="17" t="s">
        <v>43</v>
      </c>
      <c r="C89" s="17" t="s">
        <v>44</v>
      </c>
      <c r="D89" s="17" t="s">
        <v>71</v>
      </c>
    </row>
    <row r="90" spans="2:4">
      <c r="B90" s="17" t="s">
        <v>43</v>
      </c>
      <c r="C90" s="17" t="s">
        <v>44</v>
      </c>
      <c r="D90" s="17" t="s">
        <v>71</v>
      </c>
    </row>
    <row r="91" spans="2:4">
      <c r="B91" s="17" t="s">
        <v>43</v>
      </c>
      <c r="C91" s="17" t="s">
        <v>44</v>
      </c>
      <c r="D91" s="17" t="s">
        <v>71</v>
      </c>
    </row>
    <row r="92" spans="2:4">
      <c r="B92" s="17" t="s">
        <v>43</v>
      </c>
      <c r="C92" s="17" t="s">
        <v>44</v>
      </c>
      <c r="D92" s="17" t="s">
        <v>71</v>
      </c>
    </row>
    <row r="93" spans="2:4">
      <c r="B93" s="17" t="s">
        <v>43</v>
      </c>
      <c r="C93" s="17" t="s">
        <v>44</v>
      </c>
      <c r="D93" s="17" t="s">
        <v>73</v>
      </c>
    </row>
    <row r="94" spans="2:4">
      <c r="B94" s="17" t="s">
        <v>43</v>
      </c>
      <c r="C94" s="17" t="s">
        <v>44</v>
      </c>
      <c r="D94" s="17" t="s">
        <v>73</v>
      </c>
    </row>
    <row r="95" spans="2:4">
      <c r="B95" s="17" t="s">
        <v>43</v>
      </c>
      <c r="C95" s="17" t="s">
        <v>44</v>
      </c>
      <c r="D95" s="17" t="s">
        <v>73</v>
      </c>
    </row>
    <row r="96" spans="2:4">
      <c r="B96" s="17" t="s">
        <v>43</v>
      </c>
      <c r="C96" s="17" t="s">
        <v>44</v>
      </c>
      <c r="D96" s="17" t="s">
        <v>73</v>
      </c>
    </row>
    <row r="97" spans="2:4">
      <c r="B97" s="17" t="s">
        <v>43</v>
      </c>
      <c r="C97" s="17" t="s">
        <v>44</v>
      </c>
      <c r="D97" s="17" t="s">
        <v>73</v>
      </c>
    </row>
    <row r="98" spans="2:4">
      <c r="B98" s="17" t="s">
        <v>43</v>
      </c>
      <c r="C98" s="17" t="s">
        <v>44</v>
      </c>
      <c r="D98" s="17" t="s">
        <v>73</v>
      </c>
    </row>
    <row r="99" spans="2:4">
      <c r="B99" s="17" t="s">
        <v>43</v>
      </c>
      <c r="C99" s="17" t="s">
        <v>44</v>
      </c>
      <c r="D99" s="17" t="s">
        <v>73</v>
      </c>
    </row>
    <row r="100" spans="2:4">
      <c r="B100" s="17" t="s">
        <v>43</v>
      </c>
      <c r="C100" s="17" t="s">
        <v>44</v>
      </c>
      <c r="D100" s="17" t="s">
        <v>73</v>
      </c>
    </row>
    <row r="101" spans="2:4">
      <c r="B101" s="17" t="s">
        <v>43</v>
      </c>
      <c r="C101" s="17" t="s">
        <v>44</v>
      </c>
      <c r="D101" s="17" t="s">
        <v>75</v>
      </c>
    </row>
    <row r="102" spans="2:4">
      <c r="B102" s="17" t="s">
        <v>43</v>
      </c>
      <c r="C102" s="17" t="s">
        <v>44</v>
      </c>
      <c r="D102" s="17" t="s">
        <v>75</v>
      </c>
    </row>
    <row r="103" spans="2:4">
      <c r="B103" s="17" t="s">
        <v>43</v>
      </c>
      <c r="C103" s="17" t="s">
        <v>44</v>
      </c>
      <c r="D103" s="17" t="s">
        <v>75</v>
      </c>
    </row>
    <row r="104" spans="2:4">
      <c r="B104" s="17" t="s">
        <v>43</v>
      </c>
      <c r="C104" s="17" t="s">
        <v>44</v>
      </c>
      <c r="D104" s="17" t="s">
        <v>75</v>
      </c>
    </row>
    <row r="105" spans="2:4">
      <c r="B105" s="17" t="s">
        <v>43</v>
      </c>
      <c r="C105" s="17" t="s">
        <v>44</v>
      </c>
      <c r="D105" s="17" t="s">
        <v>75</v>
      </c>
    </row>
    <row r="106" spans="2:4">
      <c r="B106" s="17" t="s">
        <v>43</v>
      </c>
      <c r="C106" s="17" t="s">
        <v>44</v>
      </c>
      <c r="D106" s="17" t="s">
        <v>75</v>
      </c>
    </row>
    <row r="107" spans="2:4">
      <c r="B107" s="17" t="s">
        <v>43</v>
      </c>
      <c r="C107" s="17" t="s">
        <v>44</v>
      </c>
      <c r="D107" s="17" t="s">
        <v>75</v>
      </c>
    </row>
    <row r="108" spans="2:4">
      <c r="B108" s="17" t="s">
        <v>43</v>
      </c>
      <c r="C108" s="17" t="s">
        <v>44</v>
      </c>
      <c r="D108" s="17" t="s">
        <v>77</v>
      </c>
    </row>
    <row r="109" spans="2:4">
      <c r="B109" s="17" t="s">
        <v>43</v>
      </c>
      <c r="C109" s="17" t="s">
        <v>44</v>
      </c>
      <c r="D109" s="17" t="s">
        <v>77</v>
      </c>
    </row>
    <row r="110" spans="2:4">
      <c r="B110" s="17" t="s">
        <v>43</v>
      </c>
      <c r="C110" s="17" t="s">
        <v>44</v>
      </c>
      <c r="D110" s="17" t="s">
        <v>77</v>
      </c>
    </row>
    <row r="111" spans="2:4">
      <c r="B111" s="17" t="s">
        <v>43</v>
      </c>
      <c r="C111" s="17" t="s">
        <v>44</v>
      </c>
      <c r="D111" s="17" t="s">
        <v>77</v>
      </c>
    </row>
    <row r="112" spans="2:4">
      <c r="B112" s="17" t="s">
        <v>43</v>
      </c>
      <c r="C112" s="17" t="s">
        <v>44</v>
      </c>
      <c r="D112" s="17" t="s">
        <v>77</v>
      </c>
    </row>
    <row r="113" spans="2:4">
      <c r="B113" s="17" t="s">
        <v>43</v>
      </c>
      <c r="C113" s="17" t="s">
        <v>44</v>
      </c>
      <c r="D113" s="17" t="s">
        <v>77</v>
      </c>
    </row>
    <row r="114" spans="2:4">
      <c r="B114" s="17" t="s">
        <v>43</v>
      </c>
      <c r="C114" s="17" t="s">
        <v>44</v>
      </c>
      <c r="D114" s="17" t="s">
        <v>77</v>
      </c>
    </row>
    <row r="115" spans="2:4">
      <c r="B115" s="17" t="s">
        <v>43</v>
      </c>
      <c r="C115" s="17" t="s">
        <v>44</v>
      </c>
      <c r="D115" s="17" t="s">
        <v>77</v>
      </c>
    </row>
    <row r="116" spans="2:4">
      <c r="B116" s="17" t="s">
        <v>43</v>
      </c>
      <c r="C116" s="17" t="s">
        <v>44</v>
      </c>
      <c r="D116" s="17" t="s">
        <v>79</v>
      </c>
    </row>
    <row r="117" spans="2:4">
      <c r="B117" s="17" t="s">
        <v>43</v>
      </c>
      <c r="C117" s="17" t="s">
        <v>44</v>
      </c>
      <c r="D117" s="17" t="s">
        <v>79</v>
      </c>
    </row>
    <row r="118" spans="2:4">
      <c r="B118" s="17" t="s">
        <v>43</v>
      </c>
      <c r="C118" s="17" t="s">
        <v>44</v>
      </c>
      <c r="D118" s="17" t="s">
        <v>79</v>
      </c>
    </row>
    <row r="119" spans="2:4">
      <c r="B119" s="17" t="s">
        <v>43</v>
      </c>
      <c r="C119" s="17" t="s">
        <v>44</v>
      </c>
      <c r="D119" s="17" t="s">
        <v>79</v>
      </c>
    </row>
    <row r="120" spans="2:4">
      <c r="B120" s="17" t="s">
        <v>43</v>
      </c>
      <c r="C120" s="17" t="s">
        <v>44</v>
      </c>
      <c r="D120" s="17" t="s">
        <v>79</v>
      </c>
    </row>
    <row r="121" spans="2:4">
      <c r="B121" s="17" t="s">
        <v>43</v>
      </c>
      <c r="C121" s="17" t="s">
        <v>44</v>
      </c>
      <c r="D121" s="17" t="s">
        <v>79</v>
      </c>
    </row>
    <row r="122" spans="2:4">
      <c r="B122" s="17" t="s">
        <v>43</v>
      </c>
      <c r="C122" s="17" t="s">
        <v>44</v>
      </c>
      <c r="D122" s="17" t="s">
        <v>81</v>
      </c>
    </row>
    <row r="123" spans="2:4">
      <c r="B123" s="17" t="s">
        <v>43</v>
      </c>
      <c r="C123" s="17" t="s">
        <v>44</v>
      </c>
      <c r="D123" s="17" t="s">
        <v>81</v>
      </c>
    </row>
    <row r="124" spans="2:4">
      <c r="B124" s="17" t="s">
        <v>43</v>
      </c>
      <c r="C124" s="17" t="s">
        <v>44</v>
      </c>
      <c r="D124" s="17" t="s">
        <v>81</v>
      </c>
    </row>
    <row r="125" spans="2:4">
      <c r="B125" s="17" t="s">
        <v>43</v>
      </c>
      <c r="C125" s="17" t="s">
        <v>44</v>
      </c>
      <c r="D125" s="17" t="s">
        <v>81</v>
      </c>
    </row>
    <row r="126" spans="2:4">
      <c r="B126" s="17" t="s">
        <v>43</v>
      </c>
      <c r="C126" s="17" t="s">
        <v>44</v>
      </c>
      <c r="D126" s="17" t="s">
        <v>81</v>
      </c>
    </row>
    <row r="127" spans="2:4">
      <c r="B127" s="17" t="s">
        <v>43</v>
      </c>
      <c r="C127" s="17" t="s">
        <v>44</v>
      </c>
      <c r="D127" s="17" t="s">
        <v>81</v>
      </c>
    </row>
    <row r="128" spans="2:4">
      <c r="B128" s="17" t="s">
        <v>43</v>
      </c>
      <c r="C128" s="17" t="s">
        <v>44</v>
      </c>
      <c r="D128" s="17" t="s">
        <v>81</v>
      </c>
    </row>
    <row r="129" spans="2:4">
      <c r="B129" s="17" t="s">
        <v>43</v>
      </c>
      <c r="C129" s="17" t="s">
        <v>44</v>
      </c>
      <c r="D129" s="17" t="s">
        <v>81</v>
      </c>
    </row>
    <row r="130" spans="2:4">
      <c r="B130" s="17" t="s">
        <v>43</v>
      </c>
      <c r="C130" s="17" t="s">
        <v>44</v>
      </c>
      <c r="D130" s="17" t="s">
        <v>83</v>
      </c>
    </row>
    <row r="131" spans="2:4">
      <c r="B131" s="17" t="s">
        <v>43</v>
      </c>
      <c r="C131" s="17" t="s">
        <v>44</v>
      </c>
      <c r="D131" s="17" t="s">
        <v>83</v>
      </c>
    </row>
    <row r="132" spans="2:4">
      <c r="B132" s="17" t="s">
        <v>43</v>
      </c>
      <c r="C132" s="17" t="s">
        <v>44</v>
      </c>
      <c r="D132" s="17" t="s">
        <v>83</v>
      </c>
    </row>
    <row r="133" spans="2:4">
      <c r="B133" s="17" t="s">
        <v>43</v>
      </c>
      <c r="C133" s="17" t="s">
        <v>44</v>
      </c>
      <c r="D133" s="17" t="s">
        <v>83</v>
      </c>
    </row>
    <row r="134" spans="2:4">
      <c r="B134" s="17" t="s">
        <v>43</v>
      </c>
      <c r="C134" s="17" t="s">
        <v>44</v>
      </c>
      <c r="D134" s="17" t="s">
        <v>83</v>
      </c>
    </row>
    <row r="135" spans="2:4">
      <c r="B135" s="17" t="s">
        <v>43</v>
      </c>
      <c r="C135" s="17" t="s">
        <v>44</v>
      </c>
      <c r="D135" s="17" t="s">
        <v>83</v>
      </c>
    </row>
    <row r="136" spans="2:4">
      <c r="B136" s="17" t="s">
        <v>43</v>
      </c>
      <c r="C136" s="17" t="s">
        <v>44</v>
      </c>
      <c r="D136" s="17" t="s">
        <v>85</v>
      </c>
    </row>
    <row r="137" spans="2:4">
      <c r="B137" s="17" t="s">
        <v>43</v>
      </c>
      <c r="C137" s="17" t="s">
        <v>44</v>
      </c>
      <c r="D137" s="17" t="s">
        <v>85</v>
      </c>
    </row>
    <row r="138" spans="2:4">
      <c r="B138" s="17" t="s">
        <v>43</v>
      </c>
      <c r="C138" s="17" t="s">
        <v>44</v>
      </c>
      <c r="D138" s="17" t="s">
        <v>85</v>
      </c>
    </row>
    <row r="139" spans="2:4">
      <c r="B139" s="17" t="s">
        <v>43</v>
      </c>
      <c r="C139" s="17" t="s">
        <v>44</v>
      </c>
      <c r="D139" s="17" t="s">
        <v>85</v>
      </c>
    </row>
    <row r="140" spans="2:4">
      <c r="B140" s="17" t="s">
        <v>43</v>
      </c>
      <c r="C140" s="17" t="s">
        <v>44</v>
      </c>
      <c r="D140" s="17" t="s">
        <v>85</v>
      </c>
    </row>
    <row r="141" spans="2:4">
      <c r="B141" s="17" t="s">
        <v>43</v>
      </c>
      <c r="C141" s="17" t="s">
        <v>44</v>
      </c>
      <c r="D141" s="17" t="s">
        <v>85</v>
      </c>
    </row>
    <row r="142" spans="2:4">
      <c r="B142" s="17" t="s">
        <v>43</v>
      </c>
      <c r="C142" s="17" t="s">
        <v>44</v>
      </c>
      <c r="D142" s="17" t="s">
        <v>85</v>
      </c>
    </row>
    <row r="143" spans="2:4">
      <c r="B143" s="17" t="s">
        <v>43</v>
      </c>
      <c r="C143" s="17" t="s">
        <v>44</v>
      </c>
      <c r="D143" s="17" t="s">
        <v>85</v>
      </c>
    </row>
    <row r="144" spans="2:4">
      <c r="B144" s="17" t="s">
        <v>43</v>
      </c>
      <c r="C144" s="17" t="s">
        <v>44</v>
      </c>
      <c r="D144" s="17" t="s">
        <v>87</v>
      </c>
    </row>
    <row r="145" spans="2:4">
      <c r="B145" s="17" t="s">
        <v>43</v>
      </c>
      <c r="C145" s="17" t="s">
        <v>44</v>
      </c>
      <c r="D145" s="17" t="s">
        <v>87</v>
      </c>
    </row>
    <row r="146" spans="2:4">
      <c r="B146" s="17" t="s">
        <v>43</v>
      </c>
      <c r="C146" s="17" t="s">
        <v>44</v>
      </c>
      <c r="D146" s="17" t="s">
        <v>87</v>
      </c>
    </row>
    <row r="147" spans="2:4">
      <c r="B147" s="17" t="s">
        <v>43</v>
      </c>
      <c r="C147" s="17" t="s">
        <v>44</v>
      </c>
      <c r="D147" s="17" t="s">
        <v>87</v>
      </c>
    </row>
    <row r="148" spans="2:4">
      <c r="B148" s="17" t="s">
        <v>43</v>
      </c>
      <c r="C148" s="17" t="s">
        <v>44</v>
      </c>
      <c r="D148" s="17" t="s">
        <v>87</v>
      </c>
    </row>
    <row r="149" spans="2:4">
      <c r="B149" s="17" t="s">
        <v>43</v>
      </c>
      <c r="C149" s="17" t="s">
        <v>44</v>
      </c>
      <c r="D149" s="17" t="s">
        <v>87</v>
      </c>
    </row>
    <row r="150" spans="2:4">
      <c r="B150" s="17" t="s">
        <v>43</v>
      </c>
      <c r="C150" s="17" t="s">
        <v>44</v>
      </c>
      <c r="D150" s="17" t="s">
        <v>87</v>
      </c>
    </row>
    <row r="151" spans="2:4">
      <c r="B151" s="17" t="s">
        <v>43</v>
      </c>
      <c r="C151" s="17" t="s">
        <v>44</v>
      </c>
      <c r="D151" s="17" t="s">
        <v>87</v>
      </c>
    </row>
    <row r="152" spans="2:4">
      <c r="B152" s="17" t="s">
        <v>43</v>
      </c>
      <c r="C152" s="17" t="s">
        <v>44</v>
      </c>
      <c r="D152" s="17" t="s">
        <v>89</v>
      </c>
    </row>
    <row r="153" spans="2:4">
      <c r="B153" s="17" t="s">
        <v>43</v>
      </c>
      <c r="C153" s="17" t="s">
        <v>44</v>
      </c>
      <c r="D153" s="17" t="s">
        <v>89</v>
      </c>
    </row>
    <row r="154" spans="2:4">
      <c r="B154" s="17" t="s">
        <v>43</v>
      </c>
      <c r="C154" s="17" t="s">
        <v>44</v>
      </c>
      <c r="D154" s="17" t="s">
        <v>89</v>
      </c>
    </row>
    <row r="155" spans="2:4">
      <c r="B155" s="17" t="s">
        <v>43</v>
      </c>
      <c r="C155" s="17" t="s">
        <v>44</v>
      </c>
      <c r="D155" s="17" t="s">
        <v>89</v>
      </c>
    </row>
    <row r="156" spans="2:4">
      <c r="B156" s="17" t="s">
        <v>43</v>
      </c>
      <c r="C156" s="17" t="s">
        <v>44</v>
      </c>
      <c r="D156" s="17" t="s">
        <v>89</v>
      </c>
    </row>
    <row r="157" spans="2:4">
      <c r="B157" s="17" t="s">
        <v>43</v>
      </c>
      <c r="C157" s="17" t="s">
        <v>44</v>
      </c>
      <c r="D157" s="17" t="s">
        <v>89</v>
      </c>
    </row>
    <row r="158" spans="2:4">
      <c r="B158" s="17" t="s">
        <v>43</v>
      </c>
      <c r="C158" s="17" t="s">
        <v>44</v>
      </c>
      <c r="D158" s="17" t="s">
        <v>89</v>
      </c>
    </row>
    <row r="159" spans="2:4">
      <c r="B159" s="17" t="s">
        <v>43</v>
      </c>
      <c r="C159" s="17" t="s">
        <v>44</v>
      </c>
      <c r="D159" s="17" t="s">
        <v>89</v>
      </c>
    </row>
    <row r="160" spans="2:4">
      <c r="B160" s="17" t="s">
        <v>43</v>
      </c>
      <c r="C160" s="17" t="s">
        <v>44</v>
      </c>
      <c r="D160" s="17" t="s">
        <v>91</v>
      </c>
    </row>
    <row r="161" spans="2:4">
      <c r="B161" s="17" t="s">
        <v>43</v>
      </c>
      <c r="C161" s="17" t="s">
        <v>44</v>
      </c>
      <c r="D161" s="17" t="s">
        <v>91</v>
      </c>
    </row>
    <row r="162" spans="2:4">
      <c r="B162" s="17" t="s">
        <v>43</v>
      </c>
      <c r="C162" s="17" t="s">
        <v>44</v>
      </c>
      <c r="D162" s="17" t="s">
        <v>91</v>
      </c>
    </row>
    <row r="163" spans="2:4">
      <c r="B163" s="17" t="s">
        <v>43</v>
      </c>
      <c r="C163" s="17" t="s">
        <v>44</v>
      </c>
      <c r="D163" s="17" t="s">
        <v>91</v>
      </c>
    </row>
    <row r="164" spans="2:4">
      <c r="B164" s="17" t="s">
        <v>43</v>
      </c>
      <c r="C164" s="17" t="s">
        <v>44</v>
      </c>
      <c r="D164" s="17" t="s">
        <v>91</v>
      </c>
    </row>
    <row r="165" spans="2:4">
      <c r="B165" s="17" t="s">
        <v>43</v>
      </c>
      <c r="C165" s="17" t="s">
        <v>44</v>
      </c>
      <c r="D165" s="17" t="s">
        <v>91</v>
      </c>
    </row>
    <row r="166" spans="2:4">
      <c r="B166" s="17" t="s">
        <v>43</v>
      </c>
      <c r="C166" s="17" t="s">
        <v>44</v>
      </c>
      <c r="D166" s="17" t="s">
        <v>91</v>
      </c>
    </row>
    <row r="167" spans="2:4">
      <c r="B167" s="17" t="s">
        <v>43</v>
      </c>
      <c r="C167" s="17" t="s">
        <v>44</v>
      </c>
      <c r="D167" s="17" t="s">
        <v>91</v>
      </c>
    </row>
    <row r="168" spans="2:4">
      <c r="B168" s="17" t="s">
        <v>43</v>
      </c>
      <c r="C168" s="17" t="s">
        <v>44</v>
      </c>
      <c r="D168" s="17" t="s">
        <v>93</v>
      </c>
    </row>
    <row r="169" spans="2:4">
      <c r="B169" s="17" t="s">
        <v>43</v>
      </c>
      <c r="C169" s="17" t="s">
        <v>44</v>
      </c>
      <c r="D169" s="17" t="s">
        <v>93</v>
      </c>
    </row>
    <row r="170" spans="2:4">
      <c r="B170" s="17" t="s">
        <v>43</v>
      </c>
      <c r="C170" s="17" t="s">
        <v>44</v>
      </c>
      <c r="D170" s="17" t="s">
        <v>93</v>
      </c>
    </row>
    <row r="171" spans="2:4">
      <c r="B171" s="17" t="s">
        <v>43</v>
      </c>
      <c r="C171" s="17" t="s">
        <v>44</v>
      </c>
      <c r="D171" s="17" t="s">
        <v>93</v>
      </c>
    </row>
    <row r="172" spans="2:4">
      <c r="B172" s="17" t="s">
        <v>43</v>
      </c>
      <c r="C172" s="17" t="s">
        <v>44</v>
      </c>
      <c r="D172" s="17" t="s">
        <v>93</v>
      </c>
    </row>
    <row r="173" spans="2:4">
      <c r="B173" s="17" t="s">
        <v>43</v>
      </c>
      <c r="C173" s="17" t="s">
        <v>44</v>
      </c>
      <c r="D173" s="17" t="s">
        <v>93</v>
      </c>
    </row>
    <row r="174" spans="2:4">
      <c r="B174" s="17" t="s">
        <v>43</v>
      </c>
      <c r="C174" s="17" t="s">
        <v>44</v>
      </c>
      <c r="D174" s="17" t="s">
        <v>93</v>
      </c>
    </row>
    <row r="175" spans="2:4">
      <c r="B175" s="17" t="s">
        <v>43</v>
      </c>
      <c r="C175" s="17" t="s">
        <v>44</v>
      </c>
      <c r="D175" s="17" t="s">
        <v>93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주방가전행사거래내역</vt:lpstr>
      <vt:lpstr>미납학생내역</vt:lpstr>
      <vt:lpstr>집계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8-1-SUMIF와 AVERAGEIF 함수</dc:title>
  <dc:creator>짤막한 강좌</dc:creator>
  <cp:keywords>엑셀</cp:keywords>
  <cp:lastModifiedBy>웅진 조</cp:lastModifiedBy>
  <dcterms:created xsi:type="dcterms:W3CDTF">2018-06-01T02:36:46Z</dcterms:created>
  <dcterms:modified xsi:type="dcterms:W3CDTF">2024-08-16T10:48:34Z</dcterms:modified>
  <cp:category>7장</cp:category>
</cp:coreProperties>
</file>