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C623D6D1-B1E2-4AE9-AE04-5201DF2D36A0}" xr6:coauthVersionLast="47" xr6:coauthVersionMax="47" xr10:uidLastSave="{00000000-0000-0000-0000-000000000000}"/>
  <bookViews>
    <workbookView xWindow="30855" yWindow="735" windowWidth="25665" windowHeight="14100" xr2:uid="{00000000-000D-0000-FFFF-FFFF00000000}"/>
  </bookViews>
  <sheets>
    <sheet name="sumif함수-집계표완성" sheetId="1" r:id="rId1"/>
  </sheets>
  <definedNames>
    <definedName name="_xlnm._FilterDatabase" localSheetId="0" hidden="1">'sumif함수-집계표완성'!$A$2:$H$58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J9" i="1" s="1"/>
  <c r="J3" i="1"/>
  <c r="F3" i="1"/>
  <c r="K3" i="1" s="1"/>
  <c r="H4" i="1" l="1"/>
  <c r="H3" i="1"/>
  <c r="J6" i="1"/>
</calcChain>
</file>

<file path=xl/sharedStrings.xml><?xml version="1.0" encoding="utf-8"?>
<sst xmlns="http://schemas.openxmlformats.org/spreadsheetml/2006/main" count="202" uniqueCount="50">
  <si>
    <t>일자</t>
    <phoneticPr fontId="5" type="noConversion"/>
  </si>
  <si>
    <t>지점명</t>
    <phoneticPr fontId="5" type="noConversion"/>
  </si>
  <si>
    <t>품명</t>
    <phoneticPr fontId="5" type="noConversion"/>
  </si>
  <si>
    <t>단가</t>
    <phoneticPr fontId="5" type="noConversion"/>
  </si>
  <si>
    <t>수량</t>
    <phoneticPr fontId="5" type="noConversion"/>
  </si>
  <si>
    <t>금액</t>
    <phoneticPr fontId="5" type="noConversion"/>
  </si>
  <si>
    <t>입금액</t>
    <phoneticPr fontId="5" type="noConversion"/>
  </si>
  <si>
    <t>미수금액</t>
    <phoneticPr fontId="5" type="noConversion"/>
  </si>
  <si>
    <t>중동점의 금액 합계</t>
    <phoneticPr fontId="4" type="noConversion"/>
  </si>
  <si>
    <t>중동점의 금액 평균</t>
    <phoneticPr fontId="4" type="noConversion"/>
  </si>
  <si>
    <t>잉크젯프린터</t>
  </si>
  <si>
    <t>아이패드</t>
  </si>
  <si>
    <t>노트북</t>
  </si>
  <si>
    <t>마우스패드(스틸)</t>
    <phoneticPr fontId="4" type="noConversion"/>
  </si>
  <si>
    <t>PC</t>
  </si>
  <si>
    <t>빔프로젝트</t>
  </si>
  <si>
    <t>마우스</t>
    <phoneticPr fontId="4" type="noConversion"/>
  </si>
  <si>
    <t>중동점</t>
  </si>
  <si>
    <t>해운대점</t>
  </si>
  <si>
    <t>중동점의 아이패드 판매 금액의 합계</t>
    <phoneticPr fontId="4" type="noConversion"/>
  </si>
  <si>
    <t>장전점</t>
    <phoneticPr fontId="4" type="noConversion"/>
  </si>
  <si>
    <t>기장점</t>
    <phoneticPr fontId="4" type="noConversion"/>
  </si>
  <si>
    <t>대연점</t>
  </si>
  <si>
    <t>중동점의 아이패드 판매 금액의 평균</t>
    <phoneticPr fontId="4" type="noConversion"/>
  </si>
  <si>
    <t>부평점</t>
    <phoneticPr fontId="4" type="noConversion"/>
  </si>
  <si>
    <t>서동점</t>
    <phoneticPr fontId="4" type="noConversion"/>
  </si>
  <si>
    <t>남천점</t>
    <phoneticPr fontId="4" type="noConversion"/>
  </si>
  <si>
    <t>좌천점</t>
    <phoneticPr fontId="4" type="noConversion"/>
  </si>
  <si>
    <t>장전점</t>
  </si>
  <si>
    <t>화명점</t>
  </si>
  <si>
    <t>대천점</t>
    <phoneticPr fontId="4" type="noConversion"/>
  </si>
  <si>
    <t>초량점</t>
    <phoneticPr fontId="4" type="noConversion"/>
  </si>
  <si>
    <t>동래점</t>
  </si>
  <si>
    <t>부평점</t>
  </si>
  <si>
    <t>주례점</t>
    <phoneticPr fontId="4" type="noConversion"/>
  </si>
  <si>
    <t>가야점</t>
    <phoneticPr fontId="4" type="noConversion"/>
  </si>
  <si>
    <t>수정점</t>
  </si>
  <si>
    <t>민락점</t>
  </si>
  <si>
    <t>서동점</t>
  </si>
  <si>
    <t>남천점</t>
  </si>
  <si>
    <t>좌천점</t>
  </si>
  <si>
    <t>대천점</t>
  </si>
  <si>
    <t>초량점</t>
  </si>
  <si>
    <t>주례점</t>
  </si>
  <si>
    <t>가야점</t>
  </si>
  <si>
    <t>중동점</t>
    <phoneticPr fontId="4" type="noConversion"/>
  </si>
  <si>
    <t>민락점</t>
    <phoneticPr fontId="4" type="noConversion"/>
  </si>
  <si>
    <t>* 요구사항</t>
    <phoneticPr fontId="4" type="noConversion"/>
  </si>
  <si>
    <t>각 지점별 모든 품목의 금액 합계 구하기</t>
    <phoneticPr fontId="4" type="noConversion"/>
  </si>
  <si>
    <t>금액합계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</si>
</sst>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0" fontId="6" fillId="0" borderId="0" xfId="3" applyFont="1">
      <alignment vertical="center"/>
    </xf>
    <xf numFmtId="0" fontId="3" fillId="0" borderId="0" xfId="3" applyFont="1">
      <alignment vertical="center"/>
    </xf>
    <xf numFmtId="58" fontId="7" fillId="0" borderId="1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41" fontId="6" fillId="0" borderId="0" xfId="1" applyFont="1">
      <alignment vertical="center"/>
    </xf>
    <xf numFmtId="41" fontId="7" fillId="0" borderId="1" xfId="1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 2" xfId="3" xr:uid="{00000000-0005-0000-0000-000002000000}"/>
    <cellStyle name="표준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A2:BI61"/>
  <sheetViews>
    <sheetView tabSelected="1" zoomScaleNormal="100" workbookViewId="0">
      <selection activeCell="R11" sqref="R11"/>
    </sheetView>
  </sheetViews>
  <sheetFormatPr defaultRowHeight="16.5"/>
  <cols>
    <col min="1" max="1" width="12.5" style="2" customWidth="1"/>
    <col min="2" max="2" width="19.25" style="2" customWidth="1"/>
    <col min="3" max="3" width="16.5" style="2" customWidth="1"/>
    <col min="4" max="4" width="11.75" style="2" customWidth="1"/>
    <col min="5" max="5" width="10.25" style="2" customWidth="1"/>
    <col min="6" max="8" width="13.25" style="2" customWidth="1"/>
    <col min="9" max="9" width="5.125" style="2" customWidth="1"/>
    <col min="10" max="10" width="21" style="2" hidden="1" customWidth="1"/>
    <col min="11" max="11" width="18.625" style="2" hidden="1" customWidth="1"/>
    <col min="12" max="12" width="9" style="2"/>
    <col min="13" max="13" width="10.75" style="2" customWidth="1"/>
    <col min="14" max="14" width="9" style="2"/>
    <col min="15" max="15" width="12.625" style="2" customWidth="1"/>
    <col min="16" max="16384" width="9" style="2"/>
  </cols>
  <sheetData>
    <row r="2" spans="1:61" ht="21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3" t="s">
        <v>8</v>
      </c>
      <c r="K2" s="3" t="s">
        <v>9</v>
      </c>
      <c r="L2" s="3" t="s">
        <v>47</v>
      </c>
    </row>
    <row r="3" spans="1:61" ht="21.75" customHeight="1">
      <c r="A3" s="4">
        <v>42011</v>
      </c>
      <c r="B3" s="5" t="s">
        <v>17</v>
      </c>
      <c r="C3" s="5" t="s">
        <v>10</v>
      </c>
      <c r="D3" s="6">
        <v>16000</v>
      </c>
      <c r="E3" s="6">
        <v>51</v>
      </c>
      <c r="F3" s="6">
        <f>D3*E3</f>
        <v>816000</v>
      </c>
      <c r="G3" s="6">
        <v>614000</v>
      </c>
      <c r="H3" s="6">
        <f>F3-G3</f>
        <v>202000</v>
      </c>
      <c r="J3" s="7">
        <f>SUMIF(B3:B58,"중동점",F3:F58)</f>
        <v>14247500</v>
      </c>
      <c r="K3" s="7">
        <f>AVERAGEIF(B3:B58,"중동점",F3:F58)</f>
        <v>1583055.5555555555</v>
      </c>
      <c r="L3" s="2" t="s">
        <v>48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ht="21.75" customHeight="1">
      <c r="A4" s="4">
        <v>42013</v>
      </c>
      <c r="B4" s="5" t="s">
        <v>17</v>
      </c>
      <c r="C4" s="5" t="s">
        <v>11</v>
      </c>
      <c r="D4" s="6">
        <v>23000</v>
      </c>
      <c r="E4" s="6">
        <v>55</v>
      </c>
      <c r="F4" s="6">
        <f>D4*E4</f>
        <v>1265000</v>
      </c>
      <c r="G4" s="6">
        <v>1005000</v>
      </c>
      <c r="H4" s="6">
        <f>F4-G4</f>
        <v>260000</v>
      </c>
    </row>
    <row r="5" spans="1:61" ht="21.75" customHeight="1">
      <c r="A5" s="4">
        <v>42020</v>
      </c>
      <c r="B5" s="5" t="s">
        <v>17</v>
      </c>
      <c r="C5" s="5" t="s">
        <v>12</v>
      </c>
      <c r="D5" s="6">
        <v>67000</v>
      </c>
      <c r="E5" s="6">
        <v>63</v>
      </c>
      <c r="F5" s="6">
        <f>D5*E5</f>
        <v>4221000</v>
      </c>
      <c r="G5" s="6">
        <v>325000</v>
      </c>
      <c r="H5" s="6">
        <f>F5-G5</f>
        <v>3896000</v>
      </c>
      <c r="J5" s="3" t="s">
        <v>19</v>
      </c>
      <c r="L5" s="1" t="s">
        <v>1</v>
      </c>
      <c r="N5" s="1" t="s">
        <v>1</v>
      </c>
      <c r="O5" s="1" t="s">
        <v>49</v>
      </c>
    </row>
    <row r="6" spans="1:61" ht="21.75" customHeight="1">
      <c r="A6" s="4">
        <v>42024</v>
      </c>
      <c r="B6" s="5" t="s">
        <v>17</v>
      </c>
      <c r="C6" s="5" t="s">
        <v>12</v>
      </c>
      <c r="D6" s="6">
        <v>67000</v>
      </c>
      <c r="E6" s="6">
        <v>49</v>
      </c>
      <c r="F6" s="6">
        <f>D6*E6</f>
        <v>3283000</v>
      </c>
      <c r="G6" s="6">
        <v>309000</v>
      </c>
      <c r="H6" s="6">
        <f>F6-G6</f>
        <v>2974000</v>
      </c>
      <c r="J6" s="7">
        <f>SUMIFS(F3:F58,B3:B58,"중동점",C3:C58,"아이패드")</f>
        <v>3174000</v>
      </c>
      <c r="L6" s="5" t="s">
        <v>17</v>
      </c>
      <c r="N6" s="5" t="s">
        <v>17</v>
      </c>
      <c r="O6" s="8">
        <f>SUMIFS($F$3:$F$58,$B$3:$B$58,N6)</f>
        <v>14247500</v>
      </c>
    </row>
    <row r="7" spans="1:61" ht="21.75" customHeight="1">
      <c r="A7" s="4">
        <v>42034</v>
      </c>
      <c r="B7" s="5" t="s">
        <v>17</v>
      </c>
      <c r="C7" s="5" t="s">
        <v>13</v>
      </c>
      <c r="D7" s="6">
        <v>8000</v>
      </c>
      <c r="E7" s="6">
        <v>41</v>
      </c>
      <c r="F7" s="6">
        <f>D7*E7</f>
        <v>328000</v>
      </c>
      <c r="G7" s="6">
        <v>73700</v>
      </c>
      <c r="H7" s="6">
        <f>F7-G7</f>
        <v>254300</v>
      </c>
      <c r="L7" s="5" t="s">
        <v>17</v>
      </c>
      <c r="N7" s="5" t="s">
        <v>18</v>
      </c>
      <c r="O7" s="8">
        <f t="shared" ref="O7:O22" si="0">SUMIFS($F$3:$F$58,$B$3:$B$58,N7)</f>
        <v>3096500</v>
      </c>
    </row>
    <row r="8" spans="1:61" ht="21.75" customHeight="1">
      <c r="A8" s="4">
        <v>42034</v>
      </c>
      <c r="B8" s="5" t="s">
        <v>18</v>
      </c>
      <c r="C8" s="5" t="s">
        <v>10</v>
      </c>
      <c r="D8" s="6">
        <v>16000</v>
      </c>
      <c r="E8" s="6">
        <v>50</v>
      </c>
      <c r="F8" s="6">
        <f>D8*E8</f>
        <v>800000</v>
      </c>
      <c r="G8" s="6">
        <v>317000</v>
      </c>
      <c r="H8" s="6">
        <f>F8-G8</f>
        <v>483000</v>
      </c>
      <c r="J8" s="3" t="s">
        <v>23</v>
      </c>
      <c r="L8" s="5" t="s">
        <v>17</v>
      </c>
      <c r="N8" s="5" t="s">
        <v>20</v>
      </c>
      <c r="O8" s="8">
        <f t="shared" si="0"/>
        <v>4148500</v>
      </c>
    </row>
    <row r="9" spans="1:61" ht="21.75" customHeight="1">
      <c r="A9" s="4">
        <v>42038</v>
      </c>
      <c r="B9" s="5" t="s">
        <v>18</v>
      </c>
      <c r="C9" s="5" t="s">
        <v>11</v>
      </c>
      <c r="D9" s="6">
        <v>23000</v>
      </c>
      <c r="E9" s="6">
        <v>37</v>
      </c>
      <c r="F9" s="6">
        <f>D9*E9</f>
        <v>851000</v>
      </c>
      <c r="G9" s="6"/>
      <c r="H9" s="6">
        <f>F9-G9</f>
        <v>851000</v>
      </c>
      <c r="J9" s="7">
        <f>AVERAGEIFS(F3:F58,B3:B58,"중동점",C3:C58,"아이패드")</f>
        <v>1058000</v>
      </c>
      <c r="L9" s="5" t="s">
        <v>17</v>
      </c>
      <c r="N9" s="5" t="s">
        <v>21</v>
      </c>
      <c r="O9" s="8">
        <f t="shared" si="0"/>
        <v>1628000</v>
      </c>
    </row>
    <row r="10" spans="1:61" ht="21.75" customHeight="1">
      <c r="A10" s="4">
        <v>42041</v>
      </c>
      <c r="B10" s="5" t="s">
        <v>18</v>
      </c>
      <c r="C10" s="5" t="s">
        <v>14</v>
      </c>
      <c r="D10" s="6">
        <v>24500</v>
      </c>
      <c r="E10" s="6">
        <v>59</v>
      </c>
      <c r="F10" s="6">
        <f>D10*E10</f>
        <v>1445500</v>
      </c>
      <c r="G10" s="6">
        <v>94000</v>
      </c>
      <c r="H10" s="6">
        <f>F10-G10</f>
        <v>1351500</v>
      </c>
      <c r="L10" s="5" t="s">
        <v>17</v>
      </c>
      <c r="N10" s="5" t="s">
        <v>22</v>
      </c>
      <c r="O10" s="8">
        <f t="shared" si="0"/>
        <v>2596000</v>
      </c>
    </row>
    <row r="11" spans="1:61" ht="21.75" customHeight="1">
      <c r="A11" s="4">
        <v>42054</v>
      </c>
      <c r="B11" s="5" t="s">
        <v>20</v>
      </c>
      <c r="C11" s="5" t="s">
        <v>12</v>
      </c>
      <c r="D11" s="6">
        <v>67000</v>
      </c>
      <c r="E11" s="6">
        <v>44</v>
      </c>
      <c r="F11" s="6">
        <f>D11*E11</f>
        <v>2948000</v>
      </c>
      <c r="G11" s="6">
        <v>205000</v>
      </c>
      <c r="H11" s="6">
        <f>F11-G11</f>
        <v>2743000</v>
      </c>
      <c r="L11" s="5" t="s">
        <v>18</v>
      </c>
      <c r="N11" s="5" t="s">
        <v>24</v>
      </c>
      <c r="O11" s="8">
        <f t="shared" si="0"/>
        <v>5014000</v>
      </c>
    </row>
    <row r="12" spans="1:61" ht="21.75" customHeight="1">
      <c r="A12" s="4">
        <v>42065</v>
      </c>
      <c r="B12" s="5" t="s">
        <v>28</v>
      </c>
      <c r="C12" s="5" t="s">
        <v>14</v>
      </c>
      <c r="D12" s="6">
        <v>24500</v>
      </c>
      <c r="E12" s="6">
        <v>49</v>
      </c>
      <c r="F12" s="6">
        <f>D12*E12</f>
        <v>1200500</v>
      </c>
      <c r="G12" s="6">
        <v>442000</v>
      </c>
      <c r="H12" s="6">
        <f>F12-G12</f>
        <v>758500</v>
      </c>
      <c r="L12" s="5" t="s">
        <v>18</v>
      </c>
      <c r="N12" s="5" t="s">
        <v>25</v>
      </c>
      <c r="O12" s="8">
        <f t="shared" si="0"/>
        <v>4942500</v>
      </c>
    </row>
    <row r="13" spans="1:61" ht="21.75" customHeight="1">
      <c r="A13" s="4">
        <v>42067</v>
      </c>
      <c r="B13" s="5" t="s">
        <v>21</v>
      </c>
      <c r="C13" s="5" t="s">
        <v>15</v>
      </c>
      <c r="D13" s="6">
        <v>44000</v>
      </c>
      <c r="E13" s="6">
        <v>37</v>
      </c>
      <c r="F13" s="6">
        <f>D13*E13</f>
        <v>1628000</v>
      </c>
      <c r="G13" s="6">
        <v>465000</v>
      </c>
      <c r="H13" s="6">
        <f>F13-G13</f>
        <v>1163000</v>
      </c>
      <c r="L13" s="5" t="s">
        <v>18</v>
      </c>
      <c r="N13" s="5" t="s">
        <v>26</v>
      </c>
      <c r="O13" s="8">
        <f t="shared" si="0"/>
        <v>1800500</v>
      </c>
    </row>
    <row r="14" spans="1:61" ht="21.75" customHeight="1">
      <c r="A14" s="4">
        <v>42083</v>
      </c>
      <c r="B14" s="5" t="s">
        <v>22</v>
      </c>
      <c r="C14" s="5" t="s">
        <v>15</v>
      </c>
      <c r="D14" s="6">
        <v>44000</v>
      </c>
      <c r="E14" s="6">
        <v>59</v>
      </c>
      <c r="F14" s="6">
        <f>D14*E14</f>
        <v>2596000</v>
      </c>
      <c r="G14" s="6">
        <v>25000</v>
      </c>
      <c r="H14" s="6">
        <f>F14-G14</f>
        <v>2571000</v>
      </c>
      <c r="L14" s="5" t="s">
        <v>20</v>
      </c>
      <c r="N14" s="5" t="s">
        <v>27</v>
      </c>
      <c r="O14" s="8">
        <f t="shared" si="0"/>
        <v>6901000</v>
      </c>
    </row>
    <row r="15" spans="1:61" ht="21.75" customHeight="1">
      <c r="A15" s="4">
        <v>42083</v>
      </c>
      <c r="B15" s="5" t="s">
        <v>24</v>
      </c>
      <c r="C15" s="5" t="s">
        <v>11</v>
      </c>
      <c r="D15" s="6">
        <v>23000</v>
      </c>
      <c r="E15" s="6">
        <v>53</v>
      </c>
      <c r="F15" s="6">
        <f>D15*E15</f>
        <v>1219000</v>
      </c>
      <c r="G15" s="6">
        <v>389000</v>
      </c>
      <c r="H15" s="6">
        <f>F15-G15</f>
        <v>830000</v>
      </c>
      <c r="L15" s="5" t="s">
        <v>28</v>
      </c>
      <c r="N15" s="5" t="s">
        <v>29</v>
      </c>
      <c r="O15" s="8">
        <f t="shared" si="0"/>
        <v>4294000</v>
      </c>
    </row>
    <row r="16" spans="1:61" ht="21.75" customHeight="1">
      <c r="A16" s="4">
        <v>42091</v>
      </c>
      <c r="B16" s="5" t="s">
        <v>33</v>
      </c>
      <c r="C16" s="5" t="s">
        <v>11</v>
      </c>
      <c r="D16" s="6">
        <v>23000</v>
      </c>
      <c r="E16" s="6">
        <v>55</v>
      </c>
      <c r="F16" s="6">
        <f>D16*E16</f>
        <v>1265000</v>
      </c>
      <c r="G16" s="6">
        <v>155000</v>
      </c>
      <c r="H16" s="6">
        <f>F16-G16</f>
        <v>1110000</v>
      </c>
      <c r="L16" s="5" t="s">
        <v>21</v>
      </c>
      <c r="N16" s="5" t="s">
        <v>30</v>
      </c>
      <c r="O16" s="8">
        <f t="shared" si="0"/>
        <v>8895000</v>
      </c>
    </row>
    <row r="17" spans="1:15" ht="21.75" customHeight="1">
      <c r="A17" s="4">
        <v>42098</v>
      </c>
      <c r="B17" s="5" t="s">
        <v>33</v>
      </c>
      <c r="C17" s="5" t="s">
        <v>11</v>
      </c>
      <c r="D17" s="6">
        <v>23000</v>
      </c>
      <c r="E17" s="6">
        <v>35</v>
      </c>
      <c r="F17" s="6">
        <f>D17*E17</f>
        <v>805000</v>
      </c>
      <c r="G17" s="6">
        <v>91000</v>
      </c>
      <c r="H17" s="6">
        <f>F17-G17</f>
        <v>714000</v>
      </c>
      <c r="L17" s="5" t="s">
        <v>22</v>
      </c>
      <c r="N17" s="5" t="s">
        <v>31</v>
      </c>
      <c r="O17" s="8">
        <f t="shared" si="0"/>
        <v>4915000</v>
      </c>
    </row>
    <row r="18" spans="1:15" ht="21.75" customHeight="1">
      <c r="A18" s="4">
        <v>42104</v>
      </c>
      <c r="B18" s="5" t="s">
        <v>33</v>
      </c>
      <c r="C18" s="5" t="s">
        <v>16</v>
      </c>
      <c r="D18" s="6">
        <v>15000</v>
      </c>
      <c r="E18" s="6">
        <v>51</v>
      </c>
      <c r="F18" s="6">
        <f>D18*E18</f>
        <v>765000</v>
      </c>
      <c r="G18" s="6">
        <v>123000</v>
      </c>
      <c r="H18" s="6">
        <f>F18-G18</f>
        <v>642000</v>
      </c>
      <c r="L18" s="5" t="s">
        <v>24</v>
      </c>
      <c r="N18" s="5" t="s">
        <v>32</v>
      </c>
      <c r="O18" s="8">
        <f t="shared" si="0"/>
        <v>13946000</v>
      </c>
    </row>
    <row r="19" spans="1:15" ht="21.75" customHeight="1">
      <c r="A19" s="4">
        <v>42124</v>
      </c>
      <c r="B19" s="5" t="s">
        <v>33</v>
      </c>
      <c r="C19" s="5" t="s">
        <v>10</v>
      </c>
      <c r="D19" s="6">
        <v>16000</v>
      </c>
      <c r="E19" s="6">
        <v>60</v>
      </c>
      <c r="F19" s="6">
        <f>D19*E19</f>
        <v>960000</v>
      </c>
      <c r="G19" s="6">
        <v>202000</v>
      </c>
      <c r="H19" s="6">
        <f>F19-G19</f>
        <v>758000</v>
      </c>
      <c r="L19" s="5" t="s">
        <v>33</v>
      </c>
      <c r="N19" s="5" t="s">
        <v>34</v>
      </c>
      <c r="O19" s="8">
        <f t="shared" si="0"/>
        <v>4064000</v>
      </c>
    </row>
    <row r="20" spans="1:15" ht="21.75" customHeight="1">
      <c r="A20" s="4">
        <v>42139</v>
      </c>
      <c r="B20" s="5" t="s">
        <v>25</v>
      </c>
      <c r="C20" s="5" t="s">
        <v>14</v>
      </c>
      <c r="D20" s="6">
        <v>24500</v>
      </c>
      <c r="E20" s="6">
        <v>65</v>
      </c>
      <c r="F20" s="6">
        <f>D20*E20</f>
        <v>1592500</v>
      </c>
      <c r="G20" s="6"/>
      <c r="H20" s="6">
        <f>F20-G20</f>
        <v>1592500</v>
      </c>
      <c r="L20" s="5" t="s">
        <v>33</v>
      </c>
      <c r="N20" s="5" t="s">
        <v>35</v>
      </c>
      <c r="O20" s="8">
        <f t="shared" si="0"/>
        <v>2173500</v>
      </c>
    </row>
    <row r="21" spans="1:15" ht="21.75" customHeight="1">
      <c r="A21" s="4">
        <v>42148</v>
      </c>
      <c r="B21" s="5" t="s">
        <v>38</v>
      </c>
      <c r="C21" s="5" t="s">
        <v>12</v>
      </c>
      <c r="D21" s="6">
        <v>67000</v>
      </c>
      <c r="E21" s="6">
        <v>50</v>
      </c>
      <c r="F21" s="6">
        <f>D21*E21</f>
        <v>3350000</v>
      </c>
      <c r="G21" s="6">
        <v>305000</v>
      </c>
      <c r="H21" s="6">
        <f>F21-G21</f>
        <v>3045000</v>
      </c>
      <c r="L21" s="5" t="s">
        <v>33</v>
      </c>
      <c r="N21" s="5" t="s">
        <v>36</v>
      </c>
      <c r="O21" s="8">
        <f t="shared" si="0"/>
        <v>5096500</v>
      </c>
    </row>
    <row r="22" spans="1:15" ht="21.75" customHeight="1">
      <c r="A22" s="4">
        <v>42155</v>
      </c>
      <c r="B22" s="5" t="s">
        <v>26</v>
      </c>
      <c r="C22" s="5" t="s">
        <v>11</v>
      </c>
      <c r="D22" s="6">
        <v>23000</v>
      </c>
      <c r="E22" s="6">
        <v>41</v>
      </c>
      <c r="F22" s="6">
        <f>D22*E22</f>
        <v>943000</v>
      </c>
      <c r="G22" s="6">
        <v>41950</v>
      </c>
      <c r="H22" s="6">
        <f>F22-G22</f>
        <v>901050</v>
      </c>
      <c r="L22" s="5" t="s">
        <v>33</v>
      </c>
      <c r="N22" s="5" t="s">
        <v>37</v>
      </c>
      <c r="O22" s="8">
        <f t="shared" si="0"/>
        <v>4289000</v>
      </c>
    </row>
    <row r="23" spans="1:15" ht="21.75" customHeight="1">
      <c r="A23" s="4">
        <v>42164</v>
      </c>
      <c r="B23" s="5" t="s">
        <v>39</v>
      </c>
      <c r="C23" s="5" t="s">
        <v>14</v>
      </c>
      <c r="D23" s="6">
        <v>24500</v>
      </c>
      <c r="E23" s="6">
        <v>35</v>
      </c>
      <c r="F23" s="6">
        <f>D23*E23</f>
        <v>857500</v>
      </c>
      <c r="G23" s="6">
        <v>127500</v>
      </c>
      <c r="H23" s="6">
        <f>F23-G23</f>
        <v>730000</v>
      </c>
      <c r="L23" s="5" t="s">
        <v>25</v>
      </c>
      <c r="N23"/>
    </row>
    <row r="24" spans="1:15" ht="21.75" customHeight="1">
      <c r="A24" s="4">
        <v>42168</v>
      </c>
      <c r="B24" s="5" t="s">
        <v>27</v>
      </c>
      <c r="C24" s="5" t="s">
        <v>12</v>
      </c>
      <c r="D24" s="6">
        <v>67000</v>
      </c>
      <c r="E24" s="6">
        <v>59</v>
      </c>
      <c r="F24" s="6">
        <f>D24*E24</f>
        <v>3953000</v>
      </c>
      <c r="G24" s="6">
        <v>105000</v>
      </c>
      <c r="H24" s="6">
        <f>F24-G24</f>
        <v>3848000</v>
      </c>
      <c r="L24" s="5" t="s">
        <v>38</v>
      </c>
      <c r="N24"/>
    </row>
    <row r="25" spans="1:15" ht="21.75" customHeight="1">
      <c r="A25" s="4">
        <v>42169</v>
      </c>
      <c r="B25" s="5" t="s">
        <v>40</v>
      </c>
      <c r="C25" s="5" t="s">
        <v>12</v>
      </c>
      <c r="D25" s="6">
        <v>67000</v>
      </c>
      <c r="E25" s="6">
        <v>44</v>
      </c>
      <c r="F25" s="6">
        <f>D25*E25</f>
        <v>2948000</v>
      </c>
      <c r="G25" s="6">
        <v>905000</v>
      </c>
      <c r="H25" s="6">
        <f>F25-G25</f>
        <v>2043000</v>
      </c>
      <c r="L25" s="5" t="s">
        <v>26</v>
      </c>
      <c r="N25"/>
    </row>
    <row r="26" spans="1:15" ht="21.75" customHeight="1">
      <c r="A26" s="4">
        <v>42169</v>
      </c>
      <c r="B26" s="5" t="s">
        <v>29</v>
      </c>
      <c r="C26" s="5" t="s">
        <v>10</v>
      </c>
      <c r="D26" s="6">
        <v>16000</v>
      </c>
      <c r="E26" s="6">
        <v>59</v>
      </c>
      <c r="F26" s="6">
        <f>D26*E26</f>
        <v>944000</v>
      </c>
      <c r="G26" s="6">
        <v>577000</v>
      </c>
      <c r="H26" s="6">
        <f>F26-G26</f>
        <v>367000</v>
      </c>
      <c r="L26" s="5" t="s">
        <v>39</v>
      </c>
      <c r="N26"/>
    </row>
    <row r="27" spans="1:15" ht="21.75" customHeight="1">
      <c r="A27" s="4">
        <v>42172</v>
      </c>
      <c r="B27" s="5" t="s">
        <v>29</v>
      </c>
      <c r="C27" s="5" t="s">
        <v>12</v>
      </c>
      <c r="D27" s="6">
        <v>67000</v>
      </c>
      <c r="E27" s="6">
        <v>50</v>
      </c>
      <c r="F27" s="6">
        <f>D27*E27</f>
        <v>3350000</v>
      </c>
      <c r="G27" s="6">
        <v>465000</v>
      </c>
      <c r="H27" s="6">
        <f>F27-G27</f>
        <v>2885000</v>
      </c>
      <c r="L27" s="5" t="s">
        <v>27</v>
      </c>
      <c r="N27"/>
    </row>
    <row r="28" spans="1:15" ht="21.75" customHeight="1">
      <c r="A28" s="4">
        <v>42183</v>
      </c>
      <c r="B28" s="5" t="s">
        <v>30</v>
      </c>
      <c r="C28" s="5" t="s">
        <v>14</v>
      </c>
      <c r="D28" s="6">
        <v>24500</v>
      </c>
      <c r="E28" s="6">
        <v>42</v>
      </c>
      <c r="F28" s="6">
        <f>D28*E28</f>
        <v>1029000</v>
      </c>
      <c r="G28" s="6">
        <v>281000</v>
      </c>
      <c r="H28" s="6">
        <f>F28-G28</f>
        <v>748000</v>
      </c>
      <c r="L28" s="5" t="s">
        <v>40</v>
      </c>
      <c r="N28"/>
    </row>
    <row r="29" spans="1:15" ht="21.75" customHeight="1">
      <c r="A29" s="4">
        <v>42183</v>
      </c>
      <c r="B29" s="5" t="s">
        <v>41</v>
      </c>
      <c r="C29" s="5" t="s">
        <v>10</v>
      </c>
      <c r="D29" s="6">
        <v>16000</v>
      </c>
      <c r="E29" s="6">
        <v>60</v>
      </c>
      <c r="F29" s="6">
        <f>D29*E29</f>
        <v>960000</v>
      </c>
      <c r="G29" s="6">
        <v>675000</v>
      </c>
      <c r="H29" s="6">
        <f>F29-G29</f>
        <v>285000</v>
      </c>
      <c r="L29" s="5" t="s">
        <v>29</v>
      </c>
      <c r="N29"/>
    </row>
    <row r="30" spans="1:15" ht="21.75" customHeight="1">
      <c r="A30" s="4">
        <v>42191</v>
      </c>
      <c r="B30" s="5" t="s">
        <v>41</v>
      </c>
      <c r="C30" s="5" t="s">
        <v>10</v>
      </c>
      <c r="D30" s="6">
        <v>16000</v>
      </c>
      <c r="E30" s="6">
        <v>41</v>
      </c>
      <c r="F30" s="6">
        <f>D30*E30</f>
        <v>656000</v>
      </c>
      <c r="G30" s="6">
        <v>129000</v>
      </c>
      <c r="H30" s="6">
        <f>F30-G30</f>
        <v>527000</v>
      </c>
      <c r="L30" s="5" t="s">
        <v>29</v>
      </c>
      <c r="N30"/>
    </row>
    <row r="31" spans="1:15" ht="21.75" customHeight="1">
      <c r="A31" s="4">
        <v>42191</v>
      </c>
      <c r="B31" s="5" t="s">
        <v>41</v>
      </c>
      <c r="C31" s="5" t="s">
        <v>15</v>
      </c>
      <c r="D31" s="6">
        <v>44000</v>
      </c>
      <c r="E31" s="6">
        <v>37</v>
      </c>
      <c r="F31" s="6">
        <f>D31*E31</f>
        <v>1628000</v>
      </c>
      <c r="G31" s="6">
        <v>244000</v>
      </c>
      <c r="H31" s="6">
        <f>F31-G31</f>
        <v>1384000</v>
      </c>
      <c r="L31" s="5" t="s">
        <v>30</v>
      </c>
      <c r="N31"/>
    </row>
    <row r="32" spans="1:15" ht="21.75" customHeight="1">
      <c r="A32" s="4">
        <v>42201</v>
      </c>
      <c r="B32" s="5" t="s">
        <v>41</v>
      </c>
      <c r="C32" s="5" t="s">
        <v>10</v>
      </c>
      <c r="D32" s="6">
        <v>16000</v>
      </c>
      <c r="E32" s="6">
        <v>55</v>
      </c>
      <c r="F32" s="6">
        <f>D32*E32</f>
        <v>880000</v>
      </c>
      <c r="G32" s="6">
        <v>397000</v>
      </c>
      <c r="H32" s="6">
        <f>F32-G32</f>
        <v>483000</v>
      </c>
      <c r="L32" s="5" t="s">
        <v>41</v>
      </c>
      <c r="N32"/>
    </row>
    <row r="33" spans="1:14" ht="21.75" customHeight="1">
      <c r="A33" s="4">
        <v>42211</v>
      </c>
      <c r="B33" s="5" t="s">
        <v>41</v>
      </c>
      <c r="C33" s="5" t="s">
        <v>10</v>
      </c>
      <c r="D33" s="6">
        <v>16000</v>
      </c>
      <c r="E33" s="6">
        <v>58</v>
      </c>
      <c r="F33" s="6">
        <f>D33*E33</f>
        <v>928000</v>
      </c>
      <c r="G33" s="6">
        <v>83000</v>
      </c>
      <c r="H33" s="6">
        <f>F33-G33</f>
        <v>845000</v>
      </c>
      <c r="L33" s="5" t="s">
        <v>41</v>
      </c>
      <c r="N33"/>
    </row>
    <row r="34" spans="1:14" ht="21.75" customHeight="1">
      <c r="A34" s="4">
        <v>42216</v>
      </c>
      <c r="B34" s="5" t="s">
        <v>41</v>
      </c>
      <c r="C34" s="5" t="s">
        <v>12</v>
      </c>
      <c r="D34" s="6">
        <v>67000</v>
      </c>
      <c r="E34" s="6">
        <v>42</v>
      </c>
      <c r="F34" s="6">
        <f>D34*E34</f>
        <v>2814000</v>
      </c>
      <c r="G34" s="6">
        <v>197000</v>
      </c>
      <c r="H34" s="6">
        <f>F34-G34</f>
        <v>2617000</v>
      </c>
      <c r="L34" s="5" t="s">
        <v>41</v>
      </c>
      <c r="N34"/>
    </row>
    <row r="35" spans="1:14" ht="21.75" customHeight="1">
      <c r="A35" s="4">
        <v>42217</v>
      </c>
      <c r="B35" s="5" t="s">
        <v>31</v>
      </c>
      <c r="C35" s="5" t="s">
        <v>14</v>
      </c>
      <c r="D35" s="6">
        <v>24500</v>
      </c>
      <c r="E35" s="6">
        <v>52</v>
      </c>
      <c r="F35" s="6">
        <f>D35*E35</f>
        <v>1274000</v>
      </c>
      <c r="G35" s="6">
        <v>357000</v>
      </c>
      <c r="H35" s="6">
        <f>F35-G35</f>
        <v>917000</v>
      </c>
      <c r="L35" s="5" t="s">
        <v>41</v>
      </c>
      <c r="N35"/>
    </row>
    <row r="36" spans="1:14" ht="21.75" customHeight="1">
      <c r="A36" s="4">
        <v>42221</v>
      </c>
      <c r="B36" s="5" t="s">
        <v>42</v>
      </c>
      <c r="C36" s="5" t="s">
        <v>10</v>
      </c>
      <c r="D36" s="6">
        <v>16000</v>
      </c>
      <c r="E36" s="6">
        <v>49</v>
      </c>
      <c r="F36" s="6">
        <f>D36*E36</f>
        <v>784000</v>
      </c>
      <c r="G36" s="6">
        <v>61800</v>
      </c>
      <c r="H36" s="6">
        <f>F36-G36</f>
        <v>722200</v>
      </c>
      <c r="L36" s="5" t="s">
        <v>41</v>
      </c>
      <c r="N36"/>
    </row>
    <row r="37" spans="1:14" ht="21.75" customHeight="1">
      <c r="A37" s="4">
        <v>42223</v>
      </c>
      <c r="B37" s="5" t="s">
        <v>42</v>
      </c>
      <c r="C37" s="5" t="s">
        <v>14</v>
      </c>
      <c r="D37" s="6">
        <v>24500</v>
      </c>
      <c r="E37" s="6">
        <v>51</v>
      </c>
      <c r="F37" s="6">
        <f>D37*E37</f>
        <v>1249500</v>
      </c>
      <c r="G37" s="6">
        <v>463000</v>
      </c>
      <c r="H37" s="6">
        <f>F37-G37</f>
        <v>786500</v>
      </c>
      <c r="L37" s="5" t="s">
        <v>41</v>
      </c>
      <c r="N37"/>
    </row>
    <row r="38" spans="1:14" ht="21.75" customHeight="1">
      <c r="A38" s="4">
        <v>42246</v>
      </c>
      <c r="B38" s="5" t="s">
        <v>42</v>
      </c>
      <c r="C38" s="5" t="s">
        <v>14</v>
      </c>
      <c r="D38" s="6">
        <v>24500</v>
      </c>
      <c r="E38" s="6">
        <v>35</v>
      </c>
      <c r="F38" s="6">
        <f>D38*E38</f>
        <v>857500</v>
      </c>
      <c r="G38" s="6">
        <v>120000</v>
      </c>
      <c r="H38" s="6">
        <f>F38-G38</f>
        <v>737500</v>
      </c>
      <c r="L38" s="5" t="s">
        <v>31</v>
      </c>
      <c r="N38"/>
    </row>
    <row r="39" spans="1:14" ht="21.75" customHeight="1">
      <c r="A39" s="4">
        <v>42248</v>
      </c>
      <c r="B39" s="5" t="s">
        <v>42</v>
      </c>
      <c r="C39" s="5" t="s">
        <v>16</v>
      </c>
      <c r="D39" s="6">
        <v>15000</v>
      </c>
      <c r="E39" s="6">
        <v>50</v>
      </c>
      <c r="F39" s="6">
        <f>D39*E39</f>
        <v>750000</v>
      </c>
      <c r="G39" s="6">
        <v>74200</v>
      </c>
      <c r="H39" s="6">
        <f>F39-G39</f>
        <v>675800</v>
      </c>
      <c r="L39" s="5" t="s">
        <v>42</v>
      </c>
      <c r="N39"/>
    </row>
    <row r="40" spans="1:14" ht="21.75" customHeight="1">
      <c r="A40" s="4">
        <v>42264</v>
      </c>
      <c r="B40" s="5" t="s">
        <v>32</v>
      </c>
      <c r="C40" s="5" t="s">
        <v>15</v>
      </c>
      <c r="D40" s="6">
        <v>44000</v>
      </c>
      <c r="E40" s="6">
        <v>54</v>
      </c>
      <c r="F40" s="6">
        <f>D40*E40</f>
        <v>2376000</v>
      </c>
      <c r="G40" s="6">
        <v>74500</v>
      </c>
      <c r="H40" s="6">
        <f>F40-G40</f>
        <v>2301500</v>
      </c>
      <c r="L40" s="5" t="s">
        <v>42</v>
      </c>
      <c r="N40"/>
    </row>
    <row r="41" spans="1:14" ht="21.75" customHeight="1">
      <c r="A41" s="4">
        <v>42267</v>
      </c>
      <c r="B41" s="5" t="s">
        <v>32</v>
      </c>
      <c r="C41" s="5" t="s">
        <v>13</v>
      </c>
      <c r="D41" s="6">
        <v>8000</v>
      </c>
      <c r="E41" s="6">
        <v>39</v>
      </c>
      <c r="F41" s="6">
        <f>D41*E41</f>
        <v>312000</v>
      </c>
      <c r="G41" s="6">
        <v>149000</v>
      </c>
      <c r="H41" s="6">
        <f>F41-G41</f>
        <v>163000</v>
      </c>
      <c r="L41" s="5" t="s">
        <v>42</v>
      </c>
      <c r="N41"/>
    </row>
    <row r="42" spans="1:14" ht="21.75" customHeight="1">
      <c r="A42" s="4">
        <v>42277</v>
      </c>
      <c r="B42" s="5" t="s">
        <v>32</v>
      </c>
      <c r="C42" s="5" t="s">
        <v>10</v>
      </c>
      <c r="D42" s="6">
        <v>16000</v>
      </c>
      <c r="E42" s="6">
        <v>45</v>
      </c>
      <c r="F42" s="6">
        <f>D42*E42</f>
        <v>720000</v>
      </c>
      <c r="G42" s="6">
        <v>161000</v>
      </c>
      <c r="H42" s="6">
        <f>F42-G42</f>
        <v>559000</v>
      </c>
      <c r="L42" s="5" t="s">
        <v>42</v>
      </c>
      <c r="N42"/>
    </row>
    <row r="43" spans="1:14" ht="21.75" customHeight="1">
      <c r="A43" s="4">
        <v>42277</v>
      </c>
      <c r="B43" s="5" t="s">
        <v>32</v>
      </c>
      <c r="C43" s="5" t="s">
        <v>14</v>
      </c>
      <c r="D43" s="6">
        <v>24500</v>
      </c>
      <c r="E43" s="6">
        <v>50</v>
      </c>
      <c r="F43" s="6">
        <f>D43*E43</f>
        <v>1225000</v>
      </c>
      <c r="G43" s="6">
        <v>365000</v>
      </c>
      <c r="H43" s="6">
        <f>F43-G43</f>
        <v>860000</v>
      </c>
      <c r="L43" s="5" t="s">
        <v>32</v>
      </c>
      <c r="N43"/>
    </row>
    <row r="44" spans="1:14" ht="21.75" customHeight="1">
      <c r="A44" s="4">
        <v>42283</v>
      </c>
      <c r="B44" s="5" t="s">
        <v>32</v>
      </c>
      <c r="C44" s="5" t="s">
        <v>12</v>
      </c>
      <c r="D44" s="6">
        <v>67000</v>
      </c>
      <c r="E44" s="6">
        <v>75</v>
      </c>
      <c r="F44" s="6">
        <f>D44*E44</f>
        <v>5025000</v>
      </c>
      <c r="G44" s="6"/>
      <c r="H44" s="6">
        <f>F44-G44</f>
        <v>5025000</v>
      </c>
      <c r="L44" s="5" t="s">
        <v>32</v>
      </c>
      <c r="N44"/>
    </row>
    <row r="45" spans="1:14" ht="21.75" customHeight="1">
      <c r="A45" s="4">
        <v>42287</v>
      </c>
      <c r="B45" s="5" t="s">
        <v>32</v>
      </c>
      <c r="C45" s="5" t="s">
        <v>12</v>
      </c>
      <c r="D45" s="6">
        <v>67000</v>
      </c>
      <c r="E45" s="6">
        <v>64</v>
      </c>
      <c r="F45" s="6">
        <f>D45*E45</f>
        <v>4288000</v>
      </c>
      <c r="G45" s="6">
        <v>99000</v>
      </c>
      <c r="H45" s="6">
        <f>F45-G45</f>
        <v>4189000</v>
      </c>
      <c r="L45" s="5" t="s">
        <v>32</v>
      </c>
      <c r="N45"/>
    </row>
    <row r="46" spans="1:14" ht="21.75" customHeight="1">
      <c r="A46" s="4">
        <v>42297</v>
      </c>
      <c r="B46" s="5" t="s">
        <v>34</v>
      </c>
      <c r="C46" s="5" t="s">
        <v>12</v>
      </c>
      <c r="D46" s="6">
        <v>67000</v>
      </c>
      <c r="E46" s="6">
        <v>57</v>
      </c>
      <c r="F46" s="6">
        <f>D46*E46</f>
        <v>3819000</v>
      </c>
      <c r="G46" s="6">
        <v>973000</v>
      </c>
      <c r="H46" s="6">
        <f>F46-G46</f>
        <v>2846000</v>
      </c>
      <c r="L46" s="5" t="s">
        <v>32</v>
      </c>
      <c r="N46"/>
    </row>
    <row r="47" spans="1:14" ht="21.75" customHeight="1">
      <c r="A47" s="4">
        <v>42303</v>
      </c>
      <c r="B47" s="5" t="s">
        <v>43</v>
      </c>
      <c r="C47" s="5" t="s">
        <v>14</v>
      </c>
      <c r="D47" s="6">
        <v>24500</v>
      </c>
      <c r="E47" s="6">
        <v>10</v>
      </c>
      <c r="F47" s="6">
        <f>D47*E47</f>
        <v>245000</v>
      </c>
      <c r="G47" s="6">
        <v>125000</v>
      </c>
      <c r="H47" s="6">
        <f>F47-G47</f>
        <v>120000</v>
      </c>
      <c r="L47" s="5" t="s">
        <v>32</v>
      </c>
      <c r="N47"/>
    </row>
    <row r="48" spans="1:14" ht="21.75" customHeight="1">
      <c r="A48" s="4">
        <v>42307</v>
      </c>
      <c r="B48" s="5" t="s">
        <v>35</v>
      </c>
      <c r="C48" s="5" t="s">
        <v>10</v>
      </c>
      <c r="D48" s="6">
        <v>16000</v>
      </c>
      <c r="E48" s="6">
        <v>70</v>
      </c>
      <c r="F48" s="6">
        <f>D48*E48</f>
        <v>1120000</v>
      </c>
      <c r="G48" s="6">
        <v>675000</v>
      </c>
      <c r="H48" s="6">
        <f>F48-G48</f>
        <v>445000</v>
      </c>
      <c r="L48" s="5" t="s">
        <v>32</v>
      </c>
      <c r="N48"/>
    </row>
    <row r="49" spans="1:14" ht="21.75" customHeight="1">
      <c r="A49" s="4">
        <v>42334</v>
      </c>
      <c r="B49" s="5" t="s">
        <v>44</v>
      </c>
      <c r="C49" s="5" t="s">
        <v>14</v>
      </c>
      <c r="D49" s="6">
        <v>24500</v>
      </c>
      <c r="E49" s="6">
        <v>43</v>
      </c>
      <c r="F49" s="6">
        <f>D49*E49</f>
        <v>1053500</v>
      </c>
      <c r="G49" s="6">
        <v>320000</v>
      </c>
      <c r="H49" s="6">
        <f>F49-G49</f>
        <v>733500</v>
      </c>
      <c r="L49" s="5" t="s">
        <v>34</v>
      </c>
      <c r="N49"/>
    </row>
    <row r="50" spans="1:14" ht="21.75" customHeight="1">
      <c r="A50" s="4">
        <v>42336</v>
      </c>
      <c r="B50" s="5" t="s">
        <v>36</v>
      </c>
      <c r="C50" s="5" t="s">
        <v>15</v>
      </c>
      <c r="D50" s="6">
        <v>44000</v>
      </c>
      <c r="E50" s="6">
        <v>40</v>
      </c>
      <c r="F50" s="6">
        <f>D50*E50</f>
        <v>1760000</v>
      </c>
      <c r="G50" s="6">
        <v>165000</v>
      </c>
      <c r="H50" s="6">
        <f>F50-G50</f>
        <v>1595000</v>
      </c>
      <c r="L50" s="5" t="s">
        <v>43</v>
      </c>
      <c r="N50"/>
    </row>
    <row r="51" spans="1:14" ht="21.75" customHeight="1">
      <c r="A51" s="4">
        <v>42337</v>
      </c>
      <c r="B51" s="5" t="s">
        <v>36</v>
      </c>
      <c r="C51" s="5" t="s">
        <v>12</v>
      </c>
      <c r="D51" s="6">
        <v>67000</v>
      </c>
      <c r="E51" s="6">
        <v>37</v>
      </c>
      <c r="F51" s="6">
        <f>D51*E51</f>
        <v>2479000</v>
      </c>
      <c r="G51" s="6">
        <v>474000</v>
      </c>
      <c r="H51" s="6">
        <f>F51-G51</f>
        <v>2005000</v>
      </c>
      <c r="L51" s="5" t="s">
        <v>35</v>
      </c>
      <c r="N51"/>
    </row>
    <row r="52" spans="1:14" ht="21.75" customHeight="1">
      <c r="A52" s="4">
        <v>42342</v>
      </c>
      <c r="B52" s="5" t="s">
        <v>36</v>
      </c>
      <c r="C52" s="5" t="s">
        <v>14</v>
      </c>
      <c r="D52" s="6">
        <v>24500</v>
      </c>
      <c r="E52" s="6">
        <v>35</v>
      </c>
      <c r="F52" s="6">
        <f>D52*E52</f>
        <v>857500</v>
      </c>
      <c r="G52" s="6">
        <v>34400</v>
      </c>
      <c r="H52" s="6">
        <f>F52-G52</f>
        <v>823100</v>
      </c>
      <c r="L52" s="5" t="s">
        <v>44</v>
      </c>
      <c r="N52"/>
    </row>
    <row r="53" spans="1:14" ht="21.75" customHeight="1">
      <c r="A53" s="4">
        <v>42345</v>
      </c>
      <c r="B53" s="5" t="s">
        <v>45</v>
      </c>
      <c r="C53" s="5" t="s">
        <v>14</v>
      </c>
      <c r="D53" s="6">
        <v>24500</v>
      </c>
      <c r="E53" s="6">
        <v>47</v>
      </c>
      <c r="F53" s="6">
        <f>D53*E53</f>
        <v>1151500</v>
      </c>
      <c r="G53" s="6">
        <v>155000</v>
      </c>
      <c r="H53" s="6">
        <f>F53-G53</f>
        <v>996500</v>
      </c>
      <c r="L53" s="5" t="s">
        <v>36</v>
      </c>
      <c r="N53"/>
    </row>
    <row r="54" spans="1:14" ht="21.75" customHeight="1">
      <c r="A54" s="4">
        <v>42355</v>
      </c>
      <c r="B54" s="5" t="s">
        <v>17</v>
      </c>
      <c r="C54" s="5" t="s">
        <v>14</v>
      </c>
      <c r="D54" s="6">
        <v>24500</v>
      </c>
      <c r="E54" s="6">
        <v>52</v>
      </c>
      <c r="F54" s="6">
        <f>D54*E54</f>
        <v>1274000</v>
      </c>
      <c r="G54" s="6">
        <v>511000</v>
      </c>
      <c r="H54" s="6">
        <f>F54-G54</f>
        <v>763000</v>
      </c>
      <c r="L54" s="5" t="s">
        <v>36</v>
      </c>
      <c r="N54"/>
    </row>
    <row r="55" spans="1:14" ht="21.75" customHeight="1">
      <c r="A55" s="4">
        <v>42359</v>
      </c>
      <c r="B55" s="5" t="s">
        <v>17</v>
      </c>
      <c r="C55" s="5" t="s">
        <v>11</v>
      </c>
      <c r="D55" s="6">
        <v>23000</v>
      </c>
      <c r="E55" s="6">
        <v>46</v>
      </c>
      <c r="F55" s="6">
        <f>D55*E55</f>
        <v>1058000</v>
      </c>
      <c r="G55" s="6">
        <v>709000</v>
      </c>
      <c r="H55" s="6">
        <f>F55-G55</f>
        <v>349000</v>
      </c>
      <c r="L55" s="5" t="s">
        <v>36</v>
      </c>
      <c r="N55"/>
    </row>
    <row r="56" spans="1:14" ht="21.75" customHeight="1">
      <c r="A56" s="4">
        <v>42365</v>
      </c>
      <c r="B56" s="5" t="s">
        <v>17</v>
      </c>
      <c r="C56" s="5" t="s">
        <v>11</v>
      </c>
      <c r="D56" s="6">
        <v>23000</v>
      </c>
      <c r="E56" s="6">
        <v>37</v>
      </c>
      <c r="F56" s="6">
        <f>D56*E56</f>
        <v>851000</v>
      </c>
      <c r="G56" s="6">
        <v>211000</v>
      </c>
      <c r="H56" s="6">
        <f>F56-G56</f>
        <v>640000</v>
      </c>
      <c r="L56" s="5" t="s">
        <v>45</v>
      </c>
      <c r="N56"/>
    </row>
    <row r="57" spans="1:14" ht="21.75" customHeight="1">
      <c r="A57" s="4">
        <v>42368</v>
      </c>
      <c r="B57" s="5" t="s">
        <v>37</v>
      </c>
      <c r="C57" s="5" t="s">
        <v>12</v>
      </c>
      <c r="D57" s="6">
        <v>67000</v>
      </c>
      <c r="E57" s="6">
        <v>52</v>
      </c>
      <c r="F57" s="6">
        <f>D57*E57</f>
        <v>3484000</v>
      </c>
      <c r="G57" s="6">
        <v>357000</v>
      </c>
      <c r="H57" s="6">
        <f>F57-G57</f>
        <v>3127000</v>
      </c>
      <c r="L57" s="5" t="s">
        <v>17</v>
      </c>
      <c r="N57"/>
    </row>
    <row r="58" spans="1:14" ht="21.75" customHeight="1">
      <c r="A58" s="4">
        <v>42368</v>
      </c>
      <c r="B58" s="5" t="s">
        <v>46</v>
      </c>
      <c r="C58" s="5" t="s">
        <v>11</v>
      </c>
      <c r="D58" s="6">
        <v>23000</v>
      </c>
      <c r="E58" s="6">
        <v>35</v>
      </c>
      <c r="F58" s="6">
        <f>D58*E58</f>
        <v>805000</v>
      </c>
      <c r="G58" s="6">
        <v>125000</v>
      </c>
      <c r="H58" s="6">
        <f>F58-G58</f>
        <v>680000</v>
      </c>
      <c r="L58" s="5" t="s">
        <v>17</v>
      </c>
      <c r="N58"/>
    </row>
    <row r="59" spans="1:14">
      <c r="L59" s="5" t="s">
        <v>17</v>
      </c>
      <c r="N59"/>
    </row>
    <row r="60" spans="1:14">
      <c r="L60" s="5" t="s">
        <v>37</v>
      </c>
      <c r="N60"/>
    </row>
    <row r="61" spans="1:14">
      <c r="L61" s="5" t="s">
        <v>46</v>
      </c>
      <c r="N61"/>
    </row>
  </sheetData>
  <autoFilter ref="A2:H58" xr:uid="{00000000-0009-0000-0000-000000000000}">
    <sortState xmlns:xlrd2="http://schemas.microsoft.com/office/spreadsheetml/2017/richdata2" ref="A3:H58">
      <sortCondition ref="A2"/>
    </sortState>
  </autoFilter>
  <phoneticPr fontId="4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sumif함수-집계표완성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2017-02-11T09:38:41Z</dcterms:created>
  <dcterms:modified xsi:type="dcterms:W3CDTF">2024-08-16T10:54:51Z</dcterms:modified>
</cp:coreProperties>
</file>