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合并资产负债表" sheetId="1" r:id="rId1"/>
    <sheet name="合并损益表" sheetId="2" r:id="rId2"/>
    <sheet name="合并现金流量表" sheetId="6" r:id="rId3"/>
    <sheet name="母公司资产负债表" sheetId="3" r:id="rId4"/>
    <sheet name="母公司损益表" sheetId="4" r:id="rId5"/>
    <sheet name="现金流量表" sheetId="5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52511"/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5" i="4"/>
  <c r="C53" i="5" l="1"/>
  <c r="B70" i="5"/>
  <c r="B51" i="5"/>
  <c r="B49" i="5"/>
  <c r="B47" i="5"/>
  <c r="B46" i="5"/>
  <c r="B41" i="5"/>
  <c r="B34" i="5"/>
  <c r="B33" i="5"/>
  <c r="B28" i="5"/>
  <c r="B22" i="5"/>
  <c r="B21" i="5"/>
  <c r="B14" i="5"/>
  <c r="C53" i="6"/>
  <c r="B70" i="6"/>
  <c r="B51" i="6"/>
  <c r="B49" i="6"/>
  <c r="B47" i="6"/>
  <c r="B46" i="6"/>
  <c r="B34" i="6"/>
  <c r="B28" i="6"/>
  <c r="B33" i="6"/>
  <c r="B41" i="6"/>
  <c r="B22" i="6"/>
  <c r="B21" i="6"/>
  <c r="B14" i="6"/>
  <c r="C51" i="6" l="1"/>
  <c r="B3" i="4" l="1"/>
  <c r="G40" i="3" l="1"/>
  <c r="G42" i="3" l="1"/>
  <c r="G39" i="3"/>
  <c r="H39" i="3" l="1"/>
  <c r="C70" i="6" l="1"/>
  <c r="C70" i="5"/>
  <c r="C51" i="5"/>
  <c r="D3" i="3" l="1"/>
</calcChain>
</file>

<file path=xl/comments1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<sst xmlns="http://schemas.openxmlformats.org/spreadsheetml/2006/main" count="406" uniqueCount="215">
  <si>
    <t>资 产 负 债 表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</si>
  <si>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</si>
  <si>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</si>
  <si>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</si>
  <si>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</si>
  <si>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</si>
  <si>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</si>
  <si>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</si>
  <si>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负债:</t>
  </si>
  <si>
    <t xml:space="preserve">  资产总计</t>
  </si>
  <si>
    <t>利   润   表</t>
  </si>
  <si>
    <t>单位：元            会证02表</t>
  </si>
  <si>
    <t>项     目</t>
  </si>
  <si>
    <t>本月金额</t>
  </si>
  <si>
    <t>本年金额</t>
  </si>
  <si>
    <t>六、其他综合收益的税后净额</t>
  </si>
  <si>
    <t>七、综合收益总额</t>
  </si>
  <si>
    <t>合  并  利   润   表</t>
  </si>
  <si>
    <t>合 并 资 产 负 债 表</t>
  </si>
  <si>
    <t>编制单位：财富证券有限责任公司</t>
    <phoneticPr fontId="2" type="noConversion"/>
  </si>
  <si>
    <t>主管财务工作的负责人：</t>
    <phoneticPr fontId="2" type="noConversion"/>
  </si>
  <si>
    <t>财务机构负责人:</t>
    <phoneticPr fontId="2" type="noConversion"/>
  </si>
  <si>
    <t>单位负责人:</t>
    <phoneticPr fontId="2" type="noConversion"/>
  </si>
  <si>
    <t>（一）按经营持续性分类：</t>
  </si>
  <si>
    <t>（二）按所有权归属分类：</t>
  </si>
  <si>
    <t xml:space="preserve">    归属母公司股东（或所有者）的其他综合收益的税后净额</t>
  </si>
  <si>
    <t>单位负责人:</t>
    <phoneticPr fontId="2" type="noConversion"/>
  </si>
  <si>
    <t>财务机构负责人:</t>
    <phoneticPr fontId="2" type="noConversion"/>
  </si>
  <si>
    <t>主管财务工作的负责人：</t>
    <phoneticPr fontId="2" type="noConversion"/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</si>
  <si>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</si>
  <si>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</si>
  <si>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</si>
  <si>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</si>
  <si>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</si>
  <si>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</si>
  <si>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</si>
  <si>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</si>
  <si>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</si>
  <si>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</si>
  <si>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</si>
  <si>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</si>
  <si>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</si>
  <si>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</si>
  <si>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</si>
  <si>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</si>
  <si>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</si>
  <si>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</si>
  <si>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</si>
  <si>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</si>
  <si>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</si>
  <si>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</si>
  <si>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</si>
  <si>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</si>
  <si>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</si>
  <si>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</si>
  <si>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</si>
  <si>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</si>
  <si>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</si>
  <si>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</si>
  <si>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</si>
  <si>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</si>
  <si>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</si>
  <si>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</si>
  <si>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</si>
  <si>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</si>
  <si>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</si>
  <si>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</si>
  <si>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</si>
  <si>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</si>
  <si>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</si>
  <si>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</si>
  <si>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</si>
  <si>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</si>
  <si>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</si>
  <si>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</si>
  <si>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</si>
  <si>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</si>
  <si>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</si>
  <si>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</si>
  <si>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</si>
  <si>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 xml:space="preserve">    净利润</t>
  </si>
  <si>
    <t>加：资产减值准备</t>
  </si>
  <si>
    <t>固定资产折旧</t>
  </si>
  <si>
    <t>无形资产摊销</t>
  </si>
  <si>
    <t>长期待摊费用摊销</t>
  </si>
  <si>
    <t>处置固定资产、无形资产和其他长期资产的损失(收益以“－”号填列)</t>
  </si>
  <si>
    <t>固定资产报废损失(收益以“－”号填列)</t>
  </si>
  <si>
    <t>公允价值变动损失(收益以“－”号填列)</t>
  </si>
  <si>
    <t>利息支出</t>
  </si>
  <si>
    <t>汇兑损失(收益以“－”号填列)</t>
  </si>
  <si>
    <t>投资损失(收益以“－”号填列)</t>
  </si>
  <si>
    <t>递延所得税资产减少(增加以“－”号填列)</t>
  </si>
  <si>
    <t>递延所得税负债增加(减少以“－”号填列)</t>
  </si>
  <si>
    <t>以公允价值计量且其变动计入当期损益的金融资产等的减少（增加以“－”号填列）</t>
  </si>
  <si>
    <t>经营性应收项目的减少(增加以“－”号填列)</t>
  </si>
  <si>
    <t>经营性应付项目的增加(减少以“－”号填列)</t>
  </si>
  <si>
    <t>其他</t>
  </si>
  <si>
    <t>经营活动产生的现金流量净额</t>
  </si>
  <si>
    <t>现 金 流 量 表</t>
  </si>
  <si>
    <t>项   目</t>
  </si>
  <si>
    <t xml:space="preserve">  1.持续经营净利润（净亏损以“－”号填列）</t>
  </si>
  <si>
    <t xml:space="preserve">  2.终止经营净利润（净亏损以“－”号填列）</t>
  </si>
  <si>
    <t xml:space="preserve">    1.少数股东损益（净亏损以“－”号填列）</t>
  </si>
  <si>
    <t xml:space="preserve">    2.归属于母公司股东的净利润（净亏损以“－”号填列）</t>
  </si>
  <si>
    <t xml:space="preserve">   归属于少数股东的其他综合收益的税后净额</t>
  </si>
  <si>
    <t xml:space="preserve">    归属于母公司所有者的综合收益总额</t>
  </si>
  <si>
    <t xml:space="preserve">    归属于少数股东的综合收益总额</t>
  </si>
  <si>
    <t>财富证券有限责任公司</t>
    <phoneticPr fontId="2" type="noConversion"/>
  </si>
  <si>
    <t>负债：</t>
  </si>
  <si>
    <t xml:space="preserve">             永续债</t>
  </si>
  <si>
    <t xml:space="preserve">    货币资金</t>
  </si>
  <si>
    <t xml:space="preserve">     其中：客户资金存款</t>
  </si>
  <si>
    <t xml:space="preserve">    结算备付金</t>
  </si>
  <si>
    <t xml:space="preserve">     其中：客户备付金</t>
  </si>
  <si>
    <t xml:space="preserve">    贵金属</t>
  </si>
  <si>
    <t xml:space="preserve">    拆出资金</t>
  </si>
  <si>
    <t xml:space="preserve">    融出资金</t>
  </si>
  <si>
    <t xml:space="preserve">    衍生金融资产</t>
  </si>
  <si>
    <t xml:space="preserve">    存出保证金</t>
  </si>
  <si>
    <t xml:space="preserve">    应收款项</t>
  </si>
  <si>
    <t xml:space="preserve">    合同资产</t>
  </si>
  <si>
    <t xml:space="preserve">    买入返售金融资产</t>
  </si>
  <si>
    <t xml:space="preserve">    持有待售资产</t>
  </si>
  <si>
    <t xml:space="preserve">    金融投资：</t>
  </si>
  <si>
    <t xml:space="preserve">      交易性金融资产</t>
  </si>
  <si>
    <t xml:space="preserve">      债权投资</t>
  </si>
  <si>
    <t xml:space="preserve">      其他债权投资</t>
  </si>
  <si>
    <t xml:space="preserve">      其他权益工具投资</t>
  </si>
  <si>
    <t xml:space="preserve">    长期股权投资</t>
  </si>
  <si>
    <t xml:space="preserve">    投资性房地产</t>
  </si>
  <si>
    <t xml:space="preserve">    固定资产</t>
  </si>
  <si>
    <t xml:space="preserve">    在建工程</t>
  </si>
  <si>
    <t xml:space="preserve">    无形资产</t>
  </si>
  <si>
    <t xml:space="preserve">    商誉</t>
  </si>
  <si>
    <t xml:space="preserve">    递延所得税资产</t>
  </si>
  <si>
    <t xml:space="preserve">    其他资产</t>
  </si>
  <si>
    <t xml:space="preserve">    短期借款</t>
  </si>
  <si>
    <t xml:space="preserve">    应付短期融资款</t>
  </si>
  <si>
    <t xml:space="preserve">    拆入资金</t>
  </si>
  <si>
    <t xml:space="preserve">    交易性金融负债</t>
  </si>
  <si>
    <t xml:space="preserve">    衍生金融负债</t>
  </si>
  <si>
    <t xml:space="preserve">    卖出回购金融资产款</t>
  </si>
  <si>
    <t xml:space="preserve">    代理买卖证券款</t>
  </si>
  <si>
    <t xml:space="preserve">    代理承销证券款</t>
  </si>
  <si>
    <t xml:space="preserve">    应付职工薪酬</t>
  </si>
  <si>
    <t xml:space="preserve">    应交税费</t>
  </si>
  <si>
    <t xml:space="preserve">    应付款项</t>
  </si>
  <si>
    <t xml:space="preserve">    合同负债</t>
  </si>
  <si>
    <t xml:space="preserve">    持有待售负债</t>
  </si>
  <si>
    <t xml:space="preserve">    预计负债</t>
  </si>
  <si>
    <t xml:space="preserve">    长期借款</t>
  </si>
  <si>
    <t xml:space="preserve">    应付债券</t>
  </si>
  <si>
    <t xml:space="preserve">       其中：优先股</t>
  </si>
  <si>
    <t xml:space="preserve">    递延所得税负债</t>
  </si>
  <si>
    <t xml:space="preserve">    其他负债</t>
  </si>
  <si>
    <t xml:space="preserve">    实收资本（或股本）</t>
  </si>
  <si>
    <t xml:space="preserve">    其他权益工具</t>
  </si>
  <si>
    <t xml:space="preserve">      其中：优先股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</si>
  <si>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</si>
  <si>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</si>
  <si>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</si>
  <si>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</si>
  <si>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</si>
  <si>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</si>
  <si>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</si>
  <si>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</si>
  <si>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</si>
  <si>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</si>
  <si>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</si>
  <si>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</si>
  <si>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</si>
  <si>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</si>
  <si>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</si>
  <si>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</si>
  <si>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</si>
  <si>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</si>
  <si>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</si>
  <si>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</si>
  <si>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</si>
  <si>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</si>
  <si>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</si>
  <si>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</si>
  <si>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</si>
  <si>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</si>
  <si>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</si>
  <si>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</si>
  <si>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</si>
  <si>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</si>
  <si>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</si>
  <si>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</si>
  <si>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</si>
  <si>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</si>
  <si>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</si>
  <si>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</si>
  <si>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</si>
  <si>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</si>
  <si>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</si>
  <si>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</si>
  <si>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</si>
  <si>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</si>
  <si>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</si>
  <si>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</si>
  <si>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</si>
  <si>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</si>
  <si>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</si>
  <si>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</si>
  <si>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>八、每股收益：</t>
  </si>
  <si>
    <t xml:space="preserve">   （一）基本每股收益</t>
  </si>
  <si>
    <t xml:space="preserve">   （二）稀释每股收益</t>
  </si>
  <si>
    <t>负债合计</t>
  </si>
  <si>
    <t>所有者权益（或股东权益）：</t>
  </si>
  <si>
    <t>归属于母公司所有者权益（或股东权益）合计</t>
  </si>
  <si>
    <t xml:space="preserve">     少数股东权益</t>
  </si>
  <si>
    <t>所有者权益（或股东权益）合计</t>
  </si>
  <si>
    <t>负债和所有者权益（或股东权益）总计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</si>
</sst>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#,##0.00_ "/>
    <numFmt numFmtId="178" formatCode="0_);[Red]\(0\)"/>
    <numFmt numFmtId="179" formatCode="#,##0.00;\-#,##0.00;&quot;&quot;"/>
    <numFmt numFmtId="180" formatCode="#,###.00"/>
    <numFmt numFmtId="181" formatCode="_ * #,##0.00_ ;_ * \-#,##0.00_ ;_ * &quot;-&quot;_ ;_ @_ "/>
    <numFmt numFmtId="182" formatCode="#,##0.0_ "/>
    <numFmt numFmtId="183" formatCode="#,##0.000000_ "/>
    <numFmt numFmtId="184" formatCode="yyyy&quot;年&quot;m&quot;月&quot;;@"/>
    <numFmt numFmtId="185" formatCode="#,##0.000000000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仿宋"/>
      <family val="3"/>
      <charset val="134"/>
    </font>
    <font>
      <sz val="10"/>
      <color indexed="8"/>
      <name val="仿宋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b/>
      <sz val="10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1"/>
      <name val="宋体"/>
      <family val="3"/>
      <charset val="134"/>
      <scheme val="minor"/>
    </font>
    <font>
      <sz val="14"/>
      <color theme="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139">
    <xf numFmtId="0" fontId="0" fillId="0" borderId="0" xfId="0"/>
    <xf numFmtId="0" fontId="3" fillId="2" borderId="3" xfId="0" applyFont="1" applyFill="1" applyBorder="1" applyAlignment="1" applyProtection="1">
      <alignment horizontal="left"/>
      <protection locked="0"/>
    </xf>
    <xf numFmtId="177" fontId="4" fillId="2" borderId="4" xfId="0" applyNumberFormat="1" applyFont="1" applyFill="1" applyBorder="1" applyAlignment="1">
      <alignment horizontal="right"/>
    </xf>
    <xf numFmtId="178" fontId="4" fillId="2" borderId="3" xfId="0" applyNumberFormat="1" applyFont="1" applyFill="1" applyBorder="1" applyAlignment="1" applyProtection="1">
      <alignment horizontal="left"/>
      <protection locked="0"/>
    </xf>
    <xf numFmtId="179" fontId="7" fillId="2" borderId="4" xfId="4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>
      <alignment horizontal="right" vertical="center"/>
    </xf>
    <xf numFmtId="0" fontId="4" fillId="0" borderId="3" xfId="5" applyNumberFormat="1" applyFont="1" applyFill="1" applyBorder="1" applyAlignment="1" applyProtection="1">
      <alignment horizontal="left" vertical="center"/>
    </xf>
    <xf numFmtId="0" fontId="4" fillId="0" borderId="4" xfId="5" applyNumberFormat="1" applyFont="1" applyFill="1" applyBorder="1" applyAlignment="1" applyProtection="1">
      <alignment horizontal="left" vertical="center"/>
    </xf>
    <xf numFmtId="177" fontId="4" fillId="2" borderId="5" xfId="0" applyNumberFormat="1" applyFont="1" applyFill="1" applyBorder="1" applyAlignment="1">
      <alignment horizontal="right"/>
    </xf>
    <xf numFmtId="177" fontId="7" fillId="2" borderId="5" xfId="2" applyNumberFormat="1" applyFont="1" applyFill="1" applyBorder="1" applyAlignment="1">
      <alignment horizontal="right"/>
    </xf>
    <xf numFmtId="177" fontId="4" fillId="2" borderId="3" xfId="0" applyNumberFormat="1" applyFont="1" applyFill="1" applyBorder="1" applyAlignment="1" applyProtection="1">
      <alignment horizontal="left"/>
      <protection locked="0"/>
    </xf>
    <xf numFmtId="177" fontId="3" fillId="2" borderId="4" xfId="0" applyNumberFormat="1" applyFont="1" applyFill="1" applyBorder="1" applyAlignment="1" applyProtection="1">
      <alignment horizontal="left" vertical="center"/>
      <protection locked="0"/>
    </xf>
    <xf numFmtId="43" fontId="9" fillId="2" borderId="3" xfId="1" applyNumberFormat="1" applyFont="1" applyFill="1" applyBorder="1" applyAlignment="1"/>
    <xf numFmtId="177" fontId="9" fillId="2" borderId="4" xfId="1" applyNumberFormat="1" applyFont="1" applyFill="1" applyBorder="1" applyAlignment="1"/>
    <xf numFmtId="177" fontId="9" fillId="2" borderId="5" xfId="6" applyNumberFormat="1" applyFont="1" applyFill="1" applyBorder="1" applyAlignment="1">
      <alignment horizontal="right"/>
    </xf>
    <xf numFmtId="0" fontId="4" fillId="0" borderId="3" xfId="5" applyNumberFormat="1" applyFont="1" applyFill="1" applyBorder="1" applyAlignment="1" applyProtection="1">
      <alignment horizontal="left" vertical="center" wrapText="1"/>
    </xf>
    <xf numFmtId="177" fontId="9" fillId="0" borderId="4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177" fontId="3" fillId="2" borderId="4" xfId="0" applyNumberFormat="1" applyFont="1" applyFill="1" applyBorder="1" applyAlignment="1" applyProtection="1">
      <alignment horizontal="left"/>
      <protection locked="0"/>
    </xf>
    <xf numFmtId="179" fontId="4" fillId="2" borderId="5" xfId="0" applyNumberFormat="1" applyFont="1" applyFill="1" applyBorder="1" applyAlignment="1">
      <alignment horizontal="right"/>
    </xf>
    <xf numFmtId="179" fontId="7" fillId="2" borderId="4" xfId="4" applyNumberFormat="1" applyFont="1" applyFill="1" applyBorder="1"/>
    <xf numFmtId="179" fontId="7" fillId="2" borderId="5" xfId="4" applyNumberFormat="1" applyFont="1" applyFill="1" applyBorder="1" applyAlignment="1">
      <alignment horizontal="right"/>
    </xf>
    <xf numFmtId="179" fontId="7" fillId="2" borderId="5" xfId="4" applyNumberFormat="1" applyFont="1" applyFill="1" applyBorder="1"/>
    <xf numFmtId="179" fontId="7" fillId="2" borderId="5" xfId="1" applyNumberFormat="1" applyFont="1" applyFill="1" applyBorder="1" applyAlignment="1"/>
    <xf numFmtId="177" fontId="7" fillId="2" borderId="4" xfId="8" applyNumberFormat="1" applyFont="1" applyFill="1" applyBorder="1" applyAlignment="1">
      <alignment horizontal="right"/>
    </xf>
    <xf numFmtId="177" fontId="7" fillId="2" borderId="4" xfId="4" applyNumberFormat="1" applyFont="1" applyFill="1" applyBorder="1" applyAlignment="1">
      <alignment horizontal="right"/>
    </xf>
    <xf numFmtId="177" fontId="4" fillId="2" borderId="5" xfId="2" applyNumberFormat="1" applyFont="1" applyFill="1" applyBorder="1" applyAlignment="1">
      <alignment horizontal="right"/>
    </xf>
    <xf numFmtId="43" fontId="0" fillId="0" borderId="0" xfId="0" applyNumberFormat="1"/>
    <xf numFmtId="177" fontId="0" fillId="0" borderId="0" xfId="0" applyNumberFormat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right"/>
    </xf>
    <xf numFmtId="0" fontId="11" fillId="3" borderId="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0" fontId="10" fillId="4" borderId="4" xfId="5" applyNumberFormat="1" applyFont="1" applyFill="1" applyBorder="1" applyAlignment="1" applyProtection="1">
      <alignment horizontal="left" vertical="center"/>
    </xf>
    <xf numFmtId="179" fontId="7" fillId="4" borderId="4" xfId="4" applyNumberFormat="1" applyFont="1" applyFill="1" applyBorder="1" applyAlignment="1">
      <alignment horizontal="right"/>
    </xf>
    <xf numFmtId="177" fontId="3" fillId="3" borderId="4" xfId="0" applyNumberFormat="1" applyFont="1" applyFill="1" applyBorder="1" applyAlignment="1" applyProtection="1">
      <alignment horizontal="left"/>
      <protection locked="0"/>
    </xf>
    <xf numFmtId="177" fontId="3" fillId="3" borderId="4" xfId="0" applyNumberFormat="1" applyFont="1" applyFill="1" applyBorder="1" applyAlignment="1">
      <alignment horizontal="right"/>
    </xf>
    <xf numFmtId="177" fontId="3" fillId="4" borderId="4" xfId="0" applyNumberFormat="1" applyFont="1" applyFill="1" applyBorder="1" applyAlignment="1" applyProtection="1">
      <alignment horizontal="left" vertical="center"/>
      <protection locked="0"/>
    </xf>
    <xf numFmtId="177" fontId="3" fillId="4" borderId="4" xfId="2" applyNumberFormat="1" applyFont="1" applyFill="1" applyBorder="1" applyAlignment="1">
      <alignment horizontal="right"/>
    </xf>
    <xf numFmtId="0" fontId="3" fillId="4" borderId="4" xfId="0" applyFont="1" applyFill="1" applyBorder="1" applyAlignment="1" applyProtection="1">
      <alignment horizontal="left" vertical="center"/>
      <protection locked="0"/>
    </xf>
    <xf numFmtId="180" fontId="3" fillId="4" borderId="4" xfId="0" applyNumberFormat="1" applyFont="1" applyFill="1" applyBorder="1" applyAlignment="1">
      <alignment horizontal="right"/>
    </xf>
    <xf numFmtId="0" fontId="3" fillId="4" borderId="6" xfId="0" applyFont="1" applyFill="1" applyBorder="1" applyAlignment="1" applyProtection="1">
      <alignment horizontal="left"/>
      <protection locked="0"/>
    </xf>
    <xf numFmtId="180" fontId="3" fillId="4" borderId="7" xfId="0" applyNumberFormat="1" applyFont="1" applyFill="1" applyBorder="1" applyAlignment="1">
      <alignment horizontal="right"/>
    </xf>
    <xf numFmtId="0" fontId="3" fillId="4" borderId="7" xfId="0" applyFont="1" applyFill="1" applyBorder="1" applyAlignment="1" applyProtection="1">
      <alignment horizontal="left" vertical="center"/>
      <protection locked="0"/>
    </xf>
    <xf numFmtId="31" fontId="0" fillId="0" borderId="0" xfId="0" applyNumberFormat="1"/>
    <xf numFmtId="0" fontId="14" fillId="3" borderId="0" xfId="0" applyFont="1" applyFill="1"/>
    <xf numFmtId="177" fontId="3" fillId="3" borderId="5" xfId="0" applyNumberFormat="1" applyFont="1" applyFill="1" applyBorder="1" applyAlignment="1">
      <alignment horizontal="right"/>
    </xf>
    <xf numFmtId="180" fontId="3" fillId="4" borderId="5" xfId="0" applyNumberFormat="1" applyFont="1" applyFill="1" applyBorder="1" applyAlignment="1">
      <alignment horizontal="right"/>
    </xf>
    <xf numFmtId="180" fontId="3" fillId="4" borderId="8" xfId="0" applyNumberFormat="1" applyFont="1" applyFill="1" applyBorder="1" applyAlignment="1">
      <alignment horizontal="right"/>
    </xf>
    <xf numFmtId="43" fontId="10" fillId="4" borderId="3" xfId="1" applyNumberFormat="1" applyFont="1" applyFill="1" applyBorder="1" applyAlignment="1"/>
    <xf numFmtId="177" fontId="10" fillId="4" borderId="4" xfId="1" applyNumberFormat="1" applyFont="1" applyFill="1" applyBorder="1" applyAlignment="1"/>
    <xf numFmtId="177" fontId="10" fillId="5" borderId="4" xfId="1" applyNumberFormat="1" applyFont="1" applyFill="1" applyBorder="1" applyAlignment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79" fontId="10" fillId="4" borderId="4" xfId="4" applyNumberFormat="1" applyFont="1" applyFill="1" applyBorder="1" applyAlignment="1">
      <alignment horizontal="right"/>
    </xf>
    <xf numFmtId="177" fontId="3" fillId="4" borderId="7" xfId="0" applyNumberFormat="1" applyFont="1" applyFill="1" applyBorder="1" applyAlignment="1" applyProtection="1">
      <alignment horizontal="left" vertical="center"/>
      <protection locked="0"/>
    </xf>
    <xf numFmtId="0" fontId="14" fillId="3" borderId="10" xfId="0" applyFont="1" applyFill="1" applyBorder="1" applyAlignment="1"/>
    <xf numFmtId="0" fontId="11" fillId="3" borderId="0" xfId="0" applyFont="1" applyFill="1" applyAlignment="1"/>
    <xf numFmtId="176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right"/>
    </xf>
    <xf numFmtId="179" fontId="10" fillId="4" borderId="5" xfId="4" applyNumberFormat="1" applyFont="1" applyFill="1" applyBorder="1" applyAlignment="1">
      <alignment horizontal="right"/>
    </xf>
    <xf numFmtId="181" fontId="3" fillId="2" borderId="5" xfId="2" applyNumberFormat="1" applyFont="1" applyFill="1" applyBorder="1" applyAlignment="1">
      <alignment horizontal="right"/>
    </xf>
    <xf numFmtId="177" fontId="9" fillId="0" borderId="3" xfId="0" applyNumberFormat="1" applyFont="1" applyBorder="1" applyAlignment="1">
      <alignment vertical="center"/>
    </xf>
    <xf numFmtId="177" fontId="7" fillId="5" borderId="4" xfId="1" applyNumberFormat="1" applyFont="1" applyFill="1" applyBorder="1" applyAlignment="1"/>
    <xf numFmtId="177" fontId="10" fillId="5" borderId="4" xfId="7" applyNumberFormat="1" applyFont="1" applyFill="1" applyBorder="1" applyAlignment="1">
      <alignment horizontal="right"/>
    </xf>
    <xf numFmtId="177" fontId="9" fillId="5" borderId="4" xfId="0" applyNumberFormat="1" applyFont="1" applyFill="1" applyBorder="1" applyAlignment="1">
      <alignment horizontal="right"/>
    </xf>
    <xf numFmtId="177" fontId="10" fillId="4" borderId="5" xfId="1" applyNumberFormat="1" applyFont="1" applyFill="1" applyBorder="1" applyAlignment="1"/>
    <xf numFmtId="177" fontId="7" fillId="5" borderId="5" xfId="1" applyNumberFormat="1" applyFont="1" applyFill="1" applyBorder="1" applyAlignment="1"/>
    <xf numFmtId="177" fontId="10" fillId="5" borderId="5" xfId="1" applyNumberFormat="1" applyFont="1" applyFill="1" applyBorder="1" applyAlignment="1"/>
    <xf numFmtId="177" fontId="10" fillId="5" borderId="5" xfId="7" applyNumberFormat="1" applyFont="1" applyFill="1" applyBorder="1" applyAlignment="1">
      <alignment horizontal="right"/>
    </xf>
    <xf numFmtId="43" fontId="10" fillId="4" borderId="4" xfId="1" applyFont="1" applyFill="1" applyBorder="1" applyAlignment="1"/>
    <xf numFmtId="57" fontId="19" fillId="0" borderId="11" xfId="0" applyNumberFormat="1" applyFont="1" applyBorder="1" applyAlignment="1">
      <alignment horizontal="left"/>
    </xf>
    <xf numFmtId="57" fontId="19" fillId="0" borderId="11" xfId="0" applyNumberFormat="1" applyFont="1" applyBorder="1" applyAlignment="1">
      <alignment horizontal="right"/>
    </xf>
    <xf numFmtId="0" fontId="11" fillId="0" borderId="12" xfId="0" applyFont="1" applyBorder="1" applyAlignment="1">
      <alignment horizontal="center"/>
    </xf>
    <xf numFmtId="177" fontId="11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wrapText="1"/>
    </xf>
    <xf numFmtId="177" fontId="9" fillId="0" borderId="5" xfId="0" applyNumberFormat="1" applyFont="1" applyBorder="1"/>
    <xf numFmtId="0" fontId="11" fillId="0" borderId="14" xfId="0" applyFont="1" applyBorder="1" applyAlignment="1">
      <alignment wrapText="1"/>
    </xf>
    <xf numFmtId="177" fontId="9" fillId="3" borderId="5" xfId="0" applyNumberFormat="1" applyFont="1" applyFill="1" applyBorder="1"/>
    <xf numFmtId="0" fontId="11" fillId="0" borderId="12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177" fontId="11" fillId="4" borderId="5" xfId="0" applyNumberFormat="1" applyFont="1" applyFill="1" applyBorder="1"/>
    <xf numFmtId="177" fontId="11" fillId="4" borderId="17" xfId="0" applyNumberFormat="1" applyFont="1" applyFill="1" applyBorder="1"/>
    <xf numFmtId="0" fontId="11" fillId="3" borderId="0" xfId="0" applyFont="1" applyFill="1" applyBorder="1" applyAlignment="1">
      <alignment horizontal="left"/>
    </xf>
    <xf numFmtId="31" fontId="11" fillId="3" borderId="0" xfId="0" applyNumberFormat="1" applyFont="1" applyFill="1" applyBorder="1" applyAlignment="1">
      <alignment horizontal="left"/>
    </xf>
    <xf numFmtId="0" fontId="11" fillId="3" borderId="18" xfId="0" applyFont="1" applyFill="1" applyBorder="1" applyAlignment="1">
      <alignment horizontal="right"/>
    </xf>
    <xf numFmtId="182" fontId="0" fillId="0" borderId="0" xfId="0" applyNumberFormat="1"/>
    <xf numFmtId="183" fontId="0" fillId="0" borderId="0" xfId="0" applyNumberFormat="1"/>
    <xf numFmtId="184" fontId="11" fillId="3" borderId="0" xfId="0" applyNumberFormat="1" applyFont="1" applyFill="1" applyBorder="1" applyAlignment="1">
      <alignment horizontal="left"/>
    </xf>
    <xf numFmtId="0" fontId="4" fillId="0" borderId="6" xfId="5" applyNumberFormat="1" applyFont="1" applyFill="1" applyBorder="1" applyAlignment="1" applyProtection="1">
      <alignment horizontal="left" vertical="center"/>
    </xf>
    <xf numFmtId="0" fontId="9" fillId="4" borderId="6" xfId="0" applyFont="1" applyFill="1" applyBorder="1" applyAlignment="1">
      <alignment vertical="center"/>
    </xf>
    <xf numFmtId="177" fontId="9" fillId="4" borderId="7" xfId="0" applyNumberFormat="1" applyFont="1" applyFill="1" applyBorder="1" applyAlignment="1">
      <alignment horizontal="right"/>
    </xf>
    <xf numFmtId="177" fontId="9" fillId="4" borderId="8" xfId="6" applyNumberFormat="1" applyFont="1" applyFill="1" applyBorder="1" applyAlignment="1">
      <alignment horizontal="right"/>
    </xf>
    <xf numFmtId="0" fontId="0" fillId="4" borderId="0" xfId="0" applyFill="1"/>
    <xf numFmtId="185" fontId="0" fillId="0" borderId="0" xfId="0" applyNumberFormat="1"/>
    <xf numFmtId="43" fontId="0" fillId="0" borderId="0" xfId="1" applyFont="1" applyAlignment="1"/>
    <xf numFmtId="177" fontId="4" fillId="0" borderId="4" xfId="1" applyNumberFormat="1" applyFont="1" applyBorder="1" applyProtection="1">
      <alignment vertical="center"/>
      <protection locked="0"/>
    </xf>
    <xf numFmtId="177" fontId="4" fillId="0" borderId="5" xfId="1" applyNumberFormat="1" applyFont="1" applyBorder="1" applyProtection="1">
      <alignment vertical="center"/>
      <protection locked="0"/>
    </xf>
    <xf numFmtId="177" fontId="16" fillId="0" borderId="4" xfId="1" applyNumberFormat="1" applyFont="1" applyBorder="1" applyAlignment="1">
      <alignment vertical="center" shrinkToFit="1"/>
    </xf>
    <xf numFmtId="177" fontId="4" fillId="0" borderId="7" xfId="1" applyNumberFormat="1" applyFont="1" applyBorder="1" applyProtection="1">
      <alignment vertical="center"/>
      <protection locked="0"/>
    </xf>
    <xf numFmtId="177" fontId="4" fillId="0" borderId="8" xfId="1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6" borderId="3" xfId="0" applyFont="1" applyFill="1" applyBorder="1" applyAlignment="1" applyProtection="1">
      <alignment horizontal="left"/>
      <protection locked="0"/>
    </xf>
    <xf numFmtId="177" fontId="4" fillId="6" borderId="4" xfId="0" applyNumberFormat="1" applyFont="1" applyFill="1" applyBorder="1" applyAlignment="1">
      <alignment horizontal="right"/>
    </xf>
    <xf numFmtId="178" fontId="4" fillId="6" borderId="3" xfId="0" applyNumberFormat="1" applyFont="1" applyFill="1" applyBorder="1" applyAlignment="1" applyProtection="1">
      <alignment horizontal="left"/>
      <protection locked="0"/>
    </xf>
    <xf numFmtId="179" fontId="4" fillId="6" borderId="4" xfId="3" applyNumberFormat="1" applyFont="1" applyFill="1" applyBorder="1" applyAlignment="1" applyProtection="1">
      <alignment horizontal="right" vertical="center"/>
      <protection locked="0"/>
    </xf>
    <xf numFmtId="179" fontId="7" fillId="6" borderId="4" xfId="4" applyNumberFormat="1" applyFont="1" applyFill="1" applyBorder="1" applyAlignment="1">
      <alignment horizontal="right"/>
    </xf>
    <xf numFmtId="0" fontId="7" fillId="6" borderId="3" xfId="5" applyNumberFormat="1" applyFont="1" applyFill="1" applyBorder="1" applyAlignment="1" applyProtection="1">
      <alignment horizontal="left" vertical="center" wrapText="1"/>
    </xf>
    <xf numFmtId="0" fontId="4" fillId="6" borderId="3" xfId="5" applyNumberFormat="1" applyFont="1" applyFill="1" applyBorder="1" applyAlignment="1" applyProtection="1">
      <alignment horizontal="left" vertical="center"/>
    </xf>
    <xf numFmtId="179" fontId="4" fillId="6" borderId="4" xfId="0" applyNumberFormat="1" applyFont="1" applyFill="1" applyBorder="1" applyAlignment="1">
      <alignment horizontal="right"/>
    </xf>
    <xf numFmtId="0" fontId="4" fillId="6" borderId="3" xfId="0" applyFont="1" applyFill="1" applyBorder="1" applyAlignment="1" applyProtection="1">
      <alignment horizontal="left"/>
      <protection locked="0"/>
    </xf>
    <xf numFmtId="0" fontId="9" fillId="6" borderId="3" xfId="0" applyFont="1" applyFill="1" applyBorder="1" applyAlignment="1">
      <alignment vertical="center"/>
    </xf>
    <xf numFmtId="177" fontId="4" fillId="6" borderId="3" xfId="0" applyNumberFormat="1" applyFont="1" applyFill="1" applyBorder="1" applyAlignment="1" applyProtection="1">
      <alignment horizontal="left"/>
      <protection locked="0"/>
    </xf>
    <xf numFmtId="180" fontId="4" fillId="6" borderId="4" xfId="0" applyNumberFormat="1" applyFont="1" applyFill="1" applyBorder="1" applyAlignment="1">
      <alignment horizontal="right"/>
    </xf>
    <xf numFmtId="177" fontId="3" fillId="6" borderId="4" xfId="0" applyNumberFormat="1" applyFont="1" applyFill="1" applyBorder="1" applyAlignment="1" applyProtection="1">
      <protection locked="0"/>
    </xf>
    <xf numFmtId="177" fontId="4" fillId="6" borderId="5" xfId="0" applyNumberFormat="1" applyFont="1" applyFill="1" applyBorder="1" applyAlignment="1">
      <alignment horizontal="right"/>
    </xf>
    <xf numFmtId="177" fontId="4" fillId="6" borderId="4" xfId="0" applyNumberFormat="1" applyFont="1" applyFill="1" applyBorder="1" applyAlignment="1" applyProtection="1">
      <alignment horizontal="left"/>
      <protection locked="0"/>
    </xf>
    <xf numFmtId="179" fontId="4" fillId="6" borderId="4" xfId="3" applyNumberFormat="1" applyFont="1" applyFill="1" applyBorder="1" applyAlignment="1">
      <alignment horizontal="right" vertical="center"/>
    </xf>
    <xf numFmtId="179" fontId="4" fillId="6" borderId="5" xfId="0" applyNumberFormat="1" applyFont="1" applyFill="1" applyBorder="1" applyAlignment="1">
      <alignment horizontal="right"/>
    </xf>
    <xf numFmtId="179" fontId="7" fillId="6" borderId="5" xfId="4" applyNumberFormat="1" applyFont="1" applyFill="1" applyBorder="1" applyAlignment="1">
      <alignment horizontal="right"/>
    </xf>
    <xf numFmtId="177" fontId="4" fillId="6" borderId="4" xfId="0" applyNumberFormat="1" applyFont="1" applyFill="1" applyBorder="1" applyAlignment="1" applyProtection="1">
      <alignment horizontal="left" wrapText="1"/>
      <protection locked="0"/>
    </xf>
    <xf numFmtId="0" fontId="4" fillId="6" borderId="4" xfId="5" applyNumberFormat="1" applyFont="1" applyFill="1" applyBorder="1" applyAlignment="1" applyProtection="1">
      <alignment horizontal="left" vertical="center" wrapText="1"/>
    </xf>
    <xf numFmtId="0" fontId="4" fillId="6" borderId="4" xfId="5" applyNumberFormat="1" applyFont="1" applyFill="1" applyBorder="1" applyAlignment="1" applyProtection="1">
      <alignment horizontal="left" vertical="center"/>
    </xf>
    <xf numFmtId="0" fontId="11" fillId="3" borderId="0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57" fontId="19" fillId="0" borderId="0" xfId="0" applyNumberFormat="1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43" fontId="15" fillId="3" borderId="0" xfId="1" applyFont="1" applyFill="1" applyBorder="1" applyAlignment="1">
      <alignment horizontal="center"/>
    </xf>
    <xf numFmtId="43" fontId="17" fillId="3" borderId="0" xfId="1" applyFont="1" applyFill="1" applyBorder="1" applyAlignment="1">
      <alignment horizontal="center"/>
    </xf>
  </cellXfs>
  <cellStyles count="9">
    <cellStyle name="常规" xfId="0" builtinId="0"/>
    <cellStyle name="常规 3" xfId="5"/>
    <cellStyle name="常规_合并利润" xfId="7"/>
    <cellStyle name="常规_合并利润_3" xfId="6"/>
    <cellStyle name="常规_合并资产" xfId="4"/>
    <cellStyle name="常规_合并资产_2" xfId="8"/>
    <cellStyle name="常规_母公司资产" xfId="3"/>
    <cellStyle name="千位分隔" xfId="1" builtinId="3"/>
    <cellStyle name="千位分隔[0]" xfId="2" builtinId="6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EB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C20" sqref="C20"/>
    </sheetView>
  </sheetViews>
  <sheetFormatPr defaultRowHeight="13.5"/>
  <cols>
    <col min="1" max="1" width="31.75" bestFit="1" customWidth="1"/>
    <col min="2" max="2" width="20.25" customWidth="1"/>
    <col min="3" max="3" width="22.5" customWidth="1"/>
    <col min="4" max="4" width="38" bestFit="1" customWidth="1"/>
    <col min="5" max="5" width="22.125" customWidth="1"/>
    <col min="6" max="6" width="21.625" customWidth="1"/>
    <col min="7" max="8" width="22.75" bestFit="1" customWidth="1"/>
    <col min="9" max="9" width="16.125" bestFit="1" customWidth="1"/>
  </cols>
  <sheetData>
    <row r="1" spans="1:9">
      <c r="A1" s="104"/>
      <c r="B1" s="105"/>
      <c r="C1" s="104"/>
      <c r="D1" s="104"/>
      <c r="E1" s="104"/>
      <c r="F1" s="104"/>
      <c r="I1" s="46"/>
    </row>
    <row r="2" spans="1:9">
      <c r="A2" s="127" t="s">
        <v>18</v>
      </c>
      <c r="B2" s="127"/>
      <c r="C2" s="127"/>
      <c r="D2" s="127"/>
      <c r="E2" s="127"/>
      <c r="F2" s="128"/>
    </row>
    <row r="3" spans="1:9" ht="14.25" thickBot="1">
      <c r="A3" s="86" t="s">
        <v>107</v>
      </c>
      <c r="B3" s="30"/>
      <c r="C3" s="30"/>
      <c r="D3" s="87">
        <v>43646</v>
      </c>
      <c r="E3" s="31" t="s">
        <v>1</v>
      </c>
      <c r="F3" s="88" t="s">
        <v>2</v>
      </c>
    </row>
    <row r="4" spans="1:9">
      <c r="A4" s="32" t="s">
        <v>3</v>
      </c>
      <c r="B4" s="33" t="s">
        <v>4</v>
      </c>
      <c r="C4" s="33" t="s">
        <v>5</v>
      </c>
      <c r="D4" s="33" t="s">
        <v>6</v>
      </c>
      <c r="E4" s="33" t="s">
        <v>4</v>
      </c>
      <c r="F4" s="34" t="s">
        <v>5</v>
      </c>
    </row>
    <row r="5" spans="1:9">
      <c r="A5" s="1" t="s">
        <v>7</v>
      </c>
      <c r="B5" s="2"/>
      <c r="C5" s="2"/>
      <c r="D5" s="19" t="s">
        <v>108</v>
      </c>
      <c r="E5" s="2"/>
      <c r="F5" s="9"/>
    </row>
    <row r="6" spans="1:9">
      <c r="A6" s="5" t="s">
        <v>110</v>
      </c>
      <c r="B6" s="4">
        <v>8398113056.9699993</v>
      </c>
      <c r="C6" s="4">
        <v>6197254266.7600002</v>
      </c>
      <c r="D6" s="5" t="s">
        <v>136</v>
      </c>
      <c r="E6" s="4">
        <v>0</v>
      </c>
      <c r="F6" s="20"/>
      <c r="G6" s="98"/>
      <c r="H6" s="98"/>
    </row>
    <row r="7" spans="1:9">
      <c r="A7" s="5" t="s">
        <v>111</v>
      </c>
      <c r="B7" s="4">
        <v>7939578654.9899988</v>
      </c>
      <c r="C7" s="4">
        <v>4569255497.9499998</v>
      </c>
      <c r="D7" s="5" t="s">
        <v>137</v>
      </c>
      <c r="E7" s="4">
        <v>629198986.29999995</v>
      </c>
      <c r="F7" s="20">
        <v>16649345.210000001</v>
      </c>
      <c r="G7" s="98"/>
      <c r="H7" s="98"/>
    </row>
    <row r="8" spans="1:9">
      <c r="A8" s="5" t="s">
        <v>112</v>
      </c>
      <c r="B8" s="4">
        <v>1431363469.1199999</v>
      </c>
      <c r="C8" s="4">
        <v>1066620579.3900001</v>
      </c>
      <c r="D8" s="5" t="s">
        <v>138</v>
      </c>
      <c r="E8" s="4">
        <v>402293333.33999997</v>
      </c>
      <c r="F8" s="20">
        <v>0</v>
      </c>
      <c r="G8" s="98"/>
      <c r="H8" s="98"/>
    </row>
    <row r="9" spans="1:9">
      <c r="A9" s="5" t="s">
        <v>113</v>
      </c>
      <c r="B9" s="4">
        <v>1110993525.6300001</v>
      </c>
      <c r="C9" s="4">
        <v>860877888.85000014</v>
      </c>
      <c r="D9" s="5" t="s">
        <v>139</v>
      </c>
      <c r="E9" s="4">
        <v>854931045.78000009</v>
      </c>
      <c r="F9" s="20">
        <v>864714597.85000002</v>
      </c>
      <c r="G9" s="98"/>
      <c r="H9" s="98"/>
    </row>
    <row r="10" spans="1:9">
      <c r="A10" s="5" t="s">
        <v>114</v>
      </c>
      <c r="B10" s="21">
        <v>0</v>
      </c>
      <c r="C10" s="21">
        <v>0</v>
      </c>
      <c r="D10" s="5" t="s">
        <v>140</v>
      </c>
      <c r="E10" s="4">
        <v>3661578</v>
      </c>
      <c r="F10" s="20">
        <v>212172.82</v>
      </c>
      <c r="G10" s="98"/>
      <c r="H10" s="98"/>
    </row>
    <row r="11" spans="1:9">
      <c r="A11" s="5" t="s">
        <v>115</v>
      </c>
      <c r="B11" s="4">
        <v>0</v>
      </c>
      <c r="C11" s="4">
        <v>0</v>
      </c>
      <c r="D11" s="5" t="s">
        <v>141</v>
      </c>
      <c r="E11" s="4">
        <v>5125665652.71</v>
      </c>
      <c r="F11" s="20">
        <v>4073849107.4399996</v>
      </c>
      <c r="G11" s="98"/>
      <c r="H11" s="98"/>
    </row>
    <row r="12" spans="1:9">
      <c r="A12" s="5" t="s">
        <v>116</v>
      </c>
      <c r="B12" s="4">
        <v>4649891847.1999998</v>
      </c>
      <c r="C12" s="4">
        <v>3448887085.1700001</v>
      </c>
      <c r="D12" s="5" t="s">
        <v>142</v>
      </c>
      <c r="E12" s="4">
        <v>9282189429.539999</v>
      </c>
      <c r="F12" s="22">
        <v>5716793188.1100006</v>
      </c>
      <c r="G12" s="98"/>
      <c r="H12" s="98"/>
    </row>
    <row r="13" spans="1:9">
      <c r="A13" s="5" t="s">
        <v>117</v>
      </c>
      <c r="B13" s="4">
        <v>3606320</v>
      </c>
      <c r="C13" s="4">
        <v>90554.89</v>
      </c>
      <c r="D13" s="5" t="s">
        <v>143</v>
      </c>
      <c r="E13" s="4">
        <v>0</v>
      </c>
      <c r="F13" s="22">
        <v>0</v>
      </c>
      <c r="G13" s="98"/>
      <c r="H13" s="98"/>
    </row>
    <row r="14" spans="1:9">
      <c r="A14" s="5" t="s">
        <v>118</v>
      </c>
      <c r="B14" s="4">
        <v>476286571.86000001</v>
      </c>
      <c r="C14" s="4">
        <v>199208153.65000001</v>
      </c>
      <c r="D14" s="5" t="s">
        <v>144</v>
      </c>
      <c r="E14" s="4">
        <v>166348824.22</v>
      </c>
      <c r="F14" s="23">
        <v>162159229.06999999</v>
      </c>
      <c r="G14" s="98"/>
      <c r="H14" s="98"/>
    </row>
    <row r="15" spans="1:9">
      <c r="A15" s="5" t="s">
        <v>119</v>
      </c>
      <c r="B15" s="4">
        <v>198497215.96000001</v>
      </c>
      <c r="C15" s="4">
        <v>418198175.63</v>
      </c>
      <c r="D15" s="5" t="s">
        <v>145</v>
      </c>
      <c r="E15" s="4">
        <v>12627021.16</v>
      </c>
      <c r="F15" s="22">
        <v>13302630.32</v>
      </c>
      <c r="G15" s="98"/>
      <c r="H15" s="98"/>
    </row>
    <row r="16" spans="1:9">
      <c r="A16" s="5" t="s">
        <v>120</v>
      </c>
      <c r="B16" s="4">
        <v>0</v>
      </c>
      <c r="C16" s="4">
        <v>0</v>
      </c>
      <c r="D16" s="5" t="s">
        <v>146</v>
      </c>
      <c r="E16" s="4">
        <v>121245157.66000001</v>
      </c>
      <c r="F16" s="22">
        <v>57777871.729999997</v>
      </c>
      <c r="G16" s="98"/>
      <c r="H16" s="98"/>
    </row>
    <row r="17" spans="1:8">
      <c r="A17" s="5" t="s">
        <v>121</v>
      </c>
      <c r="B17" s="4">
        <v>2484304536.7600002</v>
      </c>
      <c r="C17" s="4">
        <v>2418442013.9699998</v>
      </c>
      <c r="D17" s="5" t="s">
        <v>147</v>
      </c>
      <c r="E17" s="4">
        <v>0</v>
      </c>
      <c r="F17" s="22">
        <v>0</v>
      </c>
      <c r="G17" s="98"/>
      <c r="H17" s="98"/>
    </row>
    <row r="18" spans="1:8">
      <c r="A18" s="5" t="s">
        <v>122</v>
      </c>
      <c r="B18" s="4">
        <v>0</v>
      </c>
      <c r="C18" s="4">
        <v>0</v>
      </c>
      <c r="D18" s="5" t="s">
        <v>148</v>
      </c>
      <c r="E18" s="4">
        <v>0</v>
      </c>
      <c r="F18" s="22">
        <v>0</v>
      </c>
      <c r="G18" s="98"/>
      <c r="H18" s="98"/>
    </row>
    <row r="19" spans="1:8">
      <c r="A19" s="5" t="s">
        <v>123</v>
      </c>
      <c r="B19" s="4">
        <v>8855392826.8199997</v>
      </c>
      <c r="C19" s="4">
        <v>6142070054.6699991</v>
      </c>
      <c r="D19" s="5" t="s">
        <v>149</v>
      </c>
      <c r="E19" s="4">
        <v>0</v>
      </c>
      <c r="F19" s="22">
        <v>0</v>
      </c>
      <c r="G19" s="98"/>
      <c r="H19" s="98"/>
    </row>
    <row r="20" spans="1:8">
      <c r="A20" s="5" t="s">
        <v>124</v>
      </c>
      <c r="B20" s="21">
        <v>5988063815.5</v>
      </c>
      <c r="C20" s="21">
        <v>4066832998.8899994</v>
      </c>
      <c r="D20" s="5" t="s">
        <v>150</v>
      </c>
      <c r="E20" s="4">
        <v>0</v>
      </c>
      <c r="F20" s="24">
        <v>0</v>
      </c>
      <c r="G20" s="98"/>
      <c r="H20" s="98"/>
    </row>
    <row r="21" spans="1:8">
      <c r="A21" s="5" t="s">
        <v>125</v>
      </c>
      <c r="B21" s="4">
        <v>0</v>
      </c>
      <c r="C21" s="4">
        <v>0</v>
      </c>
      <c r="D21" s="5" t="s">
        <v>151</v>
      </c>
      <c r="E21" s="4">
        <v>2777325930.1100001</v>
      </c>
      <c r="F21" s="23">
        <v>3339599760.6700001</v>
      </c>
      <c r="G21" s="98"/>
      <c r="H21" s="98"/>
    </row>
    <row r="22" spans="1:8">
      <c r="A22" s="5" t="s">
        <v>126</v>
      </c>
      <c r="B22" s="21">
        <v>2782111507.8200002</v>
      </c>
      <c r="C22" s="21">
        <v>1951591634.7799997</v>
      </c>
      <c r="D22" s="5" t="s">
        <v>152</v>
      </c>
      <c r="E22" s="4">
        <v>0</v>
      </c>
      <c r="F22" s="23">
        <v>0</v>
      </c>
      <c r="G22" s="98"/>
      <c r="H22" s="98"/>
    </row>
    <row r="23" spans="1:8">
      <c r="A23" s="5" t="s">
        <v>127</v>
      </c>
      <c r="B23" s="21">
        <v>85217503.5</v>
      </c>
      <c r="C23" s="4">
        <v>123645421</v>
      </c>
      <c r="D23" s="5" t="s">
        <v>109</v>
      </c>
      <c r="E23" s="4">
        <v>0</v>
      </c>
      <c r="F23" s="23">
        <v>0</v>
      </c>
      <c r="G23" s="98"/>
      <c r="H23" s="98"/>
    </row>
    <row r="24" spans="1:8">
      <c r="A24" s="5" t="s">
        <v>128</v>
      </c>
      <c r="B24" s="21">
        <v>307549.55999994278</v>
      </c>
      <c r="C24" s="4">
        <v>294435.62999999523</v>
      </c>
      <c r="D24" s="5" t="s">
        <v>153</v>
      </c>
      <c r="E24" s="4">
        <v>0</v>
      </c>
      <c r="F24" s="23">
        <v>0</v>
      </c>
      <c r="G24" s="98"/>
      <c r="H24" s="98"/>
    </row>
    <row r="25" spans="1:8">
      <c r="A25" s="5" t="s">
        <v>129</v>
      </c>
      <c r="B25" s="21">
        <v>0</v>
      </c>
      <c r="C25" s="21">
        <v>0</v>
      </c>
      <c r="D25" s="5" t="s">
        <v>154</v>
      </c>
      <c r="E25" s="4">
        <v>1316138424.0500002</v>
      </c>
      <c r="F25" s="22">
        <v>78168864.199999988</v>
      </c>
      <c r="G25" s="98"/>
      <c r="H25" s="98"/>
    </row>
    <row r="26" spans="1:8">
      <c r="A26" s="5" t="s">
        <v>130</v>
      </c>
      <c r="B26" s="21">
        <v>91563364.909999996</v>
      </c>
      <c r="C26" s="21">
        <v>94986113.879999995</v>
      </c>
      <c r="D26" s="35" t="s">
        <v>209</v>
      </c>
      <c r="E26" s="36">
        <v>20691625382.869995</v>
      </c>
      <c r="F26" s="36">
        <v>14323226767.42</v>
      </c>
      <c r="G26" s="98"/>
      <c r="H26" s="98"/>
    </row>
    <row r="27" spans="1:8">
      <c r="A27" s="5" t="s">
        <v>131</v>
      </c>
      <c r="B27" s="21">
        <v>30042330.370000001</v>
      </c>
      <c r="C27" s="21">
        <v>28442066.100000001</v>
      </c>
      <c r="D27" s="37" t="s">
        <v>210</v>
      </c>
      <c r="E27" s="38"/>
      <c r="F27" s="38"/>
      <c r="G27" s="98"/>
      <c r="H27" s="98"/>
    </row>
    <row r="28" spans="1:8">
      <c r="A28" s="5" t="s">
        <v>132</v>
      </c>
      <c r="B28" s="21">
        <v>37611128.859999999</v>
      </c>
      <c r="C28" s="21">
        <v>41871181.789999999</v>
      </c>
      <c r="D28" s="5" t="s">
        <v>155</v>
      </c>
      <c r="E28" s="4">
        <v>3441444999.9999995</v>
      </c>
      <c r="F28" s="4">
        <v>3441445000</v>
      </c>
      <c r="G28" s="98"/>
      <c r="H28" s="98"/>
    </row>
    <row r="29" spans="1:8">
      <c r="A29" s="11" t="s">
        <v>133</v>
      </c>
      <c r="B29" s="21">
        <v>4818002.08</v>
      </c>
      <c r="C29" s="21">
        <v>4818002.08</v>
      </c>
      <c r="D29" s="5" t="s">
        <v>156</v>
      </c>
      <c r="E29" s="4">
        <v>0</v>
      </c>
      <c r="F29" s="4">
        <v>0</v>
      </c>
      <c r="G29" s="98"/>
      <c r="H29" s="98"/>
    </row>
    <row r="30" spans="1:8">
      <c r="A30" s="3" t="s">
        <v>134</v>
      </c>
      <c r="B30" s="21">
        <v>116109568.92000002</v>
      </c>
      <c r="C30" s="4">
        <v>170047213.92000002</v>
      </c>
      <c r="D30" s="5" t="s">
        <v>157</v>
      </c>
      <c r="E30" s="4">
        <v>0</v>
      </c>
      <c r="F30" s="4">
        <v>0</v>
      </c>
      <c r="G30" s="98"/>
      <c r="H30" s="98"/>
    </row>
    <row r="31" spans="1:8">
      <c r="A31" s="3" t="s">
        <v>135</v>
      </c>
      <c r="B31" s="21">
        <v>68974822.590000004</v>
      </c>
      <c r="C31" s="4">
        <v>82738196.909999996</v>
      </c>
      <c r="D31" s="5" t="s">
        <v>158</v>
      </c>
      <c r="E31" s="4">
        <v>0</v>
      </c>
      <c r="F31" s="4">
        <v>0</v>
      </c>
      <c r="G31" s="98"/>
      <c r="H31" s="98"/>
    </row>
    <row r="32" spans="1:8">
      <c r="A32" s="3"/>
      <c r="B32" s="21"/>
      <c r="C32" s="26"/>
      <c r="D32" s="5" t="s">
        <v>159</v>
      </c>
      <c r="E32" s="4">
        <v>1694433525.8699999</v>
      </c>
      <c r="F32" s="4">
        <v>1694433525.8699999</v>
      </c>
      <c r="G32" s="98"/>
      <c r="H32" s="98"/>
    </row>
    <row r="33" spans="1:9">
      <c r="A33" s="3"/>
      <c r="B33" s="25"/>
      <c r="C33" s="26"/>
      <c r="D33" s="5" t="s">
        <v>160</v>
      </c>
      <c r="E33" s="4">
        <v>0</v>
      </c>
      <c r="F33" s="4">
        <v>0</v>
      </c>
      <c r="G33" s="98"/>
      <c r="H33" s="98"/>
    </row>
    <row r="34" spans="1:9">
      <c r="A34" s="3"/>
      <c r="B34" s="2"/>
      <c r="C34" s="2"/>
      <c r="D34" s="5" t="s">
        <v>161</v>
      </c>
      <c r="E34" s="4">
        <v>-10734543.220000001</v>
      </c>
      <c r="F34" s="4">
        <v>33195301.760000002</v>
      </c>
      <c r="G34" s="98"/>
      <c r="H34" s="98"/>
    </row>
    <row r="35" spans="1:9">
      <c r="A35" s="3"/>
      <c r="B35" s="2"/>
      <c r="C35" s="2"/>
      <c r="D35" s="5" t="s">
        <v>162</v>
      </c>
      <c r="E35" s="4">
        <v>327314195.44999999</v>
      </c>
      <c r="F35" s="4">
        <v>327314195.44999999</v>
      </c>
      <c r="G35" s="98"/>
      <c r="H35" s="98"/>
      <c r="I35" s="28"/>
    </row>
    <row r="36" spans="1:9">
      <c r="A36" s="3"/>
      <c r="B36" s="2"/>
      <c r="C36" s="2"/>
      <c r="D36" s="5" t="s">
        <v>163</v>
      </c>
      <c r="E36" s="4">
        <v>659466069.81000006</v>
      </c>
      <c r="F36" s="4">
        <v>655998792.9000001</v>
      </c>
      <c r="G36" s="98"/>
      <c r="H36" s="98"/>
    </row>
    <row r="37" spans="1:9">
      <c r="A37" s="3"/>
      <c r="B37" s="2"/>
      <c r="C37" s="2"/>
      <c r="D37" s="5" t="s">
        <v>164</v>
      </c>
      <c r="E37" s="4">
        <v>43332981.200000107</v>
      </c>
      <c r="F37" s="4">
        <v>-161645488.95999998</v>
      </c>
      <c r="G37" s="98"/>
      <c r="H37" s="98"/>
    </row>
    <row r="38" spans="1:9">
      <c r="A38" s="3"/>
      <c r="B38" s="2"/>
      <c r="C38" s="2"/>
      <c r="D38" s="39" t="s">
        <v>211</v>
      </c>
      <c r="E38" s="42">
        <v>6155257229.1099987</v>
      </c>
      <c r="F38" s="40">
        <v>5990741327.0199995</v>
      </c>
      <c r="G38" s="98"/>
      <c r="H38" s="98"/>
      <c r="I38" s="29"/>
    </row>
    <row r="39" spans="1:9">
      <c r="A39" s="3"/>
      <c r="B39" s="2"/>
      <c r="C39" s="2"/>
      <c r="D39" s="12" t="s">
        <v>212</v>
      </c>
      <c r="E39" s="4">
        <v>0</v>
      </c>
      <c r="F39" s="27"/>
      <c r="G39" s="98"/>
      <c r="H39" s="98"/>
    </row>
    <row r="40" spans="1:9">
      <c r="A40" s="3"/>
      <c r="B40" s="2"/>
      <c r="C40" s="2"/>
      <c r="D40" s="41" t="s">
        <v>213</v>
      </c>
      <c r="E40" s="42">
        <v>6155257229.1099987</v>
      </c>
      <c r="F40" s="42">
        <v>5990741327.0199995</v>
      </c>
      <c r="G40" s="98"/>
      <c r="H40" s="98"/>
    </row>
    <row r="41" spans="1:9" ht="14.25" thickBot="1">
      <c r="A41" s="43" t="s">
        <v>9</v>
      </c>
      <c r="B41" s="44">
        <v>26846882611.980003</v>
      </c>
      <c r="C41" s="44">
        <v>20313968094.439999</v>
      </c>
      <c r="D41" s="45" t="s">
        <v>214</v>
      </c>
      <c r="E41" s="44">
        <v>26846882611.979996</v>
      </c>
      <c r="F41" s="44">
        <v>20313968094.439999</v>
      </c>
      <c r="G41" s="98"/>
      <c r="H41" s="98"/>
    </row>
    <row r="42" spans="1:9">
      <c r="A42" s="47" t="s">
        <v>22</v>
      </c>
      <c r="B42" s="47"/>
      <c r="C42" s="129" t="s">
        <v>20</v>
      </c>
      <c r="D42" s="129"/>
      <c r="E42" s="129" t="s">
        <v>21</v>
      </c>
      <c r="F42" s="129"/>
      <c r="G42" s="28"/>
    </row>
    <row r="45" spans="1:9">
      <c r="C45" s="29"/>
    </row>
    <row r="46" spans="1:9">
      <c r="C46" s="97"/>
    </row>
  </sheetData>
  <mergeCells count="3">
    <mergeCell ref="A2:F2"/>
    <mergeCell ref="C42:D42"/>
    <mergeCell ref="E42:F4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60"/>
  <sheetViews>
    <sheetView showZeros="0" tabSelected="1" workbookViewId="0">
      <selection activeCell="B17" sqref="B17"/>
    </sheetView>
  </sheetViews>
  <sheetFormatPr defaultColWidth="38.375" defaultRowHeight="13.5"/>
  <cols>
    <col min="1" max="1" width="66.125" customWidth="1"/>
    <col min="2" max="2" width="35.375" customWidth="1"/>
    <col min="3" max="3" width="33.625" customWidth="1"/>
    <col min="4" max="4" width="18.375" bestFit="1" customWidth="1"/>
    <col min="5" max="5" width="19.375" bestFit="1" customWidth="1"/>
  </cols>
  <sheetData>
    <row r="2" spans="1:5" ht="18.75">
      <c r="A2" s="130" t="s">
        <v>17</v>
      </c>
      <c r="B2" s="131"/>
      <c r="C2" s="131"/>
    </row>
    <row r="3" spans="1:5" ht="14.25" thickBot="1">
      <c r="A3" s="30" t="s">
        <v>19</v>
      </c>
      <c r="B3" s="91">
        <v>43617</v>
      </c>
      <c r="C3" s="31" t="s">
        <v>11</v>
      </c>
    </row>
    <row r="4" spans="1:5">
      <c r="A4" s="32" t="s">
        <v>12</v>
      </c>
      <c r="B4" s="33" t="s">
        <v>13</v>
      </c>
      <c r="C4" s="34" t="s">
        <v>14</v>
      </c>
    </row>
    <row r="5" spans="1:5">
      <c r="A5" s="51" t="s">
        <v>165</v>
      </c>
      <c r="B5" s="52">
        <v>151266983.87999991</v>
      </c>
      <c r="C5" s="52">
        <v>737766915.49000001</v>
      </c>
      <c r="D5" s="28"/>
      <c r="E5" s="28"/>
    </row>
    <row r="6" spans="1:5">
      <c r="A6" s="13" t="s">
        <v>166</v>
      </c>
      <c r="B6" s="99">
        <v>47193035.559999987</v>
      </c>
      <c r="C6" s="100">
        <v>128485460.89000002</v>
      </c>
      <c r="D6" s="28"/>
      <c r="E6" s="28"/>
    </row>
    <row r="7" spans="1:5">
      <c r="A7" s="13" t="s">
        <v>167</v>
      </c>
      <c r="B7" s="99">
        <v>93004162.439999998</v>
      </c>
      <c r="C7" s="100">
        <v>341745108.01999998</v>
      </c>
      <c r="D7" s="28"/>
      <c r="E7" s="28"/>
    </row>
    <row r="8" spans="1:5">
      <c r="A8" s="13" t="s">
        <v>168</v>
      </c>
      <c r="B8" s="99">
        <v>45811126.880000055</v>
      </c>
      <c r="C8" s="100">
        <v>213259647.13</v>
      </c>
      <c r="D8" s="28"/>
      <c r="E8" s="28"/>
    </row>
    <row r="9" spans="1:5">
      <c r="A9" s="13" t="s">
        <v>169</v>
      </c>
      <c r="B9" s="99">
        <v>60749426.429999948</v>
      </c>
      <c r="C9" s="100">
        <v>394453970.25999999</v>
      </c>
      <c r="D9" s="28"/>
      <c r="E9" s="28"/>
    </row>
    <row r="10" spans="1:5">
      <c r="A10" s="13" t="s">
        <v>170</v>
      </c>
      <c r="B10" s="99">
        <v>33391708.920000017</v>
      </c>
      <c r="C10" s="100">
        <v>276666639</v>
      </c>
      <c r="D10" s="28"/>
      <c r="E10" s="28"/>
    </row>
    <row r="11" spans="1:5">
      <c r="A11" s="13" t="s">
        <v>171</v>
      </c>
      <c r="B11" s="99">
        <v>25980283.009999998</v>
      </c>
      <c r="C11" s="100">
        <v>80426509.409999996</v>
      </c>
      <c r="D11" s="28"/>
      <c r="E11" s="28"/>
    </row>
    <row r="12" spans="1:5">
      <c r="A12" s="13" t="s">
        <v>172</v>
      </c>
      <c r="B12" s="99">
        <v>1533943.5100000016</v>
      </c>
      <c r="C12" s="100">
        <v>33929279.230000004</v>
      </c>
      <c r="D12" s="28"/>
      <c r="E12" s="28"/>
    </row>
    <row r="13" spans="1:5">
      <c r="A13" s="13" t="s">
        <v>173</v>
      </c>
      <c r="B13" s="99">
        <v>19347381.849999964</v>
      </c>
      <c r="C13" s="100">
        <v>131620744.39999998</v>
      </c>
      <c r="D13" s="28"/>
      <c r="E13" s="28"/>
    </row>
    <row r="14" spans="1:5">
      <c r="A14" s="13" t="s">
        <v>174</v>
      </c>
      <c r="B14" s="99">
        <v>6764.3200000000006</v>
      </c>
      <c r="C14" s="100">
        <v>13113.93</v>
      </c>
      <c r="D14" s="28"/>
      <c r="E14" s="28"/>
    </row>
    <row r="15" spans="1:5">
      <c r="A15" s="13" t="s">
        <v>175</v>
      </c>
      <c r="B15" s="99">
        <v>0</v>
      </c>
      <c r="C15" s="100">
        <v>0</v>
      </c>
      <c r="D15" s="28"/>
      <c r="E15" s="28"/>
    </row>
    <row r="16" spans="1:5">
      <c r="A16" s="13" t="s">
        <v>176</v>
      </c>
      <c r="B16" s="99">
        <v>0</v>
      </c>
      <c r="C16" s="100">
        <v>0</v>
      </c>
      <c r="D16" s="28"/>
      <c r="E16" s="28"/>
    </row>
    <row r="17" spans="1:5">
      <c r="A17" s="13" t="s">
        <v>177</v>
      </c>
      <c r="B17" s="99">
        <v>1629</v>
      </c>
      <c r="C17" s="100">
        <v>1895.71</v>
      </c>
      <c r="D17" s="28"/>
      <c r="E17" s="28"/>
    </row>
    <row r="18" spans="1:5">
      <c r="A18" s="13" t="s">
        <v>178</v>
      </c>
      <c r="B18" s="99">
        <v>22797224.51000002</v>
      </c>
      <c r="C18" s="100">
        <v>72907330.480000108</v>
      </c>
      <c r="D18" s="28"/>
      <c r="E18" s="28"/>
    </row>
    <row r="19" spans="1:5">
      <c r="A19" s="13" t="s">
        <v>179</v>
      </c>
      <c r="B19" s="99">
        <v>-23423.590000000004</v>
      </c>
      <c r="C19" s="100">
        <v>41871.17</v>
      </c>
      <c r="D19" s="28"/>
      <c r="E19" s="28"/>
    </row>
    <row r="20" spans="1:5">
      <c r="A20" s="13" t="s">
        <v>180</v>
      </c>
      <c r="B20" s="99">
        <v>1201811.6199999992</v>
      </c>
      <c r="C20" s="100">
        <v>9815027.6500000004</v>
      </c>
      <c r="D20" s="28"/>
      <c r="E20" s="28"/>
    </row>
    <row r="21" spans="1:5">
      <c r="A21" s="13" t="s">
        <v>181</v>
      </c>
      <c r="B21" s="99">
        <v>-101.5</v>
      </c>
      <c r="C21" s="100">
        <v>440614.93000000005</v>
      </c>
      <c r="D21" s="28"/>
      <c r="E21" s="28"/>
    </row>
    <row r="22" spans="1:5">
      <c r="A22" s="51" t="s">
        <v>182</v>
      </c>
      <c r="B22" s="52">
        <v>113485846.2799999</v>
      </c>
      <c r="C22" s="52">
        <v>460093295.31999993</v>
      </c>
      <c r="D22" s="28"/>
      <c r="E22" s="28"/>
    </row>
    <row r="23" spans="1:5">
      <c r="A23" s="13" t="s">
        <v>183</v>
      </c>
      <c r="B23" s="99">
        <v>710749.96</v>
      </c>
      <c r="C23" s="100">
        <v>5196309.3</v>
      </c>
      <c r="D23" s="28"/>
      <c r="E23" s="28"/>
    </row>
    <row r="24" spans="1:5">
      <c r="A24" s="13" t="s">
        <v>184</v>
      </c>
      <c r="B24" s="99">
        <v>113921603.40999991</v>
      </c>
      <c r="C24" s="100">
        <v>431079449.53999996</v>
      </c>
      <c r="D24" s="28"/>
      <c r="E24" s="28"/>
    </row>
    <row r="25" spans="1:5">
      <c r="A25" s="13" t="s">
        <v>185</v>
      </c>
      <c r="B25" s="99">
        <v>-1334134.25</v>
      </c>
      <c r="C25" s="100">
        <v>21732962.27</v>
      </c>
      <c r="D25" s="28"/>
      <c r="E25" s="28"/>
    </row>
    <row r="26" spans="1:5">
      <c r="A26" s="13" t="s">
        <v>186</v>
      </c>
      <c r="B26" s="99">
        <v>0</v>
      </c>
      <c r="C26" s="100">
        <v>0</v>
      </c>
      <c r="D26" s="28"/>
      <c r="E26" s="28"/>
    </row>
    <row r="27" spans="1:5">
      <c r="A27" s="13" t="s">
        <v>187</v>
      </c>
      <c r="B27" s="99">
        <v>187627.15999999992</v>
      </c>
      <c r="C27" s="100">
        <v>2084574.21</v>
      </c>
      <c r="D27" s="28"/>
      <c r="E27" s="28"/>
    </row>
    <row r="28" spans="1:5">
      <c r="A28" s="51" t="s">
        <v>188</v>
      </c>
      <c r="B28" s="52">
        <v>37781137.600000009</v>
      </c>
      <c r="C28" s="52">
        <v>277673620.17000008</v>
      </c>
      <c r="D28" s="28"/>
      <c r="E28" s="28"/>
    </row>
    <row r="29" spans="1:5">
      <c r="A29" s="13" t="s">
        <v>189</v>
      </c>
      <c r="B29" s="99">
        <v>78513.609999999986</v>
      </c>
      <c r="C29" s="100">
        <v>512593.77999999997</v>
      </c>
      <c r="D29" s="28"/>
      <c r="E29" s="28"/>
    </row>
    <row r="30" spans="1:5">
      <c r="A30" s="13" t="s">
        <v>190</v>
      </c>
      <c r="B30" s="99">
        <v>16507.709999999992</v>
      </c>
      <c r="C30" s="100">
        <v>99711.48</v>
      </c>
      <c r="D30" s="28"/>
      <c r="E30" s="28"/>
    </row>
    <row r="31" spans="1:5">
      <c r="A31" s="51" t="s">
        <v>191</v>
      </c>
      <c r="B31" s="52">
        <v>37843143.500000007</v>
      </c>
      <c r="C31" s="52">
        <v>278086502.47000003</v>
      </c>
      <c r="D31" s="28"/>
      <c r="E31" s="28"/>
    </row>
    <row r="32" spans="1:5">
      <c r="A32" s="13" t="s">
        <v>192</v>
      </c>
      <c r="B32" s="99">
        <v>4571437.7100000009</v>
      </c>
      <c r="C32" s="100">
        <v>68710560.840000004</v>
      </c>
      <c r="D32" s="28"/>
      <c r="E32" s="28"/>
    </row>
    <row r="33" spans="1:5">
      <c r="A33" s="51" t="s">
        <v>193</v>
      </c>
      <c r="B33" s="52">
        <v>33271705.790000007</v>
      </c>
      <c r="C33" s="52">
        <v>209375941.63000003</v>
      </c>
      <c r="D33" s="28"/>
      <c r="E33" s="28"/>
    </row>
    <row r="34" spans="1:5">
      <c r="A34" s="51" t="s">
        <v>23</v>
      </c>
      <c r="B34" s="52"/>
      <c r="C34" s="52"/>
      <c r="D34" s="28"/>
      <c r="E34" s="28"/>
    </row>
    <row r="35" spans="1:5">
      <c r="A35" s="18" t="s">
        <v>100</v>
      </c>
      <c r="B35" s="99">
        <v>33271705.790000007</v>
      </c>
      <c r="C35" s="99">
        <v>209375941.63000003</v>
      </c>
      <c r="D35" s="28"/>
      <c r="E35" s="28"/>
    </row>
    <row r="36" spans="1:5">
      <c r="A36" s="18" t="s">
        <v>101</v>
      </c>
      <c r="B36" s="99"/>
      <c r="C36" s="99"/>
      <c r="D36" s="28"/>
      <c r="E36" s="28"/>
    </row>
    <row r="37" spans="1:5">
      <c r="A37" s="51" t="s">
        <v>24</v>
      </c>
      <c r="B37" s="52"/>
      <c r="C37" s="52"/>
      <c r="D37" s="28"/>
      <c r="E37" s="28"/>
    </row>
    <row r="38" spans="1:5">
      <c r="A38" s="13" t="s">
        <v>102</v>
      </c>
      <c r="B38" s="99">
        <v>0</v>
      </c>
      <c r="C38" s="100">
        <v>0</v>
      </c>
      <c r="D38" s="28"/>
      <c r="E38" s="28"/>
    </row>
    <row r="39" spans="1:5">
      <c r="A39" s="13" t="s">
        <v>103</v>
      </c>
      <c r="B39" s="99">
        <v>33271705.790000007</v>
      </c>
      <c r="C39" s="100">
        <v>209375941.63000003</v>
      </c>
      <c r="D39" s="28"/>
      <c r="E39" s="28"/>
    </row>
    <row r="40" spans="1:5">
      <c r="A40" s="51" t="s">
        <v>15</v>
      </c>
      <c r="B40" s="52">
        <v>1563430.129999999</v>
      </c>
      <c r="C40" s="52">
        <v>-43929844.979999997</v>
      </c>
      <c r="D40" s="28"/>
      <c r="E40" s="28"/>
    </row>
    <row r="41" spans="1:5">
      <c r="A41" s="7" t="s">
        <v>25</v>
      </c>
      <c r="B41" s="101">
        <v>1563430.129999999</v>
      </c>
      <c r="C41" s="101">
        <v>-43929844.979999997</v>
      </c>
      <c r="D41" s="28"/>
      <c r="E41" s="28"/>
    </row>
    <row r="42" spans="1:5">
      <c r="A42" s="51" t="s">
        <v>194</v>
      </c>
      <c r="B42" s="52">
        <v>-4514252.620000001</v>
      </c>
      <c r="C42" s="52">
        <v>-27709358.620000001</v>
      </c>
      <c r="D42" s="28"/>
      <c r="E42" s="28"/>
    </row>
    <row r="43" spans="1:5">
      <c r="A43" s="13" t="s">
        <v>195</v>
      </c>
      <c r="B43" s="99">
        <v>0</v>
      </c>
      <c r="C43" s="100">
        <v>0</v>
      </c>
      <c r="D43" s="28"/>
      <c r="E43" s="28"/>
    </row>
    <row r="44" spans="1:5">
      <c r="A44" s="13" t="s">
        <v>196</v>
      </c>
      <c r="B44" s="99">
        <v>0</v>
      </c>
      <c r="C44" s="100">
        <v>0</v>
      </c>
      <c r="D44" s="28"/>
      <c r="E44" s="28"/>
    </row>
    <row r="45" spans="1:5">
      <c r="A45" s="13" t="s">
        <v>197</v>
      </c>
      <c r="B45" s="99">
        <v>-4514252.620000001</v>
      </c>
      <c r="C45" s="100">
        <v>-27709358.620000001</v>
      </c>
      <c r="D45" s="28"/>
      <c r="E45" s="28"/>
    </row>
    <row r="46" spans="1:5">
      <c r="A46" s="13" t="s">
        <v>198</v>
      </c>
      <c r="B46" s="99">
        <v>0</v>
      </c>
      <c r="C46" s="100">
        <v>0</v>
      </c>
      <c r="D46" s="28"/>
      <c r="E46" s="28"/>
    </row>
    <row r="47" spans="1:5">
      <c r="A47" s="51" t="s">
        <v>199</v>
      </c>
      <c r="B47" s="52">
        <v>6077682.75</v>
      </c>
      <c r="C47" s="52">
        <v>-16220486.359999998</v>
      </c>
      <c r="D47" s="28"/>
      <c r="E47" s="28"/>
    </row>
    <row r="48" spans="1:5">
      <c r="A48" s="13" t="s">
        <v>200</v>
      </c>
      <c r="B48" s="99">
        <v>0</v>
      </c>
      <c r="C48" s="100">
        <v>0</v>
      </c>
      <c r="D48" s="28"/>
      <c r="E48" s="28"/>
    </row>
    <row r="49" spans="1:5">
      <c r="A49" s="13" t="s">
        <v>201</v>
      </c>
      <c r="B49" s="99">
        <v>5313281.25</v>
      </c>
      <c r="C49" s="100">
        <v>-17266691.709999997</v>
      </c>
      <c r="D49" s="28"/>
      <c r="E49" s="28"/>
    </row>
    <row r="50" spans="1:5">
      <c r="A50" s="13" t="s">
        <v>202</v>
      </c>
      <c r="B50" s="99">
        <v>0</v>
      </c>
      <c r="C50" s="100">
        <v>0</v>
      </c>
      <c r="D50" s="28"/>
      <c r="E50" s="28"/>
    </row>
    <row r="51" spans="1:5">
      <c r="A51" s="13" t="s">
        <v>203</v>
      </c>
      <c r="B51" s="99">
        <v>764401.5</v>
      </c>
      <c r="C51" s="100">
        <v>1046205.35</v>
      </c>
      <c r="D51" s="28"/>
      <c r="E51" s="28"/>
    </row>
    <row r="52" spans="1:5">
      <c r="A52" s="13" t="s">
        <v>204</v>
      </c>
      <c r="B52" s="99">
        <v>0</v>
      </c>
      <c r="C52" s="100">
        <v>0</v>
      </c>
      <c r="D52" s="28"/>
      <c r="E52" s="28"/>
    </row>
    <row r="53" spans="1:5">
      <c r="A53" s="13" t="s">
        <v>205</v>
      </c>
      <c r="B53" s="99">
        <v>0</v>
      </c>
      <c r="C53" s="100">
        <v>0</v>
      </c>
      <c r="D53" s="28"/>
      <c r="E53" s="28"/>
    </row>
    <row r="54" spans="1:5">
      <c r="A54" s="16" t="s">
        <v>104</v>
      </c>
      <c r="B54" s="99">
        <v>0</v>
      </c>
      <c r="C54" s="100">
        <v>0</v>
      </c>
      <c r="D54" s="28"/>
      <c r="E54" s="28"/>
    </row>
    <row r="55" spans="1:5">
      <c r="A55" s="51" t="s">
        <v>16</v>
      </c>
      <c r="B55" s="52">
        <v>34835135.920000002</v>
      </c>
      <c r="C55" s="52">
        <v>165446096.65000004</v>
      </c>
      <c r="D55" s="28"/>
      <c r="E55" s="28"/>
    </row>
    <row r="56" spans="1:5">
      <c r="A56" s="7" t="s">
        <v>105</v>
      </c>
      <c r="B56" s="99">
        <v>34835135.920000002</v>
      </c>
      <c r="C56" s="100">
        <v>165446096.65000004</v>
      </c>
      <c r="D56" s="28"/>
      <c r="E56" s="28"/>
    </row>
    <row r="57" spans="1:5">
      <c r="A57" s="7" t="s">
        <v>106</v>
      </c>
      <c r="B57" s="99">
        <v>0</v>
      </c>
      <c r="C57" s="100">
        <v>0</v>
      </c>
    </row>
    <row r="58" spans="1:5">
      <c r="A58" s="16" t="s">
        <v>206</v>
      </c>
      <c r="B58" s="99"/>
      <c r="C58" s="100"/>
    </row>
    <row r="59" spans="1:5">
      <c r="A59" s="7" t="s">
        <v>207</v>
      </c>
      <c r="B59" s="99"/>
      <c r="C59" s="100"/>
    </row>
    <row r="60" spans="1:5" ht="14.25" thickBot="1">
      <c r="A60" s="92" t="s">
        <v>208</v>
      </c>
      <c r="B60" s="102"/>
      <c r="C60" s="103"/>
    </row>
  </sheetData>
  <mergeCells count="1">
    <mergeCell ref="A2:C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" sqref="C1:D1048576"/>
    </sheetView>
  </sheetViews>
  <sheetFormatPr defaultColWidth="43.875" defaultRowHeight="13.5"/>
  <cols>
    <col min="1" max="1" width="47.375" customWidth="1"/>
    <col min="2" max="2" width="31.125" customWidth="1"/>
    <col min="3" max="3" width="43.875" hidden="1" customWidth="1"/>
    <col min="4" max="4" width="0" hidden="1" customWidth="1"/>
  </cols>
  <sheetData>
    <row r="2" spans="1:2" ht="14.25">
      <c r="A2" s="132" t="s">
        <v>29</v>
      </c>
      <c r="B2" s="132"/>
    </row>
    <row r="3" spans="1:2">
      <c r="A3" s="133"/>
      <c r="B3" s="133"/>
    </row>
    <row r="4" spans="1:2" ht="14.25" thickBot="1">
      <c r="A4" s="73" t="s">
        <v>30</v>
      </c>
      <c r="B4" s="74" t="s">
        <v>1</v>
      </c>
    </row>
    <row r="5" spans="1:2" ht="14.25" thickTop="1">
      <c r="A5" s="75" t="s">
        <v>31</v>
      </c>
      <c r="B5" s="76" t="s">
        <v>32</v>
      </c>
    </row>
    <row r="6" spans="1:2">
      <c r="A6" s="77" t="s">
        <v>33</v>
      </c>
      <c r="B6" s="78"/>
    </row>
    <row r="7" spans="1:2">
      <c r="A7" s="77" t="s">
        <v>34</v>
      </c>
      <c r="B7" s="78">
        <v>-1785435524.3999996</v>
      </c>
    </row>
    <row r="8" spans="1:2">
      <c r="A8" s="77" t="s">
        <v>35</v>
      </c>
      <c r="B8" s="78">
        <v>839288069.72000003</v>
      </c>
    </row>
    <row r="9" spans="1:2">
      <c r="A9" s="77" t="s">
        <v>36</v>
      </c>
      <c r="B9" s="78">
        <v>402293333.33999997</v>
      </c>
    </row>
    <row r="10" spans="1:2">
      <c r="A10" s="77" t="s">
        <v>37</v>
      </c>
      <c r="B10" s="78">
        <v>1967418242.7500002</v>
      </c>
    </row>
    <row r="11" spans="1:2">
      <c r="A11" s="77" t="s">
        <v>38</v>
      </c>
      <c r="B11" s="78">
        <v>0</v>
      </c>
    </row>
    <row r="12" spans="1:2">
      <c r="A12" s="77" t="s">
        <v>39</v>
      </c>
      <c r="B12" s="78">
        <v>3455745010.21</v>
      </c>
    </row>
    <row r="13" spans="1:2">
      <c r="A13" s="77" t="s">
        <v>40</v>
      </c>
      <c r="B13" s="78">
        <v>1688599084.9200001</v>
      </c>
    </row>
    <row r="14" spans="1:2">
      <c r="A14" s="79" t="s">
        <v>41</v>
      </c>
      <c r="B14" s="72">
        <f>SUM(B7:B13)</f>
        <v>6567908216.5400009</v>
      </c>
    </row>
    <row r="15" spans="1:2">
      <c r="A15" s="77" t="s">
        <v>42</v>
      </c>
      <c r="B15" s="78">
        <v>1197921562.8299999</v>
      </c>
    </row>
    <row r="16" spans="1:2">
      <c r="A16" s="77" t="s">
        <v>43</v>
      </c>
      <c r="B16" s="78">
        <v>0</v>
      </c>
    </row>
    <row r="17" spans="1:2">
      <c r="A17" s="77" t="s">
        <v>44</v>
      </c>
      <c r="B17" s="78">
        <v>114518250.44</v>
      </c>
    </row>
    <row r="18" spans="1:2">
      <c r="A18" s="77" t="s">
        <v>45</v>
      </c>
      <c r="B18" s="78">
        <v>254209243.38</v>
      </c>
    </row>
    <row r="19" spans="1:2">
      <c r="A19" s="77" t="s">
        <v>46</v>
      </c>
      <c r="B19" s="78">
        <v>72930185.609999999</v>
      </c>
    </row>
    <row r="20" spans="1:2">
      <c r="A20" s="77" t="s">
        <v>47</v>
      </c>
      <c r="B20" s="78">
        <v>1296999484.7700012</v>
      </c>
    </row>
    <row r="21" spans="1:2">
      <c r="A21" s="79" t="s">
        <v>48</v>
      </c>
      <c r="B21" s="72">
        <f>SUM(B15:B20)</f>
        <v>2936578727.0300012</v>
      </c>
    </row>
    <row r="22" spans="1:2">
      <c r="A22" s="79" t="s">
        <v>49</v>
      </c>
      <c r="B22" s="72">
        <f>B14-B21</f>
        <v>3631329489.5099998</v>
      </c>
    </row>
    <row r="23" spans="1:2">
      <c r="A23" s="79" t="s">
        <v>50</v>
      </c>
      <c r="B23" s="80"/>
    </row>
    <row r="24" spans="1:2">
      <c r="A24" s="77" t="s">
        <v>51</v>
      </c>
      <c r="B24" s="78">
        <v>54887905.93</v>
      </c>
    </row>
    <row r="25" spans="1:2">
      <c r="A25" s="77" t="s">
        <v>52</v>
      </c>
      <c r="B25" s="78">
        <v>2557055.2200000025</v>
      </c>
    </row>
    <row r="26" spans="1:2">
      <c r="A26" s="77" t="s">
        <v>53</v>
      </c>
      <c r="B26" s="78">
        <v>0</v>
      </c>
    </row>
    <row r="27" spans="1:2">
      <c r="A27" s="77" t="s">
        <v>54</v>
      </c>
      <c r="B27" s="78">
        <v>622454.12</v>
      </c>
    </row>
    <row r="28" spans="1:2">
      <c r="A28" s="79" t="s">
        <v>55</v>
      </c>
      <c r="B28" s="72">
        <f>SUM(B24:B27)</f>
        <v>58067415.270000003</v>
      </c>
    </row>
    <row r="29" spans="1:2">
      <c r="A29" s="77" t="s">
        <v>56</v>
      </c>
      <c r="B29" s="78">
        <v>24000000</v>
      </c>
    </row>
    <row r="30" spans="1:2">
      <c r="A30" s="77" t="s">
        <v>57</v>
      </c>
      <c r="B30" s="78">
        <v>16791550.369999979</v>
      </c>
    </row>
    <row r="31" spans="1:2">
      <c r="A31" s="77" t="s">
        <v>58</v>
      </c>
      <c r="B31" s="78">
        <v>0</v>
      </c>
    </row>
    <row r="32" spans="1:2">
      <c r="A32" s="77" t="s">
        <v>59</v>
      </c>
      <c r="B32" s="78">
        <v>0</v>
      </c>
    </row>
    <row r="33" spans="1:2">
      <c r="A33" s="79" t="s">
        <v>60</v>
      </c>
      <c r="B33" s="72">
        <f>SUM(B29:B32)</f>
        <v>40791550.369999975</v>
      </c>
    </row>
    <row r="34" spans="1:2">
      <c r="A34" s="79" t="s">
        <v>61</v>
      </c>
      <c r="B34" s="72">
        <f>B28-B33</f>
        <v>17275864.900000028</v>
      </c>
    </row>
    <row r="35" spans="1:2">
      <c r="A35" s="77" t="s">
        <v>62</v>
      </c>
      <c r="B35" s="78"/>
    </row>
    <row r="36" spans="1:2">
      <c r="A36" s="77" t="s">
        <v>63</v>
      </c>
      <c r="B36" s="78">
        <v>0</v>
      </c>
    </row>
    <row r="37" spans="1:2">
      <c r="A37" s="77" t="s">
        <v>64</v>
      </c>
      <c r="B37" s="78">
        <v>0</v>
      </c>
    </row>
    <row r="38" spans="1:2">
      <c r="A38" s="77" t="s">
        <v>65</v>
      </c>
      <c r="B38" s="78">
        <v>131510276083.47</v>
      </c>
    </row>
    <row r="39" spans="1:2">
      <c r="A39" s="77" t="s">
        <v>66</v>
      </c>
      <c r="B39" s="78">
        <v>0</v>
      </c>
    </row>
    <row r="40" spans="1:2">
      <c r="A40" s="77" t="s">
        <v>67</v>
      </c>
      <c r="B40" s="78">
        <v>0</v>
      </c>
    </row>
    <row r="41" spans="1:2">
      <c r="A41" s="79" t="s">
        <v>68</v>
      </c>
      <c r="B41" s="72">
        <f>SUM(B36:B40)</f>
        <v>131510276083.47</v>
      </c>
    </row>
    <row r="42" spans="1:2">
      <c r="A42" s="77" t="s">
        <v>69</v>
      </c>
      <c r="B42" s="78">
        <v>132497076446.48001</v>
      </c>
    </row>
    <row r="43" spans="1:2">
      <c r="A43" s="77" t="s">
        <v>70</v>
      </c>
      <c r="B43" s="78">
        <v>93620132.800000399</v>
      </c>
    </row>
    <row r="44" spans="1:2">
      <c r="A44" s="77" t="s">
        <v>71</v>
      </c>
      <c r="B44" s="78">
        <v>0</v>
      </c>
    </row>
    <row r="45" spans="1:2">
      <c r="A45" s="77" t="s">
        <v>72</v>
      </c>
      <c r="B45" s="78">
        <v>0</v>
      </c>
    </row>
    <row r="46" spans="1:2">
      <c r="A46" s="79" t="s">
        <v>73</v>
      </c>
      <c r="B46" s="72">
        <f>SUM(B42:B45)</f>
        <v>132590696579.28001</v>
      </c>
    </row>
    <row r="47" spans="1:2">
      <c r="A47" s="79" t="s">
        <v>74</v>
      </c>
      <c r="B47" s="72">
        <f>B41-B46</f>
        <v>-1080420495.8100128</v>
      </c>
    </row>
    <row r="48" spans="1:2">
      <c r="A48" s="79" t="s">
        <v>75</v>
      </c>
      <c r="B48" s="78">
        <v>41871.17</v>
      </c>
    </row>
    <row r="49" spans="1:3">
      <c r="A49" s="79" t="s">
        <v>76</v>
      </c>
      <c r="B49" s="72">
        <f>B48+B47+B34+B22</f>
        <v>2568226729.7699871</v>
      </c>
    </row>
    <row r="50" spans="1:3">
      <c r="A50" s="79" t="s">
        <v>77</v>
      </c>
      <c r="B50" s="78">
        <v>7261249796.3199997</v>
      </c>
    </row>
    <row r="51" spans="1:3" ht="14.25" thickBot="1">
      <c r="A51" s="79" t="s">
        <v>78</v>
      </c>
      <c r="B51" s="84">
        <f>B49+B50</f>
        <v>9829476526.0899868</v>
      </c>
      <c r="C51" s="29">
        <f>B51-合并资产负债表!B6-合并资产负债表!B8</f>
        <v>-1.239776611328125E-5</v>
      </c>
    </row>
    <row r="52" spans="1:3" ht="15" thickTop="1" thickBot="1">
      <c r="A52" s="134" t="s">
        <v>79</v>
      </c>
      <c r="B52" s="134"/>
    </row>
    <row r="53" spans="1:3" ht="14.25" thickTop="1">
      <c r="A53" s="81" t="s">
        <v>80</v>
      </c>
      <c r="B53" s="78">
        <v>209375941.62999982</v>
      </c>
      <c r="C53" s="28">
        <f>B53-合并损益表!C33</f>
        <v>0</v>
      </c>
    </row>
    <row r="54" spans="1:3">
      <c r="A54" s="82" t="s">
        <v>81</v>
      </c>
      <c r="B54" s="78">
        <v>20338021.820000004</v>
      </c>
    </row>
    <row r="55" spans="1:3">
      <c r="A55" s="82" t="s">
        <v>82</v>
      </c>
      <c r="B55" s="78">
        <v>8443659.0099999998</v>
      </c>
    </row>
    <row r="56" spans="1:3">
      <c r="A56" s="82" t="s">
        <v>83</v>
      </c>
      <c r="B56" s="78">
        <v>7737845.0600000005</v>
      </c>
    </row>
    <row r="57" spans="1:3">
      <c r="A57" s="82" t="s">
        <v>84</v>
      </c>
      <c r="B57" s="78">
        <v>6262822.0099999998</v>
      </c>
    </row>
    <row r="58" spans="1:3" ht="24">
      <c r="A58" s="82" t="s">
        <v>85</v>
      </c>
      <c r="B58" s="78">
        <v>-440715.10000000003</v>
      </c>
    </row>
    <row r="59" spans="1:3">
      <c r="A59" s="82" t="s">
        <v>86</v>
      </c>
      <c r="B59" s="78">
        <v>6192.85</v>
      </c>
    </row>
    <row r="60" spans="1:3">
      <c r="A60" s="82" t="s">
        <v>87</v>
      </c>
      <c r="B60" s="78">
        <v>-72907330.479999989</v>
      </c>
    </row>
    <row r="61" spans="1:3">
      <c r="A61" s="82" t="s">
        <v>88</v>
      </c>
      <c r="B61" s="78">
        <v>131163806.34</v>
      </c>
    </row>
    <row r="62" spans="1:3">
      <c r="A62" s="82" t="s">
        <v>89</v>
      </c>
      <c r="B62" s="78">
        <v>-41871.17</v>
      </c>
    </row>
    <row r="63" spans="1:3">
      <c r="A63" s="82" t="s">
        <v>90</v>
      </c>
      <c r="B63" s="78">
        <v>8591594.2299999986</v>
      </c>
    </row>
    <row r="64" spans="1:3">
      <c r="A64" s="82" t="s">
        <v>91</v>
      </c>
      <c r="B64" s="78">
        <v>53937644.999999985</v>
      </c>
    </row>
    <row r="65" spans="1:3">
      <c r="A65" s="82" t="s">
        <v>92</v>
      </c>
      <c r="B65" s="78">
        <v>-20000</v>
      </c>
    </row>
    <row r="66" spans="1:3" ht="24">
      <c r="A66" s="82" t="s">
        <v>93</v>
      </c>
      <c r="B66" s="78">
        <v>-1848732742.6099997</v>
      </c>
    </row>
    <row r="67" spans="1:3">
      <c r="A67" s="82" t="s">
        <v>94</v>
      </c>
      <c r="B67" s="78">
        <v>-1121480076.4200001</v>
      </c>
    </row>
    <row r="68" spans="1:3">
      <c r="A68" s="82" t="s">
        <v>95</v>
      </c>
      <c r="B68" s="78">
        <v>-725225845.43999982</v>
      </c>
    </row>
    <row r="69" spans="1:3">
      <c r="A69" s="82" t="s">
        <v>96</v>
      </c>
      <c r="B69" s="78">
        <v>6954320542.7800007</v>
      </c>
    </row>
    <row r="70" spans="1:3" ht="14.25" thickBot="1">
      <c r="A70" s="83" t="s">
        <v>97</v>
      </c>
      <c r="B70" s="85">
        <f>SUM(B53:B69)</f>
        <v>3631329489.5100012</v>
      </c>
      <c r="C70" s="29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4"/>
  <sheetViews>
    <sheetView showZeros="0" workbookViewId="0">
      <selection activeCell="F21" sqref="F21"/>
    </sheetView>
  </sheetViews>
  <sheetFormatPr defaultRowHeight="13.5"/>
  <cols>
    <col min="1" max="1" width="24.875" bestFit="1" customWidth="1"/>
    <col min="2" max="3" width="19.375" bestFit="1" customWidth="1"/>
    <col min="4" max="4" width="29.875" bestFit="1" customWidth="1"/>
    <col min="5" max="5" width="21.875" customWidth="1"/>
    <col min="6" max="6" width="23.25" customWidth="1"/>
    <col min="7" max="7" width="22.75" hidden="1" customWidth="1"/>
    <col min="8" max="8" width="0" hidden="1" customWidth="1"/>
  </cols>
  <sheetData>
    <row r="2" spans="1:6" ht="18.75">
      <c r="A2" s="135" t="s">
        <v>0</v>
      </c>
      <c r="B2" s="136"/>
      <c r="C2" s="136"/>
      <c r="D2" s="136"/>
      <c r="E2" s="136"/>
      <c r="F2" s="136"/>
    </row>
    <row r="3" spans="1:6" ht="14.25" thickBot="1">
      <c r="A3" s="30" t="s">
        <v>19</v>
      </c>
      <c r="B3" s="30"/>
      <c r="C3" s="59"/>
      <c r="D3" s="60">
        <f>合并资产负债表!D3</f>
        <v>43646</v>
      </c>
      <c r="E3" s="61" t="s">
        <v>1</v>
      </c>
      <c r="F3" s="61" t="s">
        <v>2</v>
      </c>
    </row>
    <row r="4" spans="1:6">
      <c r="A4" s="32" t="s">
        <v>3</v>
      </c>
      <c r="B4" s="33" t="s">
        <v>4</v>
      </c>
      <c r="C4" s="33" t="s">
        <v>5</v>
      </c>
      <c r="D4" s="33" t="s">
        <v>6</v>
      </c>
      <c r="E4" s="33" t="s">
        <v>4</v>
      </c>
      <c r="F4" s="34" t="s">
        <v>5</v>
      </c>
    </row>
    <row r="5" spans="1:6">
      <c r="A5" s="106" t="s">
        <v>7</v>
      </c>
      <c r="B5" s="107"/>
      <c r="C5" s="107"/>
      <c r="D5" s="118" t="s">
        <v>8</v>
      </c>
      <c r="E5" s="107"/>
      <c r="F5" s="119"/>
    </row>
    <row r="6" spans="1:6">
      <c r="A6" s="108" t="s">
        <v>110</v>
      </c>
      <c r="B6" s="109">
        <v>8024039778.3100004</v>
      </c>
      <c r="C6" s="110">
        <v>5995399605.7300005</v>
      </c>
      <c r="D6" s="120" t="s">
        <v>136</v>
      </c>
      <c r="E6" s="121">
        <v>0</v>
      </c>
      <c r="F6" s="122"/>
    </row>
    <row r="7" spans="1:6">
      <c r="A7" s="108" t="s">
        <v>111</v>
      </c>
      <c r="B7" s="109">
        <v>7576557835.8599997</v>
      </c>
      <c r="C7" s="110">
        <v>4393226593.75</v>
      </c>
      <c r="D7" s="120" t="s">
        <v>137</v>
      </c>
      <c r="E7" s="121">
        <v>629198986.29999995</v>
      </c>
      <c r="F7" s="122">
        <v>16649345.210000001</v>
      </c>
    </row>
    <row r="8" spans="1:6">
      <c r="A8" s="108" t="s">
        <v>112</v>
      </c>
      <c r="B8" s="109">
        <v>1307725005.2</v>
      </c>
      <c r="C8" s="110">
        <v>943417837.88</v>
      </c>
      <c r="D8" s="120" t="s">
        <v>138</v>
      </c>
      <c r="E8" s="121">
        <v>402293333.33999997</v>
      </c>
      <c r="F8" s="123">
        <v>0</v>
      </c>
    </row>
    <row r="9" spans="1:6">
      <c r="A9" s="108" t="s">
        <v>113</v>
      </c>
      <c r="B9" s="109">
        <v>987355061.71000004</v>
      </c>
      <c r="C9" s="110">
        <v>737675147.34000003</v>
      </c>
      <c r="D9" s="124" t="s">
        <v>139</v>
      </c>
      <c r="E9" s="121">
        <v>0</v>
      </c>
      <c r="F9" s="122">
        <v>0</v>
      </c>
    </row>
    <row r="10" spans="1:6">
      <c r="A10" s="108" t="s">
        <v>114</v>
      </c>
      <c r="B10" s="109">
        <v>0</v>
      </c>
      <c r="C10" s="110">
        <v>0</v>
      </c>
      <c r="D10" s="125" t="s">
        <v>140</v>
      </c>
      <c r="E10" s="121">
        <v>3661578</v>
      </c>
      <c r="F10" s="122">
        <v>212172.82</v>
      </c>
    </row>
    <row r="11" spans="1:6">
      <c r="A11" s="108" t="s">
        <v>115</v>
      </c>
      <c r="B11" s="109">
        <v>0</v>
      </c>
      <c r="C11" s="110">
        <v>0</v>
      </c>
      <c r="D11" s="120" t="s">
        <v>141</v>
      </c>
      <c r="E11" s="121">
        <v>5087072419.9700003</v>
      </c>
      <c r="F11" s="123">
        <v>4073849107.4399996</v>
      </c>
    </row>
    <row r="12" spans="1:6">
      <c r="A12" s="111" t="s">
        <v>116</v>
      </c>
      <c r="B12" s="109">
        <v>4649891847.1999998</v>
      </c>
      <c r="C12" s="110">
        <v>3448887085.1700001</v>
      </c>
      <c r="D12" s="120" t="s">
        <v>142</v>
      </c>
      <c r="E12" s="121">
        <v>8538001552.5699997</v>
      </c>
      <c r="F12" s="123">
        <v>5328580108.7800007</v>
      </c>
    </row>
    <row r="13" spans="1:6">
      <c r="A13" s="108" t="s">
        <v>117</v>
      </c>
      <c r="B13" s="109">
        <v>3606320</v>
      </c>
      <c r="C13" s="110">
        <v>90554.89</v>
      </c>
      <c r="D13" s="120" t="s">
        <v>143</v>
      </c>
      <c r="E13" s="121">
        <v>0</v>
      </c>
      <c r="F13" s="123">
        <v>0</v>
      </c>
    </row>
    <row r="14" spans="1:6">
      <c r="A14" s="108" t="s">
        <v>118</v>
      </c>
      <c r="B14" s="109">
        <v>163860408.87</v>
      </c>
      <c r="C14" s="110">
        <v>45903301.119999997</v>
      </c>
      <c r="D14" s="120" t="s">
        <v>144</v>
      </c>
      <c r="E14" s="121">
        <v>151670574.08000001</v>
      </c>
      <c r="F14" s="123">
        <v>145101487.25999999</v>
      </c>
    </row>
    <row r="15" spans="1:6">
      <c r="A15" s="108" t="s">
        <v>119</v>
      </c>
      <c r="B15" s="109">
        <v>149340716.41</v>
      </c>
      <c r="C15" s="109">
        <v>376537421</v>
      </c>
      <c r="D15" s="120" t="s">
        <v>145</v>
      </c>
      <c r="E15" s="121">
        <v>11998058.99</v>
      </c>
      <c r="F15" s="123">
        <v>9661757.7699999996</v>
      </c>
    </row>
    <row r="16" spans="1:6">
      <c r="A16" s="108" t="s">
        <v>120</v>
      </c>
      <c r="B16" s="109">
        <v>0</v>
      </c>
      <c r="C16" s="110">
        <v>0</v>
      </c>
      <c r="D16" s="120" t="s">
        <v>146</v>
      </c>
      <c r="E16" s="121">
        <v>121211810.62</v>
      </c>
      <c r="F16" s="123">
        <v>52211220.409999996</v>
      </c>
    </row>
    <row r="17" spans="1:6">
      <c r="A17" s="108" t="s">
        <v>121</v>
      </c>
      <c r="B17" s="109">
        <v>1896718037.8599999</v>
      </c>
      <c r="C17" s="110">
        <v>1893950089.5999999</v>
      </c>
      <c r="D17" s="120" t="s">
        <v>147</v>
      </c>
      <c r="E17" s="121">
        <v>0</v>
      </c>
      <c r="F17" s="123">
        <v>0</v>
      </c>
    </row>
    <row r="18" spans="1:6">
      <c r="A18" s="108" t="s">
        <v>122</v>
      </c>
      <c r="B18" s="109">
        <v>0</v>
      </c>
      <c r="C18" s="110">
        <v>0</v>
      </c>
      <c r="D18" s="120" t="s">
        <v>148</v>
      </c>
      <c r="E18" s="121">
        <v>0</v>
      </c>
      <c r="F18" s="123">
        <v>0</v>
      </c>
    </row>
    <row r="19" spans="1:6">
      <c r="A19" s="108" t="s">
        <v>123</v>
      </c>
      <c r="B19" s="109">
        <v>8048946422.5200005</v>
      </c>
      <c r="C19" s="110">
        <v>5328576100.1199999</v>
      </c>
      <c r="D19" s="120" t="s">
        <v>149</v>
      </c>
      <c r="E19" s="121">
        <v>0</v>
      </c>
      <c r="F19" s="123">
        <v>0</v>
      </c>
    </row>
    <row r="20" spans="1:6">
      <c r="A20" s="112" t="s">
        <v>124</v>
      </c>
      <c r="B20" s="109">
        <v>5183017411.1999998</v>
      </c>
      <c r="C20" s="110">
        <v>3254739044.3400002</v>
      </c>
      <c r="D20" s="120" t="s">
        <v>150</v>
      </c>
      <c r="E20" s="121">
        <v>0</v>
      </c>
      <c r="F20" s="123">
        <v>0</v>
      </c>
    </row>
    <row r="21" spans="1:6">
      <c r="A21" s="108" t="s">
        <v>125</v>
      </c>
      <c r="B21" s="109">
        <v>0</v>
      </c>
      <c r="C21" s="110">
        <v>0</v>
      </c>
      <c r="D21" s="120" t="s">
        <v>151</v>
      </c>
      <c r="E21" s="121">
        <v>2777325930.1100001</v>
      </c>
      <c r="F21" s="123">
        <v>3339599760.6700001</v>
      </c>
    </row>
    <row r="22" spans="1:6">
      <c r="A22" s="108" t="s">
        <v>126</v>
      </c>
      <c r="B22" s="109">
        <v>2782111507.8200002</v>
      </c>
      <c r="C22" s="110">
        <v>1951591634.7799997</v>
      </c>
      <c r="D22" s="120" t="s">
        <v>152</v>
      </c>
      <c r="E22" s="121">
        <v>0</v>
      </c>
      <c r="F22" s="123">
        <v>0</v>
      </c>
    </row>
    <row r="23" spans="1:6">
      <c r="A23" s="108" t="s">
        <v>127</v>
      </c>
      <c r="B23" s="109">
        <v>83817503.5</v>
      </c>
      <c r="C23" s="110">
        <v>122245421</v>
      </c>
      <c r="D23" s="126" t="s">
        <v>109</v>
      </c>
      <c r="E23" s="121">
        <v>0</v>
      </c>
      <c r="F23" s="123">
        <v>0</v>
      </c>
    </row>
    <row r="24" spans="1:6">
      <c r="A24" s="108" t="s">
        <v>128</v>
      </c>
      <c r="B24" s="109">
        <v>710986622.20000005</v>
      </c>
      <c r="C24" s="110">
        <v>710986622.20000005</v>
      </c>
      <c r="D24" s="120" t="s">
        <v>153</v>
      </c>
      <c r="E24" s="121">
        <v>0</v>
      </c>
      <c r="F24" s="123">
        <v>0</v>
      </c>
    </row>
    <row r="25" spans="1:6">
      <c r="A25" s="108" t="s">
        <v>129</v>
      </c>
      <c r="B25" s="109">
        <v>0</v>
      </c>
      <c r="C25" s="110">
        <v>0</v>
      </c>
      <c r="D25" s="120" t="s">
        <v>154</v>
      </c>
      <c r="E25" s="121">
        <v>1289307148.0699999</v>
      </c>
      <c r="F25" s="123">
        <v>52327978.619999997</v>
      </c>
    </row>
    <row r="26" spans="1:6">
      <c r="A26" s="108" t="s">
        <v>130</v>
      </c>
      <c r="B26" s="109">
        <v>80568606.5</v>
      </c>
      <c r="C26" s="110">
        <v>83201727.829999998</v>
      </c>
      <c r="D26" s="35" t="s">
        <v>209</v>
      </c>
      <c r="E26" s="56">
        <v>19011741392.049999</v>
      </c>
      <c r="F26" s="62">
        <v>13018192938.980001</v>
      </c>
    </row>
    <row r="27" spans="1:6">
      <c r="A27" s="108" t="s">
        <v>131</v>
      </c>
      <c r="B27" s="109">
        <v>30042330.370000001</v>
      </c>
      <c r="C27" s="110">
        <v>28286866.100000001</v>
      </c>
      <c r="D27" s="37" t="s">
        <v>210</v>
      </c>
      <c r="E27" s="38"/>
      <c r="F27" s="48"/>
    </row>
    <row r="28" spans="1:6">
      <c r="A28" s="108" t="s">
        <v>132</v>
      </c>
      <c r="B28" s="109">
        <v>37098255.640000001</v>
      </c>
      <c r="C28" s="109">
        <v>41128880.990000002</v>
      </c>
      <c r="D28" s="5" t="s">
        <v>155</v>
      </c>
      <c r="E28" s="6">
        <v>3441445000</v>
      </c>
      <c r="F28" s="9">
        <v>3441445000</v>
      </c>
    </row>
    <row r="29" spans="1:6">
      <c r="A29" s="108" t="s">
        <v>134</v>
      </c>
      <c r="B29" s="109">
        <v>101932731.11</v>
      </c>
      <c r="C29" s="109">
        <v>148612914.19999999</v>
      </c>
      <c r="D29" s="5" t="s">
        <v>156</v>
      </c>
      <c r="E29" s="6">
        <v>0</v>
      </c>
      <c r="F29" s="10">
        <v>0</v>
      </c>
    </row>
    <row r="30" spans="1:6">
      <c r="A30" s="108" t="s">
        <v>135</v>
      </c>
      <c r="B30" s="109">
        <v>55304512.840000004</v>
      </c>
      <c r="C30" s="110">
        <v>76028273.819999993</v>
      </c>
      <c r="D30" s="8" t="s">
        <v>157</v>
      </c>
      <c r="E30" s="6">
        <v>0</v>
      </c>
      <c r="F30" s="10">
        <v>0</v>
      </c>
    </row>
    <row r="31" spans="1:6">
      <c r="A31" s="108"/>
      <c r="B31" s="109"/>
      <c r="C31" s="113"/>
      <c r="D31" s="5" t="s">
        <v>158</v>
      </c>
      <c r="E31" s="6">
        <v>0</v>
      </c>
      <c r="F31" s="10">
        <v>0</v>
      </c>
    </row>
    <row r="32" spans="1:6">
      <c r="A32" s="114"/>
      <c r="B32" s="107"/>
      <c r="C32" s="107"/>
      <c r="D32" s="8" t="s">
        <v>159</v>
      </c>
      <c r="E32" s="6">
        <v>1694776910.8499999</v>
      </c>
      <c r="F32" s="10">
        <v>1694776910.8499999</v>
      </c>
    </row>
    <row r="33" spans="1:8">
      <c r="A33" s="115"/>
      <c r="B33" s="107"/>
      <c r="C33" s="107"/>
      <c r="D33" s="5" t="s">
        <v>160</v>
      </c>
      <c r="E33" s="6">
        <v>0</v>
      </c>
      <c r="F33" s="10">
        <v>0</v>
      </c>
    </row>
    <row r="34" spans="1:8">
      <c r="A34" s="116"/>
      <c r="B34" s="107"/>
      <c r="C34" s="107"/>
      <c r="D34" s="55" t="s">
        <v>161</v>
      </c>
      <c r="E34" s="6">
        <v>-10734543.220000001</v>
      </c>
      <c r="F34" s="10">
        <v>33195301.760000002</v>
      </c>
    </row>
    <row r="35" spans="1:8">
      <c r="A35" s="114"/>
      <c r="B35" s="107"/>
      <c r="C35" s="107"/>
      <c r="D35" s="5" t="s">
        <v>162</v>
      </c>
      <c r="E35" s="6">
        <v>327314195.44999999</v>
      </c>
      <c r="F35" s="10">
        <v>327314195.44999999</v>
      </c>
    </row>
    <row r="36" spans="1:8">
      <c r="A36" s="114"/>
      <c r="B36" s="117"/>
      <c r="C36" s="117"/>
      <c r="D36" s="5" t="s">
        <v>163</v>
      </c>
      <c r="E36" s="6">
        <v>658268155.23000002</v>
      </c>
      <c r="F36" s="10">
        <v>654800878.32000005</v>
      </c>
    </row>
    <row r="37" spans="1:8">
      <c r="A37" s="114"/>
      <c r="B37" s="117"/>
      <c r="C37" s="117"/>
      <c r="D37" s="5" t="s">
        <v>164</v>
      </c>
      <c r="E37" s="6">
        <v>137250484.67000002</v>
      </c>
      <c r="F37" s="63">
        <v>-48717944.710000008</v>
      </c>
    </row>
    <row r="38" spans="1:8">
      <c r="A38" s="114"/>
      <c r="B38" s="117"/>
      <c r="C38" s="117"/>
      <c r="D38" s="39" t="s">
        <v>213</v>
      </c>
      <c r="E38" s="42">
        <v>6248320202.9799995</v>
      </c>
      <c r="F38" s="49">
        <v>6102814341.6700001</v>
      </c>
    </row>
    <row r="39" spans="1:8" ht="14.25" thickBot="1">
      <c r="A39" s="43" t="s">
        <v>9</v>
      </c>
      <c r="B39" s="44">
        <v>25260061595.029995</v>
      </c>
      <c r="C39" s="44">
        <v>19121007280.650002</v>
      </c>
      <c r="D39" s="57" t="s">
        <v>214</v>
      </c>
      <c r="E39" s="44">
        <v>25260061595.029999</v>
      </c>
      <c r="F39" s="50">
        <v>19121007280.650002</v>
      </c>
      <c r="G39" s="90">
        <f>B39-E39</f>
        <v>0</v>
      </c>
      <c r="H39" s="29">
        <f>C39-F39</f>
        <v>0</v>
      </c>
    </row>
    <row r="40" spans="1:8">
      <c r="A40" s="47" t="s">
        <v>26</v>
      </c>
      <c r="B40" s="47"/>
      <c r="C40" s="129" t="s">
        <v>28</v>
      </c>
      <c r="D40" s="129"/>
      <c r="E40" s="58" t="s">
        <v>27</v>
      </c>
      <c r="F40" s="58"/>
      <c r="G40" s="28">
        <f>E35+E36+E37-F35-F36-F37-母公司损益表!C33</f>
        <v>-930194.55999988317</v>
      </c>
    </row>
    <row r="42" spans="1:8">
      <c r="G42" s="89">
        <f>E34-F34-母公司损益表!C36</f>
        <v>0</v>
      </c>
    </row>
    <row r="44" spans="1:8">
      <c r="E44" s="28"/>
    </row>
  </sheetData>
  <mergeCells count="2">
    <mergeCell ref="A2:F2"/>
    <mergeCell ref="C40:D40"/>
  </mergeCells>
  <phoneticPr fontId="2" type="noConversion"/>
  <printOptions horizontalCentered="1"/>
  <pageMargins left="1.3779527559055118" right="1.3779527559055118" top="0.74803149606299213" bottom="0.74803149606299213" header="0.31496062992125984" footer="0.31496062992125984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9"/>
  <sheetViews>
    <sheetView showZeros="0" workbookViewId="0">
      <selection activeCell="B11" sqref="B11"/>
    </sheetView>
  </sheetViews>
  <sheetFormatPr defaultColWidth="24.75" defaultRowHeight="13.5"/>
  <cols>
    <col min="1" max="1" width="57.375" customWidth="1"/>
    <col min="2" max="2" width="29.75" customWidth="1"/>
    <col min="3" max="3" width="32.375" customWidth="1"/>
  </cols>
  <sheetData>
    <row r="2" spans="1:5" ht="18.75">
      <c r="A2" s="137" t="s">
        <v>10</v>
      </c>
      <c r="B2" s="138"/>
      <c r="C2" s="138"/>
    </row>
    <row r="3" spans="1:5" ht="14.25" thickBot="1">
      <c r="A3" s="30" t="s">
        <v>19</v>
      </c>
      <c r="B3" s="91">
        <f>合并损益表!B3</f>
        <v>43617</v>
      </c>
      <c r="C3" s="31" t="s">
        <v>11</v>
      </c>
    </row>
    <row r="4" spans="1:5">
      <c r="A4" s="32" t="s">
        <v>12</v>
      </c>
      <c r="B4" s="33" t="s">
        <v>13</v>
      </c>
      <c r="C4" s="34" t="s">
        <v>14</v>
      </c>
    </row>
    <row r="5" spans="1:5">
      <c r="A5" s="51" t="s">
        <v>165</v>
      </c>
      <c r="B5" s="52">
        <v>131039642.40999994</v>
      </c>
      <c r="C5" s="68">
        <v>683858346.38999987</v>
      </c>
      <c r="D5">
        <v>683858346.38999987</v>
      </c>
      <c r="E5" s="29">
        <f>C5-D5</f>
        <v>0</v>
      </c>
    </row>
    <row r="6" spans="1:5">
      <c r="A6" s="13" t="s">
        <v>166</v>
      </c>
      <c r="B6" s="14">
        <v>46443937.530000001</v>
      </c>
      <c r="C6" s="15">
        <v>118999368.22</v>
      </c>
      <c r="D6">
        <v>118999368.22</v>
      </c>
      <c r="E6" s="29">
        <f t="shared" ref="E6:E33" si="0">C6-D6</f>
        <v>0</v>
      </c>
    </row>
    <row r="7" spans="1:5">
      <c r="A7" s="13" t="s">
        <v>167</v>
      </c>
      <c r="B7" s="14">
        <v>90614442.689999998</v>
      </c>
      <c r="C7" s="15">
        <v>336657016.13999999</v>
      </c>
      <c r="D7">
        <v>336657016.13999999</v>
      </c>
      <c r="E7" s="29">
        <f t="shared" si="0"/>
        <v>0</v>
      </c>
    </row>
    <row r="8" spans="1:5">
      <c r="A8" s="13" t="s">
        <v>168</v>
      </c>
      <c r="B8" s="14">
        <v>44170505.159999996</v>
      </c>
      <c r="C8" s="15">
        <v>217657647.91999999</v>
      </c>
      <c r="D8">
        <v>217657647.91999999</v>
      </c>
      <c r="E8" s="29">
        <f t="shared" si="0"/>
        <v>0</v>
      </c>
    </row>
    <row r="9" spans="1:5">
      <c r="A9" s="13" t="s">
        <v>169</v>
      </c>
      <c r="B9" s="14">
        <v>57333927.609999955</v>
      </c>
      <c r="C9" s="15">
        <v>382837025.20999998</v>
      </c>
      <c r="D9">
        <v>382837025.20999998</v>
      </c>
      <c r="E9" s="29">
        <f t="shared" si="0"/>
        <v>0</v>
      </c>
    </row>
    <row r="10" spans="1:5">
      <c r="A10" s="13" t="s">
        <v>170</v>
      </c>
      <c r="B10" s="14">
        <v>28254728.840000004</v>
      </c>
      <c r="C10" s="15">
        <v>256972186.97999999</v>
      </c>
      <c r="D10">
        <v>256972186.97999999</v>
      </c>
      <c r="E10" s="29">
        <f t="shared" si="0"/>
        <v>0</v>
      </c>
    </row>
    <row r="11" spans="1:5">
      <c r="A11" s="13" t="s">
        <v>171</v>
      </c>
      <c r="B11" s="14">
        <v>25980283.009999998</v>
      </c>
      <c r="C11" s="15">
        <v>80426509.409999996</v>
      </c>
      <c r="D11">
        <v>80426509.409999996</v>
      </c>
      <c r="E11" s="29">
        <f t="shared" si="0"/>
        <v>0</v>
      </c>
    </row>
    <row r="12" spans="1:5">
      <c r="A12" s="13" t="s">
        <v>172</v>
      </c>
      <c r="B12" s="14">
        <v>3142536.7100000009</v>
      </c>
      <c r="C12" s="15">
        <v>41335814.840000004</v>
      </c>
      <c r="D12">
        <v>41335814.840000004</v>
      </c>
      <c r="E12" s="29">
        <f t="shared" si="0"/>
        <v>0</v>
      </c>
    </row>
    <row r="13" spans="1:5">
      <c r="A13" s="13" t="s">
        <v>173</v>
      </c>
      <c r="B13" s="14">
        <v>14699149.109999985</v>
      </c>
      <c r="C13" s="15">
        <v>136262607.13999999</v>
      </c>
      <c r="D13">
        <v>136262607.13999999</v>
      </c>
      <c r="E13" s="29">
        <f t="shared" si="0"/>
        <v>0</v>
      </c>
    </row>
    <row r="14" spans="1:5">
      <c r="A14" s="13" t="s">
        <v>174</v>
      </c>
      <c r="B14" s="14">
        <v>0</v>
      </c>
      <c r="C14" s="15">
        <v>0</v>
      </c>
      <c r="D14">
        <v>0</v>
      </c>
      <c r="E14" s="29">
        <f t="shared" si="0"/>
        <v>0</v>
      </c>
    </row>
    <row r="15" spans="1:5">
      <c r="A15" s="13" t="s">
        <v>175</v>
      </c>
      <c r="B15" s="14">
        <v>0</v>
      </c>
      <c r="C15" s="15">
        <v>0</v>
      </c>
      <c r="D15">
        <v>0</v>
      </c>
      <c r="E15" s="29">
        <f t="shared" si="0"/>
        <v>0</v>
      </c>
    </row>
    <row r="16" spans="1:5">
      <c r="A16" s="13" t="s">
        <v>176</v>
      </c>
      <c r="B16" s="14">
        <v>0</v>
      </c>
      <c r="C16" s="15">
        <v>0</v>
      </c>
      <c r="D16">
        <v>0</v>
      </c>
      <c r="E16" s="29">
        <f t="shared" si="0"/>
        <v>0</v>
      </c>
    </row>
    <row r="17" spans="1:5">
      <c r="A17" s="13" t="s">
        <v>177</v>
      </c>
      <c r="B17" s="14">
        <v>1629</v>
      </c>
      <c r="C17" s="15">
        <v>1629</v>
      </c>
      <c r="D17">
        <v>1629</v>
      </c>
      <c r="E17" s="29">
        <f t="shared" si="0"/>
        <v>0</v>
      </c>
    </row>
    <row r="18" spans="1:5">
      <c r="A18" s="13" t="s">
        <v>178</v>
      </c>
      <c r="B18" s="14">
        <v>11439316.399999999</v>
      </c>
      <c r="C18" s="15">
        <v>35789776.25</v>
      </c>
      <c r="D18">
        <v>35789776.25</v>
      </c>
      <c r="E18" s="29">
        <f t="shared" si="0"/>
        <v>0</v>
      </c>
    </row>
    <row r="19" spans="1:5">
      <c r="A19" s="13" t="s">
        <v>179</v>
      </c>
      <c r="B19" s="14">
        <v>-23423.590000000004</v>
      </c>
      <c r="C19" s="15">
        <v>41871.17</v>
      </c>
      <c r="D19">
        <v>41871.17</v>
      </c>
      <c r="E19" s="29">
        <f t="shared" si="0"/>
        <v>0</v>
      </c>
    </row>
    <row r="20" spans="1:5">
      <c r="A20" s="13" t="s">
        <v>180</v>
      </c>
      <c r="B20" s="14">
        <v>1145207.8499999996</v>
      </c>
      <c r="C20" s="15">
        <v>9752763.5</v>
      </c>
      <c r="D20">
        <v>9752763.5</v>
      </c>
      <c r="E20" s="29">
        <f t="shared" si="0"/>
        <v>0</v>
      </c>
    </row>
    <row r="21" spans="1:5">
      <c r="A21" s="13" t="s">
        <v>181</v>
      </c>
      <c r="B21" s="14">
        <v>-101.5</v>
      </c>
      <c r="C21" s="15">
        <v>173305.9</v>
      </c>
      <c r="D21">
        <v>173305.9</v>
      </c>
      <c r="E21" s="29">
        <f t="shared" si="0"/>
        <v>0</v>
      </c>
    </row>
    <row r="22" spans="1:5">
      <c r="A22" s="51" t="s">
        <v>182</v>
      </c>
      <c r="B22" s="52">
        <v>110782785.96999998</v>
      </c>
      <c r="C22" s="68">
        <v>432612879.80999994</v>
      </c>
      <c r="D22">
        <v>432612879.80999994</v>
      </c>
      <c r="E22" s="29">
        <f t="shared" si="0"/>
        <v>0</v>
      </c>
    </row>
    <row r="23" spans="1:5">
      <c r="A23" s="13" t="s">
        <v>183</v>
      </c>
      <c r="B23" s="14">
        <v>637968.49000000022</v>
      </c>
      <c r="C23" s="15">
        <v>4907801.46</v>
      </c>
      <c r="D23">
        <v>4907801.46</v>
      </c>
      <c r="E23" s="29">
        <f t="shared" si="0"/>
        <v>0</v>
      </c>
    </row>
    <row r="24" spans="1:5">
      <c r="A24" s="13" t="s">
        <v>184</v>
      </c>
      <c r="B24" s="14">
        <v>108291324.56999999</v>
      </c>
      <c r="C24" s="15">
        <v>400887541.87</v>
      </c>
      <c r="D24">
        <v>400887541.87</v>
      </c>
      <c r="E24" s="29">
        <f t="shared" si="0"/>
        <v>0</v>
      </c>
    </row>
    <row r="25" spans="1:5">
      <c r="A25" s="13" t="s">
        <v>185</v>
      </c>
      <c r="B25" s="14">
        <v>1665865.75</v>
      </c>
      <c r="C25" s="15">
        <v>24732962.27</v>
      </c>
      <c r="D25">
        <v>24732962.27</v>
      </c>
      <c r="E25" s="29">
        <f t="shared" si="0"/>
        <v>0</v>
      </c>
    </row>
    <row r="26" spans="1:5">
      <c r="A26" s="13" t="s">
        <v>186</v>
      </c>
      <c r="B26" s="14">
        <v>0</v>
      </c>
      <c r="C26" s="15">
        <v>0</v>
      </c>
      <c r="D26">
        <v>0</v>
      </c>
      <c r="E26" s="29">
        <f t="shared" si="0"/>
        <v>0</v>
      </c>
    </row>
    <row r="27" spans="1:5">
      <c r="A27" s="13" t="s">
        <v>187</v>
      </c>
      <c r="B27" s="14">
        <v>187627.15999999992</v>
      </c>
      <c r="C27" s="15">
        <v>2084574.21</v>
      </c>
      <c r="D27">
        <v>2084574.21</v>
      </c>
      <c r="E27" s="29">
        <f t="shared" si="0"/>
        <v>0</v>
      </c>
    </row>
    <row r="28" spans="1:5">
      <c r="A28" s="51" t="s">
        <v>188</v>
      </c>
      <c r="B28" s="52">
        <v>20256856.439999953</v>
      </c>
      <c r="C28" s="68">
        <v>251245466.57999992</v>
      </c>
      <c r="D28">
        <v>251245466.57999992</v>
      </c>
      <c r="E28" s="29">
        <f t="shared" si="0"/>
        <v>0</v>
      </c>
    </row>
    <row r="29" spans="1:5">
      <c r="A29" s="64" t="s">
        <v>189</v>
      </c>
      <c r="B29" s="65">
        <v>77838.729999999981</v>
      </c>
      <c r="C29" s="69">
        <v>506419.55</v>
      </c>
      <c r="D29">
        <v>506419.55</v>
      </c>
      <c r="E29" s="29">
        <f t="shared" si="0"/>
        <v>0</v>
      </c>
    </row>
    <row r="30" spans="1:5">
      <c r="A30" s="64" t="s">
        <v>190</v>
      </c>
      <c r="B30" s="53">
        <v>16507.699999999997</v>
      </c>
      <c r="C30" s="15">
        <v>62520.53</v>
      </c>
      <c r="D30">
        <v>62520.53</v>
      </c>
      <c r="E30" s="29">
        <f t="shared" si="0"/>
        <v>0</v>
      </c>
    </row>
    <row r="31" spans="1:5">
      <c r="A31" s="51" t="s">
        <v>191</v>
      </c>
      <c r="B31" s="52">
        <v>20318187.469999954</v>
      </c>
      <c r="C31" s="68">
        <v>251689365.59999993</v>
      </c>
      <c r="D31">
        <v>251689365.59999993</v>
      </c>
      <c r="E31" s="29">
        <f t="shared" si="0"/>
        <v>0</v>
      </c>
    </row>
    <row r="32" spans="1:5">
      <c r="A32" s="64" t="s">
        <v>192</v>
      </c>
      <c r="B32" s="53">
        <v>3321097.299999997</v>
      </c>
      <c r="C32" s="70">
        <v>61323464.75</v>
      </c>
      <c r="D32">
        <v>61323464.75</v>
      </c>
      <c r="E32" s="29">
        <f t="shared" si="0"/>
        <v>0</v>
      </c>
    </row>
    <row r="33" spans="1:5">
      <c r="A33" s="51" t="s">
        <v>193</v>
      </c>
      <c r="B33" s="52">
        <v>16997090.169999957</v>
      </c>
      <c r="C33" s="68">
        <v>190365900.84999993</v>
      </c>
      <c r="D33">
        <v>190365900.84999993</v>
      </c>
      <c r="E33" s="29">
        <f t="shared" si="0"/>
        <v>0</v>
      </c>
    </row>
    <row r="34" spans="1:5">
      <c r="A34" s="64" t="s">
        <v>100</v>
      </c>
      <c r="B34" s="53">
        <v>16997090.169999957</v>
      </c>
      <c r="C34" s="15">
        <v>190365900.84999993</v>
      </c>
    </row>
    <row r="35" spans="1:5">
      <c r="A35" s="64" t="s">
        <v>101</v>
      </c>
      <c r="B35" s="66"/>
      <c r="C35" s="71"/>
    </row>
    <row r="36" spans="1:5">
      <c r="A36" s="51" t="s">
        <v>15</v>
      </c>
      <c r="B36" s="52">
        <v>1563430.129999999</v>
      </c>
      <c r="C36" s="68">
        <v>-43929844.979999997</v>
      </c>
    </row>
    <row r="37" spans="1:5">
      <c r="A37" s="54" t="s">
        <v>194</v>
      </c>
      <c r="B37" s="17">
        <v>-4514252.620000001</v>
      </c>
      <c r="C37" s="15">
        <v>-27709358.620000001</v>
      </c>
    </row>
    <row r="38" spans="1:5">
      <c r="A38" s="54" t="s">
        <v>195</v>
      </c>
      <c r="B38" s="67">
        <v>0</v>
      </c>
      <c r="C38" s="15">
        <v>0</v>
      </c>
    </row>
    <row r="39" spans="1:5">
      <c r="A39" s="54" t="s">
        <v>196</v>
      </c>
      <c r="B39" s="67">
        <v>0</v>
      </c>
      <c r="C39" s="15">
        <v>0</v>
      </c>
    </row>
    <row r="40" spans="1:5">
      <c r="A40" s="54" t="s">
        <v>197</v>
      </c>
      <c r="B40" s="67">
        <v>-4514252.620000001</v>
      </c>
      <c r="C40" s="15">
        <v>-27709358.620000001</v>
      </c>
    </row>
    <row r="41" spans="1:5">
      <c r="A41" s="54" t="s">
        <v>198</v>
      </c>
      <c r="B41" s="67">
        <v>0</v>
      </c>
      <c r="C41" s="15">
        <v>0</v>
      </c>
    </row>
    <row r="42" spans="1:5">
      <c r="A42" s="54" t="s">
        <v>199</v>
      </c>
      <c r="B42" s="67">
        <v>6077682.75</v>
      </c>
      <c r="C42" s="15">
        <v>-16220486.359999998</v>
      </c>
    </row>
    <row r="43" spans="1:5">
      <c r="A43" s="54" t="s">
        <v>200</v>
      </c>
      <c r="B43" s="67">
        <v>0</v>
      </c>
      <c r="C43" s="15">
        <v>0</v>
      </c>
    </row>
    <row r="44" spans="1:5">
      <c r="A44" s="54" t="s">
        <v>201</v>
      </c>
      <c r="B44" s="67">
        <v>5313281.25</v>
      </c>
      <c r="C44" s="15">
        <v>-17266691.709999997</v>
      </c>
    </row>
    <row r="45" spans="1:5">
      <c r="A45" s="54" t="s">
        <v>202</v>
      </c>
      <c r="B45" s="67">
        <v>0</v>
      </c>
      <c r="C45" s="15">
        <v>0</v>
      </c>
    </row>
    <row r="46" spans="1:5">
      <c r="A46" s="54" t="s">
        <v>203</v>
      </c>
      <c r="B46" s="67">
        <v>764401.5</v>
      </c>
      <c r="C46" s="15">
        <v>1046205.35</v>
      </c>
    </row>
    <row r="47" spans="1:5">
      <c r="A47" s="54" t="s">
        <v>204</v>
      </c>
      <c r="B47" s="67">
        <v>0</v>
      </c>
      <c r="C47" s="15">
        <v>0</v>
      </c>
    </row>
    <row r="48" spans="1:5">
      <c r="A48" s="54" t="s">
        <v>205</v>
      </c>
      <c r="B48" s="67">
        <v>0</v>
      </c>
      <c r="C48" s="15">
        <v>0</v>
      </c>
    </row>
    <row r="49" spans="1:3" s="96" customFormat="1" ht="14.25" thickBot="1">
      <c r="A49" s="93" t="s">
        <v>16</v>
      </c>
      <c r="B49" s="94">
        <v>18560520.299999956</v>
      </c>
      <c r="C49" s="95">
        <v>146436055.86999995</v>
      </c>
    </row>
  </sheetData>
  <mergeCells count="1">
    <mergeCell ref="A2:C2"/>
  </mergeCells>
  <phoneticPr fontId="2" type="noConversion"/>
  <pageMargins left="2.3622047244094491" right="0.70866141732283472" top="0.74803149606299213" bottom="0.74803149606299213" header="0.31496062992125984" footer="0.31496062992125984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opLeftCell="A55" workbookViewId="0">
      <selection activeCell="E15" sqref="E15"/>
    </sheetView>
  </sheetViews>
  <sheetFormatPr defaultColWidth="43.875" defaultRowHeight="13.5"/>
  <cols>
    <col min="1" max="1" width="47.375" customWidth="1"/>
    <col min="2" max="2" width="31.125" customWidth="1"/>
    <col min="3" max="3" width="43.875" hidden="1" customWidth="1"/>
    <col min="4" max="4" width="0" hidden="1" customWidth="1"/>
  </cols>
  <sheetData>
    <row r="2" spans="1:2" ht="14.25">
      <c r="A2" s="132" t="s">
        <v>98</v>
      </c>
      <c r="B2" s="132"/>
    </row>
    <row r="3" spans="1:2">
      <c r="A3" s="133"/>
      <c r="B3" s="133"/>
    </row>
    <row r="4" spans="1:2" ht="14.25" thickBot="1">
      <c r="A4" s="73" t="s">
        <v>30</v>
      </c>
      <c r="B4" s="74" t="s">
        <v>1</v>
      </c>
    </row>
    <row r="5" spans="1:2" ht="14.25" thickTop="1">
      <c r="A5" s="75" t="s">
        <v>99</v>
      </c>
      <c r="B5" s="76" t="s">
        <v>32</v>
      </c>
    </row>
    <row r="6" spans="1:2">
      <c r="A6" s="77" t="s">
        <v>33</v>
      </c>
      <c r="B6" s="78"/>
    </row>
    <row r="7" spans="1:2">
      <c r="A7" s="77" t="s">
        <v>34</v>
      </c>
      <c r="B7" s="78">
        <v>-1782354207.8599994</v>
      </c>
    </row>
    <row r="8" spans="1:2">
      <c r="A8" s="77" t="s">
        <v>35</v>
      </c>
      <c r="B8" s="78">
        <v>822725115.71000004</v>
      </c>
    </row>
    <row r="9" spans="1:2">
      <c r="A9" s="77" t="s">
        <v>36</v>
      </c>
      <c r="B9" s="78">
        <v>402293333.33999997</v>
      </c>
    </row>
    <row r="10" spans="1:2">
      <c r="A10" s="77" t="s">
        <v>37</v>
      </c>
      <c r="B10" s="78">
        <v>1991991809.0700004</v>
      </c>
    </row>
    <row r="11" spans="1:2">
      <c r="A11" s="77" t="s">
        <v>38</v>
      </c>
      <c r="B11" s="78">
        <v>0</v>
      </c>
    </row>
    <row r="12" spans="1:2">
      <c r="A12" s="77" t="s">
        <v>39</v>
      </c>
      <c r="B12" s="78">
        <v>3477271565.0500002</v>
      </c>
    </row>
    <row r="13" spans="1:2">
      <c r="A13" s="77" t="s">
        <v>40</v>
      </c>
      <c r="B13" s="78">
        <v>1318968740.1300001</v>
      </c>
    </row>
    <row r="14" spans="1:2">
      <c r="A14" s="79" t="s">
        <v>41</v>
      </c>
      <c r="B14" s="72">
        <f>SUM(B7:B13)</f>
        <v>6230896355.4400015</v>
      </c>
    </row>
    <row r="15" spans="1:2">
      <c r="A15" s="77" t="s">
        <v>42</v>
      </c>
      <c r="B15" s="78">
        <v>1197921562.8299999</v>
      </c>
    </row>
    <row r="16" spans="1:2">
      <c r="A16" s="77" t="s">
        <v>43</v>
      </c>
      <c r="B16" s="78">
        <v>0</v>
      </c>
    </row>
    <row r="17" spans="1:2">
      <c r="A17" s="77" t="s">
        <v>44</v>
      </c>
      <c r="B17" s="78">
        <v>114511725.92999999</v>
      </c>
    </row>
    <row r="18" spans="1:2">
      <c r="A18" s="77" t="s">
        <v>45</v>
      </c>
      <c r="B18" s="78">
        <v>238903883.97</v>
      </c>
    </row>
    <row r="19" spans="1:2">
      <c r="A19" s="77" t="s">
        <v>46</v>
      </c>
      <c r="B19" s="78">
        <v>69252378.140000001</v>
      </c>
    </row>
    <row r="20" spans="1:2">
      <c r="A20" s="77" t="s">
        <v>47</v>
      </c>
      <c r="B20" s="78">
        <v>1170656835.2200012</v>
      </c>
    </row>
    <row r="21" spans="1:2">
      <c r="A21" s="79" t="s">
        <v>48</v>
      </c>
      <c r="B21" s="72">
        <f>SUM(B15:B20)</f>
        <v>2791246386.0900011</v>
      </c>
    </row>
    <row r="22" spans="1:2">
      <c r="A22" s="79" t="s">
        <v>49</v>
      </c>
      <c r="B22" s="72">
        <f>B14-B21</f>
        <v>3439649969.3500004</v>
      </c>
    </row>
    <row r="23" spans="1:2">
      <c r="A23" s="79" t="s">
        <v>50</v>
      </c>
      <c r="B23" s="80">
        <v>0</v>
      </c>
    </row>
    <row r="24" spans="1:2">
      <c r="A24" s="77" t="s">
        <v>51</v>
      </c>
      <c r="B24" s="78">
        <v>37497722.939999998</v>
      </c>
    </row>
    <row r="25" spans="1:2">
      <c r="A25" s="77" t="s">
        <v>52</v>
      </c>
      <c r="B25" s="78">
        <v>15000000</v>
      </c>
    </row>
    <row r="26" spans="1:2">
      <c r="A26" s="77" t="s">
        <v>53</v>
      </c>
      <c r="B26" s="78">
        <v>0</v>
      </c>
    </row>
    <row r="27" spans="1:2">
      <c r="A27" s="77" t="s">
        <v>54</v>
      </c>
      <c r="B27" s="78">
        <v>173406.07</v>
      </c>
    </row>
    <row r="28" spans="1:2">
      <c r="A28" s="79" t="s">
        <v>55</v>
      </c>
      <c r="B28" s="72">
        <f>SUM(B24:B27)</f>
        <v>52671129.009999998</v>
      </c>
    </row>
    <row r="29" spans="1:2">
      <c r="A29" s="77" t="s">
        <v>56</v>
      </c>
      <c r="B29" s="78">
        <v>0</v>
      </c>
    </row>
    <row r="30" spans="1:2">
      <c r="A30" s="77" t="s">
        <v>57</v>
      </c>
      <c r="B30" s="78">
        <v>16411869.929999979</v>
      </c>
    </row>
    <row r="31" spans="1:2">
      <c r="A31" s="77" t="s">
        <v>58</v>
      </c>
      <c r="B31" s="78">
        <v>0</v>
      </c>
    </row>
    <row r="32" spans="1:2">
      <c r="A32" s="77" t="s">
        <v>59</v>
      </c>
      <c r="B32" s="78">
        <v>0</v>
      </c>
    </row>
    <row r="33" spans="1:2">
      <c r="A33" s="79" t="s">
        <v>60</v>
      </c>
      <c r="B33" s="72">
        <f>SUM(B29:B32)</f>
        <v>16411869.929999979</v>
      </c>
    </row>
    <row r="34" spans="1:2">
      <c r="A34" s="79" t="s">
        <v>61</v>
      </c>
      <c r="B34" s="72">
        <f>B28-B33</f>
        <v>36259259.080000021</v>
      </c>
    </row>
    <row r="35" spans="1:2">
      <c r="A35" s="77" t="s">
        <v>62</v>
      </c>
      <c r="B35" s="78"/>
    </row>
    <row r="36" spans="1:2">
      <c r="A36" s="77" t="s">
        <v>63</v>
      </c>
      <c r="B36" s="78">
        <v>0</v>
      </c>
    </row>
    <row r="37" spans="1:2">
      <c r="A37" s="77" t="s">
        <v>64</v>
      </c>
      <c r="B37" s="78">
        <v>0</v>
      </c>
    </row>
    <row r="38" spans="1:2">
      <c r="A38" s="77" t="s">
        <v>65</v>
      </c>
      <c r="B38" s="78">
        <v>131510276083.47</v>
      </c>
    </row>
    <row r="39" spans="1:2">
      <c r="A39" s="77" t="s">
        <v>66</v>
      </c>
      <c r="B39" s="78">
        <v>0</v>
      </c>
    </row>
    <row r="40" spans="1:2">
      <c r="A40" s="77" t="s">
        <v>67</v>
      </c>
      <c r="B40" s="78">
        <v>0</v>
      </c>
    </row>
    <row r="41" spans="1:2">
      <c r="A41" s="79" t="s">
        <v>68</v>
      </c>
      <c r="B41" s="72">
        <f>SUM(B36:B40)</f>
        <v>131510276083.47</v>
      </c>
    </row>
    <row r="42" spans="1:2">
      <c r="A42" s="77" t="s">
        <v>69</v>
      </c>
      <c r="B42" s="78">
        <v>132497076446.48001</v>
      </c>
    </row>
    <row r="43" spans="1:2">
      <c r="A43" s="77" t="s">
        <v>70</v>
      </c>
      <c r="B43" s="78">
        <v>93620132.800000399</v>
      </c>
    </row>
    <row r="44" spans="1:2">
      <c r="A44" s="77" t="s">
        <v>71</v>
      </c>
      <c r="B44" s="78">
        <v>0</v>
      </c>
    </row>
    <row r="45" spans="1:2">
      <c r="A45" s="77" t="s">
        <v>72</v>
      </c>
      <c r="B45" s="78">
        <v>0</v>
      </c>
    </row>
    <row r="46" spans="1:2">
      <c r="A46" s="79" t="s">
        <v>73</v>
      </c>
      <c r="B46" s="72">
        <f>SUM(B42:B45)</f>
        <v>132590696579.28001</v>
      </c>
    </row>
    <row r="47" spans="1:2">
      <c r="A47" s="79" t="s">
        <v>74</v>
      </c>
      <c r="B47" s="72">
        <f>B41-B46</f>
        <v>-1080420495.8100128</v>
      </c>
    </row>
    <row r="48" spans="1:2">
      <c r="A48" s="79" t="s">
        <v>75</v>
      </c>
      <c r="B48" s="78">
        <v>41871.17</v>
      </c>
    </row>
    <row r="49" spans="1:3">
      <c r="A49" s="79" t="s">
        <v>76</v>
      </c>
      <c r="B49" s="72">
        <f>B48+B47+B34+B22</f>
        <v>2395530603.7899876</v>
      </c>
    </row>
    <row r="50" spans="1:3">
      <c r="A50" s="79" t="s">
        <v>77</v>
      </c>
      <c r="B50" s="78">
        <v>6936234179.7200003</v>
      </c>
    </row>
    <row r="51" spans="1:3" ht="14.25" thickBot="1">
      <c r="A51" s="79" t="s">
        <v>78</v>
      </c>
      <c r="B51" s="84">
        <f>B49+B50</f>
        <v>9331764783.5099869</v>
      </c>
      <c r="C51" s="29">
        <f>B51-母公司资产负债表!B6-母公司资产负债表!B8</f>
        <v>-1.3589859008789063E-5</v>
      </c>
    </row>
    <row r="52" spans="1:3" ht="15" thickTop="1" thickBot="1">
      <c r="A52" s="134" t="s">
        <v>79</v>
      </c>
      <c r="B52" s="134"/>
    </row>
    <row r="53" spans="1:3" ht="14.25" thickTop="1">
      <c r="A53" s="81" t="s">
        <v>80</v>
      </c>
      <c r="B53" s="78">
        <v>190365900.84999979</v>
      </c>
      <c r="C53" s="28">
        <f>B53-母公司损益表!C33</f>
        <v>0</v>
      </c>
    </row>
    <row r="54" spans="1:3">
      <c r="A54" s="82" t="s">
        <v>81</v>
      </c>
      <c r="B54" s="78">
        <v>23338021.820000004</v>
      </c>
    </row>
    <row r="55" spans="1:3">
      <c r="A55" s="82" t="s">
        <v>82</v>
      </c>
      <c r="B55" s="78">
        <v>7419151.0999999996</v>
      </c>
    </row>
    <row r="56" spans="1:3">
      <c r="A56" s="82" t="s">
        <v>83</v>
      </c>
      <c r="B56" s="78">
        <v>7508417.4800000004</v>
      </c>
    </row>
    <row r="57" spans="1:3">
      <c r="A57" s="82" t="s">
        <v>84</v>
      </c>
      <c r="B57" s="78">
        <v>6020460</v>
      </c>
    </row>
    <row r="58" spans="1:3" ht="24">
      <c r="A58" s="82" t="s">
        <v>85</v>
      </c>
      <c r="B58" s="78">
        <v>-173406.07</v>
      </c>
    </row>
    <row r="59" spans="1:3">
      <c r="A59" s="82" t="s">
        <v>86</v>
      </c>
      <c r="B59" s="78"/>
    </row>
    <row r="60" spans="1:3">
      <c r="A60" s="82" t="s">
        <v>87</v>
      </c>
      <c r="B60" s="78">
        <v>-35789776.25</v>
      </c>
    </row>
    <row r="61" spans="1:3">
      <c r="A61" s="82" t="s">
        <v>88</v>
      </c>
      <c r="B61" s="78">
        <v>131163806.34</v>
      </c>
    </row>
    <row r="62" spans="1:3">
      <c r="A62" s="82" t="s">
        <v>89</v>
      </c>
      <c r="B62" s="78">
        <v>-41871.17</v>
      </c>
    </row>
    <row r="63" spans="1:3">
      <c r="A63" s="82" t="s">
        <v>90</v>
      </c>
      <c r="B63" s="78">
        <v>0</v>
      </c>
    </row>
    <row r="64" spans="1:3">
      <c r="A64" s="82" t="s">
        <v>91</v>
      </c>
      <c r="B64" s="78">
        <v>46680183.089999989</v>
      </c>
    </row>
    <row r="65" spans="1:3">
      <c r="A65" s="82" t="s">
        <v>92</v>
      </c>
      <c r="B65" s="78">
        <v>0</v>
      </c>
    </row>
    <row r="66" spans="1:3" ht="24">
      <c r="A66" s="82" t="s">
        <v>93</v>
      </c>
      <c r="B66" s="78">
        <v>-1892554950.5399995</v>
      </c>
    </row>
    <row r="67" spans="1:3">
      <c r="A67" s="82" t="s">
        <v>94</v>
      </c>
      <c r="B67" s="78">
        <v>-874235565.44999993</v>
      </c>
    </row>
    <row r="68" spans="1:3">
      <c r="A68" s="82" t="s">
        <v>95</v>
      </c>
      <c r="B68" s="78">
        <v>-1109570204.6300001</v>
      </c>
    </row>
    <row r="69" spans="1:3">
      <c r="A69" s="82" t="s">
        <v>96</v>
      </c>
      <c r="B69" s="78">
        <v>6939519802.7800007</v>
      </c>
    </row>
    <row r="70" spans="1:3" ht="14.25" thickBot="1">
      <c r="A70" s="83" t="s">
        <v>97</v>
      </c>
      <c r="B70" s="85">
        <f>SUM(B53:B69)</f>
        <v>3439649969.3500009</v>
      </c>
      <c r="C70" s="29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  <vt:lpstr>合并损益表!Print_Area</vt:lpstr>
      <vt:lpstr>合并资产负债表!Print_Area</vt:lpstr>
      <vt:lpstr>母公司损益表!Print_Area</vt:lpstr>
      <vt:lpstr>母公司资产负债表!Print_Area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2019-07-25T05:36:22Z</dcterms:modified>
</cp:coreProperties>
</file>