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1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<sst xmlns="http://schemas.openxmlformats.org/spreadsheetml/2006/main" count="406" uniqueCount="212">
  <si>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</si>
  <si>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</si>
  <si>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</si>
  <si>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</si>
  <si>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</si>
  <si>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</si>
  <si>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</si>
  <si>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</si>
  <si>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</si>
  <si>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</si>
  <si>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</si>
  <si>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</si>
  <si>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</si>
  <si>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</si>
  <si>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</si>
  <si>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</si>
  <si>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</si>
  <si>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</si>
  <si>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</si>
  <si>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</si>
  <si>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</si>
  <si>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</si>
  <si>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</si>
  <si>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</si>
  <si>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</si>
  <si>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</si>
  <si>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</si>
  <si>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</si>
  <si>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</si>
  <si>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</si>
  <si>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</si>
  <si>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</si>
  <si>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</si>
  <si>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</si>
  <si>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</si>
  <si>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</si>
  <si>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</si>
  <si>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</si>
  <si>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</si>
  <si>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</si>
  <si>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</si>
  <si>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</si>
  <si>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</si>
  <si>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</si>
  <si>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</si>
  <si>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</si>
  <si>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</si>
  <si>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</si>
  <si>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</si>
  <si>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</si>
  <si>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</si>
  <si>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</si>
  <si>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</si>
  <si>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</si>
  <si>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</si>
  <si>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</si>
  <si>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</si>
  <si>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</si>
  <si>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</si>
  <si>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</si>
  <si>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</si>
  <si>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</si>
  <si>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</si>
  <si>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</si>
  <si>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</si>
  <si>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</si>
  <si>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</si>
  <si>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</si>
  <si>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</si>
  <si>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</si>
  <si>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</si>
  <si>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</si>
  <si>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</si>
  <si>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</si>
  <si>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</si>
  <si>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</si>
  <si>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</si>
  <si>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</si>
  <si>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</si>
  <si>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</si>
  <si>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</si>
  <si>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</si>
  <si>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</si>
  <si>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</si>
  <si>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</si>
  <si>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</si>
  <si>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</si>
  <si>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</si>
  <si>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</si>
  <si>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</si>
  <si>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</si>
  <si>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</si>
  <si>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</si>
  <si>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</si>
  <si>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</si>
  <si>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</si>
  <si>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</si>
  <si>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</si>
  <si>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</si>
  <si>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</si>
  <si>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</si>
  <si>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</si>
  <si>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</si>
  <si>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</si>
  <si>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</si>
  <si>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</si>
  <si>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</si>
  <si>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</si>
  <si>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</si>
  <si>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</si>
  <si>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</si>
  <si>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</si>
  <si>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</si>
  <si>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</si>
  <si>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</si>
  <si>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</si>
  <si>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</si>
  <si>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</si>
  <si>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</si>
  <si>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</si>
  <si>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</si>
  <si>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</si>
  <si>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</si>
  <si>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</si>
  <si>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</si>
  <si>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</si>
  <si>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</si>
  <si>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</si>
  <si>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</si>
  <si>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</si>
  <si>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</si>
  <si>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</si>
  <si>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</si>
  <si>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</si>
  <si>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</si>
  <si>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</si>
  <si>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</si>
  <si>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</si>
  <si>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</si>
  <si>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</si>
  <si>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</si>
  <si>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</si>
  <si>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</si>
  <si>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</si>
  <si>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</si>
  <si>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</si>
  <si>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</si>
  <si>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</si>
  <si>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</si>
  <si>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</si>
  <si>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</si>
  <si>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</si>
  <si>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</si>
  <si>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</si>
  <si>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</si>
  <si>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</si>
  <si>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</si>
  <si>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</si>
  <si>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</si>
  <si>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</si>
  <si>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</si>
  <si>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</si>
  <si>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</si>
  <si>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</si>
  <si>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</si>
  <si>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</si>
  <si>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</si>
  <si>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</si>
  <si>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</si>
  <si>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</si>
  <si>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</si>
  <si>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</si>
  <si>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</si>
  <si>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</si>
  <si>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</si>
  <si>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</si>
  <si>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</si>
  <si>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</si>
  <si>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</si>
  <si>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</si>
  <si>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</si>
  <si>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</si>
  <si>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</si>
  <si>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</si>
  <si>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</si>
  <si>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</si>
  <si>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</si>
  <si>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</si>
  <si>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</si>
  <si>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 xml:space="preserve">    净利润</t>
  </si>
  <si>
    <t>加：资产减值准备</t>
  </si>
  <si>
    <t>固定资产折旧</t>
  </si>
  <si>
    <t>无形资产摊销</t>
  </si>
  <si>
    <t>长期待摊费用摊销</t>
  </si>
  <si>
    <t>处置固定资产、无形资产和其他长期资产的损失(收益以“－”号填列)</t>
  </si>
  <si>
    <t>固定资产报废损失(收益以“－”号填列)</t>
  </si>
  <si>
    <t>公允价值变动损失(收益以“－”号填列)</t>
  </si>
  <si>
    <t>利息支出</t>
  </si>
  <si>
    <t>汇兑损失(收益以“－”号填列)</t>
  </si>
  <si>
    <t>投资损失(收益以“－”号填列)</t>
  </si>
  <si>
    <t>递延所得税资产减少(增加以“－”号填列)</t>
  </si>
  <si>
    <t>递延所得税负债增加(减少以“－”号填列)</t>
  </si>
  <si>
    <t>以公允价值计量且其变动计入当期损益的金融资产等的减少（增加以“－”号填列）</t>
  </si>
  <si>
    <t>经营性应收项目的减少(增加以“－”号填列)</t>
  </si>
  <si>
    <t>经营性应付项目的增加(减少以“－”号填列)</t>
  </si>
  <si>
    <t>其他</t>
  </si>
  <si>
    <t>经营活动产生的现金流量净额</t>
  </si>
  <si>
    <t>资 产 负 债 表</t>
  </si>
  <si>
    <t>负债: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</si>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</sst>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4">
    <numFmt numFmtId="41" formatCode="_ * #,##0_ ;_ * \-#,##0_ ;_ * &quot;-&quot;_ ;_ @_ "/>
    <numFmt numFmtId="176" formatCode="yyyy&quot;年&quot;m&quot;月&quot;;@"/>
    <numFmt numFmtId="43" formatCode="_ * #,##0.00_ ;_ * \-#,##0.00_ ;_ * &quot;-&quot;??_ ;_ @_ "/>
    <numFmt numFmtId="177" formatCode="#,##0.00_ "/>
    <numFmt numFmtId="178" formatCode="#,##0.0_ "/>
    <numFmt numFmtId="179" formatCode="#,##0.00;\-#,##0.00;&quot;&quot;"/>
    <numFmt numFmtId="180" formatCode="#,##0.0000000000_ "/>
    <numFmt numFmtId="181" formatCode="#,##0.000000_ "/>
    <numFmt numFmtId="42" formatCode="_ &quot;￥&quot;* #,##0_ ;_ &quot;￥&quot;* \-#,##0_ ;_ &quot;￥&quot;* &quot;-&quot;_ ;_ @_ "/>
    <numFmt numFmtId="182" formatCode="_ * #,##0.00_ ;_ * \-#,##0.00_ ;_ * &quot;-&quot;_ ;_ @_ "/>
    <numFmt numFmtId="183" formatCode="yyyy&quot;年&quot;m&quot;月&quot;d&quot;日&quot;;@"/>
    <numFmt numFmtId="44" formatCode="_ &quot;￥&quot;* #,##0.00_ ;_ &quot;￥&quot;* \-#,##0.00_ ;_ &quot;￥&quot;* &quot;-&quot;??_ ;_ @_ "/>
    <numFmt numFmtId="184" formatCode="0_);[Red]\(0\)"/>
    <numFmt numFmtId="185" formatCode="#,###.00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5">
    <xf numFmtId="0" fontId="0" fillId="0" borderId="0"/>
    <xf numFmtId="0" fontId="24" fillId="0" borderId="0"/>
    <xf numFmtId="42" fontId="0" fillId="0" borderId="0" applyFont="0" applyFill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9" fillId="10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4" fillId="0" borderId="0"/>
    <xf numFmtId="41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9" borderId="22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21" fillId="0" borderId="2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2" fillId="7" borderId="24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32" fillId="19" borderId="26" applyNumberFormat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0" borderId="0"/>
    <xf numFmtId="0" fontId="29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0" borderId="0"/>
    <xf numFmtId="0" fontId="34" fillId="0" borderId="0">
      <alignment vertical="center"/>
    </xf>
  </cellStyleXfs>
  <cellXfs count="14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7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7" fontId="4" fillId="3" borderId="5" xfId="0" applyNumberFormat="1" applyFont="1" applyFill="1" applyBorder="1"/>
    <xf numFmtId="177" fontId="3" fillId="2" borderId="5" xfId="0" applyNumberFormat="1" applyFont="1" applyFill="1" applyBorder="1"/>
    <xf numFmtId="177" fontId="0" fillId="0" borderId="0" xfId="0" applyNumberFormat="1"/>
    <xf numFmtId="0" fontId="6" fillId="0" borderId="7" xfId="0" applyFont="1" applyBorder="1" applyAlignment="1">
      <alignment horizontal="left"/>
    </xf>
    <xf numFmtId="0" fontId="3" fillId="0" borderId="2" xfId="0" applyFont="1" applyBorder="1" applyAlignment="1">
      <alignment horizontal="justify" vertical="center" wrapText="1"/>
    </xf>
    <xf numFmtId="43" fontId="0" fillId="0" borderId="0" xfId="0" applyNumberFormat="1"/>
    <xf numFmtId="0" fontId="4" fillId="0" borderId="4" xfId="0" applyFont="1" applyBorder="1" applyAlignment="1">
      <alignment horizontal="justify" vertical="center" wrapText="1"/>
    </xf>
    <xf numFmtId="0" fontId="3" fillId="0" borderId="8" xfId="0" applyFont="1" applyBorder="1" applyAlignment="1">
      <alignment horizontal="justify" vertical="center" wrapText="1"/>
    </xf>
    <xf numFmtId="177" fontId="3" fillId="2" borderId="9" xfId="0" applyNumberFormat="1" applyFont="1" applyFill="1" applyBorder="1"/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6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10" xfId="0" applyFont="1" applyFill="1" applyBorder="1" applyAlignment="1" applyProtection="1">
      <alignment horizontal="center"/>
      <protection locked="0"/>
    </xf>
    <xf numFmtId="0" fontId="3" fillId="3" borderId="11" xfId="0" applyFont="1" applyFill="1" applyBorder="1" applyAlignment="1" applyProtection="1">
      <alignment horizontal="center"/>
      <protection locked="0"/>
    </xf>
    <xf numFmtId="0" fontId="3" fillId="3" borderId="12" xfId="0" applyFont="1" applyFill="1" applyBorder="1" applyAlignment="1" applyProtection="1">
      <alignment horizontal="center"/>
      <protection locked="0"/>
    </xf>
    <xf numFmtId="43" fontId="5" fillId="2" borderId="13" xfId="10" applyNumberFormat="1" applyFont="1" applyFill="1" applyBorder="1" applyAlignment="1"/>
    <xf numFmtId="177" fontId="5" fillId="2" borderId="6" xfId="10" applyNumberFormat="1" applyFont="1" applyFill="1" applyBorder="1" applyAlignment="1"/>
    <xf numFmtId="177" fontId="5" fillId="2" borderId="5" xfId="10" applyNumberFormat="1" applyFont="1" applyFill="1" applyBorder="1" applyAlignment="1"/>
    <xf numFmtId="43" fontId="4" fillId="4" borderId="13" xfId="10" applyNumberFormat="1" applyFont="1" applyFill="1" applyBorder="1" applyAlignment="1"/>
    <xf numFmtId="177" fontId="4" fillId="4" borderId="6" xfId="10" applyNumberFormat="1" applyFont="1" applyFill="1" applyBorder="1" applyAlignment="1"/>
    <xf numFmtId="177" fontId="4" fillId="4" borderId="5" xfId="45" applyNumberFormat="1" applyFont="1" applyFill="1" applyBorder="1" applyAlignment="1">
      <alignment horizontal="right"/>
    </xf>
    <xf numFmtId="177" fontId="4" fillId="0" borderId="13" xfId="0" applyNumberFormat="1" applyFont="1" applyBorder="1" applyAlignment="1">
      <alignment vertical="center"/>
    </xf>
    <xf numFmtId="177" fontId="9" fillId="5" borderId="6" xfId="10" applyNumberFormat="1" applyFont="1" applyFill="1" applyBorder="1" applyAlignment="1"/>
    <xf numFmtId="177" fontId="9" fillId="5" borderId="5" xfId="10" applyNumberFormat="1" applyFont="1" applyFill="1" applyBorder="1" applyAlignment="1"/>
    <xf numFmtId="177" fontId="5" fillId="5" borderId="6" xfId="10" applyNumberFormat="1" applyFont="1" applyFill="1" applyBorder="1" applyAlignment="1"/>
    <xf numFmtId="177" fontId="5" fillId="5" borderId="5" xfId="10" applyNumberFormat="1" applyFont="1" applyFill="1" applyBorder="1" applyAlignment="1"/>
    <xf numFmtId="177" fontId="5" fillId="5" borderId="6" xfId="6" applyNumberFormat="1" applyFont="1" applyFill="1" applyBorder="1" applyAlignment="1">
      <alignment horizontal="right"/>
    </xf>
    <xf numFmtId="177" fontId="5" fillId="5" borderId="5" xfId="6" applyNumberFormat="1" applyFont="1" applyFill="1" applyBorder="1" applyAlignment="1">
      <alignment horizontal="right"/>
    </xf>
    <xf numFmtId="0" fontId="4" fillId="0" borderId="13" xfId="0" applyFont="1" applyBorder="1" applyAlignment="1">
      <alignment vertical="center"/>
    </xf>
    <xf numFmtId="177" fontId="4" fillId="0" borderId="6" xfId="0" applyNumberFormat="1" applyFont="1" applyFill="1" applyBorder="1" applyAlignment="1">
      <alignment horizontal="right"/>
    </xf>
    <xf numFmtId="177" fontId="4" fillId="5" borderId="6" xfId="0" applyNumberFormat="1" applyFont="1" applyFill="1" applyBorder="1" applyAlignment="1">
      <alignment horizontal="right"/>
    </xf>
    <xf numFmtId="0" fontId="4" fillId="2" borderId="14" xfId="0" applyFont="1" applyFill="1" applyBorder="1" applyAlignment="1">
      <alignment vertical="center"/>
    </xf>
    <xf numFmtId="177" fontId="4" fillId="2" borderId="15" xfId="0" applyNumberFormat="1" applyFont="1" applyFill="1" applyBorder="1" applyAlignment="1">
      <alignment horizontal="right"/>
    </xf>
    <xf numFmtId="177" fontId="4" fillId="2" borderId="16" xfId="45" applyNumberFormat="1" applyFont="1" applyFill="1" applyBorder="1" applyAlignment="1">
      <alignment horizontal="right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3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3" xfId="0" applyFont="1" applyFill="1" applyBorder="1" applyAlignment="1" applyProtection="1">
      <alignment horizontal="left"/>
      <protection locked="0"/>
    </xf>
    <xf numFmtId="177" fontId="11" fillId="6" borderId="6" xfId="0" applyNumberFormat="1" applyFont="1" applyFill="1" applyBorder="1" applyAlignment="1">
      <alignment horizontal="right"/>
    </xf>
    <xf numFmtId="177" fontId="10" fillId="6" borderId="6" xfId="0" applyNumberFormat="1" applyFont="1" applyFill="1" applyBorder="1" applyAlignment="1" applyProtection="1">
      <protection locked="0"/>
    </xf>
    <xf numFmtId="177" fontId="11" fillId="6" borderId="5" xfId="0" applyNumberFormat="1" applyFont="1" applyFill="1" applyBorder="1" applyAlignment="1">
      <alignment horizontal="right"/>
    </xf>
    <xf numFmtId="184" fontId="11" fillId="6" borderId="13" xfId="0" applyNumberFormat="1" applyFont="1" applyFill="1" applyBorder="1" applyAlignment="1" applyProtection="1">
      <alignment horizontal="left"/>
      <protection locked="0"/>
    </xf>
    <xf numFmtId="179" fontId="11" fillId="6" borderId="6" xfId="54" applyNumberFormat="1" applyFont="1" applyFill="1" applyBorder="1" applyAlignment="1" applyProtection="1">
      <alignment horizontal="right" vertical="center"/>
      <protection locked="0"/>
    </xf>
    <xf numFmtId="179" fontId="9" fillId="6" borderId="6" xfId="1" applyNumberFormat="1" applyFont="1" applyFill="1" applyBorder="1" applyAlignment="1">
      <alignment horizontal="right"/>
    </xf>
    <xf numFmtId="177" fontId="11" fillId="6" borderId="6" xfId="0" applyNumberFormat="1" applyFont="1" applyFill="1" applyBorder="1" applyAlignment="1" applyProtection="1">
      <alignment horizontal="left"/>
      <protection locked="0"/>
    </xf>
    <xf numFmtId="179" fontId="11" fillId="6" borderId="6" xfId="54" applyNumberFormat="1" applyFont="1" applyFill="1" applyBorder="1" applyAlignment="1">
      <alignment horizontal="right" vertical="center"/>
    </xf>
    <xf numFmtId="179" fontId="11" fillId="6" borderId="5" xfId="0" applyNumberFormat="1" applyFont="1" applyFill="1" applyBorder="1" applyAlignment="1">
      <alignment horizontal="right"/>
    </xf>
    <xf numFmtId="179" fontId="9" fillId="6" borderId="5" xfId="1" applyNumberFormat="1" applyFont="1" applyFill="1" applyBorder="1" applyAlignment="1">
      <alignment horizontal="right"/>
    </xf>
    <xf numFmtId="177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3" xfId="52" applyNumberFormat="1" applyFont="1" applyFill="1" applyBorder="1" applyAlignment="1" applyProtection="1">
      <alignment horizontal="left" vertical="center" wrapText="1"/>
    </xf>
    <xf numFmtId="0" fontId="11" fillId="6" borderId="13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79" fontId="5" fillId="2" borderId="6" xfId="1" applyNumberFormat="1" applyFont="1" applyFill="1" applyBorder="1" applyAlignment="1">
      <alignment horizontal="right"/>
    </xf>
    <xf numFmtId="179" fontId="5" fillId="2" borderId="5" xfId="1" applyNumberFormat="1" applyFont="1" applyFill="1" applyBorder="1" applyAlignment="1">
      <alignment horizontal="right"/>
    </xf>
    <xf numFmtId="177" fontId="10" fillId="3" borderId="6" xfId="0" applyNumberFormat="1" applyFont="1" applyFill="1" applyBorder="1" applyAlignment="1" applyProtection="1">
      <alignment horizontal="left"/>
      <protection locked="0"/>
    </xf>
    <xf numFmtId="177" fontId="10" fillId="3" borderId="6" xfId="0" applyNumberFormat="1" applyFont="1" applyFill="1" applyBorder="1" applyAlignment="1">
      <alignment horizontal="right"/>
    </xf>
    <xf numFmtId="177" fontId="10" fillId="3" borderId="5" xfId="0" applyNumberFormat="1" applyFont="1" applyFill="1" applyBorder="1" applyAlignment="1">
      <alignment horizontal="right"/>
    </xf>
    <xf numFmtId="177" fontId="11" fillId="4" borderId="6" xfId="0" applyNumberFormat="1" applyFont="1" applyFill="1" applyBorder="1" applyAlignment="1" applyProtection="1">
      <alignment horizontal="left"/>
      <protection locked="0"/>
    </xf>
    <xf numFmtId="179" fontId="11" fillId="0" borderId="6" xfId="54" applyNumberFormat="1" applyFont="1" applyBorder="1" applyAlignment="1">
      <alignment horizontal="right" vertical="center"/>
    </xf>
    <xf numFmtId="177" fontId="11" fillId="4" borderId="5" xfId="0" applyNumberFormat="1" applyFont="1" applyFill="1" applyBorder="1" applyAlignment="1">
      <alignment horizontal="right"/>
    </xf>
    <xf numFmtId="177" fontId="9" fillId="4" borderId="5" xfId="7" applyNumberFormat="1" applyFont="1" applyFill="1" applyBorder="1" applyAlignment="1">
      <alignment horizontal="right"/>
    </xf>
    <xf numFmtId="0" fontId="11" fillId="0" borderId="6" xfId="52" applyNumberFormat="1" applyFont="1" applyFill="1" applyBorder="1" applyAlignment="1" applyProtection="1">
      <alignment horizontal="left" vertical="center"/>
    </xf>
    <xf numFmtId="179" fontId="11" fillId="6" borderId="6" xfId="0" applyNumberFormat="1" applyFont="1" applyFill="1" applyBorder="1" applyAlignment="1">
      <alignment horizontal="right"/>
    </xf>
    <xf numFmtId="0" fontId="11" fillId="6" borderId="13" xfId="0" applyFont="1" applyFill="1" applyBorder="1" applyAlignment="1" applyProtection="1">
      <alignment horizontal="left"/>
      <protection locked="0"/>
    </xf>
    <xf numFmtId="0" fontId="4" fillId="6" borderId="13" xfId="0" applyFont="1" applyFill="1" applyBorder="1" applyAlignment="1">
      <alignment vertical="center"/>
    </xf>
    <xf numFmtId="177" fontId="11" fillId="6" borderId="13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5" fontId="11" fillId="6" borderId="6" xfId="0" applyNumberFormat="1" applyFont="1" applyFill="1" applyBorder="1" applyAlignment="1">
      <alignment horizontal="right"/>
    </xf>
    <xf numFmtId="182" fontId="10" fillId="4" borderId="5" xfId="7" applyNumberFormat="1" applyFont="1" applyFill="1" applyBorder="1" applyAlignment="1">
      <alignment horizontal="right"/>
    </xf>
    <xf numFmtId="177" fontId="10" fillId="2" borderId="6" xfId="0" applyNumberFormat="1" applyFont="1" applyFill="1" applyBorder="1" applyAlignment="1" applyProtection="1">
      <alignment horizontal="left" vertical="center"/>
      <protection locked="0"/>
    </xf>
    <xf numFmtId="185" fontId="10" fillId="2" borderId="6" xfId="0" applyNumberFormat="1" applyFont="1" applyFill="1" applyBorder="1" applyAlignment="1">
      <alignment horizontal="right"/>
    </xf>
    <xf numFmtId="185" fontId="10" fillId="2" borderId="5" xfId="0" applyNumberFormat="1" applyFont="1" applyFill="1" applyBorder="1" applyAlignment="1">
      <alignment horizontal="right"/>
    </xf>
    <xf numFmtId="0" fontId="10" fillId="2" borderId="14" xfId="0" applyFont="1" applyFill="1" applyBorder="1" applyAlignment="1" applyProtection="1">
      <alignment horizontal="left"/>
      <protection locked="0"/>
    </xf>
    <xf numFmtId="185" fontId="10" fillId="2" borderId="15" xfId="0" applyNumberFormat="1" applyFont="1" applyFill="1" applyBorder="1" applyAlignment="1">
      <alignment horizontal="right"/>
    </xf>
    <xf numFmtId="177" fontId="10" fillId="2" borderId="15" xfId="0" applyNumberFormat="1" applyFont="1" applyFill="1" applyBorder="1" applyAlignment="1" applyProtection="1">
      <alignment horizontal="left" vertical="center"/>
      <protection locked="0"/>
    </xf>
    <xf numFmtId="185" fontId="10" fillId="2" borderId="16" xfId="0" applyNumberFormat="1" applyFont="1" applyFill="1" applyBorder="1" applyAlignment="1">
      <alignment horizontal="right"/>
    </xf>
    <xf numFmtId="181" fontId="0" fillId="0" borderId="0" xfId="0" applyNumberFormat="1"/>
    <xf numFmtId="0" fontId="12" fillId="3" borderId="0" xfId="0" applyFont="1" applyFill="1"/>
    <xf numFmtId="0" fontId="12" fillId="3" borderId="17" xfId="0" applyFont="1" applyFill="1" applyBorder="1" applyAlignment="1">
      <alignment horizontal="left"/>
    </xf>
    <xf numFmtId="0" fontId="12" fillId="3" borderId="17" xfId="0" applyFont="1" applyFill="1" applyBorder="1" applyAlignment="1"/>
    <xf numFmtId="178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7" fontId="11" fillId="0" borderId="6" xfId="10" applyNumberFormat="1" applyFont="1" applyBorder="1" applyProtection="1">
      <alignment vertical="center"/>
      <protection locked="0"/>
    </xf>
    <xf numFmtId="177" fontId="11" fillId="0" borderId="5" xfId="10" applyNumberFormat="1" applyFont="1" applyBorder="1" applyProtection="1">
      <alignment vertical="center"/>
      <protection locked="0"/>
    </xf>
    <xf numFmtId="0" fontId="4" fillId="4" borderId="13" xfId="0" applyFont="1" applyFill="1" applyBorder="1" applyAlignment="1">
      <alignment horizontal="left"/>
    </xf>
    <xf numFmtId="0" fontId="11" fillId="0" borderId="13" xfId="52" applyNumberFormat="1" applyFont="1" applyFill="1" applyBorder="1" applyAlignment="1" applyProtection="1">
      <alignment horizontal="left" vertical="center"/>
    </xf>
    <xf numFmtId="177" fontId="13" fillId="0" borderId="6" xfId="10" applyNumberFormat="1" applyFont="1" applyBorder="1" applyAlignment="1">
      <alignment vertical="center" shrinkToFit="1"/>
    </xf>
    <xf numFmtId="0" fontId="11" fillId="0" borderId="13" xfId="52" applyNumberFormat="1" applyFont="1" applyFill="1" applyBorder="1" applyAlignment="1" applyProtection="1">
      <alignment horizontal="left" vertical="center" wrapText="1"/>
    </xf>
    <xf numFmtId="0" fontId="11" fillId="0" borderId="14" xfId="52" applyNumberFormat="1" applyFont="1" applyFill="1" applyBorder="1" applyAlignment="1" applyProtection="1">
      <alignment horizontal="left" vertical="center"/>
    </xf>
    <xf numFmtId="177" fontId="11" fillId="0" borderId="15" xfId="10" applyNumberFormat="1" applyFont="1" applyBorder="1" applyProtection="1">
      <alignment vertical="center"/>
      <protection locked="0"/>
    </xf>
    <xf numFmtId="177" fontId="11" fillId="0" borderId="16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8" xfId="0" applyFont="1" applyFill="1" applyBorder="1" applyAlignment="1">
      <alignment horizontal="right"/>
    </xf>
    <xf numFmtId="0" fontId="10" fillId="4" borderId="13" xfId="0" applyFont="1" applyFill="1" applyBorder="1" applyAlignment="1" applyProtection="1">
      <alignment horizontal="left"/>
      <protection locked="0"/>
    </xf>
    <xf numFmtId="177" fontId="11" fillId="4" borderId="6" xfId="0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/>
      <protection locked="0"/>
    </xf>
    <xf numFmtId="179" fontId="9" fillId="4" borderId="6" xfId="1" applyNumberFormat="1" applyFont="1" applyFill="1" applyBorder="1" applyAlignment="1">
      <alignment horizontal="right"/>
    </xf>
    <xf numFmtId="179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79" fontId="9" fillId="4" borderId="6" xfId="1" applyNumberFormat="1" applyFont="1" applyFill="1" applyBorder="1"/>
    <xf numFmtId="179" fontId="9" fillId="4" borderId="5" xfId="1" applyNumberFormat="1" applyFont="1" applyFill="1" applyBorder="1" applyAlignment="1">
      <alignment horizontal="right"/>
    </xf>
    <xf numFmtId="179" fontId="9" fillId="4" borderId="5" xfId="1" applyNumberFormat="1" applyFont="1" applyFill="1" applyBorder="1"/>
    <xf numFmtId="179" fontId="9" fillId="4" borderId="5" xfId="10" applyNumberFormat="1" applyFont="1" applyFill="1" applyBorder="1" applyAlignment="1"/>
    <xf numFmtId="179" fontId="9" fillId="2" borderId="6" xfId="1" applyNumberFormat="1" applyFont="1" applyFill="1" applyBorder="1" applyAlignment="1">
      <alignment horizontal="right"/>
    </xf>
    <xf numFmtId="177" fontId="11" fillId="4" borderId="13" xfId="0" applyNumberFormat="1" applyFont="1" applyFill="1" applyBorder="1" applyAlignment="1" applyProtection="1">
      <alignment horizontal="left"/>
      <protection locked="0"/>
    </xf>
    <xf numFmtId="184" fontId="11" fillId="4" borderId="13" xfId="0" applyNumberFormat="1" applyFont="1" applyFill="1" applyBorder="1" applyAlignment="1" applyProtection="1">
      <alignment horizontal="left"/>
      <protection locked="0"/>
    </xf>
    <xf numFmtId="177" fontId="9" fillId="4" borderId="6" xfId="1" applyNumberFormat="1" applyFont="1" applyFill="1" applyBorder="1" applyAlignment="1">
      <alignment horizontal="right"/>
    </xf>
    <xf numFmtId="177" fontId="9" fillId="4" borderId="6" xfId="53" applyNumberFormat="1" applyFont="1" applyFill="1" applyBorder="1" applyAlignment="1">
      <alignment horizontal="right"/>
    </xf>
    <xf numFmtId="177" fontId="10" fillId="2" borderId="6" xfId="7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 vertical="center"/>
      <protection locked="0"/>
    </xf>
    <xf numFmtId="177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5" xfId="0" applyFont="1" applyFill="1" applyBorder="1" applyAlignment="1" applyProtection="1">
      <alignment horizontal="left" vertical="center"/>
      <protection locked="0"/>
    </xf>
    <xf numFmtId="180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6"/>
  <sheetViews>
    <sheetView topLeftCell="A7" workbookViewId="0">
      <selection activeCell="E7" sqref="E7:E41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11"/>
      <c r="B1" s="112"/>
      <c r="C1" s="111"/>
      <c r="D1" s="111"/>
      <c r="E1" s="111"/>
      <c r="F1" s="111"/>
      <c r="I1" s="139"/>
    </row>
    <row r="2" spans="1:6">
      <c r="A2" s="113" t="s">
        <v>0</v>
      </c>
      <c r="B2" s="113"/>
      <c r="C2" s="113"/>
      <c r="D2" s="113"/>
      <c r="E2" s="113"/>
      <c r="F2" s="114"/>
    </row>
    <row r="3" ht="14.25" spans="1:6">
      <c r="A3" s="115" t="s">
        <v>1</v>
      </c>
      <c r="B3" s="23"/>
      <c r="C3" s="23"/>
      <c r="D3" s="116">
        <v>43769</v>
      </c>
      <c r="E3" s="25" t="s">
        <v>2</v>
      </c>
      <c r="F3" s="117" t="s">
        <v>3</v>
      </c>
    </row>
    <row r="4" spans="1:6">
      <c r="A4" s="26" t="s">
        <v>4</v>
      </c>
      <c r="B4" s="27" t="s">
        <v>5</v>
      </c>
      <c r="C4" s="27" t="s">
        <v>6</v>
      </c>
      <c r="D4" s="27" t="s">
        <v>7</v>
      </c>
      <c r="E4" s="27" t="s">
        <v>5</v>
      </c>
      <c r="F4" s="28" t="s">
        <v>6</v>
      </c>
    </row>
    <row r="5" spans="1:6">
      <c r="A5" s="118" t="s">
        <v>8</v>
      </c>
      <c r="B5" s="119"/>
      <c r="C5" s="119"/>
      <c r="D5" s="120" t="s">
        <v>9</v>
      </c>
      <c r="E5" s="119"/>
      <c r="F5" s="77"/>
    </row>
    <row r="6" spans="1:8">
      <c r="A6" s="75" t="s">
        <v>10</v>
      </c>
      <c r="B6" s="121">
        <v>7715335911.2</v>
      </c>
      <c r="C6" s="121">
        <v>6197253517.24</v>
      </c>
      <c r="D6" s="75" t="s">
        <v>11</v>
      </c>
      <c r="E6" s="121">
        <v>0</v>
      </c>
      <c r="F6" s="122"/>
      <c r="G6" s="123"/>
      <c r="H6" s="123"/>
    </row>
    <row r="7" spans="1:8">
      <c r="A7" s="75" t="s">
        <v>12</v>
      </c>
      <c r="B7" s="121">
        <v>7068763482.42</v>
      </c>
      <c r="C7" s="121">
        <v>4569271852.02</v>
      </c>
      <c r="D7" s="75" t="s">
        <v>13</v>
      </c>
      <c r="E7" s="121">
        <v>224704109.58</v>
      </c>
      <c r="F7" s="122">
        <v>16649345.21</v>
      </c>
      <c r="G7" s="123"/>
      <c r="H7" s="123"/>
    </row>
    <row r="8" spans="1:8">
      <c r="A8" s="75" t="s">
        <v>14</v>
      </c>
      <c r="B8" s="121">
        <v>1513591093.06</v>
      </c>
      <c r="C8" s="121">
        <v>1066620579.39</v>
      </c>
      <c r="D8" s="75" t="s">
        <v>15</v>
      </c>
      <c r="E8" s="121">
        <v>708170000.01</v>
      </c>
      <c r="F8" s="122">
        <v>0</v>
      </c>
      <c r="G8" s="123"/>
      <c r="H8" s="123"/>
    </row>
    <row r="9" spans="1:8">
      <c r="A9" s="75" t="s">
        <v>16</v>
      </c>
      <c r="B9" s="121">
        <v>1249517566.15</v>
      </c>
      <c r="C9" s="121">
        <v>860877888.85</v>
      </c>
      <c r="D9" s="75" t="s">
        <v>17</v>
      </c>
      <c r="E9" s="121">
        <v>875264620.58</v>
      </c>
      <c r="F9" s="122">
        <v>864714597.85</v>
      </c>
      <c r="G9" s="123"/>
      <c r="H9" s="123"/>
    </row>
    <row r="10" spans="1:8">
      <c r="A10" s="75" t="s">
        <v>18</v>
      </c>
      <c r="B10" s="124">
        <v>0</v>
      </c>
      <c r="C10" s="124">
        <v>0</v>
      </c>
      <c r="D10" s="75" t="s">
        <v>19</v>
      </c>
      <c r="E10" s="121">
        <v>2131894</v>
      </c>
      <c r="F10" s="122">
        <v>212172.82</v>
      </c>
      <c r="G10" s="123"/>
      <c r="H10" s="123"/>
    </row>
    <row r="11" spans="1:8">
      <c r="A11" s="75" t="s">
        <v>20</v>
      </c>
      <c r="B11" s="121">
        <v>0</v>
      </c>
      <c r="C11" s="121">
        <v>0</v>
      </c>
      <c r="D11" s="75" t="s">
        <v>21</v>
      </c>
      <c r="E11" s="121">
        <v>3287313417.43</v>
      </c>
      <c r="F11" s="122">
        <v>4073849107.44</v>
      </c>
      <c r="G11" s="123"/>
      <c r="H11" s="123"/>
    </row>
    <row r="12" spans="1:8">
      <c r="A12" s="75" t="s">
        <v>22</v>
      </c>
      <c r="B12" s="121">
        <v>4758373529.61</v>
      </c>
      <c r="C12" s="121">
        <v>3448887085.17</v>
      </c>
      <c r="D12" s="75" t="s">
        <v>23</v>
      </c>
      <c r="E12" s="121">
        <v>8649221395.25</v>
      </c>
      <c r="F12" s="125">
        <v>5716793188.11</v>
      </c>
      <c r="G12" s="123"/>
      <c r="H12" s="123"/>
    </row>
    <row r="13" spans="1:8">
      <c r="A13" s="75" t="s">
        <v>24</v>
      </c>
      <c r="B13" s="121">
        <v>1029922</v>
      </c>
      <c r="C13" s="121">
        <v>90554.89</v>
      </c>
      <c r="D13" s="75" t="s">
        <v>25</v>
      </c>
      <c r="E13" s="121">
        <v>900000</v>
      </c>
      <c r="F13" s="125">
        <v>0</v>
      </c>
      <c r="G13" s="123"/>
      <c r="H13" s="123"/>
    </row>
    <row r="14" spans="1:8">
      <c r="A14" s="75" t="s">
        <v>26</v>
      </c>
      <c r="B14" s="121">
        <v>619604431.84</v>
      </c>
      <c r="C14" s="121">
        <v>199208153.65</v>
      </c>
      <c r="D14" s="75" t="s">
        <v>27</v>
      </c>
      <c r="E14" s="121">
        <v>264646492.29</v>
      </c>
      <c r="F14" s="126">
        <v>162159229.07</v>
      </c>
      <c r="G14" s="123"/>
      <c r="H14" s="123"/>
    </row>
    <row r="15" spans="1:8">
      <c r="A15" s="75" t="s">
        <v>28</v>
      </c>
      <c r="B15" s="121">
        <v>137956155.61</v>
      </c>
      <c r="C15" s="121">
        <v>418198175.63</v>
      </c>
      <c r="D15" s="75" t="s">
        <v>29</v>
      </c>
      <c r="E15" s="121">
        <v>30663209.41</v>
      </c>
      <c r="F15" s="125">
        <v>13302630.32</v>
      </c>
      <c r="G15" s="123"/>
      <c r="H15" s="123"/>
    </row>
    <row r="16" spans="1:8">
      <c r="A16" s="75" t="s">
        <v>30</v>
      </c>
      <c r="B16" s="121">
        <v>0</v>
      </c>
      <c r="C16" s="121">
        <v>0</v>
      </c>
      <c r="D16" s="75" t="s">
        <v>31</v>
      </c>
      <c r="E16" s="121">
        <v>69327954.99</v>
      </c>
      <c r="F16" s="125">
        <v>57777871.73</v>
      </c>
      <c r="G16" s="123"/>
      <c r="H16" s="123"/>
    </row>
    <row r="17" spans="1:8">
      <c r="A17" s="75" t="s">
        <v>32</v>
      </c>
      <c r="B17" s="121">
        <v>1721360129.89</v>
      </c>
      <c r="C17" s="121">
        <v>2418442763.49</v>
      </c>
      <c r="D17" s="75" t="s">
        <v>33</v>
      </c>
      <c r="E17" s="121">
        <v>0</v>
      </c>
      <c r="F17" s="125">
        <v>0</v>
      </c>
      <c r="G17" s="123"/>
      <c r="H17" s="123"/>
    </row>
    <row r="18" spans="1:8">
      <c r="A18" s="75" t="s">
        <v>34</v>
      </c>
      <c r="B18" s="121">
        <v>0</v>
      </c>
      <c r="C18" s="121">
        <v>0</v>
      </c>
      <c r="D18" s="75" t="s">
        <v>35</v>
      </c>
      <c r="E18" s="121">
        <v>0</v>
      </c>
      <c r="F18" s="125">
        <v>0</v>
      </c>
      <c r="G18" s="123"/>
      <c r="H18" s="123"/>
    </row>
    <row r="19" spans="1:8">
      <c r="A19" s="75" t="s">
        <v>36</v>
      </c>
      <c r="B19" s="121">
        <v>8228062290</v>
      </c>
      <c r="C19" s="121">
        <v>6142070054.67</v>
      </c>
      <c r="D19" s="75" t="s">
        <v>37</v>
      </c>
      <c r="E19" s="121">
        <v>0</v>
      </c>
      <c r="F19" s="125">
        <v>0</v>
      </c>
      <c r="G19" s="123"/>
      <c r="H19" s="123"/>
    </row>
    <row r="20" spans="1:8">
      <c r="A20" s="75" t="s">
        <v>38</v>
      </c>
      <c r="B20" s="124">
        <v>6839715274.01</v>
      </c>
      <c r="C20" s="124">
        <v>4066832998.89</v>
      </c>
      <c r="D20" s="75" t="s">
        <v>39</v>
      </c>
      <c r="E20" s="121">
        <v>0</v>
      </c>
      <c r="F20" s="127">
        <v>0</v>
      </c>
      <c r="G20" s="123"/>
      <c r="H20" s="123"/>
    </row>
    <row r="21" spans="1:8">
      <c r="A21" s="75" t="s">
        <v>40</v>
      </c>
      <c r="B21" s="121">
        <v>0</v>
      </c>
      <c r="C21" s="121">
        <v>0</v>
      </c>
      <c r="D21" s="75" t="s">
        <v>41</v>
      </c>
      <c r="E21" s="121">
        <v>3419681094.02</v>
      </c>
      <c r="F21" s="126">
        <v>3339599760.67</v>
      </c>
      <c r="G21" s="123"/>
      <c r="H21" s="123"/>
    </row>
    <row r="22" spans="1:8">
      <c r="A22" s="75" t="s">
        <v>42</v>
      </c>
      <c r="B22" s="124">
        <v>1288398324.49</v>
      </c>
      <c r="C22" s="124">
        <v>1951591634.78</v>
      </c>
      <c r="D22" s="75" t="s">
        <v>43</v>
      </c>
      <c r="E22" s="121">
        <v>0</v>
      </c>
      <c r="F22" s="126">
        <v>0</v>
      </c>
      <c r="G22" s="123"/>
      <c r="H22" s="123"/>
    </row>
    <row r="23" spans="1:8">
      <c r="A23" s="75" t="s">
        <v>44</v>
      </c>
      <c r="B23" s="124">
        <v>99948691.5</v>
      </c>
      <c r="C23" s="121">
        <v>123645421</v>
      </c>
      <c r="D23" s="75" t="s">
        <v>45</v>
      </c>
      <c r="E23" s="121">
        <v>0</v>
      </c>
      <c r="F23" s="126">
        <v>0</v>
      </c>
      <c r="G23" s="123"/>
      <c r="H23" s="123"/>
    </row>
    <row r="24" spans="1:8">
      <c r="A24" s="75" t="s">
        <v>46</v>
      </c>
      <c r="B24" s="124">
        <v>313915.879999995</v>
      </c>
      <c r="C24" s="121">
        <v>294435.629999995</v>
      </c>
      <c r="D24" s="75" t="s">
        <v>47</v>
      </c>
      <c r="E24" s="121">
        <v>0</v>
      </c>
      <c r="F24" s="126">
        <v>0</v>
      </c>
      <c r="G24" s="123"/>
      <c r="H24" s="123"/>
    </row>
    <row r="25" spans="1:8">
      <c r="A25" s="75" t="s">
        <v>48</v>
      </c>
      <c r="B25" s="124">
        <v>0</v>
      </c>
      <c r="C25" s="124">
        <v>0</v>
      </c>
      <c r="D25" s="75" t="s">
        <v>49</v>
      </c>
      <c r="E25" s="121">
        <v>104273671.95</v>
      </c>
      <c r="F25" s="125">
        <v>78168864.2</v>
      </c>
      <c r="G25" s="123"/>
      <c r="H25" s="123"/>
    </row>
    <row r="26" spans="1:8">
      <c r="A26" s="75" t="s">
        <v>50</v>
      </c>
      <c r="B26" s="124">
        <v>90708039.82</v>
      </c>
      <c r="C26" s="124">
        <v>94986113.88</v>
      </c>
      <c r="D26" s="69" t="s">
        <v>51</v>
      </c>
      <c r="E26" s="128">
        <v>17636297859.51</v>
      </c>
      <c r="F26" s="128">
        <v>14323226767.42</v>
      </c>
      <c r="G26" s="123"/>
      <c r="H26" s="123"/>
    </row>
    <row r="27" spans="1:8">
      <c r="A27" s="75" t="s">
        <v>52</v>
      </c>
      <c r="B27" s="124">
        <v>32546112.24</v>
      </c>
      <c r="C27" s="124">
        <v>28442066.1</v>
      </c>
      <c r="D27" s="72" t="s">
        <v>53</v>
      </c>
      <c r="E27" s="73"/>
      <c r="F27" s="73"/>
      <c r="G27" s="123"/>
      <c r="H27" s="123"/>
    </row>
    <row r="28" spans="1:8">
      <c r="A28" s="75" t="s">
        <v>54</v>
      </c>
      <c r="B28" s="124">
        <v>36193585.34</v>
      </c>
      <c r="C28" s="124">
        <v>41871181.79</v>
      </c>
      <c r="D28" s="75" t="s">
        <v>55</v>
      </c>
      <c r="E28" s="121">
        <v>3965005000</v>
      </c>
      <c r="F28" s="121">
        <v>3441445000</v>
      </c>
      <c r="G28" s="123"/>
      <c r="H28" s="123"/>
    </row>
    <row r="29" spans="1:8">
      <c r="A29" s="129" t="s">
        <v>56</v>
      </c>
      <c r="B29" s="124">
        <v>4818002.08</v>
      </c>
      <c r="C29" s="124">
        <v>4818002.08</v>
      </c>
      <c r="D29" s="75" t="s">
        <v>57</v>
      </c>
      <c r="E29" s="121">
        <v>0</v>
      </c>
      <c r="F29" s="121">
        <v>0</v>
      </c>
      <c r="G29" s="123"/>
      <c r="H29" s="123"/>
    </row>
    <row r="30" spans="1:8">
      <c r="A30" s="130" t="s">
        <v>58</v>
      </c>
      <c r="B30" s="124">
        <v>62914977.11</v>
      </c>
      <c r="C30" s="121">
        <v>170047213.92</v>
      </c>
      <c r="D30" s="75" t="s">
        <v>59</v>
      </c>
      <c r="E30" s="121">
        <v>0</v>
      </c>
      <c r="F30" s="121">
        <v>0</v>
      </c>
      <c r="G30" s="123"/>
      <c r="H30" s="123"/>
    </row>
    <row r="31" spans="1:8">
      <c r="A31" s="130" t="s">
        <v>60</v>
      </c>
      <c r="B31" s="124">
        <v>58781405.26</v>
      </c>
      <c r="C31" s="121">
        <v>82738196.91</v>
      </c>
      <c r="D31" s="75" t="s">
        <v>61</v>
      </c>
      <c r="E31" s="121">
        <v>0</v>
      </c>
      <c r="F31" s="121">
        <v>0</v>
      </c>
      <c r="G31" s="123"/>
      <c r="H31" s="123"/>
    </row>
    <row r="32" spans="1:8">
      <c r="A32" s="130"/>
      <c r="B32" s="124"/>
      <c r="C32" s="131"/>
      <c r="D32" s="75" t="s">
        <v>62</v>
      </c>
      <c r="E32" s="121">
        <v>2170873525.87</v>
      </c>
      <c r="F32" s="121">
        <v>1694433525.87</v>
      </c>
      <c r="G32" s="123"/>
      <c r="H32" s="123"/>
    </row>
    <row r="33" spans="1:8">
      <c r="A33" s="130"/>
      <c r="B33" s="132"/>
      <c r="C33" s="131"/>
      <c r="D33" s="75" t="s">
        <v>63</v>
      </c>
      <c r="E33" s="121">
        <v>0</v>
      </c>
      <c r="F33" s="121">
        <v>0</v>
      </c>
      <c r="G33" s="123"/>
      <c r="H33" s="123"/>
    </row>
    <row r="34" spans="1:8">
      <c r="A34" s="130"/>
      <c r="B34" s="119"/>
      <c r="C34" s="119"/>
      <c r="D34" s="75" t="s">
        <v>64</v>
      </c>
      <c r="E34" s="121">
        <v>15112229.75</v>
      </c>
      <c r="F34" s="121">
        <v>33195301.76</v>
      </c>
      <c r="G34" s="123"/>
      <c r="H34" s="123"/>
    </row>
    <row r="35" spans="1:9">
      <c r="A35" s="130"/>
      <c r="B35" s="119"/>
      <c r="C35" s="119"/>
      <c r="D35" s="75" t="s">
        <v>65</v>
      </c>
      <c r="E35" s="121">
        <v>327314195.45</v>
      </c>
      <c r="F35" s="121">
        <v>327314195.45</v>
      </c>
      <c r="G35" s="123"/>
      <c r="H35" s="123"/>
      <c r="I35" s="16"/>
    </row>
    <row r="36" spans="1:8">
      <c r="A36" s="130"/>
      <c r="B36" s="119"/>
      <c r="C36" s="119"/>
      <c r="D36" s="75" t="s">
        <v>66</v>
      </c>
      <c r="E36" s="121">
        <v>661863763.62</v>
      </c>
      <c r="F36" s="121">
        <v>655998792.9</v>
      </c>
      <c r="G36" s="123"/>
      <c r="H36" s="123"/>
    </row>
    <row r="37" spans="1:8">
      <c r="A37" s="130"/>
      <c r="B37" s="119"/>
      <c r="C37" s="119"/>
      <c r="D37" s="75" t="s">
        <v>67</v>
      </c>
      <c r="E37" s="121">
        <v>205122926.74</v>
      </c>
      <c r="F37" s="121">
        <v>-161645488.96</v>
      </c>
      <c r="G37" s="123"/>
      <c r="H37" s="123"/>
    </row>
    <row r="38" spans="1:9">
      <c r="A38" s="130"/>
      <c r="B38" s="119"/>
      <c r="C38" s="119"/>
      <c r="D38" s="87" t="s">
        <v>68</v>
      </c>
      <c r="E38" s="88">
        <v>7345291641.43</v>
      </c>
      <c r="F38" s="133">
        <v>5990741327.02</v>
      </c>
      <c r="G38" s="123"/>
      <c r="H38" s="123"/>
      <c r="I38" s="13"/>
    </row>
    <row r="39" spans="1:8">
      <c r="A39" s="130"/>
      <c r="B39" s="119"/>
      <c r="C39" s="119"/>
      <c r="D39" s="134" t="s">
        <v>69</v>
      </c>
      <c r="E39" s="121">
        <v>0</v>
      </c>
      <c r="F39" s="135"/>
      <c r="G39" s="123"/>
      <c r="H39" s="123"/>
    </row>
    <row r="40" spans="1:8">
      <c r="A40" s="130"/>
      <c r="B40" s="119"/>
      <c r="C40" s="119"/>
      <c r="D40" s="136" t="s">
        <v>70</v>
      </c>
      <c r="E40" s="88">
        <v>7345291641.43</v>
      </c>
      <c r="F40" s="88">
        <v>5990741327.02</v>
      </c>
      <c r="G40" s="123"/>
      <c r="H40" s="123"/>
    </row>
    <row r="41" ht="14.25" spans="1:8">
      <c r="A41" s="90" t="s">
        <v>71</v>
      </c>
      <c r="B41" s="91">
        <v>24981589500.94</v>
      </c>
      <c r="C41" s="91">
        <f>SUM(C6:C40)-C7-C9-C19</f>
        <v>20313968094.44</v>
      </c>
      <c r="D41" s="137" t="s">
        <v>72</v>
      </c>
      <c r="E41" s="91">
        <v>24981589500.94</v>
      </c>
      <c r="F41" s="91">
        <v>20313968094.44</v>
      </c>
      <c r="G41" s="123"/>
      <c r="H41" s="123"/>
    </row>
    <row r="42" spans="1:7">
      <c r="A42" s="95" t="s">
        <v>73</v>
      </c>
      <c r="B42" s="95"/>
      <c r="C42" s="96" t="s">
        <v>74</v>
      </c>
      <c r="D42" s="96"/>
      <c r="E42" s="96" t="s">
        <v>75</v>
      </c>
      <c r="F42" s="96"/>
      <c r="G42" s="16"/>
    </row>
    <row r="45" spans="3:3">
      <c r="C45" s="13"/>
    </row>
    <row r="46" spans="3:3">
      <c r="C46" s="138"/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abSelected="1" topLeftCell="A26" workbookViewId="0">
      <selection activeCell="B5" sqref="B5:C57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9" t="s">
        <v>76</v>
      </c>
      <c r="B2" s="100"/>
      <c r="C2" s="100"/>
    </row>
    <row r="3" ht="14.25" spans="1:3">
      <c r="A3" s="23" t="s">
        <v>77</v>
      </c>
      <c r="B3" s="24">
        <v>43739</v>
      </c>
      <c r="C3" s="25" t="s">
        <v>78</v>
      </c>
    </row>
    <row r="4" spans="1:3">
      <c r="A4" s="26" t="s">
        <v>79</v>
      </c>
      <c r="B4" s="27" t="s">
        <v>80</v>
      </c>
      <c r="C4" s="28" t="s">
        <v>81</v>
      </c>
    </row>
    <row r="5" spans="1:5">
      <c r="A5" s="29" t="s">
        <v>82</v>
      </c>
      <c r="B5" s="30">
        <v>141091296.94</v>
      </c>
      <c r="C5" s="30">
        <v>1305584567.24</v>
      </c>
      <c r="D5" s="101"/>
      <c r="E5" s="16"/>
    </row>
    <row r="6" spans="1:5">
      <c r="A6" s="32" t="s">
        <v>83</v>
      </c>
      <c r="B6" s="102">
        <v>48487133.88</v>
      </c>
      <c r="C6" s="103">
        <v>256217804.17</v>
      </c>
      <c r="D6" s="16"/>
      <c r="E6" s="16"/>
    </row>
    <row r="7" spans="1:5">
      <c r="A7" s="32" t="s">
        <v>84</v>
      </c>
      <c r="B7" s="102">
        <v>78656783.09</v>
      </c>
      <c r="C7" s="103">
        <v>610892850.45</v>
      </c>
      <c r="D7" s="16"/>
      <c r="E7" s="16"/>
    </row>
    <row r="8" spans="1:5">
      <c r="A8" s="32" t="s">
        <v>85</v>
      </c>
      <c r="B8" s="102">
        <v>30169649.21</v>
      </c>
      <c r="C8" s="103">
        <v>354675046.28</v>
      </c>
      <c r="D8" s="16"/>
      <c r="E8" s="16"/>
    </row>
    <row r="9" spans="1:5">
      <c r="A9" s="32" t="s">
        <v>86</v>
      </c>
      <c r="B9" s="102">
        <v>101540752.17</v>
      </c>
      <c r="C9" s="103">
        <v>731108406.34</v>
      </c>
      <c r="D9" s="16"/>
      <c r="E9" s="16"/>
    </row>
    <row r="10" spans="1:5">
      <c r="A10" s="32" t="s">
        <v>87</v>
      </c>
      <c r="B10" s="102">
        <v>35605056.5100001</v>
      </c>
      <c r="C10" s="103">
        <v>440294533.04</v>
      </c>
      <c r="D10" s="16"/>
      <c r="E10" s="16"/>
    </row>
    <row r="11" spans="1:5">
      <c r="A11" s="32" t="s">
        <v>88</v>
      </c>
      <c r="B11" s="102">
        <v>56778301.88</v>
      </c>
      <c r="C11" s="103">
        <v>224564248.26</v>
      </c>
      <c r="D11" s="16"/>
      <c r="E11" s="16"/>
    </row>
    <row r="12" spans="1:5">
      <c r="A12" s="32" t="s">
        <v>89</v>
      </c>
      <c r="B12" s="102">
        <v>9745940.51</v>
      </c>
      <c r="C12" s="103">
        <v>62824551.05</v>
      </c>
      <c r="D12" s="16"/>
      <c r="E12" s="16"/>
    </row>
    <row r="13" spans="1:5">
      <c r="A13" s="32" t="s">
        <v>90</v>
      </c>
      <c r="B13" s="102">
        <v>-2009066.65000001</v>
      </c>
      <c r="C13" s="103">
        <v>213630470.49</v>
      </c>
      <c r="D13" s="16"/>
      <c r="E13" s="16"/>
    </row>
    <row r="14" spans="1:5">
      <c r="A14" s="32" t="s">
        <v>91</v>
      </c>
      <c r="B14" s="102">
        <v>-108</v>
      </c>
      <c r="C14" s="103">
        <v>19480.25</v>
      </c>
      <c r="D14" s="16"/>
      <c r="E14" s="16"/>
    </row>
    <row r="15" spans="1:5">
      <c r="A15" s="32" t="s">
        <v>92</v>
      </c>
      <c r="B15" s="102">
        <v>0</v>
      </c>
      <c r="C15" s="103">
        <v>0</v>
      </c>
      <c r="D15" s="16"/>
      <c r="E15" s="16"/>
    </row>
    <row r="16" spans="1:5">
      <c r="A16" s="32" t="s">
        <v>93</v>
      </c>
      <c r="B16" s="102">
        <v>0</v>
      </c>
      <c r="C16" s="103">
        <v>0</v>
      </c>
      <c r="D16" s="16"/>
      <c r="E16" s="16"/>
    </row>
    <row r="17" spans="1:5">
      <c r="A17" s="32" t="s">
        <v>94</v>
      </c>
      <c r="B17" s="102">
        <v>25599.43</v>
      </c>
      <c r="C17" s="103">
        <v>56549.15</v>
      </c>
      <c r="D17" s="16"/>
      <c r="E17" s="16"/>
    </row>
    <row r="18" spans="1:5">
      <c r="A18" s="32" t="s">
        <v>95</v>
      </c>
      <c r="B18" s="102">
        <v>-7805648.41000001</v>
      </c>
      <c r="C18" s="103">
        <v>88271488.95</v>
      </c>
      <c r="D18" s="16"/>
      <c r="E18" s="16"/>
    </row>
    <row r="19" spans="1:5">
      <c r="A19" s="32" t="s">
        <v>96</v>
      </c>
      <c r="B19" s="102">
        <v>-37741.78</v>
      </c>
      <c r="C19" s="103">
        <v>402945.65</v>
      </c>
      <c r="D19" s="16"/>
      <c r="E19" s="16"/>
    </row>
    <row r="20" spans="1:5">
      <c r="A20" s="32" t="s">
        <v>97</v>
      </c>
      <c r="B20" s="102">
        <v>892298.459999999</v>
      </c>
      <c r="C20" s="103">
        <v>15458273.35</v>
      </c>
      <c r="D20" s="16"/>
      <c r="E20" s="16"/>
    </row>
    <row r="21" spans="1:5">
      <c r="A21" s="32" t="s">
        <v>98</v>
      </c>
      <c r="B21" s="102">
        <v>-2030.15999999997</v>
      </c>
      <c r="C21" s="103">
        <v>438629.14</v>
      </c>
      <c r="D21" s="16"/>
      <c r="E21" s="16"/>
    </row>
    <row r="22" spans="1:5">
      <c r="A22" s="29" t="s">
        <v>99</v>
      </c>
      <c r="B22" s="30">
        <v>81240345.3999999</v>
      </c>
      <c r="C22" s="30">
        <v>804743108.27</v>
      </c>
      <c r="D22" s="16"/>
      <c r="E22" s="16"/>
    </row>
    <row r="23" spans="1:5">
      <c r="A23" s="32" t="s">
        <v>100</v>
      </c>
      <c r="B23" s="102">
        <v>1284107.48</v>
      </c>
      <c r="C23" s="103">
        <v>9842888.5</v>
      </c>
      <c r="D23" s="16"/>
      <c r="E23" s="16"/>
    </row>
    <row r="24" spans="1:5">
      <c r="A24" s="32" t="s">
        <v>101</v>
      </c>
      <c r="B24" s="102">
        <v>82179575.6799999</v>
      </c>
      <c r="C24" s="103">
        <v>764682646.04</v>
      </c>
      <c r="D24" s="16"/>
      <c r="E24" s="16"/>
    </row>
    <row r="25" spans="1:5">
      <c r="A25" s="32" t="s">
        <v>102</v>
      </c>
      <c r="B25" s="102">
        <v>-2404055.1</v>
      </c>
      <c r="C25" s="103">
        <v>27312241.61</v>
      </c>
      <c r="D25" s="16"/>
      <c r="E25" s="16"/>
    </row>
    <row r="26" spans="1:5">
      <c r="A26" s="32" t="s">
        <v>103</v>
      </c>
      <c r="B26" s="102">
        <v>0</v>
      </c>
      <c r="C26" s="103">
        <v>0</v>
      </c>
      <c r="D26" s="16"/>
      <c r="E26" s="16"/>
    </row>
    <row r="27" spans="1:5">
      <c r="A27" s="32" t="s">
        <v>104</v>
      </c>
      <c r="B27" s="102">
        <v>180717.34</v>
      </c>
      <c r="C27" s="103">
        <v>2905332.12</v>
      </c>
      <c r="D27" s="16"/>
      <c r="E27" s="16"/>
    </row>
    <row r="28" spans="1:5">
      <c r="A28" s="29" t="s">
        <v>105</v>
      </c>
      <c r="B28" s="30">
        <v>59850951.5400001</v>
      </c>
      <c r="C28" s="30">
        <v>500841458.97</v>
      </c>
      <c r="D28" s="16"/>
      <c r="E28" s="16"/>
    </row>
    <row r="29" spans="1:5">
      <c r="A29" s="32" t="s">
        <v>106</v>
      </c>
      <c r="B29" s="102">
        <v>646.029999999912</v>
      </c>
      <c r="C29" s="103">
        <v>792730.82</v>
      </c>
      <c r="D29" s="16"/>
      <c r="E29" s="16"/>
    </row>
    <row r="30" spans="1:5">
      <c r="A30" s="32" t="s">
        <v>107</v>
      </c>
      <c r="B30" s="102">
        <v>164531.83</v>
      </c>
      <c r="C30" s="103">
        <v>656904.69</v>
      </c>
      <c r="D30" s="16"/>
      <c r="E30" s="16"/>
    </row>
    <row r="31" spans="1:5">
      <c r="A31" s="29" t="s">
        <v>108</v>
      </c>
      <c r="B31" s="30">
        <v>59687065.7400001</v>
      </c>
      <c r="C31" s="30">
        <v>500977285.1</v>
      </c>
      <c r="D31" s="16"/>
      <c r="E31" s="16"/>
    </row>
    <row r="32" spans="1:5">
      <c r="A32" s="32" t="s">
        <v>109</v>
      </c>
      <c r="B32" s="102">
        <v>17360580.61</v>
      </c>
      <c r="C32" s="103">
        <v>127413704.12</v>
      </c>
      <c r="D32" s="16"/>
      <c r="E32" s="16"/>
    </row>
    <row r="33" spans="1:5">
      <c r="A33" s="29" t="s">
        <v>110</v>
      </c>
      <c r="B33" s="30">
        <v>42326485.1300001</v>
      </c>
      <c r="C33" s="30">
        <v>373563580.98</v>
      </c>
      <c r="D33" s="16"/>
      <c r="E33" s="16"/>
    </row>
    <row r="34" spans="1:5">
      <c r="A34" s="29" t="s">
        <v>111</v>
      </c>
      <c r="B34" s="30"/>
      <c r="C34" s="30"/>
      <c r="D34" s="16"/>
      <c r="E34" s="16"/>
    </row>
    <row r="35" spans="1:5">
      <c r="A35" s="104" t="s">
        <v>112</v>
      </c>
      <c r="B35" s="102">
        <v>42326485.1300001</v>
      </c>
      <c r="C35" s="102">
        <v>373563580.98</v>
      </c>
      <c r="D35" s="16"/>
      <c r="E35" s="16"/>
    </row>
    <row r="36" spans="1:5">
      <c r="A36" s="104" t="s">
        <v>113</v>
      </c>
      <c r="B36" s="102"/>
      <c r="C36" s="102"/>
      <c r="D36" s="16"/>
      <c r="E36" s="16"/>
    </row>
    <row r="37" spans="1:5">
      <c r="A37" s="29" t="s">
        <v>114</v>
      </c>
      <c r="B37" s="30"/>
      <c r="C37" s="30"/>
      <c r="D37" s="16"/>
      <c r="E37" s="16"/>
    </row>
    <row r="38" spans="1:5">
      <c r="A38" s="32" t="s">
        <v>115</v>
      </c>
      <c r="B38" s="102">
        <v>0</v>
      </c>
      <c r="C38" s="103">
        <v>0</v>
      </c>
      <c r="D38" s="16"/>
      <c r="E38" s="16"/>
    </row>
    <row r="39" spans="1:5">
      <c r="A39" s="32" t="s">
        <v>116</v>
      </c>
      <c r="B39" s="102">
        <v>42326485.1300001</v>
      </c>
      <c r="C39" s="103">
        <v>373563580.98</v>
      </c>
      <c r="D39" s="16"/>
      <c r="E39" s="16"/>
    </row>
    <row r="40" spans="1:5">
      <c r="A40" s="29" t="s">
        <v>117</v>
      </c>
      <c r="B40" s="30">
        <v>-1686658.45999999</v>
      </c>
      <c r="C40" s="30">
        <v>-18083072.01</v>
      </c>
      <c r="D40" s="16"/>
      <c r="E40" s="16"/>
    </row>
    <row r="41" spans="1:5">
      <c r="A41" s="105" t="s">
        <v>118</v>
      </c>
      <c r="B41" s="106">
        <v>-1686658.45999999</v>
      </c>
      <c r="C41" s="106">
        <v>-18083072.01</v>
      </c>
      <c r="D41" s="16"/>
      <c r="E41" s="16"/>
    </row>
    <row r="42" spans="1:5">
      <c r="A42" s="29" t="s">
        <v>119</v>
      </c>
      <c r="B42" s="30">
        <v>-380527.880000003</v>
      </c>
      <c r="C42" s="30">
        <v>-16660967.63</v>
      </c>
      <c r="D42" s="16"/>
      <c r="E42" s="16"/>
    </row>
    <row r="43" spans="1:5">
      <c r="A43" s="32" t="s">
        <v>120</v>
      </c>
      <c r="B43" s="102">
        <v>0</v>
      </c>
      <c r="C43" s="103">
        <v>0</v>
      </c>
      <c r="D43" s="16"/>
      <c r="E43" s="16"/>
    </row>
    <row r="44" spans="1:5">
      <c r="A44" s="32" t="s">
        <v>121</v>
      </c>
      <c r="B44" s="102">
        <v>0</v>
      </c>
      <c r="C44" s="103">
        <v>0</v>
      </c>
      <c r="D44" s="16"/>
      <c r="E44" s="16"/>
    </row>
    <row r="45" spans="1:5">
      <c r="A45" s="32" t="s">
        <v>122</v>
      </c>
      <c r="B45" s="102">
        <v>-380527.880000003</v>
      </c>
      <c r="C45" s="103">
        <v>-16660967.63</v>
      </c>
      <c r="D45" s="16"/>
      <c r="E45" s="16"/>
    </row>
    <row r="46" spans="1:5">
      <c r="A46" s="32" t="s">
        <v>123</v>
      </c>
      <c r="B46" s="102">
        <v>0</v>
      </c>
      <c r="C46" s="103">
        <v>0</v>
      </c>
      <c r="D46" s="16"/>
      <c r="E46" s="16"/>
    </row>
    <row r="47" spans="1:5">
      <c r="A47" s="29" t="s">
        <v>124</v>
      </c>
      <c r="B47" s="30">
        <v>-1306130.57999999</v>
      </c>
      <c r="C47" s="30">
        <v>-1422104.37999999</v>
      </c>
      <c r="D47" s="16"/>
      <c r="E47" s="16"/>
    </row>
    <row r="48" spans="1:5">
      <c r="A48" s="32" t="s">
        <v>125</v>
      </c>
      <c r="B48" s="102">
        <v>0</v>
      </c>
      <c r="C48" s="103">
        <v>0</v>
      </c>
      <c r="D48" s="16"/>
      <c r="E48" s="16"/>
    </row>
    <row r="49" spans="1:5">
      <c r="A49" s="32" t="s">
        <v>126</v>
      </c>
      <c r="B49" s="102">
        <v>-1038209.73999999</v>
      </c>
      <c r="C49" s="103">
        <v>-854070.319999994</v>
      </c>
      <c r="D49" s="16"/>
      <c r="E49" s="16"/>
    </row>
    <row r="50" spans="1:5">
      <c r="A50" s="32" t="s">
        <v>127</v>
      </c>
      <c r="B50" s="102">
        <v>0</v>
      </c>
      <c r="C50" s="103">
        <v>0</v>
      </c>
      <c r="D50" s="16"/>
      <c r="E50" s="16"/>
    </row>
    <row r="51" spans="1:5">
      <c r="A51" s="32" t="s">
        <v>128</v>
      </c>
      <c r="B51" s="102">
        <v>-267920.84</v>
      </c>
      <c r="C51" s="103">
        <v>-568034.06</v>
      </c>
      <c r="D51" s="16"/>
      <c r="E51" s="16"/>
    </row>
    <row r="52" spans="1:5">
      <c r="A52" s="32" t="s">
        <v>129</v>
      </c>
      <c r="B52" s="102">
        <v>0</v>
      </c>
      <c r="C52" s="103">
        <v>0</v>
      </c>
      <c r="D52" s="16"/>
      <c r="E52" s="16"/>
    </row>
    <row r="53" spans="1:5">
      <c r="A53" s="32" t="s">
        <v>130</v>
      </c>
      <c r="B53" s="102">
        <v>0</v>
      </c>
      <c r="C53" s="103">
        <v>0</v>
      </c>
      <c r="D53" s="16"/>
      <c r="E53" s="16"/>
    </row>
    <row r="54" spans="1:5">
      <c r="A54" s="107" t="s">
        <v>131</v>
      </c>
      <c r="B54" s="102">
        <v>0</v>
      </c>
      <c r="C54" s="103">
        <v>0</v>
      </c>
      <c r="D54" s="16"/>
      <c r="E54" s="16"/>
    </row>
    <row r="55" spans="1:5">
      <c r="A55" s="29" t="s">
        <v>132</v>
      </c>
      <c r="B55" s="30">
        <v>40639826.6700001</v>
      </c>
      <c r="C55" s="30">
        <v>355480508.97</v>
      </c>
      <c r="D55" s="16"/>
      <c r="E55" s="16"/>
    </row>
    <row r="56" spans="1:5">
      <c r="A56" s="105" t="s">
        <v>133</v>
      </c>
      <c r="B56" s="102">
        <v>40639826.6700001</v>
      </c>
      <c r="C56" s="103">
        <v>355480508.97</v>
      </c>
      <c r="D56" s="16"/>
      <c r="E56" s="16"/>
    </row>
    <row r="57" spans="1:3">
      <c r="A57" s="105" t="s">
        <v>134</v>
      </c>
      <c r="B57" s="102">
        <v>0</v>
      </c>
      <c r="C57" s="103">
        <v>0</v>
      </c>
    </row>
    <row r="58" spans="1:3">
      <c r="A58" s="107" t="s">
        <v>135</v>
      </c>
      <c r="B58" s="102"/>
      <c r="C58" s="103"/>
    </row>
    <row r="59" spans="1:3">
      <c r="A59" s="105" t="s">
        <v>136</v>
      </c>
      <c r="B59" s="102"/>
      <c r="C59" s="103"/>
    </row>
    <row r="60" ht="14.25" spans="1:3">
      <c r="A60" s="108" t="s">
        <v>137</v>
      </c>
      <c r="B60" s="109"/>
      <c r="C60" s="110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71"/>
  <sheetViews>
    <sheetView workbookViewId="0">
      <selection activeCell="C1" sqref="C$1:D$1048576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-1785435524.4</v>
      </c>
    </row>
    <row r="8" spans="1:2">
      <c r="A8" s="7" t="s">
        <v>144</v>
      </c>
      <c r="B8" s="8">
        <v>839288069.72</v>
      </c>
    </row>
    <row r="9" spans="1:2">
      <c r="A9" s="7" t="s">
        <v>145</v>
      </c>
      <c r="B9" s="8">
        <v>402293333.34</v>
      </c>
    </row>
    <row r="10" spans="1:2">
      <c r="A10" s="7" t="s">
        <v>146</v>
      </c>
      <c r="B10" s="8">
        <v>1967418242.75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3455745010.21</v>
      </c>
    </row>
    <row r="13" spans="1:2">
      <c r="A13" s="7" t="s">
        <v>149</v>
      </c>
      <c r="B13" s="8">
        <v>1688599084.92</v>
      </c>
    </row>
    <row r="14" spans="1:2">
      <c r="A14" s="9" t="s">
        <v>150</v>
      </c>
      <c r="B14" s="10">
        <f>SUM(B7:B13)</f>
        <v>6567908216.54</v>
      </c>
    </row>
    <row r="15" spans="1:2">
      <c r="A15" s="7" t="s">
        <v>151</v>
      </c>
      <c r="B15" s="8">
        <v>1197921562.83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114518250.44</v>
      </c>
    </row>
    <row r="18" spans="1:2">
      <c r="A18" s="7" t="s">
        <v>154</v>
      </c>
      <c r="B18" s="8">
        <v>254209243.38</v>
      </c>
    </row>
    <row r="19" spans="1:2">
      <c r="A19" s="7" t="s">
        <v>155</v>
      </c>
      <c r="B19" s="8">
        <v>72930185.61</v>
      </c>
    </row>
    <row r="20" spans="1:2">
      <c r="A20" s="7" t="s">
        <v>156</v>
      </c>
      <c r="B20" s="8">
        <v>1296999484.77</v>
      </c>
    </row>
    <row r="21" spans="1:2">
      <c r="A21" s="9" t="s">
        <v>157</v>
      </c>
      <c r="B21" s="10">
        <f>SUM(B15:B20)</f>
        <v>2936578727.03</v>
      </c>
    </row>
    <row r="22" spans="1:2">
      <c r="A22" s="9" t="s">
        <v>158</v>
      </c>
      <c r="B22" s="10">
        <f>B14-B21</f>
        <v>3631329489.51</v>
      </c>
    </row>
    <row r="23" spans="1:2">
      <c r="A23" s="9" t="s">
        <v>159</v>
      </c>
      <c r="B23" s="11"/>
    </row>
    <row r="24" spans="1:2">
      <c r="A24" s="7" t="s">
        <v>160</v>
      </c>
      <c r="B24" s="8">
        <v>54887905.93</v>
      </c>
    </row>
    <row r="25" spans="1:2">
      <c r="A25" s="7" t="s">
        <v>161</v>
      </c>
      <c r="B25" s="8">
        <v>2557055.22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622454.12</v>
      </c>
    </row>
    <row r="28" spans="1:2">
      <c r="A28" s="9" t="s">
        <v>164</v>
      </c>
      <c r="B28" s="10">
        <f>SUM(B24:B27)</f>
        <v>58067415.27</v>
      </c>
    </row>
    <row r="29" spans="1:2">
      <c r="A29" s="7" t="s">
        <v>165</v>
      </c>
      <c r="B29" s="8">
        <v>24000000</v>
      </c>
    </row>
    <row r="30" spans="1:2">
      <c r="A30" s="7" t="s">
        <v>166</v>
      </c>
      <c r="B30" s="8">
        <v>16791550.37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40791550.37</v>
      </c>
    </row>
    <row r="34" spans="1:2">
      <c r="A34" s="9" t="s">
        <v>170</v>
      </c>
      <c r="B34" s="10">
        <f>B28-B33</f>
        <v>17275864.9</v>
      </c>
    </row>
    <row r="35" spans="1:2">
      <c r="A35" s="7" t="s">
        <v>171</v>
      </c>
      <c r="B35" s="8"/>
    </row>
    <row r="36" spans="1:2">
      <c r="A36" s="7" t="s">
        <v>172</v>
      </c>
      <c r="B36" s="8">
        <v>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131510276083.47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131510276083.47</v>
      </c>
    </row>
    <row r="42" spans="1:2">
      <c r="A42" s="7" t="s">
        <v>178</v>
      </c>
      <c r="B42" s="8">
        <v>132497076446.48</v>
      </c>
    </row>
    <row r="43" spans="1:2">
      <c r="A43" s="7" t="s">
        <v>179</v>
      </c>
      <c r="B43" s="8">
        <v>93620132.8000004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132590696579.28</v>
      </c>
    </row>
    <row r="47" spans="1:2">
      <c r="A47" s="9" t="s">
        <v>183</v>
      </c>
      <c r="B47" s="10">
        <f>B41-B46</f>
        <v>-1080420495.81001</v>
      </c>
    </row>
    <row r="48" spans="1:2">
      <c r="A48" s="9" t="s">
        <v>184</v>
      </c>
      <c r="B48" s="8">
        <v>41871.17</v>
      </c>
    </row>
    <row r="49" spans="1:2">
      <c r="A49" s="9" t="s">
        <v>185</v>
      </c>
      <c r="B49" s="10">
        <f>B48+B47+B34+B22</f>
        <v>2568226729.76999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9829476526.08999</v>
      </c>
      <c r="C51" s="13">
        <f>B51-合并资产负债表!B6-合并资产负债表!B8</f>
        <v>600549521.82999</v>
      </c>
    </row>
    <row r="52" ht="15" spans="1:2">
      <c r="A52" s="14" t="s">
        <v>188</v>
      </c>
      <c r="B52" s="14"/>
    </row>
    <row r="53" ht="14.25" spans="1:3">
      <c r="A53" s="15" t="s">
        <v>189</v>
      </c>
      <c r="B53" s="8">
        <v>209375941.63</v>
      </c>
      <c r="C53" s="16">
        <f>B53-合并损益表!C33</f>
        <v>-164187639.35</v>
      </c>
    </row>
    <row r="54" spans="1:2">
      <c r="A54" s="17" t="s">
        <v>190</v>
      </c>
      <c r="B54" s="8">
        <v>20338021.82</v>
      </c>
    </row>
    <row r="55" spans="1:2">
      <c r="A55" s="17" t="s">
        <v>191</v>
      </c>
      <c r="B55" s="8">
        <v>8443659.01</v>
      </c>
    </row>
    <row r="56" spans="1:2">
      <c r="A56" s="17" t="s">
        <v>192</v>
      </c>
      <c r="B56" s="8">
        <v>7737845.06</v>
      </c>
    </row>
    <row r="57" spans="1:2">
      <c r="A57" s="17" t="s">
        <v>193</v>
      </c>
      <c r="B57" s="8">
        <v>6262822.01</v>
      </c>
    </row>
    <row r="58" ht="24" spans="1:2">
      <c r="A58" s="17" t="s">
        <v>194</v>
      </c>
      <c r="B58" s="8">
        <v>-440715.1</v>
      </c>
    </row>
    <row r="59" spans="1:2">
      <c r="A59" s="17" t="s">
        <v>195</v>
      </c>
      <c r="B59" s="8">
        <v>6192.85</v>
      </c>
    </row>
    <row r="60" spans="1:2">
      <c r="A60" s="17" t="s">
        <v>196</v>
      </c>
      <c r="B60" s="8">
        <v>-72907330.48</v>
      </c>
    </row>
    <row r="61" spans="1:2">
      <c r="A61" s="17" t="s">
        <v>197</v>
      </c>
      <c r="B61" s="8">
        <v>131163806.34</v>
      </c>
    </row>
    <row r="62" spans="1:2">
      <c r="A62" s="17" t="s">
        <v>198</v>
      </c>
      <c r="B62" s="8">
        <v>-41871.17</v>
      </c>
    </row>
    <row r="63" spans="1:2">
      <c r="A63" s="17" t="s">
        <v>199</v>
      </c>
      <c r="B63" s="8">
        <v>8591594.23</v>
      </c>
    </row>
    <row r="64" spans="1:2">
      <c r="A64" s="17" t="s">
        <v>200</v>
      </c>
      <c r="B64" s="8">
        <v>53937645</v>
      </c>
    </row>
    <row r="65" spans="1:2">
      <c r="A65" s="17" t="s">
        <v>201</v>
      </c>
      <c r="B65" s="8">
        <v>-20000</v>
      </c>
    </row>
    <row r="66" ht="24" spans="1:2">
      <c r="A66" s="17" t="s">
        <v>202</v>
      </c>
      <c r="B66" s="8">
        <v>-1848732742.61</v>
      </c>
    </row>
    <row r="67" spans="1:2">
      <c r="A67" s="17" t="s">
        <v>203</v>
      </c>
      <c r="B67" s="8">
        <v>-1121480076.42</v>
      </c>
    </row>
    <row r="68" spans="1:2">
      <c r="A68" s="17" t="s">
        <v>204</v>
      </c>
      <c r="B68" s="8">
        <v>-725225845.44</v>
      </c>
    </row>
    <row r="69" spans="1:2">
      <c r="A69" s="17" t="s">
        <v>205</v>
      </c>
      <c r="B69" s="8">
        <v>6954320542.78</v>
      </c>
    </row>
    <row r="70" ht="14.25" spans="1:3">
      <c r="A70" s="18" t="s">
        <v>206</v>
      </c>
      <c r="B70" s="19">
        <f>SUM(B53:B69)</f>
        <v>3631329489.51</v>
      </c>
      <c r="C70" s="13">
        <f>B70-B22</f>
        <v>0</v>
      </c>
    </row>
    <row r="71" ht="14.25"/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H44"/>
  <sheetViews>
    <sheetView showZeros="0" topLeftCell="A25" workbookViewId="0">
      <selection activeCell="E7" sqref="E7:E39"/>
    </sheetView>
  </sheetViews>
  <sheetFormatPr defaultColWidth="9" defaultRowHeight="13.5" outlineLevelCol="7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</cols>
  <sheetData>
    <row r="2" ht="18.75" spans="1:6">
      <c r="A2" s="48" t="s">
        <v>207</v>
      </c>
      <c r="B2" s="49"/>
      <c r="C2" s="49"/>
      <c r="D2" s="49"/>
      <c r="E2" s="49"/>
      <c r="F2" s="49"/>
    </row>
    <row r="3" ht="14.25" spans="1:6">
      <c r="A3" s="23" t="s">
        <v>77</v>
      </c>
      <c r="B3" s="23"/>
      <c r="C3" s="50"/>
      <c r="D3" s="51">
        <f>合并资产负债表!D3</f>
        <v>43769</v>
      </c>
      <c r="E3" s="52" t="s">
        <v>2</v>
      </c>
      <c r="F3" s="52" t="s">
        <v>3</v>
      </c>
    </row>
    <row r="4" spans="1:6">
      <c r="A4" s="26" t="s">
        <v>4</v>
      </c>
      <c r="B4" s="27" t="s">
        <v>5</v>
      </c>
      <c r="C4" s="27" t="s">
        <v>6</v>
      </c>
      <c r="D4" s="27" t="s">
        <v>7</v>
      </c>
      <c r="E4" s="27" t="s">
        <v>5</v>
      </c>
      <c r="F4" s="28" t="s">
        <v>6</v>
      </c>
    </row>
    <row r="5" spans="1:6">
      <c r="A5" s="53" t="s">
        <v>8</v>
      </c>
      <c r="B5" s="54"/>
      <c r="C5" s="54"/>
      <c r="D5" s="55" t="s">
        <v>208</v>
      </c>
      <c r="E5" s="54"/>
      <c r="F5" s="56"/>
    </row>
    <row r="6" spans="1:6">
      <c r="A6" s="57" t="s">
        <v>10</v>
      </c>
      <c r="B6" s="58">
        <v>7257065390.7</v>
      </c>
      <c r="C6" s="59">
        <v>5995399605.73</v>
      </c>
      <c r="D6" s="60" t="s">
        <v>11</v>
      </c>
      <c r="E6" s="61">
        <v>0</v>
      </c>
      <c r="F6" s="62"/>
    </row>
    <row r="7" spans="1:6">
      <c r="A7" s="57" t="s">
        <v>12</v>
      </c>
      <c r="B7" s="58">
        <v>6651369567.49</v>
      </c>
      <c r="C7" s="59">
        <v>4393226593.75</v>
      </c>
      <c r="D7" s="60" t="s">
        <v>13</v>
      </c>
      <c r="E7" s="61">
        <v>224704109.58</v>
      </c>
      <c r="F7" s="62">
        <v>16649345.21</v>
      </c>
    </row>
    <row r="8" spans="1:6">
      <c r="A8" s="57" t="s">
        <v>14</v>
      </c>
      <c r="B8" s="58">
        <v>1308333541.56</v>
      </c>
      <c r="C8" s="59">
        <v>943417837.88</v>
      </c>
      <c r="D8" s="60" t="s">
        <v>15</v>
      </c>
      <c r="E8" s="61">
        <v>708170000.01</v>
      </c>
      <c r="F8" s="63">
        <v>0</v>
      </c>
    </row>
    <row r="9" spans="1:6">
      <c r="A9" s="57" t="s">
        <v>16</v>
      </c>
      <c r="B9" s="58">
        <v>1044260014.65</v>
      </c>
      <c r="C9" s="59">
        <v>737675147.34</v>
      </c>
      <c r="D9" s="64" t="s">
        <v>17</v>
      </c>
      <c r="E9" s="61">
        <v>0</v>
      </c>
      <c r="F9" s="62">
        <v>0</v>
      </c>
    </row>
    <row r="10" spans="1:6">
      <c r="A10" s="57" t="s">
        <v>18</v>
      </c>
      <c r="B10" s="58">
        <v>0</v>
      </c>
      <c r="C10" s="59">
        <v>0</v>
      </c>
      <c r="D10" s="65" t="s">
        <v>19</v>
      </c>
      <c r="E10" s="61">
        <v>2131894</v>
      </c>
      <c r="F10" s="62">
        <v>212172.82</v>
      </c>
    </row>
    <row r="11" spans="1:6">
      <c r="A11" s="57" t="s">
        <v>20</v>
      </c>
      <c r="B11" s="58">
        <v>0</v>
      </c>
      <c r="C11" s="59">
        <v>0</v>
      </c>
      <c r="D11" s="60" t="s">
        <v>21</v>
      </c>
      <c r="E11" s="61">
        <v>3267307170.83</v>
      </c>
      <c r="F11" s="63">
        <v>4073849107.44</v>
      </c>
    </row>
    <row r="12" spans="1:6">
      <c r="A12" s="66" t="s">
        <v>22</v>
      </c>
      <c r="B12" s="58">
        <v>4758373529.61</v>
      </c>
      <c r="C12" s="59">
        <v>3448887085.17</v>
      </c>
      <c r="D12" s="60" t="s">
        <v>23</v>
      </c>
      <c r="E12" s="61">
        <v>7613252394.13</v>
      </c>
      <c r="F12" s="63">
        <v>5328580108.78</v>
      </c>
    </row>
    <row r="13" spans="1:6">
      <c r="A13" s="57" t="s">
        <v>24</v>
      </c>
      <c r="B13" s="58">
        <v>1029922</v>
      </c>
      <c r="C13" s="59">
        <v>90554.89</v>
      </c>
      <c r="D13" s="60" t="s">
        <v>25</v>
      </c>
      <c r="E13" s="61">
        <v>900000</v>
      </c>
      <c r="F13" s="63">
        <v>0</v>
      </c>
    </row>
    <row r="14" spans="1:6">
      <c r="A14" s="57" t="s">
        <v>26</v>
      </c>
      <c r="B14" s="58">
        <v>156840573.68</v>
      </c>
      <c r="C14" s="59">
        <v>45903301.12</v>
      </c>
      <c r="D14" s="60" t="s">
        <v>27</v>
      </c>
      <c r="E14" s="61">
        <v>248376199.08</v>
      </c>
      <c r="F14" s="63">
        <v>145101487.26</v>
      </c>
    </row>
    <row r="15" spans="1:6">
      <c r="A15" s="57" t="s">
        <v>28</v>
      </c>
      <c r="B15" s="58">
        <v>88757020.97</v>
      </c>
      <c r="C15" s="58">
        <v>376537421</v>
      </c>
      <c r="D15" s="60" t="s">
        <v>29</v>
      </c>
      <c r="E15" s="61">
        <v>29587196.67</v>
      </c>
      <c r="F15" s="63">
        <v>9661757.77</v>
      </c>
    </row>
    <row r="16" spans="1:6">
      <c r="A16" s="57" t="s">
        <v>30</v>
      </c>
      <c r="B16" s="58">
        <v>0</v>
      </c>
      <c r="C16" s="59">
        <v>0</v>
      </c>
      <c r="D16" s="60" t="s">
        <v>31</v>
      </c>
      <c r="E16" s="61">
        <v>69247243.74</v>
      </c>
      <c r="F16" s="63">
        <v>52211220.41</v>
      </c>
    </row>
    <row r="17" spans="1:6">
      <c r="A17" s="57" t="s">
        <v>32</v>
      </c>
      <c r="B17" s="58">
        <v>1225894065.14</v>
      </c>
      <c r="C17" s="59">
        <v>1893950089.6</v>
      </c>
      <c r="D17" s="60" t="s">
        <v>33</v>
      </c>
      <c r="E17" s="61">
        <v>0</v>
      </c>
      <c r="F17" s="63">
        <v>0</v>
      </c>
    </row>
    <row r="18" spans="1:6">
      <c r="A18" s="57" t="s">
        <v>34</v>
      </c>
      <c r="B18" s="58">
        <v>0</v>
      </c>
      <c r="C18" s="59">
        <v>0</v>
      </c>
      <c r="D18" s="60" t="s">
        <v>35</v>
      </c>
      <c r="E18" s="61">
        <v>0</v>
      </c>
      <c r="F18" s="63">
        <v>0</v>
      </c>
    </row>
    <row r="19" spans="1:6">
      <c r="A19" s="57" t="s">
        <v>36</v>
      </c>
      <c r="B19" s="58">
        <v>7542897739.6</v>
      </c>
      <c r="C19" s="59">
        <v>5328576100.12</v>
      </c>
      <c r="D19" s="60" t="s">
        <v>37</v>
      </c>
      <c r="E19" s="61">
        <v>0</v>
      </c>
      <c r="F19" s="63">
        <v>0</v>
      </c>
    </row>
    <row r="20" spans="1:6">
      <c r="A20" s="67" t="s">
        <v>38</v>
      </c>
      <c r="B20" s="58">
        <v>6155950723.61</v>
      </c>
      <c r="C20" s="59">
        <v>3254739044.34</v>
      </c>
      <c r="D20" s="60" t="s">
        <v>39</v>
      </c>
      <c r="E20" s="61">
        <v>0</v>
      </c>
      <c r="F20" s="63">
        <v>0</v>
      </c>
    </row>
    <row r="21" spans="1:6">
      <c r="A21" s="57" t="s">
        <v>40</v>
      </c>
      <c r="B21" s="58">
        <v>0</v>
      </c>
      <c r="C21" s="59">
        <v>0</v>
      </c>
      <c r="D21" s="60" t="s">
        <v>41</v>
      </c>
      <c r="E21" s="61">
        <v>3419681094.02</v>
      </c>
      <c r="F21" s="63">
        <v>3339599760.67</v>
      </c>
    </row>
    <row r="22" spans="1:6">
      <c r="A22" s="57" t="s">
        <v>42</v>
      </c>
      <c r="B22" s="58">
        <v>1288398324.49</v>
      </c>
      <c r="C22" s="59">
        <v>1951591634.78</v>
      </c>
      <c r="D22" s="60" t="s">
        <v>43</v>
      </c>
      <c r="E22" s="61">
        <v>0</v>
      </c>
      <c r="F22" s="63">
        <v>0</v>
      </c>
    </row>
    <row r="23" spans="1:6">
      <c r="A23" s="57" t="s">
        <v>44</v>
      </c>
      <c r="B23" s="58">
        <v>98548691.5</v>
      </c>
      <c r="C23" s="59">
        <v>122245421</v>
      </c>
      <c r="D23" s="68" t="s">
        <v>45</v>
      </c>
      <c r="E23" s="61">
        <v>0</v>
      </c>
      <c r="F23" s="63">
        <v>0</v>
      </c>
    </row>
    <row r="24" spans="1:6">
      <c r="A24" s="57" t="s">
        <v>46</v>
      </c>
      <c r="B24" s="58">
        <v>510986622.2</v>
      </c>
      <c r="C24" s="59">
        <v>710986622.2</v>
      </c>
      <c r="D24" s="60" t="s">
        <v>47</v>
      </c>
      <c r="E24" s="61">
        <v>0</v>
      </c>
      <c r="F24" s="63">
        <v>0</v>
      </c>
    </row>
    <row r="25" spans="1:6">
      <c r="A25" s="57" t="s">
        <v>48</v>
      </c>
      <c r="B25" s="58">
        <v>0</v>
      </c>
      <c r="C25" s="59">
        <v>0</v>
      </c>
      <c r="D25" s="60" t="s">
        <v>49</v>
      </c>
      <c r="E25" s="61">
        <v>71794136.2</v>
      </c>
      <c r="F25" s="63">
        <v>52327978.62</v>
      </c>
    </row>
    <row r="26" spans="1:6">
      <c r="A26" s="57" t="s">
        <v>50</v>
      </c>
      <c r="B26" s="58">
        <v>79675098.78</v>
      </c>
      <c r="C26" s="59">
        <v>83201727.83</v>
      </c>
      <c r="D26" s="69" t="s">
        <v>51</v>
      </c>
      <c r="E26" s="70">
        <v>15655151438.26</v>
      </c>
      <c r="F26" s="71">
        <v>13018192938.98</v>
      </c>
    </row>
    <row r="27" spans="1:6">
      <c r="A27" s="57" t="s">
        <v>52</v>
      </c>
      <c r="B27" s="58">
        <v>30524263.87</v>
      </c>
      <c r="C27" s="59">
        <v>28286866.1</v>
      </c>
      <c r="D27" s="72" t="s">
        <v>53</v>
      </c>
      <c r="E27" s="73"/>
      <c r="F27" s="74"/>
    </row>
    <row r="28" spans="1:6">
      <c r="A28" s="57" t="s">
        <v>54</v>
      </c>
      <c r="B28" s="58">
        <v>35737458.03</v>
      </c>
      <c r="C28" s="58">
        <v>41128880.99</v>
      </c>
      <c r="D28" s="75" t="s">
        <v>55</v>
      </c>
      <c r="E28" s="76">
        <v>3965005000</v>
      </c>
      <c r="F28" s="77">
        <v>3441445000</v>
      </c>
    </row>
    <row r="29" spans="1:6">
      <c r="A29" s="57" t="s">
        <v>58</v>
      </c>
      <c r="B29" s="58">
        <v>51253843.9</v>
      </c>
      <c r="C29" s="58">
        <v>148612914.2</v>
      </c>
      <c r="D29" s="75" t="s">
        <v>57</v>
      </c>
      <c r="E29" s="76">
        <v>0</v>
      </c>
      <c r="F29" s="78">
        <v>0</v>
      </c>
    </row>
    <row r="30" spans="1:6">
      <c r="A30" s="57" t="s">
        <v>60</v>
      </c>
      <c r="B30" s="58">
        <v>50216346.21</v>
      </c>
      <c r="C30" s="59">
        <v>76028273.82</v>
      </c>
      <c r="D30" s="79" t="s">
        <v>59</v>
      </c>
      <c r="E30" s="76">
        <v>0</v>
      </c>
      <c r="F30" s="78">
        <v>0</v>
      </c>
    </row>
    <row r="31" spans="1:6">
      <c r="A31" s="57"/>
      <c r="B31" s="58"/>
      <c r="C31" s="80"/>
      <c r="D31" s="75" t="s">
        <v>61</v>
      </c>
      <c r="E31" s="76">
        <v>0</v>
      </c>
      <c r="F31" s="78">
        <v>0</v>
      </c>
    </row>
    <row r="32" spans="1:6">
      <c r="A32" s="81"/>
      <c r="B32" s="54"/>
      <c r="C32" s="54"/>
      <c r="D32" s="79" t="s">
        <v>62</v>
      </c>
      <c r="E32" s="76">
        <v>2171216910.85</v>
      </c>
      <c r="F32" s="78">
        <v>1694776910.85</v>
      </c>
    </row>
    <row r="33" spans="1:6">
      <c r="A33" s="82"/>
      <c r="B33" s="54"/>
      <c r="C33" s="54"/>
      <c r="D33" s="75" t="s">
        <v>63</v>
      </c>
      <c r="E33" s="76">
        <v>0</v>
      </c>
      <c r="F33" s="78">
        <v>0</v>
      </c>
    </row>
    <row r="34" spans="1:6">
      <c r="A34" s="83"/>
      <c r="B34" s="54"/>
      <c r="C34" s="54"/>
      <c r="D34" s="84" t="s">
        <v>64</v>
      </c>
      <c r="E34" s="76">
        <v>15112229.75</v>
      </c>
      <c r="F34" s="78">
        <v>33195301.76</v>
      </c>
    </row>
    <row r="35" spans="1:6">
      <c r="A35" s="81"/>
      <c r="B35" s="54"/>
      <c r="C35" s="54"/>
      <c r="D35" s="75" t="s">
        <v>65</v>
      </c>
      <c r="E35" s="76">
        <v>327314195.45</v>
      </c>
      <c r="F35" s="78">
        <v>327314195.45</v>
      </c>
    </row>
    <row r="36" spans="1:6">
      <c r="A36" s="81"/>
      <c r="B36" s="85"/>
      <c r="C36" s="85"/>
      <c r="D36" s="75" t="s">
        <v>66</v>
      </c>
      <c r="E36" s="76">
        <v>660665849.04</v>
      </c>
      <c r="F36" s="78">
        <v>654800878.32</v>
      </c>
    </row>
    <row r="37" spans="1:6">
      <c r="A37" s="81"/>
      <c r="B37" s="85"/>
      <c r="C37" s="85"/>
      <c r="D37" s="75" t="s">
        <v>67</v>
      </c>
      <c r="E37" s="76">
        <v>303119792.9</v>
      </c>
      <c r="F37" s="86">
        <v>-48717944.71</v>
      </c>
    </row>
    <row r="38" spans="1:6">
      <c r="A38" s="81"/>
      <c r="B38" s="85"/>
      <c r="C38" s="85"/>
      <c r="D38" s="87" t="s">
        <v>70</v>
      </c>
      <c r="E38" s="88">
        <v>7442433977.99</v>
      </c>
      <c r="F38" s="89">
        <v>6102814341.67</v>
      </c>
    </row>
    <row r="39" ht="14.25" spans="1:8">
      <c r="A39" s="90" t="s">
        <v>71</v>
      </c>
      <c r="B39" s="91">
        <v>23097585416.25</v>
      </c>
      <c r="C39" s="91">
        <v>19121007280.65</v>
      </c>
      <c r="D39" s="92" t="s">
        <v>72</v>
      </c>
      <c r="E39" s="91">
        <v>23097585416.25</v>
      </c>
      <c r="F39" s="93">
        <v>19121007280.65</v>
      </c>
      <c r="G39" s="94">
        <f>B39-E39</f>
        <v>0</v>
      </c>
      <c r="H39" s="13">
        <f>C39-F39</f>
        <v>0</v>
      </c>
    </row>
    <row r="40" spans="1:7">
      <c r="A40" s="95" t="s">
        <v>73</v>
      </c>
      <c r="B40" s="95"/>
      <c r="C40" s="96" t="s">
        <v>74</v>
      </c>
      <c r="D40" s="96"/>
      <c r="E40" s="97" t="s">
        <v>75</v>
      </c>
      <c r="F40" s="97"/>
      <c r="G40" s="16">
        <f>E35+E36+E37-F35-F36-F37-母公司损益表!C33</f>
        <v>-930194.56000042</v>
      </c>
    </row>
    <row r="42" spans="7:7">
      <c r="G42" s="98">
        <f>E34-F34-母公司损益表!C36</f>
        <v>0</v>
      </c>
    </row>
    <row r="44" spans="5:5">
      <c r="E44" s="16"/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2" workbookViewId="0">
      <selection activeCell="B5" sqref="B5:C49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21" t="s">
        <v>209</v>
      </c>
      <c r="B2" s="22"/>
      <c r="C2" s="22"/>
    </row>
    <row r="3" ht="14.25" spans="1:3">
      <c r="A3" s="23" t="s">
        <v>77</v>
      </c>
      <c r="B3" s="24">
        <f>合并损益表!B3</f>
        <v>43739</v>
      </c>
      <c r="C3" s="25" t="s">
        <v>78</v>
      </c>
    </row>
    <row r="4" spans="1:3">
      <c r="A4" s="26" t="s">
        <v>79</v>
      </c>
      <c r="B4" s="27" t="s">
        <v>80</v>
      </c>
      <c r="C4" s="28" t="s">
        <v>81</v>
      </c>
    </row>
    <row r="5" spans="1:5">
      <c r="A5" s="29" t="s">
        <v>82</v>
      </c>
      <c r="B5" s="30">
        <v>138748425.35</v>
      </c>
      <c r="C5" s="31">
        <v>1212212354.6</v>
      </c>
      <c r="E5" s="13"/>
    </row>
    <row r="6" spans="1:5">
      <c r="A6" s="32" t="s">
        <v>83</v>
      </c>
      <c r="B6" s="33">
        <v>14309526.29</v>
      </c>
      <c r="C6" s="34">
        <v>209812094.85</v>
      </c>
      <c r="E6" s="13"/>
    </row>
    <row r="7" spans="1:5">
      <c r="A7" s="32" t="s">
        <v>84</v>
      </c>
      <c r="B7" s="33">
        <v>43174036.29</v>
      </c>
      <c r="C7" s="34">
        <v>564993111.8</v>
      </c>
      <c r="E7" s="13"/>
    </row>
    <row r="8" spans="1:5">
      <c r="A8" s="32" t="s">
        <v>85</v>
      </c>
      <c r="B8" s="33">
        <v>28864510</v>
      </c>
      <c r="C8" s="34">
        <v>355181016.95</v>
      </c>
      <c r="E8" s="13"/>
    </row>
    <row r="9" spans="1:5">
      <c r="A9" s="32" t="s">
        <v>86</v>
      </c>
      <c r="B9" s="33">
        <v>92436784.22</v>
      </c>
      <c r="C9" s="34">
        <v>688832291.01</v>
      </c>
      <c r="E9" s="13"/>
    </row>
    <row r="10" spans="1:5">
      <c r="A10" s="32" t="s">
        <v>87</v>
      </c>
      <c r="B10" s="33">
        <v>25904271.21</v>
      </c>
      <c r="C10" s="34">
        <v>385641333.74</v>
      </c>
      <c r="E10" s="13"/>
    </row>
    <row r="11" spans="1:5">
      <c r="A11" s="32" t="s">
        <v>88</v>
      </c>
      <c r="B11" s="33">
        <v>56778301.88</v>
      </c>
      <c r="C11" s="34">
        <v>224564248.26</v>
      </c>
      <c r="E11" s="13"/>
    </row>
    <row r="12" spans="1:5">
      <c r="A12" s="32" t="s">
        <v>89</v>
      </c>
      <c r="B12" s="33">
        <v>10258615.04</v>
      </c>
      <c r="C12" s="34">
        <v>73994463.42</v>
      </c>
      <c r="E12" s="13"/>
    </row>
    <row r="13" spans="1:5">
      <c r="A13" s="32" t="s">
        <v>90</v>
      </c>
      <c r="B13" s="33">
        <v>17456067.77</v>
      </c>
      <c r="C13" s="34">
        <v>216378990.32</v>
      </c>
      <c r="E13" s="13"/>
    </row>
    <row r="14" spans="1:5">
      <c r="A14" s="32" t="s">
        <v>91</v>
      </c>
      <c r="B14" s="33">
        <v>0</v>
      </c>
      <c r="C14" s="34">
        <v>0</v>
      </c>
      <c r="E14" s="13"/>
    </row>
    <row r="15" spans="1:5">
      <c r="A15" s="32" t="s">
        <v>92</v>
      </c>
      <c r="B15" s="33">
        <v>0</v>
      </c>
      <c r="C15" s="34">
        <v>0</v>
      </c>
      <c r="E15" s="13"/>
    </row>
    <row r="16" spans="1:5">
      <c r="A16" s="32" t="s">
        <v>93</v>
      </c>
      <c r="B16" s="33">
        <v>0</v>
      </c>
      <c r="C16" s="34">
        <v>0</v>
      </c>
      <c r="E16" s="13"/>
    </row>
    <row r="17" spans="1:5">
      <c r="A17" s="32" t="s">
        <v>94</v>
      </c>
      <c r="B17" s="33">
        <v>3279.68</v>
      </c>
      <c r="C17" s="34">
        <v>6047.4</v>
      </c>
      <c r="E17" s="13"/>
    </row>
    <row r="18" spans="1:5">
      <c r="A18" s="32" t="s">
        <v>95</v>
      </c>
      <c r="B18" s="33">
        <v>13803448.43</v>
      </c>
      <c r="C18" s="34">
        <v>81333788.15</v>
      </c>
      <c r="E18" s="13"/>
    </row>
    <row r="19" spans="1:5">
      <c r="A19" s="32" t="s">
        <v>96</v>
      </c>
      <c r="B19" s="33">
        <v>-37741.78</v>
      </c>
      <c r="C19" s="34">
        <v>402945.65</v>
      </c>
      <c r="E19" s="13"/>
    </row>
    <row r="20" spans="1:5">
      <c r="A20" s="32" t="s">
        <v>97</v>
      </c>
      <c r="B20" s="33">
        <v>779090.899999999</v>
      </c>
      <c r="C20" s="34">
        <v>15274877.11</v>
      </c>
      <c r="E20" s="13"/>
    </row>
    <row r="21" spans="1:5">
      <c r="A21" s="32" t="s">
        <v>98</v>
      </c>
      <c r="B21" s="33">
        <v>-2030.16</v>
      </c>
      <c r="C21" s="34">
        <v>171320.11</v>
      </c>
      <c r="E21" s="13"/>
    </row>
    <row r="22" spans="1:5">
      <c r="A22" s="29" t="s">
        <v>99</v>
      </c>
      <c r="B22" s="30">
        <v>70143134.4899999</v>
      </c>
      <c r="C22" s="31">
        <v>736709821.05</v>
      </c>
      <c r="E22" s="13"/>
    </row>
    <row r="23" spans="1:5">
      <c r="A23" s="32" t="s">
        <v>100</v>
      </c>
      <c r="B23" s="33">
        <v>1180870.69</v>
      </c>
      <c r="C23" s="34">
        <v>9212248.16</v>
      </c>
      <c r="E23" s="13"/>
    </row>
    <row r="24" spans="1:5">
      <c r="A24" s="32" t="s">
        <v>101</v>
      </c>
      <c r="B24" s="33">
        <v>71185601.5599999</v>
      </c>
      <c r="C24" s="34">
        <v>693889999.16</v>
      </c>
      <c r="E24" s="13"/>
    </row>
    <row r="25" spans="1:5">
      <c r="A25" s="32" t="s">
        <v>102</v>
      </c>
      <c r="B25" s="33">
        <v>-2404055.1</v>
      </c>
      <c r="C25" s="34">
        <v>30702241.61</v>
      </c>
      <c r="E25" s="13"/>
    </row>
    <row r="26" spans="1:5">
      <c r="A26" s="32" t="s">
        <v>103</v>
      </c>
      <c r="B26" s="33">
        <v>0</v>
      </c>
      <c r="C26" s="34">
        <v>0</v>
      </c>
      <c r="E26" s="13"/>
    </row>
    <row r="27" spans="1:5">
      <c r="A27" s="32" t="s">
        <v>104</v>
      </c>
      <c r="B27" s="33">
        <v>180717.34</v>
      </c>
      <c r="C27" s="34">
        <v>2905332.12</v>
      </c>
      <c r="E27" s="13"/>
    </row>
    <row r="28" spans="1:5">
      <c r="A28" s="29" t="s">
        <v>105</v>
      </c>
      <c r="B28" s="30">
        <v>68605290.8600001</v>
      </c>
      <c r="C28" s="31">
        <v>475502533.55</v>
      </c>
      <c r="E28" s="13"/>
    </row>
    <row r="29" spans="1:5">
      <c r="A29" s="35" t="s">
        <v>106</v>
      </c>
      <c r="B29" s="36">
        <v>553.079999999958</v>
      </c>
      <c r="C29" s="37">
        <v>785339.32</v>
      </c>
      <c r="E29" s="13"/>
    </row>
    <row r="30" spans="1:5">
      <c r="A30" s="35" t="s">
        <v>107</v>
      </c>
      <c r="B30" s="36">
        <v>27050.55</v>
      </c>
      <c r="C30" s="34">
        <v>144066.55</v>
      </c>
      <c r="E30" s="13"/>
    </row>
    <row r="31" spans="1:5">
      <c r="A31" s="29" t="s">
        <v>108</v>
      </c>
      <c r="B31" s="30">
        <v>68578793.3900001</v>
      </c>
      <c r="C31" s="31">
        <v>476143806.32</v>
      </c>
      <c r="E31" s="13"/>
    </row>
    <row r="32" spans="1:5">
      <c r="A32" s="35" t="s">
        <v>109</v>
      </c>
      <c r="B32" s="38">
        <v>17355072.15</v>
      </c>
      <c r="C32" s="39">
        <v>117510903.43</v>
      </c>
      <c r="E32" s="13"/>
    </row>
    <row r="33" spans="1:5">
      <c r="A33" s="29" t="s">
        <v>110</v>
      </c>
      <c r="B33" s="30">
        <v>51223721.2400001</v>
      </c>
      <c r="C33" s="31">
        <v>358632902.89</v>
      </c>
      <c r="E33" s="13"/>
    </row>
    <row r="34" spans="1:3">
      <c r="A34" s="35" t="s">
        <v>112</v>
      </c>
      <c r="B34" s="38">
        <v>51223721.2400001</v>
      </c>
      <c r="C34" s="34">
        <v>358632902.89</v>
      </c>
    </row>
    <row r="35" spans="1:3">
      <c r="A35" s="35" t="s">
        <v>113</v>
      </c>
      <c r="B35" s="40"/>
      <c r="C35" s="41"/>
    </row>
    <row r="36" spans="1:3">
      <c r="A36" s="29" t="s">
        <v>117</v>
      </c>
      <c r="B36" s="30">
        <v>-1686658.45999999</v>
      </c>
      <c r="C36" s="31">
        <v>-18083072.01</v>
      </c>
    </row>
    <row r="37" spans="1:3">
      <c r="A37" s="42" t="s">
        <v>119</v>
      </c>
      <c r="B37" s="43">
        <v>-380527.880000003</v>
      </c>
      <c r="C37" s="34">
        <v>-16660967.63</v>
      </c>
    </row>
    <row r="38" spans="1:3">
      <c r="A38" s="42" t="s">
        <v>120</v>
      </c>
      <c r="B38" s="44">
        <v>0</v>
      </c>
      <c r="C38" s="34">
        <v>0</v>
      </c>
    </row>
    <row r="39" spans="1:3">
      <c r="A39" s="42" t="s">
        <v>121</v>
      </c>
      <c r="B39" s="44">
        <v>0</v>
      </c>
      <c r="C39" s="34">
        <v>0</v>
      </c>
    </row>
    <row r="40" spans="1:3">
      <c r="A40" s="42" t="s">
        <v>122</v>
      </c>
      <c r="B40" s="44">
        <v>-380527.880000003</v>
      </c>
      <c r="C40" s="34">
        <v>-16660967.63</v>
      </c>
    </row>
    <row r="41" spans="1:3">
      <c r="A41" s="42" t="s">
        <v>123</v>
      </c>
      <c r="B41" s="44">
        <v>0</v>
      </c>
      <c r="C41" s="34">
        <v>0</v>
      </c>
    </row>
    <row r="42" spans="1:3">
      <c r="A42" s="42" t="s">
        <v>124</v>
      </c>
      <c r="B42" s="44">
        <v>-1306130.57999999</v>
      </c>
      <c r="C42" s="34">
        <v>-1422104.37999999</v>
      </c>
    </row>
    <row r="43" spans="1:3">
      <c r="A43" s="42" t="s">
        <v>125</v>
      </c>
      <c r="B43" s="44">
        <v>0</v>
      </c>
      <c r="C43" s="34">
        <v>0</v>
      </c>
    </row>
    <row r="44" spans="1:3">
      <c r="A44" s="42" t="s">
        <v>126</v>
      </c>
      <c r="B44" s="44">
        <v>-1038209.73999999</v>
      </c>
      <c r="C44" s="34">
        <v>-854070.319999994</v>
      </c>
    </row>
    <row r="45" spans="1:3">
      <c r="A45" s="42" t="s">
        <v>127</v>
      </c>
      <c r="B45" s="44">
        <v>0</v>
      </c>
      <c r="C45" s="34">
        <v>0</v>
      </c>
    </row>
    <row r="46" spans="1:3">
      <c r="A46" s="42" t="s">
        <v>128</v>
      </c>
      <c r="B46" s="44">
        <v>-267920.84</v>
      </c>
      <c r="C46" s="34">
        <v>-568034.06</v>
      </c>
    </row>
    <row r="47" spans="1:3">
      <c r="A47" s="42" t="s">
        <v>129</v>
      </c>
      <c r="B47" s="44">
        <v>0</v>
      </c>
      <c r="C47" s="34">
        <v>0</v>
      </c>
    </row>
    <row r="48" spans="1:3">
      <c r="A48" s="42" t="s">
        <v>130</v>
      </c>
      <c r="B48" s="44">
        <v>0</v>
      </c>
      <c r="C48" s="34">
        <v>0</v>
      </c>
    </row>
    <row r="49" s="20" customFormat="1" ht="14.25" spans="1:3">
      <c r="A49" s="45" t="s">
        <v>132</v>
      </c>
      <c r="B49" s="46">
        <v>49537062.7800001</v>
      </c>
      <c r="C49" s="47">
        <v>340549830.88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71"/>
  <sheetViews>
    <sheetView workbookViewId="0">
      <selection activeCell="C1" sqref="C$1:D$1048576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210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211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-1782354207.86</v>
      </c>
    </row>
    <row r="8" spans="1:2">
      <c r="A8" s="7" t="s">
        <v>144</v>
      </c>
      <c r="B8" s="8">
        <v>822725115.71</v>
      </c>
    </row>
    <row r="9" spans="1:2">
      <c r="A9" s="7" t="s">
        <v>145</v>
      </c>
      <c r="B9" s="8">
        <v>402293333.34</v>
      </c>
    </row>
    <row r="10" spans="1:2">
      <c r="A10" s="7" t="s">
        <v>146</v>
      </c>
      <c r="B10" s="8">
        <v>1991991809.07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3477271565.05</v>
      </c>
    </row>
    <row r="13" spans="1:2">
      <c r="A13" s="7" t="s">
        <v>149</v>
      </c>
      <c r="B13" s="8">
        <v>1318968740.13</v>
      </c>
    </row>
    <row r="14" spans="1:2">
      <c r="A14" s="9" t="s">
        <v>150</v>
      </c>
      <c r="B14" s="10">
        <f>SUM(B7:B13)</f>
        <v>6230896355.44</v>
      </c>
    </row>
    <row r="15" spans="1:2">
      <c r="A15" s="7" t="s">
        <v>151</v>
      </c>
      <c r="B15" s="8">
        <v>1197921562.83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114511725.93</v>
      </c>
    </row>
    <row r="18" spans="1:2">
      <c r="A18" s="7" t="s">
        <v>154</v>
      </c>
      <c r="B18" s="8">
        <v>238903883.97</v>
      </c>
    </row>
    <row r="19" spans="1:2">
      <c r="A19" s="7" t="s">
        <v>155</v>
      </c>
      <c r="B19" s="8">
        <v>69252378.14</v>
      </c>
    </row>
    <row r="20" spans="1:2">
      <c r="A20" s="7" t="s">
        <v>156</v>
      </c>
      <c r="B20" s="8">
        <v>1170656835.22</v>
      </c>
    </row>
    <row r="21" spans="1:2">
      <c r="A21" s="9" t="s">
        <v>157</v>
      </c>
      <c r="B21" s="10">
        <f>SUM(B15:B20)</f>
        <v>2791246386.09</v>
      </c>
    </row>
    <row r="22" spans="1:2">
      <c r="A22" s="9" t="s">
        <v>158</v>
      </c>
      <c r="B22" s="10">
        <f>B14-B21</f>
        <v>3439649969.35</v>
      </c>
    </row>
    <row r="23" spans="1:2">
      <c r="A23" s="9" t="s">
        <v>159</v>
      </c>
      <c r="B23" s="11">
        <v>0</v>
      </c>
    </row>
    <row r="24" spans="1:2">
      <c r="A24" s="7" t="s">
        <v>160</v>
      </c>
      <c r="B24" s="8">
        <v>37497722.94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173406.07</v>
      </c>
    </row>
    <row r="28" spans="1:2">
      <c r="A28" s="9" t="s">
        <v>164</v>
      </c>
      <c r="B28" s="10">
        <f>SUM(B24:B27)</f>
        <v>52671129.01</v>
      </c>
    </row>
    <row r="29" spans="1:2">
      <c r="A29" s="7" t="s">
        <v>165</v>
      </c>
      <c r="B29" s="8">
        <v>0</v>
      </c>
    </row>
    <row r="30" spans="1:2">
      <c r="A30" s="7" t="s">
        <v>166</v>
      </c>
      <c r="B30" s="8">
        <v>16411869.93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v>0</v>
      </c>
    </row>
    <row r="33" spans="1:2">
      <c r="A33" s="9" t="s">
        <v>169</v>
      </c>
      <c r="B33" s="10">
        <f>SUM(B29:B32)</f>
        <v>16411869.93</v>
      </c>
    </row>
    <row r="34" spans="1:2">
      <c r="A34" s="9" t="s">
        <v>170</v>
      </c>
      <c r="B34" s="10">
        <f>B28-B33</f>
        <v>36259259.08</v>
      </c>
    </row>
    <row r="35" spans="1:2">
      <c r="A35" s="7" t="s">
        <v>171</v>
      </c>
      <c r="B35" s="8"/>
    </row>
    <row r="36" spans="1:2">
      <c r="A36" s="7" t="s">
        <v>172</v>
      </c>
      <c r="B36" s="8">
        <v>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131510276083.47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131510276083.47</v>
      </c>
    </row>
    <row r="42" spans="1:2">
      <c r="A42" s="7" t="s">
        <v>178</v>
      </c>
      <c r="B42" s="8">
        <v>132497076446.48</v>
      </c>
    </row>
    <row r="43" spans="1:2">
      <c r="A43" s="7" t="s">
        <v>179</v>
      </c>
      <c r="B43" s="8">
        <v>93620132.8000004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132590696579.28</v>
      </c>
    </row>
    <row r="47" spans="1:2">
      <c r="A47" s="9" t="s">
        <v>183</v>
      </c>
      <c r="B47" s="10">
        <f>B41-B46</f>
        <v>-1080420495.81001</v>
      </c>
    </row>
    <row r="48" spans="1:2">
      <c r="A48" s="9" t="s">
        <v>184</v>
      </c>
      <c r="B48" s="8">
        <v>41871.17</v>
      </c>
    </row>
    <row r="49" spans="1:2">
      <c r="A49" s="9" t="s">
        <v>185</v>
      </c>
      <c r="B49" s="10">
        <f>B48+B47+B34+B22</f>
        <v>2395530603.78999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9331764783.50999</v>
      </c>
      <c r="C51" s="13">
        <f>B51-母公司资产负债表!B6-母公司资产负债表!B8</f>
        <v>766365851.249991</v>
      </c>
    </row>
    <row r="52" ht="15" spans="1:2">
      <c r="A52" s="14" t="s">
        <v>188</v>
      </c>
      <c r="B52" s="14"/>
    </row>
    <row r="53" ht="14.25" spans="1:3">
      <c r="A53" s="15" t="s">
        <v>189</v>
      </c>
      <c r="B53" s="8">
        <v>190365900.85</v>
      </c>
      <c r="C53" s="16">
        <f>B53-母公司损益表!C33</f>
        <v>-168267002.04</v>
      </c>
    </row>
    <row r="54" spans="1:2">
      <c r="A54" s="17" t="s">
        <v>190</v>
      </c>
      <c r="B54" s="8">
        <v>23338021.82</v>
      </c>
    </row>
    <row r="55" spans="1:2">
      <c r="A55" s="17" t="s">
        <v>191</v>
      </c>
      <c r="B55" s="8">
        <v>7419151.1</v>
      </c>
    </row>
    <row r="56" spans="1:2">
      <c r="A56" s="17" t="s">
        <v>192</v>
      </c>
      <c r="B56" s="8">
        <v>7508417.48</v>
      </c>
    </row>
    <row r="57" spans="1:2">
      <c r="A57" s="17" t="s">
        <v>193</v>
      </c>
      <c r="B57" s="8">
        <v>6020460</v>
      </c>
    </row>
    <row r="58" ht="24" spans="1:2">
      <c r="A58" s="17" t="s">
        <v>194</v>
      </c>
      <c r="B58" s="8">
        <v>-173406.07</v>
      </c>
    </row>
    <row r="59" spans="1:2">
      <c r="A59" s="17" t="s">
        <v>195</v>
      </c>
      <c r="B59" s="8"/>
    </row>
    <row r="60" spans="1:2">
      <c r="A60" s="17" t="s">
        <v>196</v>
      </c>
      <c r="B60" s="8">
        <v>-35789776.25</v>
      </c>
    </row>
    <row r="61" spans="1:2">
      <c r="A61" s="17" t="s">
        <v>197</v>
      </c>
      <c r="B61" s="8">
        <v>131163806.34</v>
      </c>
    </row>
    <row r="62" spans="1:2">
      <c r="A62" s="17" t="s">
        <v>198</v>
      </c>
      <c r="B62" s="8">
        <v>-41871.17</v>
      </c>
    </row>
    <row r="63" spans="1:2">
      <c r="A63" s="17" t="s">
        <v>199</v>
      </c>
      <c r="B63" s="8">
        <v>0</v>
      </c>
    </row>
    <row r="64" spans="1:2">
      <c r="A64" s="17" t="s">
        <v>200</v>
      </c>
      <c r="B64" s="8">
        <v>46680183.09</v>
      </c>
    </row>
    <row r="65" spans="1:2">
      <c r="A65" s="17" t="s">
        <v>201</v>
      </c>
      <c r="B65" s="8">
        <v>0</v>
      </c>
    </row>
    <row r="66" ht="24" spans="1:2">
      <c r="A66" s="17" t="s">
        <v>202</v>
      </c>
      <c r="B66" s="8">
        <v>-1892554950.54</v>
      </c>
    </row>
    <row r="67" spans="1:2">
      <c r="A67" s="17" t="s">
        <v>203</v>
      </c>
      <c r="B67" s="8">
        <v>-874235565.45</v>
      </c>
    </row>
    <row r="68" spans="1:2">
      <c r="A68" s="17" t="s">
        <v>204</v>
      </c>
      <c r="B68" s="8">
        <v>-1109570204.63</v>
      </c>
    </row>
    <row r="69" spans="1:2">
      <c r="A69" s="17" t="s">
        <v>205</v>
      </c>
      <c r="B69" s="8">
        <v>6939519802.78</v>
      </c>
    </row>
    <row r="70" ht="14.25" spans="1:3">
      <c r="A70" s="18" t="s">
        <v>206</v>
      </c>
      <c r="B70" s="19">
        <f>SUM(B53:B69)</f>
        <v>3439649969.35</v>
      </c>
      <c r="C70" s="13">
        <f>B70-B22</f>
        <v>0</v>
      </c>
    </row>
    <row r="71" ht="14.25"/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2019-11-04T05:22:33Z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