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/>
</workbook>
</file>

<file path=xl/calcChain.xml><?xml version="1.0" encoding="utf-8"?>
<calcChain xmlns="http://schemas.openxmlformats.org/spreadsheetml/2006/main">
  <c r="C53" i="5" l="1"/>
  <c r="B70" i="5"/>
  <c r="B51" i="5"/>
  <c r="B49" i="5"/>
  <c r="B47" i="5"/>
  <c r="B46" i="5"/>
  <c r="B41" i="5"/>
  <c r="B34" i="5"/>
  <c r="B33" i="5"/>
  <c r="B28" i="5"/>
  <c r="B22" i="5"/>
  <c r="B21" i="5"/>
  <c r="B14" i="5"/>
  <c r="C53" i="6"/>
  <c r="B70" i="6"/>
  <c r="B51" i="6"/>
  <c r="B49" i="6"/>
  <c r="B47" i="6"/>
  <c r="B46" i="6"/>
  <c r="B34" i="6"/>
  <c r="B28" i="6"/>
  <c r="B33" i="6"/>
  <c r="B41" i="6"/>
  <c r="B22" i="6"/>
  <c r="B21" i="6"/>
  <c r="B14" i="6"/>
  <c r="C51" i="6" l="1"/>
  <c r="B3" i="4" l="1"/>
  <c r="G40" i="3" l="1"/>
  <c r="G42" i="3" l="1"/>
  <c r="G39" i="3"/>
  <c r="H39" i="3" l="1"/>
  <c r="C70" i="6" l="1"/>
  <c r="C70" i="5"/>
  <c r="C51" i="5"/>
  <c r="D3" i="3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<sst xmlns="http://schemas.openxmlformats.org/spreadsheetml/2006/main" count="414" uniqueCount="241">
  <si>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</si>
  <si>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</si>
  <si>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</si>
  <si>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</si>
  <si>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</si>
  <si>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</si>
  <si>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</si>
  <si>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</si>
  <si>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</si>
  <si>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</si>
  <si>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</si>
  <si>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</si>
  <si>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</si>
  <si>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</si>
  <si>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</si>
  <si>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</si>
  <si>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</si>
  <si>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</si>
  <si>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</si>
  <si>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</si>
  <si>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</si>
  <si>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</si>
  <si>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</si>
  <si>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</si>
  <si>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</si>
  <si>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</si>
  <si>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</si>
  <si>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</si>
  <si>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</si>
  <si>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</si>
  <si>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</si>
  <si>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</si>
  <si>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</si>
  <si>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</si>
  <si>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</si>
  <si>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</si>
  <si>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</si>
  <si>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</si>
  <si>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</si>
  <si>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</si>
  <si>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</si>
  <si>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</si>
  <si>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</si>
  <si>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</si>
  <si>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</si>
  <si>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</si>
  <si>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</si>
  <si>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</si>
  <si>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</si>
  <si>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</si>
  <si>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</si>
  <si>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</si>
  <si>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</si>
  <si>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</si>
  <si>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</si>
  <si>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</si>
  <si>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</si>
  <si>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</si>
  <si>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</si>
  <si>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</si>
  <si>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</si>
  <si>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</si>
  <si>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</si>
  <si>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</si>
  <si>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</si>
  <si>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</si>
  <si>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</si>
  <si>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</si>
  <si>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</si>
  <si>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</si>
  <si>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</si>
  <si>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</si>
  <si>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</si>
  <si>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</si>
  <si>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</si>
  <si>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</si>
  <si>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</si>
  <si>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</si>
  <si>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</si>
  <si>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</si>
  <si>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</si>
  <si>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</si>
  <si>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</si>
  <si>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</si>
  <si>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</si>
  <si>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</si>
  <si>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</si>
  <si>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</si>
  <si>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</si>
  <si>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</si>
  <si>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</si>
  <si>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</si>
  <si>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</si>
  <si>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</si>
  <si>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</si>
  <si>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</si>
  <si>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</si>
  <si>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</si>
  <si>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</si>
  <si>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</si>
  <si>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</si>
  <si>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</si>
  <si>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</si>
  <si>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</si>
  <si>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</si>
  <si>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</si>
  <si>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</si>
  <si>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</si>
  <si>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</si>
  <si>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</si>
  <si>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</si>
  <si>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</si>
  <si>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</si>
  <si>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</si>
  <si>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</si>
  <si>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</si>
  <si>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</si>
  <si>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</si>
  <si>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</si>
  <si>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</si>
  <si>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</si>
  <si>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</si>
  <si>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</si>
  <si>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</si>
  <si>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</si>
  <si>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</si>
  <si>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</si>
  <si>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</si>
  <si>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</si>
  <si>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</si>
  <si>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</si>
  <si>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</si>
  <si>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</si>
  <si>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</si>
  <si>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</si>
  <si>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</si>
  <si>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</si>
  <si>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</si>
  <si>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</si>
  <si>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</si>
  <si>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</si>
  <si>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</si>
  <si>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</si>
  <si>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</si>
  <si>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</si>
  <si>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</si>
  <si>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</si>
  <si>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</si>
  <si>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</si>
  <si>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</si>
  <si>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</si>
  <si>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</si>
  <si>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</si>
  <si>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</si>
  <si>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</si>
  <si>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</si>
  <si>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</si>
  <si>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</si>
  <si>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</si>
  <si>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</si>
  <si>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</si>
  <si>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</si>
  <si>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</si>
  <si>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</si>
  <si>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</si>
  <si>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</si>
  <si>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</si>
  <si>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</si>
  <si>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</si>
  <si>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</si>
  <si>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</si>
  <si>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</si>
  <si>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</si>
  <si>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</si>
  <si>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</si>
  <si>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</si>
  <si>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</si>
  <si>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</si>
  <si>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</si>
  <si>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</si>
  <si>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</si>
  <si>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</si>
  <si>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</si>
  <si>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</si>
  <si>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</si>
  <si>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</si>
  <si>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</si>
  <si>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</si>
  <si>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</si>
  <si>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</si>
  <si>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</si>
  <si>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</si>
  <si>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</si>
  <si>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</si>
  <si>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</si>
  <si>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</si>
  <si>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</si>
  <si>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</si>
  <si>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</si>
  <si>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</si>
  <si>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</si>
  <si>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</si>
  <si>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</si>
  <si>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</si>
  <si>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</si>
  <si>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</si>
  <si>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</si>
  <si>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</si>
  <si>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</si>
  <si>
    <t>负债合计</t>
  </si>
  <si>
    <t>所有者权益（或股东权益）：</t>
  </si>
  <si>
    <t>归属于母公司所有者权益（或股东权益）合计</t>
  </si>
  <si>
    <t xml:space="preserve">     少数股东权益</t>
  </si>
  <si>
    <t>所有者权益（或股东权益）合计</t>
  </si>
  <si>
    <t>负债和所有者权益（或股东权益）总计</t>
  </si>
  <si>
    <t>一、营业收入</t>
  </si>
  <si>
    <t>二、营业支出</t>
  </si>
  <si>
    <t>三、营业利润（损失以“-”号填列）</t>
  </si>
  <si>
    <t>加：营业外收入</t>
  </si>
  <si>
    <t>减：营业外支出</t>
  </si>
  <si>
    <t>四、利润总额（损失以"-"号填列）</t>
  </si>
  <si>
    <t>五、净利润（损失以"-"号填列）</t>
  </si>
  <si>
    <t xml:space="preserve">     1.持续经营净利润（净亏损以“－”号填列）</t>
  </si>
  <si>
    <t xml:space="preserve">     2.终止经营净利润（净亏损以“－”号填列）</t>
  </si>
  <si>
    <t xml:space="preserve">     1.少数股东损益（净亏损以“－”号填列）</t>
  </si>
  <si>
    <t xml:space="preserve">      2.归属于母公司股东的净利润（净亏损以“－”号填列）</t>
  </si>
  <si>
    <t xml:space="preserve">    (一) 以后不能重分类进损益的其他综合收益</t>
  </si>
  <si>
    <t xml:space="preserve">    1.重新计量设定受益计划变动额</t>
  </si>
  <si>
    <t xml:space="preserve">    2.权益法下在被投资单位不能转损益的其他综合收益</t>
  </si>
  <si>
    <t xml:space="preserve">    3.其他权益工具投资公允价值变动</t>
  </si>
  <si>
    <t xml:space="preserve">    4.企业自身信用风险公允价值变动</t>
  </si>
  <si>
    <t xml:space="preserve">    (二) 以后将重分类进损益的其他综合收益</t>
  </si>
  <si>
    <t xml:space="preserve">    1.权益法下可转损益的其他综合收益</t>
  </si>
  <si>
    <t xml:space="preserve">    2.其他债权投资公允价值变动损益</t>
  </si>
  <si>
    <t xml:space="preserve">    3.金融资产重分类计入其他综合收益的金额</t>
  </si>
  <si>
    <t xml:space="preserve">    4.其他债权投资信用损失准备</t>
  </si>
  <si>
    <t xml:space="preserve">    4.现金流量套期储备</t>
  </si>
  <si>
    <t xml:space="preserve">    5.外币财务报表折算差额</t>
  </si>
  <si>
    <t xml:space="preserve">    归属于少数股东的其他综合收益的税后净额</t>
  </si>
  <si>
    <t>其中：归属于母公司股东（或所有者）的综合收益总额</t>
  </si>
  <si>
    <t xml:space="preserve">      归属于少数股东的综合收益总额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</si>
</sst>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3" formatCode="#,##0.000000_ "/>
    <numFmt numFmtId="184" formatCode="yyyy&quot;年&quot;m&quot;月&quot;;@"/>
    <numFmt numFmtId="185" formatCode="#,##0.0000000000_ "/>
  </numFmts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40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43" fontId="10" fillId="4" borderId="4" xfId="1" applyFont="1" applyFill="1" applyBorder="1" applyAlignment="1"/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18" xfId="0" applyFont="1" applyFill="1" applyBorder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185" fontId="0" fillId="0" borderId="0" xfId="0" applyNumberFormat="1"/>
    <xf numFmtId="43" fontId="0" fillId="0" borderId="0" xfId="1" applyFont="1" applyAlignment="1"/>
    <xf numFmtId="177" fontId="4" fillId="0" borderId="4" xfId="1" applyNumberFormat="1" applyFont="1" applyBorder="1" applyProtection="1">
      <alignment vertical="center"/>
      <protection locked="0"/>
    </xf>
    <xf numFmtId="177" fontId="4" fillId="0" borderId="5" xfId="1" applyNumberFormat="1" applyFont="1" applyBorder="1" applyProtection="1">
      <alignment vertical="center"/>
      <protection locked="0"/>
    </xf>
    <xf numFmtId="177" fontId="16" fillId="0" borderId="4" xfId="1" applyNumberFormat="1" applyFont="1" applyBorder="1" applyAlignment="1">
      <alignment vertical="center" shrinkToFit="1"/>
    </xf>
    <xf numFmtId="177" fontId="4" fillId="0" borderId="7" xfId="1" applyNumberFormat="1" applyFont="1" applyBorder="1" applyProtection="1">
      <alignment vertical="center"/>
      <protection locked="0"/>
    </xf>
    <xf numFmtId="177" fontId="4" fillId="0" borderId="8" xfId="1" applyNumberFormat="1" applyFont="1" applyBorder="1" applyProtection="1">
      <alignment vertical="center"/>
      <protection locked="0"/>
    </xf>
    <xf numFmtId="0" fontId="3" fillId="5" borderId="3" xfId="0" applyFont="1" applyFill="1" applyBorder="1" applyAlignment="1" applyProtection="1">
      <alignment horizontal="left"/>
      <protection locked="0"/>
    </xf>
    <xf numFmtId="177" fontId="4" fillId="5" borderId="4" xfId="0" applyNumberFormat="1" applyFont="1" applyFill="1" applyBorder="1" applyAlignment="1">
      <alignment horizontal="right"/>
    </xf>
    <xf numFmtId="178" fontId="4" fillId="5" borderId="3" xfId="0" applyNumberFormat="1" applyFont="1" applyFill="1" applyBorder="1" applyAlignment="1" applyProtection="1">
      <alignment horizontal="left"/>
      <protection locked="0"/>
    </xf>
    <xf numFmtId="179" fontId="4" fillId="5" borderId="4" xfId="3" applyNumberFormat="1" applyFont="1" applyFill="1" applyBorder="1" applyAlignment="1" applyProtection="1">
      <alignment horizontal="right" vertical="center"/>
      <protection locked="0"/>
    </xf>
    <xf numFmtId="179" fontId="7" fillId="5" borderId="4" xfId="4" applyNumberFormat="1" applyFont="1" applyFill="1" applyBorder="1" applyAlignment="1">
      <alignment horizontal="right"/>
    </xf>
    <xf numFmtId="0" fontId="7" fillId="5" borderId="3" xfId="5" applyNumberFormat="1" applyFont="1" applyFill="1" applyBorder="1" applyAlignment="1" applyProtection="1">
      <alignment horizontal="left" vertical="center" wrapText="1"/>
    </xf>
    <xf numFmtId="0" fontId="4" fillId="5" borderId="3" xfId="5" applyNumberFormat="1" applyFont="1" applyFill="1" applyBorder="1" applyAlignment="1" applyProtection="1">
      <alignment horizontal="left" vertical="center"/>
    </xf>
    <xf numFmtId="179" fontId="4" fillId="5" borderId="4" xfId="0" applyNumberFormat="1" applyFont="1" applyFill="1" applyBorder="1" applyAlignment="1">
      <alignment horizontal="right"/>
    </xf>
    <xf numFmtId="0" fontId="4" fillId="5" borderId="3" xfId="0" applyFont="1" applyFill="1" applyBorder="1" applyAlignment="1" applyProtection="1">
      <alignment horizontal="left"/>
      <protection locked="0"/>
    </xf>
    <xf numFmtId="0" fontId="9" fillId="5" borderId="3" xfId="0" applyFont="1" applyFill="1" applyBorder="1" applyAlignment="1">
      <alignment vertical="center"/>
    </xf>
    <xf numFmtId="177" fontId="4" fillId="5" borderId="3" xfId="0" applyNumberFormat="1" applyFont="1" applyFill="1" applyBorder="1" applyAlignment="1" applyProtection="1">
      <alignment horizontal="left"/>
      <protection locked="0"/>
    </xf>
    <xf numFmtId="180" fontId="4" fillId="5" borderId="4" xfId="0" applyNumberFormat="1" applyFont="1" applyFill="1" applyBorder="1" applyAlignment="1">
      <alignment horizontal="right"/>
    </xf>
    <xf numFmtId="177" fontId="3" fillId="5" borderId="4" xfId="0" applyNumberFormat="1" applyFont="1" applyFill="1" applyBorder="1" applyAlignment="1" applyProtection="1">
      <protection locked="0"/>
    </xf>
    <xf numFmtId="177" fontId="4" fillId="5" borderId="5" xfId="0" applyNumberFormat="1" applyFont="1" applyFill="1" applyBorder="1" applyAlignment="1">
      <alignment horizontal="right"/>
    </xf>
    <xf numFmtId="177" fontId="4" fillId="5" borderId="4" xfId="0" applyNumberFormat="1" applyFont="1" applyFill="1" applyBorder="1" applyAlignment="1" applyProtection="1">
      <alignment horizontal="left"/>
      <protection locked="0"/>
    </xf>
    <xf numFmtId="179" fontId="4" fillId="5" borderId="4" xfId="3" applyNumberFormat="1" applyFont="1" applyFill="1" applyBorder="1" applyAlignment="1">
      <alignment horizontal="right" vertical="center"/>
    </xf>
    <xf numFmtId="179" fontId="4" fillId="5" borderId="5" xfId="0" applyNumberFormat="1" applyFont="1" applyFill="1" applyBorder="1" applyAlignment="1">
      <alignment horizontal="right"/>
    </xf>
    <xf numFmtId="179" fontId="7" fillId="5" borderId="5" xfId="4" applyNumberFormat="1" applyFont="1" applyFill="1" applyBorder="1" applyAlignment="1">
      <alignment horizontal="right"/>
    </xf>
    <xf numFmtId="177" fontId="4" fillId="5" borderId="4" xfId="0" applyNumberFormat="1" applyFont="1" applyFill="1" applyBorder="1" applyAlignment="1" applyProtection="1">
      <alignment horizontal="left" wrapText="1"/>
      <protection locked="0"/>
    </xf>
    <xf numFmtId="0" fontId="4" fillId="5" borderId="4" xfId="5" applyNumberFormat="1" applyFont="1" applyFill="1" applyBorder="1" applyAlignment="1" applyProtection="1">
      <alignment horizontal="left" vertical="center" wrapText="1"/>
    </xf>
    <xf numFmtId="0" fontId="4" fillId="5" borderId="4" xfId="5" applyNumberFormat="1" applyFont="1" applyFill="1" applyBorder="1" applyAlignment="1" applyProtection="1">
      <alignment horizontal="left" vertical="center"/>
    </xf>
    <xf numFmtId="177" fontId="9" fillId="5" borderId="3" xfId="0" applyNumberFormat="1" applyFont="1" applyFill="1" applyBorder="1" applyAlignment="1">
      <alignment vertical="center"/>
    </xf>
    <xf numFmtId="177" fontId="7" fillId="5" borderId="4" xfId="1" applyNumberFormat="1" applyFont="1" applyFill="1" applyBorder="1" applyAlignment="1"/>
    <xf numFmtId="177" fontId="9" fillId="5" borderId="5" xfId="6" applyNumberFormat="1" applyFont="1" applyFill="1" applyBorder="1" applyAlignment="1">
      <alignment horizontal="right"/>
    </xf>
    <xf numFmtId="177" fontId="7" fillId="5" borderId="5" xfId="1" applyNumberFormat="1" applyFont="1" applyFill="1" applyBorder="1" applyAlignment="1"/>
    <xf numFmtId="177" fontId="7" fillId="5" borderId="4" xfId="7" applyNumberFormat="1" applyFont="1" applyFill="1" applyBorder="1" applyAlignment="1">
      <alignment horizontal="right"/>
    </xf>
    <xf numFmtId="177" fontId="7" fillId="5" borderId="5" xfId="7" applyNumberFormat="1" applyFont="1" applyFill="1" applyBorder="1" applyAlignment="1">
      <alignment horizontal="right"/>
    </xf>
    <xf numFmtId="177" fontId="7" fillId="5" borderId="4" xfId="0" applyNumberFormat="1" applyFont="1" applyFill="1" applyBorder="1" applyAlignment="1">
      <alignment horizontal="right"/>
    </xf>
    <xf numFmtId="177" fontId="9" fillId="5" borderId="6" xfId="0" applyNumberFormat="1" applyFont="1" applyFill="1" applyBorder="1" applyAlignment="1">
      <alignment vertical="center"/>
    </xf>
    <xf numFmtId="177" fontId="7" fillId="5" borderId="7" xfId="7" applyNumberFormat="1" applyFont="1" applyFill="1" applyBorder="1" applyAlignment="1">
      <alignment horizontal="right"/>
    </xf>
    <xf numFmtId="177" fontId="7" fillId="5" borderId="8" xfId="7" applyNumberFormat="1" applyFont="1" applyFill="1" applyBorder="1" applyAlignment="1">
      <alignment horizontal="right"/>
    </xf>
    <xf numFmtId="0" fontId="0" fillId="0" borderId="0" xfId="0" applyFill="1"/>
    <xf numFmtId="0" fontId="11" fillId="0" borderId="0" xfId="0" applyFont="1" applyFill="1" applyBorder="1" applyAlignment="1"/>
    <xf numFmtId="184" fontId="11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1" xfId="0" applyFont="1" applyFill="1" applyBorder="1" applyAlignment="1" applyProtection="1">
      <alignment horizontal="center"/>
      <protection locked="0"/>
    </xf>
    <xf numFmtId="177" fontId="9" fillId="0" borderId="2" xfId="0" applyNumberFormat="1" applyFont="1" applyFill="1" applyBorder="1" applyAlignment="1" applyProtection="1">
      <alignment horizontal="center"/>
      <protection locked="0"/>
    </xf>
    <xf numFmtId="177" fontId="9" fillId="0" borderId="9" xfId="0" applyNumberFormat="1" applyFont="1" applyFill="1" applyBorder="1" applyAlignment="1" applyProtection="1">
      <alignment horizontal="center"/>
      <protection locked="0"/>
    </xf>
    <xf numFmtId="177" fontId="0" fillId="0" borderId="0" xfId="0" applyNumberFormat="1" applyFill="1"/>
    <xf numFmtId="0" fontId="14" fillId="3" borderId="10" xfId="0" applyFont="1" applyFill="1" applyBorder="1" applyAlignment="1">
      <alignment horizontal="left"/>
    </xf>
    <xf numFmtId="0" fontId="21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0" borderId="0" xfId="1" applyFont="1" applyFill="1" applyBorder="1" applyAlignment="1">
      <alignment horizontal="center"/>
    </xf>
    <xf numFmtId="43" fontId="17" fillId="0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opLeftCell="A4" workbookViewId="0">
      <selection activeCell="D22" sqref="D22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8" width="22.75" bestFit="1" customWidth="1"/>
    <col min="9" max="9" width="16.125" bestFit="1" customWidth="1"/>
  </cols>
  <sheetData>
    <row r="1" spans="1:9">
      <c r="A1" s="130" t="s">
        <v>18</v>
      </c>
      <c r="B1" s="130"/>
      <c r="C1" s="130"/>
      <c r="D1" s="130"/>
      <c r="E1" s="130"/>
      <c r="F1" s="130"/>
      <c r="I1" s="45"/>
    </row>
    <row r="2" spans="1:9">
      <c r="A2" s="130"/>
      <c r="B2" s="130"/>
      <c r="C2" s="130"/>
      <c r="D2" s="130"/>
      <c r="E2" s="130"/>
      <c r="F2" s="130"/>
    </row>
    <row r="3" spans="1:9" ht="14.25" thickBot="1">
      <c r="A3" s="76" t="s">
        <v>107</v>
      </c>
      <c r="B3" s="29"/>
      <c r="C3" s="29"/>
      <c r="D3" s="77">
        <v>43677</v>
      </c>
      <c r="E3" s="30" t="s">
        <v>1</v>
      </c>
      <c r="F3" s="78" t="s">
        <v>2</v>
      </c>
    </row>
    <row r="4" spans="1:9">
      <c r="A4" s="31" t="s">
        <v>3</v>
      </c>
      <c r="B4" s="32" t="s">
        <v>4</v>
      </c>
      <c r="C4" s="32" t="s">
        <v>5</v>
      </c>
      <c r="D4" s="32" t="s">
        <v>6</v>
      </c>
      <c r="E4" s="32" t="s">
        <v>4</v>
      </c>
      <c r="F4" s="33" t="s">
        <v>5</v>
      </c>
    </row>
    <row r="5" spans="1:9">
      <c r="A5" s="1" t="s">
        <v>7</v>
      </c>
      <c r="B5" s="2"/>
      <c r="C5" s="2"/>
      <c r="D5" s="18" t="s">
        <v>108</v>
      </c>
      <c r="E5" s="2"/>
      <c r="F5" s="9"/>
    </row>
    <row r="6" spans="1:9">
      <c r="A6" s="5" t="s">
        <v>110</v>
      </c>
      <c r="B6" s="4">
        <v>8248465727.9000006</v>
      </c>
      <c r="C6" s="4">
        <v>6197254266.7600002</v>
      </c>
      <c r="D6" s="5" t="s">
        <v>136</v>
      </c>
      <c r="E6" s="4">
        <v>0</v>
      </c>
      <c r="F6" s="19"/>
      <c r="G6" s="84"/>
      <c r="H6" s="84"/>
    </row>
    <row r="7" spans="1:9">
      <c r="A7" s="5" t="s">
        <v>111</v>
      </c>
      <c r="B7" s="4">
        <v>7702146639.0300007</v>
      </c>
      <c r="C7" s="4">
        <v>4569255497.9499998</v>
      </c>
      <c r="D7" s="5" t="s">
        <v>137</v>
      </c>
      <c r="E7" s="4">
        <v>630589780.82000005</v>
      </c>
      <c r="F7" s="19">
        <v>16649345.210000001</v>
      </c>
      <c r="G7" s="84"/>
      <c r="H7" s="84"/>
    </row>
    <row r="8" spans="1:9">
      <c r="A8" s="5" t="s">
        <v>112</v>
      </c>
      <c r="B8" s="4">
        <v>1313533681.71</v>
      </c>
      <c r="C8" s="4">
        <v>1066620579.3900001</v>
      </c>
      <c r="D8" s="5" t="s">
        <v>138</v>
      </c>
      <c r="E8" s="4">
        <v>603774444.46000004</v>
      </c>
      <c r="F8" s="19">
        <v>0</v>
      </c>
      <c r="G8" s="84"/>
      <c r="H8" s="84"/>
    </row>
    <row r="9" spans="1:9">
      <c r="A9" s="5" t="s">
        <v>113</v>
      </c>
      <c r="B9" s="4">
        <v>1041358314.5199999</v>
      </c>
      <c r="C9" s="4">
        <v>860877888.85000014</v>
      </c>
      <c r="D9" s="5" t="s">
        <v>139</v>
      </c>
      <c r="E9" s="4">
        <v>855163755.5</v>
      </c>
      <c r="F9" s="19">
        <v>864714597.85000002</v>
      </c>
      <c r="G9" s="84"/>
      <c r="H9" s="84"/>
    </row>
    <row r="10" spans="1:9">
      <c r="A10" s="5" t="s">
        <v>114</v>
      </c>
      <c r="B10" s="20">
        <v>0</v>
      </c>
      <c r="C10" s="20">
        <v>0</v>
      </c>
      <c r="D10" s="5" t="s">
        <v>140</v>
      </c>
      <c r="E10" s="4">
        <v>4006560</v>
      </c>
      <c r="F10" s="19">
        <v>212172.82</v>
      </c>
      <c r="G10" s="84"/>
      <c r="H10" s="84"/>
    </row>
    <row r="11" spans="1:9">
      <c r="A11" s="5" t="s">
        <v>115</v>
      </c>
      <c r="B11" s="4">
        <v>0</v>
      </c>
      <c r="C11" s="4">
        <v>0</v>
      </c>
      <c r="D11" s="5" t="s">
        <v>141</v>
      </c>
      <c r="E11" s="4">
        <v>4181920476.2199998</v>
      </c>
      <c r="F11" s="19">
        <v>4073849107.4399996</v>
      </c>
      <c r="G11" s="84"/>
      <c r="H11" s="84"/>
    </row>
    <row r="12" spans="1:9">
      <c r="A12" s="5" t="s">
        <v>116</v>
      </c>
      <c r="B12" s="4">
        <v>4810479562.1300001</v>
      </c>
      <c r="C12" s="4">
        <v>3448887085.1700001</v>
      </c>
      <c r="D12" s="5" t="s">
        <v>142</v>
      </c>
      <c r="E12" s="4">
        <v>9014868644.6199989</v>
      </c>
      <c r="F12" s="21">
        <v>5716793188.1100006</v>
      </c>
      <c r="G12" s="84"/>
      <c r="H12" s="84"/>
    </row>
    <row r="13" spans="1:9">
      <c r="A13" s="5" t="s">
        <v>117</v>
      </c>
      <c r="B13" s="4">
        <v>17853556</v>
      </c>
      <c r="C13" s="4">
        <v>90554.89</v>
      </c>
      <c r="D13" s="5" t="s">
        <v>143</v>
      </c>
      <c r="E13" s="4">
        <v>60000000</v>
      </c>
      <c r="F13" s="21">
        <v>0</v>
      </c>
      <c r="G13" s="84"/>
      <c r="H13" s="84"/>
    </row>
    <row r="14" spans="1:9">
      <c r="A14" s="5" t="s">
        <v>118</v>
      </c>
      <c r="B14" s="4">
        <v>558757259.38999999</v>
      </c>
      <c r="C14" s="4">
        <v>199208153.65000001</v>
      </c>
      <c r="D14" s="5" t="s">
        <v>144</v>
      </c>
      <c r="E14" s="4">
        <v>178677698.79000002</v>
      </c>
      <c r="F14" s="22">
        <v>162159229.06999999</v>
      </c>
      <c r="G14" s="84"/>
      <c r="H14" s="84"/>
    </row>
    <row r="15" spans="1:9">
      <c r="A15" s="5" t="s">
        <v>119</v>
      </c>
      <c r="B15" s="4">
        <v>70457208.180000007</v>
      </c>
      <c r="C15" s="4">
        <v>418198175.63</v>
      </c>
      <c r="D15" s="5" t="s">
        <v>145</v>
      </c>
      <c r="E15" s="4">
        <v>11574992.109999999</v>
      </c>
      <c r="F15" s="21">
        <v>13302630.32</v>
      </c>
      <c r="G15" s="84"/>
      <c r="H15" s="84"/>
    </row>
    <row r="16" spans="1:9">
      <c r="A16" s="5" t="s">
        <v>120</v>
      </c>
      <c r="B16" s="4">
        <v>0</v>
      </c>
      <c r="C16" s="4">
        <v>0</v>
      </c>
      <c r="D16" s="5" t="s">
        <v>146</v>
      </c>
      <c r="E16" s="4">
        <v>78634792.519999996</v>
      </c>
      <c r="F16" s="21">
        <v>57777871.729999997</v>
      </c>
      <c r="G16" s="84"/>
      <c r="H16" s="84"/>
    </row>
    <row r="17" spans="1:8">
      <c r="A17" s="5" t="s">
        <v>121</v>
      </c>
      <c r="B17" s="4">
        <v>2179715795.9099998</v>
      </c>
      <c r="C17" s="4">
        <v>2418442013.9699998</v>
      </c>
      <c r="D17" s="5" t="s">
        <v>147</v>
      </c>
      <c r="E17" s="4">
        <v>0</v>
      </c>
      <c r="F17" s="21">
        <v>0</v>
      </c>
      <c r="G17" s="84"/>
      <c r="H17" s="84"/>
    </row>
    <row r="18" spans="1:8">
      <c r="A18" s="5" t="s">
        <v>122</v>
      </c>
      <c r="B18" s="4">
        <v>0</v>
      </c>
      <c r="C18" s="4">
        <v>0</v>
      </c>
      <c r="D18" s="5" t="s">
        <v>148</v>
      </c>
      <c r="E18" s="4">
        <v>0</v>
      </c>
      <c r="F18" s="21">
        <v>0</v>
      </c>
      <c r="G18" s="84"/>
      <c r="H18" s="84"/>
    </row>
    <row r="19" spans="1:8">
      <c r="A19" s="5" t="s">
        <v>123</v>
      </c>
      <c r="B19" s="4">
        <v>8421406710.6899996</v>
      </c>
      <c r="C19" s="4">
        <v>6142070054.6699991</v>
      </c>
      <c r="D19" s="5" t="s">
        <v>149</v>
      </c>
      <c r="E19" s="4">
        <v>0</v>
      </c>
      <c r="F19" s="21">
        <v>0</v>
      </c>
      <c r="G19" s="84"/>
      <c r="H19" s="84"/>
    </row>
    <row r="20" spans="1:8">
      <c r="A20" s="5" t="s">
        <v>124</v>
      </c>
      <c r="B20" s="20">
        <v>5962770725.6999998</v>
      </c>
      <c r="C20" s="20">
        <v>4066832998.8899994</v>
      </c>
      <c r="D20" s="5" t="s">
        <v>150</v>
      </c>
      <c r="E20" s="4">
        <v>0</v>
      </c>
      <c r="F20" s="23">
        <v>0</v>
      </c>
      <c r="G20" s="84"/>
      <c r="H20" s="84"/>
    </row>
    <row r="21" spans="1:8">
      <c r="A21" s="5" t="s">
        <v>125</v>
      </c>
      <c r="B21" s="4">
        <v>0</v>
      </c>
      <c r="C21" s="4">
        <v>0</v>
      </c>
      <c r="D21" s="5" t="s">
        <v>151</v>
      </c>
      <c r="E21" s="4">
        <v>2789971899.3099999</v>
      </c>
      <c r="F21" s="22">
        <v>3339599760.6700001</v>
      </c>
      <c r="G21" s="84"/>
      <c r="H21" s="84"/>
    </row>
    <row r="22" spans="1:8">
      <c r="A22" s="5" t="s">
        <v>126</v>
      </c>
      <c r="B22" s="20">
        <v>2376192139.4899998</v>
      </c>
      <c r="C22" s="20">
        <v>1951591634.7799997</v>
      </c>
      <c r="D22" s="5" t="s">
        <v>152</v>
      </c>
      <c r="E22" s="4">
        <v>0</v>
      </c>
      <c r="F22" s="22">
        <v>0</v>
      </c>
      <c r="G22" s="84"/>
      <c r="H22" s="84"/>
    </row>
    <row r="23" spans="1:8">
      <c r="A23" s="5" t="s">
        <v>127</v>
      </c>
      <c r="B23" s="20">
        <v>82443845.5</v>
      </c>
      <c r="C23" s="4">
        <v>123645421</v>
      </c>
      <c r="D23" s="5" t="s">
        <v>109</v>
      </c>
      <c r="E23" s="4">
        <v>0</v>
      </c>
      <c r="F23" s="22">
        <v>0</v>
      </c>
      <c r="G23" s="84"/>
      <c r="H23" s="84"/>
    </row>
    <row r="24" spans="1:8">
      <c r="A24" s="5" t="s">
        <v>128</v>
      </c>
      <c r="B24" s="20">
        <v>307529.56000000238</v>
      </c>
      <c r="C24" s="4">
        <v>294435.62999999523</v>
      </c>
      <c r="D24" s="5" t="s">
        <v>153</v>
      </c>
      <c r="E24" s="4">
        <v>0</v>
      </c>
      <c r="F24" s="22">
        <v>0</v>
      </c>
      <c r="G24" s="84"/>
      <c r="H24" s="84"/>
    </row>
    <row r="25" spans="1:8">
      <c r="A25" s="5" t="s">
        <v>129</v>
      </c>
      <c r="B25" s="20">
        <v>0</v>
      </c>
      <c r="C25" s="20">
        <v>0</v>
      </c>
      <c r="D25" s="5" t="s">
        <v>154</v>
      </c>
      <c r="E25" s="4">
        <v>1328038377.9999998</v>
      </c>
      <c r="F25" s="21">
        <v>78168864.199999988</v>
      </c>
      <c r="G25" s="84"/>
      <c r="H25" s="84"/>
    </row>
    <row r="26" spans="1:8">
      <c r="A26" s="5" t="s">
        <v>130</v>
      </c>
      <c r="B26" s="20">
        <v>90570379.839999989</v>
      </c>
      <c r="C26" s="20">
        <v>94986113.879999995</v>
      </c>
      <c r="D26" s="34" t="s">
        <v>209</v>
      </c>
      <c r="E26" s="35">
        <v>19737221422.350002</v>
      </c>
      <c r="F26" s="35">
        <v>14323226767.42</v>
      </c>
      <c r="G26" s="84"/>
      <c r="H26" s="84"/>
    </row>
    <row r="27" spans="1:8">
      <c r="A27" s="5" t="s">
        <v>131</v>
      </c>
      <c r="B27" s="20">
        <v>31997108.469999999</v>
      </c>
      <c r="C27" s="20">
        <v>28442066.100000001</v>
      </c>
      <c r="D27" s="36" t="s">
        <v>210</v>
      </c>
      <c r="E27" s="37"/>
      <c r="F27" s="37"/>
      <c r="G27" s="84"/>
      <c r="H27" s="84"/>
    </row>
    <row r="28" spans="1:8">
      <c r="A28" s="5" t="s">
        <v>132</v>
      </c>
      <c r="B28" s="20">
        <v>37255511</v>
      </c>
      <c r="C28" s="20">
        <v>41871181.789999999</v>
      </c>
      <c r="D28" s="5" t="s">
        <v>155</v>
      </c>
      <c r="E28" s="4">
        <v>3441445000.0000005</v>
      </c>
      <c r="F28" s="4">
        <v>3441445000</v>
      </c>
      <c r="G28" s="84"/>
      <c r="H28" s="84"/>
    </row>
    <row r="29" spans="1:8">
      <c r="A29" s="11" t="s">
        <v>133</v>
      </c>
      <c r="B29" s="20">
        <v>4818002.08</v>
      </c>
      <c r="C29" s="20">
        <v>4818002.08</v>
      </c>
      <c r="D29" s="5" t="s">
        <v>156</v>
      </c>
      <c r="E29" s="4">
        <v>0</v>
      </c>
      <c r="F29" s="4">
        <v>0</v>
      </c>
      <c r="G29" s="84"/>
      <c r="H29" s="84"/>
    </row>
    <row r="30" spans="1:8">
      <c r="A30" s="3" t="s">
        <v>134</v>
      </c>
      <c r="B30" s="20">
        <v>98281941.120000005</v>
      </c>
      <c r="C30" s="4">
        <v>170047213.92000002</v>
      </c>
      <c r="D30" s="5" t="s">
        <v>157</v>
      </c>
      <c r="E30" s="4">
        <v>0</v>
      </c>
      <c r="F30" s="4">
        <v>0</v>
      </c>
      <c r="G30" s="84"/>
      <c r="H30" s="84"/>
    </row>
    <row r="31" spans="1:8">
      <c r="A31" s="3" t="s">
        <v>135</v>
      </c>
      <c r="B31" s="20">
        <v>64693094.799999997</v>
      </c>
      <c r="C31" s="4">
        <v>82738196.909999996</v>
      </c>
      <c r="D31" s="5" t="s">
        <v>158</v>
      </c>
      <c r="E31" s="4">
        <v>0</v>
      </c>
      <c r="F31" s="4">
        <v>0</v>
      </c>
      <c r="G31" s="84"/>
      <c r="H31" s="84"/>
    </row>
    <row r="32" spans="1:8">
      <c r="A32" s="3"/>
      <c r="B32" s="20"/>
      <c r="C32" s="25"/>
      <c r="D32" s="5" t="s">
        <v>159</v>
      </c>
      <c r="E32" s="4">
        <v>1694433525.8699999</v>
      </c>
      <c r="F32" s="4">
        <v>1694433525.8699999</v>
      </c>
      <c r="G32" s="84"/>
      <c r="H32" s="84"/>
    </row>
    <row r="33" spans="1:9">
      <c r="A33" s="3"/>
      <c r="B33" s="24"/>
      <c r="C33" s="25"/>
      <c r="D33" s="5" t="s">
        <v>160</v>
      </c>
      <c r="E33" s="4">
        <v>0</v>
      </c>
      <c r="F33" s="4">
        <v>0</v>
      </c>
      <c r="G33" s="84"/>
      <c r="H33" s="84"/>
    </row>
    <row r="34" spans="1:9">
      <c r="A34" s="3"/>
      <c r="B34" s="2"/>
      <c r="C34" s="2"/>
      <c r="D34" s="5" t="s">
        <v>161</v>
      </c>
      <c r="E34" s="4">
        <v>-2433873.09</v>
      </c>
      <c r="F34" s="4">
        <v>33195301.760000002</v>
      </c>
      <c r="G34" s="84"/>
      <c r="H34" s="84"/>
    </row>
    <row r="35" spans="1:9">
      <c r="A35" s="3"/>
      <c r="B35" s="2"/>
      <c r="C35" s="2"/>
      <c r="D35" s="5" t="s">
        <v>162</v>
      </c>
      <c r="E35" s="4">
        <v>327314195.44999999</v>
      </c>
      <c r="F35" s="4">
        <v>327314195.44999999</v>
      </c>
      <c r="G35" s="84"/>
      <c r="H35" s="84"/>
      <c r="I35" s="27"/>
    </row>
    <row r="36" spans="1:9">
      <c r="A36" s="3"/>
      <c r="B36" s="2"/>
      <c r="C36" s="2"/>
      <c r="D36" s="5" t="s">
        <v>163</v>
      </c>
      <c r="E36" s="4">
        <v>660066939.92000008</v>
      </c>
      <c r="F36" s="4">
        <v>655998792.9000001</v>
      </c>
      <c r="G36" s="84"/>
      <c r="H36" s="84"/>
    </row>
    <row r="37" spans="1:9">
      <c r="A37" s="3"/>
      <c r="B37" s="2"/>
      <c r="C37" s="2"/>
      <c r="D37" s="5" t="s">
        <v>164</v>
      </c>
      <c r="E37" s="4">
        <v>90545858.279999971</v>
      </c>
      <c r="F37" s="4">
        <v>-161645488.95999998</v>
      </c>
      <c r="G37" s="84"/>
      <c r="H37" s="84"/>
    </row>
    <row r="38" spans="1:9">
      <c r="A38" s="3"/>
      <c r="B38" s="2"/>
      <c r="C38" s="2"/>
      <c r="D38" s="38" t="s">
        <v>211</v>
      </c>
      <c r="E38" s="41">
        <v>6211371646.4300003</v>
      </c>
      <c r="F38" s="39">
        <v>5990741327.0199995</v>
      </c>
      <c r="G38" s="84"/>
      <c r="H38" s="84"/>
      <c r="I38" s="28"/>
    </row>
    <row r="39" spans="1:9">
      <c r="A39" s="3"/>
      <c r="B39" s="2"/>
      <c r="C39" s="2"/>
      <c r="D39" s="12" t="s">
        <v>212</v>
      </c>
      <c r="E39" s="4">
        <v>0</v>
      </c>
      <c r="F39" s="26"/>
      <c r="G39" s="84"/>
      <c r="H39" s="84"/>
    </row>
    <row r="40" spans="1:9">
      <c r="A40" s="3"/>
      <c r="B40" s="2"/>
      <c r="C40" s="2"/>
      <c r="D40" s="40" t="s">
        <v>213</v>
      </c>
      <c r="E40" s="41">
        <v>6211371646.4300003</v>
      </c>
      <c r="F40" s="41">
        <v>5990741327.0199995</v>
      </c>
      <c r="G40" s="84"/>
      <c r="H40" s="84"/>
    </row>
    <row r="41" spans="1:9" ht="14.25" thickBot="1">
      <c r="A41" s="42" t="s">
        <v>9</v>
      </c>
      <c r="B41" s="43">
        <v>25948593068.780003</v>
      </c>
      <c r="C41" s="43">
        <v>20313968094.439999</v>
      </c>
      <c r="D41" s="44" t="s">
        <v>214</v>
      </c>
      <c r="E41" s="43">
        <v>25948593068.780003</v>
      </c>
      <c r="F41" s="43">
        <v>20313968094.439999</v>
      </c>
      <c r="G41" s="84"/>
      <c r="H41" s="84"/>
    </row>
    <row r="42" spans="1:9">
      <c r="A42" s="46" t="s">
        <v>22</v>
      </c>
      <c r="B42" s="46"/>
      <c r="C42" s="129" t="s">
        <v>20</v>
      </c>
      <c r="D42" s="129"/>
      <c r="E42" s="129" t="s">
        <v>21</v>
      </c>
      <c r="F42" s="129"/>
      <c r="G42" s="27"/>
    </row>
    <row r="45" spans="1:9">
      <c r="C45" s="28"/>
    </row>
    <row r="46" spans="1:9">
      <c r="C46" s="83"/>
    </row>
  </sheetData>
  <mergeCells count="3">
    <mergeCell ref="C42:D42"/>
    <mergeCell ref="E42:F42"/>
    <mergeCell ref="A1:F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60"/>
  <sheetViews>
    <sheetView showZeros="0" topLeftCell="A37" workbookViewId="0">
      <selection activeCell="B24" sqref="B24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  <col min="4" max="4" width="18.375" bestFit="1" customWidth="1"/>
    <col min="5" max="5" width="19.375" bestFit="1" customWidth="1"/>
  </cols>
  <sheetData>
    <row r="2" spans="1:5" ht="18.75">
      <c r="A2" s="131" t="s">
        <v>17</v>
      </c>
      <c r="B2" s="132"/>
      <c r="C2" s="132"/>
    </row>
    <row r="3" spans="1:5" ht="14.25" thickBot="1">
      <c r="A3" s="29" t="s">
        <v>19</v>
      </c>
      <c r="B3" s="81">
        <v>43647</v>
      </c>
      <c r="C3" s="30" t="s">
        <v>11</v>
      </c>
    </row>
    <row r="4" spans="1:5">
      <c r="A4" s="31" t="s">
        <v>12</v>
      </c>
      <c r="B4" s="32" t="s">
        <v>13</v>
      </c>
      <c r="C4" s="33" t="s">
        <v>14</v>
      </c>
    </row>
    <row r="5" spans="1:5">
      <c r="A5" s="50" t="s">
        <v>165</v>
      </c>
      <c r="B5" s="51">
        <v>108565083.12000008</v>
      </c>
      <c r="C5" s="51">
        <v>868873147.82999992</v>
      </c>
      <c r="D5" s="27"/>
      <c r="E5" s="27"/>
    </row>
    <row r="6" spans="1:5">
      <c r="A6" s="13" t="s">
        <v>166</v>
      </c>
      <c r="B6" s="85">
        <v>15007868.820000023</v>
      </c>
      <c r="C6" s="86">
        <v>143493329.71000004</v>
      </c>
      <c r="D6" s="27"/>
      <c r="E6" s="27"/>
    </row>
    <row r="7" spans="1:5">
      <c r="A7" s="13" t="s">
        <v>167</v>
      </c>
      <c r="B7" s="85">
        <v>51561922.450000048</v>
      </c>
      <c r="C7" s="86">
        <v>393307030.47000003</v>
      </c>
      <c r="D7" s="27"/>
      <c r="E7" s="27"/>
    </row>
    <row r="8" spans="1:5">
      <c r="A8" s="13" t="s">
        <v>168</v>
      </c>
      <c r="B8" s="85">
        <v>36554053.629999995</v>
      </c>
      <c r="C8" s="86">
        <v>249813700.75999999</v>
      </c>
      <c r="D8" s="27"/>
      <c r="E8" s="27"/>
    </row>
    <row r="9" spans="1:5">
      <c r="A9" s="13" t="s">
        <v>169</v>
      </c>
      <c r="B9" s="85">
        <v>69863373.790000021</v>
      </c>
      <c r="C9" s="86">
        <v>464317344.05000001</v>
      </c>
      <c r="D9" s="27"/>
      <c r="E9" s="27"/>
    </row>
    <row r="10" spans="1:5">
      <c r="A10" s="13" t="s">
        <v>170</v>
      </c>
      <c r="B10" s="85">
        <v>44531198.060000002</v>
      </c>
      <c r="C10" s="86">
        <v>321197837.06</v>
      </c>
      <c r="D10" s="27"/>
      <c r="E10" s="27"/>
    </row>
    <row r="11" spans="1:5">
      <c r="A11" s="13" t="s">
        <v>171</v>
      </c>
      <c r="B11" s="85">
        <v>17150191.689999998</v>
      </c>
      <c r="C11" s="86">
        <v>97576701.099999994</v>
      </c>
      <c r="D11" s="27"/>
      <c r="E11" s="27"/>
    </row>
    <row r="12" spans="1:5">
      <c r="A12" s="13" t="s">
        <v>172</v>
      </c>
      <c r="B12" s="85">
        <v>7977592.0399999991</v>
      </c>
      <c r="C12" s="86">
        <v>41906871.270000003</v>
      </c>
      <c r="D12" s="27"/>
      <c r="E12" s="27"/>
    </row>
    <row r="13" spans="1:5">
      <c r="A13" s="13" t="s">
        <v>173</v>
      </c>
      <c r="B13" s="85">
        <v>31847929.26000005</v>
      </c>
      <c r="C13" s="86">
        <v>163468673.66000003</v>
      </c>
      <c r="D13" s="27"/>
      <c r="E13" s="27"/>
    </row>
    <row r="14" spans="1:5">
      <c r="A14" s="13" t="s">
        <v>174</v>
      </c>
      <c r="B14" s="85">
        <v>-20</v>
      </c>
      <c r="C14" s="86">
        <v>13093.93</v>
      </c>
      <c r="D14" s="27"/>
      <c r="E14" s="27"/>
    </row>
    <row r="15" spans="1:5">
      <c r="A15" s="13" t="s">
        <v>175</v>
      </c>
      <c r="B15" s="85">
        <v>0</v>
      </c>
      <c r="C15" s="86">
        <v>0</v>
      </c>
      <c r="D15" s="27"/>
      <c r="E15" s="27"/>
    </row>
    <row r="16" spans="1:5">
      <c r="A16" s="13" t="s">
        <v>176</v>
      </c>
      <c r="B16" s="85">
        <v>0</v>
      </c>
      <c r="C16" s="86">
        <v>0</v>
      </c>
      <c r="D16" s="27"/>
      <c r="E16" s="27"/>
    </row>
    <row r="17" spans="1:5">
      <c r="A17" s="13" t="s">
        <v>177</v>
      </c>
      <c r="B17" s="85">
        <v>27915.29</v>
      </c>
      <c r="C17" s="86">
        <v>29811</v>
      </c>
      <c r="D17" s="27"/>
      <c r="E17" s="27"/>
    </row>
    <row r="18" spans="1:5">
      <c r="A18" s="13" t="s">
        <v>178</v>
      </c>
      <c r="B18" s="85">
        <v>68595551.650000051</v>
      </c>
      <c r="C18" s="86">
        <v>86839166.589999944</v>
      </c>
      <c r="D18" s="27"/>
      <c r="E18" s="27"/>
    </row>
    <row r="19" spans="1:5">
      <c r="A19" s="13" t="s">
        <v>179</v>
      </c>
      <c r="B19" s="85">
        <v>11668.090000000004</v>
      </c>
      <c r="C19" s="86">
        <v>53539.26</v>
      </c>
      <c r="D19" s="27"/>
      <c r="E19" s="27"/>
    </row>
    <row r="20" spans="1:5">
      <c r="A20" s="13" t="s">
        <v>180</v>
      </c>
      <c r="B20" s="85">
        <v>420622.3900000006</v>
      </c>
      <c r="C20" s="86">
        <v>10235650.040000001</v>
      </c>
      <c r="D20" s="27"/>
      <c r="E20" s="27"/>
    </row>
    <row r="21" spans="1:5">
      <c r="A21" s="13" t="s">
        <v>181</v>
      </c>
      <c r="B21" s="85">
        <v>-4981.4100000000326</v>
      </c>
      <c r="C21" s="86">
        <v>435633.52</v>
      </c>
      <c r="D21" s="27"/>
      <c r="E21" s="27"/>
    </row>
    <row r="22" spans="1:5">
      <c r="A22" s="50" t="s">
        <v>182</v>
      </c>
      <c r="B22" s="51">
        <v>68168242.580000043</v>
      </c>
      <c r="C22" s="51">
        <v>528261537.89999998</v>
      </c>
      <c r="D22" s="27"/>
      <c r="E22" s="27"/>
    </row>
    <row r="23" spans="1:5">
      <c r="A23" s="13" t="s">
        <v>183</v>
      </c>
      <c r="B23" s="85">
        <v>39969531.470000029</v>
      </c>
      <c r="C23" s="86">
        <v>6151941.0899999999</v>
      </c>
      <c r="D23" s="27"/>
      <c r="E23" s="27"/>
    </row>
    <row r="24" spans="1:5">
      <c r="A24" s="13" t="s">
        <v>184</v>
      </c>
      <c r="B24" s="85">
        <v>66501581.980000079</v>
      </c>
      <c r="C24" s="86">
        <v>497581031.52000004</v>
      </c>
      <c r="D24" s="27"/>
      <c r="E24" s="27"/>
    </row>
    <row r="25" spans="1:5">
      <c r="A25" s="13" t="s">
        <v>185</v>
      </c>
      <c r="B25" s="85">
        <v>504002.1799999997</v>
      </c>
      <c r="C25" s="86">
        <v>22236964.449999999</v>
      </c>
      <c r="D25" s="27"/>
      <c r="E25" s="27"/>
    </row>
    <row r="26" spans="1:5">
      <c r="A26" s="13" t="s">
        <v>186</v>
      </c>
      <c r="B26" s="85">
        <v>105967111.2700001</v>
      </c>
      <c r="C26" s="86">
        <v>0</v>
      </c>
      <c r="D26" s="27"/>
      <c r="E26" s="27"/>
    </row>
    <row r="27" spans="1:5">
      <c r="A27" s="13" t="s">
        <v>187</v>
      </c>
      <c r="B27" s="85">
        <v>207026.62999999989</v>
      </c>
      <c r="C27" s="86">
        <v>2291600.84</v>
      </c>
      <c r="D27" s="27"/>
      <c r="E27" s="27"/>
    </row>
    <row r="28" spans="1:5">
      <c r="A28" s="50" t="s">
        <v>188</v>
      </c>
      <c r="B28" s="51">
        <v>105760084.6400001</v>
      </c>
      <c r="C28" s="51">
        <v>340611609.92999995</v>
      </c>
      <c r="D28" s="27"/>
      <c r="E28" s="27"/>
    </row>
    <row r="29" spans="1:5">
      <c r="A29" s="13" t="s">
        <v>189</v>
      </c>
      <c r="B29" s="85">
        <v>1806.289999999979</v>
      </c>
      <c r="C29" s="86">
        <v>514400.06999999995</v>
      </c>
      <c r="D29" s="27"/>
      <c r="E29" s="27"/>
    </row>
    <row r="30" spans="1:5">
      <c r="A30" s="13" t="s">
        <v>190</v>
      </c>
      <c r="B30" s="85">
        <v>65311.120000000039</v>
      </c>
      <c r="C30" s="86">
        <v>165022.60000000003</v>
      </c>
      <c r="D30" s="27"/>
      <c r="E30" s="27"/>
    </row>
    <row r="31" spans="1:5">
      <c r="A31" s="50" t="s">
        <v>191</v>
      </c>
      <c r="B31" s="51">
        <v>62874484.930000007</v>
      </c>
      <c r="C31" s="51">
        <v>340960987.39999992</v>
      </c>
      <c r="D31" s="27"/>
      <c r="E31" s="27"/>
    </row>
    <row r="32" spans="1:5">
      <c r="A32" s="13" t="s">
        <v>192</v>
      </c>
      <c r="B32" s="85">
        <v>15060737.74000001</v>
      </c>
      <c r="C32" s="86">
        <v>83771298.580000013</v>
      </c>
      <c r="D32" s="27"/>
      <c r="E32" s="27"/>
    </row>
    <row r="33" spans="1:5">
      <c r="A33" s="50" t="s">
        <v>193</v>
      </c>
      <c r="B33" s="51">
        <v>47813747.189999998</v>
      </c>
      <c r="C33" s="51">
        <v>257189688.8199999</v>
      </c>
      <c r="D33" s="27"/>
      <c r="E33" s="27"/>
    </row>
    <row r="34" spans="1:5">
      <c r="A34" s="50" t="s">
        <v>23</v>
      </c>
      <c r="B34" s="51">
        <v>47813747.189999998</v>
      </c>
      <c r="C34" s="51">
        <v>257189688.8199999</v>
      </c>
      <c r="D34" s="27"/>
      <c r="E34" s="27"/>
    </row>
    <row r="35" spans="1:5">
      <c r="A35" s="17" t="s">
        <v>100</v>
      </c>
      <c r="B35" s="85">
        <v>47813747.189999998</v>
      </c>
      <c r="C35" s="85">
        <v>257189688.8199999</v>
      </c>
      <c r="D35" s="27"/>
      <c r="E35" s="27"/>
    </row>
    <row r="36" spans="1:5">
      <c r="A36" s="17" t="s">
        <v>101</v>
      </c>
      <c r="B36" s="85">
        <v>47813747.189999998</v>
      </c>
      <c r="C36" s="85">
        <v>0</v>
      </c>
      <c r="D36" s="27"/>
      <c r="E36" s="27"/>
    </row>
    <row r="37" spans="1:5">
      <c r="A37" s="50" t="s">
        <v>24</v>
      </c>
      <c r="B37" s="51">
        <v>0</v>
      </c>
      <c r="C37" s="51">
        <v>257189688.8199999</v>
      </c>
      <c r="D37" s="27"/>
      <c r="E37" s="27"/>
    </row>
    <row r="38" spans="1:5">
      <c r="A38" s="13" t="s">
        <v>102</v>
      </c>
      <c r="B38" s="85">
        <v>47813747.189999998</v>
      </c>
      <c r="C38" s="86">
        <v>0</v>
      </c>
      <c r="D38" s="27"/>
      <c r="E38" s="27"/>
    </row>
    <row r="39" spans="1:5">
      <c r="A39" s="13" t="s">
        <v>103</v>
      </c>
      <c r="B39" s="85">
        <v>0</v>
      </c>
      <c r="C39" s="86">
        <v>257189688.8199999</v>
      </c>
      <c r="D39" s="27"/>
      <c r="E39" s="27"/>
    </row>
    <row r="40" spans="1:5">
      <c r="A40" s="50" t="s">
        <v>15</v>
      </c>
      <c r="B40" s="51">
        <v>47813747.189999998</v>
      </c>
      <c r="C40" s="51">
        <v>-35629174.850000009</v>
      </c>
      <c r="D40" s="27"/>
      <c r="E40" s="27"/>
    </row>
    <row r="41" spans="1:5">
      <c r="A41" s="7" t="s">
        <v>25</v>
      </c>
      <c r="B41" s="87">
        <v>8300670.1300000027</v>
      </c>
      <c r="C41" s="87">
        <v>-35629174.850000009</v>
      </c>
      <c r="D41" s="27"/>
      <c r="E41" s="27"/>
    </row>
    <row r="42" spans="1:5">
      <c r="A42" s="50" t="s">
        <v>194</v>
      </c>
      <c r="B42" s="51">
        <v>8300670.1300000027</v>
      </c>
      <c r="C42" s="51">
        <v>-29789602.120000005</v>
      </c>
      <c r="D42" s="27"/>
      <c r="E42" s="27"/>
    </row>
    <row r="43" spans="1:5">
      <c r="A43" s="13" t="s">
        <v>195</v>
      </c>
      <c r="B43" s="85">
        <v>-2080243.5</v>
      </c>
      <c r="C43" s="86">
        <v>0</v>
      </c>
      <c r="D43" s="27"/>
      <c r="E43" s="27"/>
    </row>
    <row r="44" spans="1:5">
      <c r="A44" s="13" t="s">
        <v>196</v>
      </c>
      <c r="B44" s="85">
        <v>0</v>
      </c>
      <c r="C44" s="86">
        <v>0</v>
      </c>
      <c r="D44" s="27"/>
      <c r="E44" s="27"/>
    </row>
    <row r="45" spans="1:5">
      <c r="A45" s="13" t="s">
        <v>197</v>
      </c>
      <c r="B45" s="85">
        <v>0</v>
      </c>
      <c r="C45" s="86">
        <v>-29789602.120000005</v>
      </c>
      <c r="D45" s="27"/>
      <c r="E45" s="27"/>
    </row>
    <row r="46" spans="1:5">
      <c r="A46" s="13" t="s">
        <v>198</v>
      </c>
      <c r="B46" s="85">
        <v>10380913.630000005</v>
      </c>
      <c r="C46" s="86">
        <v>0</v>
      </c>
      <c r="D46" s="27"/>
      <c r="E46" s="27"/>
    </row>
    <row r="47" spans="1:5">
      <c r="A47" s="50" t="s">
        <v>199</v>
      </c>
      <c r="B47" s="51">
        <v>0</v>
      </c>
      <c r="C47" s="51">
        <v>-5839572.7300000004</v>
      </c>
      <c r="D47" s="27"/>
      <c r="E47" s="27"/>
    </row>
    <row r="48" spans="1:5">
      <c r="A48" s="13" t="s">
        <v>200</v>
      </c>
      <c r="B48" s="85">
        <v>10847520.220000004</v>
      </c>
      <c r="C48" s="86">
        <v>0</v>
      </c>
      <c r="D48" s="27"/>
      <c r="E48" s="27"/>
    </row>
    <row r="49" spans="1:5">
      <c r="A49" s="13" t="s">
        <v>201</v>
      </c>
      <c r="B49" s="85">
        <v>0</v>
      </c>
      <c r="C49" s="86">
        <v>-6419171.4900000002</v>
      </c>
      <c r="D49" s="27"/>
      <c r="E49" s="27"/>
    </row>
    <row r="50" spans="1:5">
      <c r="A50" s="13" t="s">
        <v>202</v>
      </c>
      <c r="B50" s="85">
        <v>-466606.59000000008</v>
      </c>
      <c r="C50" s="86">
        <v>0</v>
      </c>
      <c r="D50" s="27"/>
      <c r="E50" s="27"/>
    </row>
    <row r="51" spans="1:5">
      <c r="A51" s="13" t="s">
        <v>203</v>
      </c>
      <c r="B51" s="85">
        <v>0</v>
      </c>
      <c r="C51" s="86">
        <v>579598.76</v>
      </c>
      <c r="D51" s="27"/>
      <c r="E51" s="27"/>
    </row>
    <row r="52" spans="1:5">
      <c r="A52" s="13" t="s">
        <v>204</v>
      </c>
      <c r="B52" s="85">
        <v>0</v>
      </c>
      <c r="C52" s="86">
        <v>0</v>
      </c>
      <c r="D52" s="27"/>
      <c r="E52" s="27"/>
    </row>
    <row r="53" spans="1:5">
      <c r="A53" s="13" t="s">
        <v>205</v>
      </c>
      <c r="B53" s="85">
        <v>0</v>
      </c>
      <c r="C53" s="86">
        <v>0</v>
      </c>
      <c r="D53" s="27"/>
      <c r="E53" s="27"/>
    </row>
    <row r="54" spans="1:5">
      <c r="A54" s="16" t="s">
        <v>104</v>
      </c>
      <c r="B54" s="85"/>
      <c r="C54" s="86">
        <v>0</v>
      </c>
      <c r="D54" s="27"/>
      <c r="E54" s="27"/>
    </row>
    <row r="55" spans="1:5">
      <c r="A55" s="50" t="s">
        <v>16</v>
      </c>
      <c r="B55" s="51">
        <v>56114417.320000023</v>
      </c>
      <c r="C55" s="51">
        <v>221560513.96999991</v>
      </c>
      <c r="D55" s="27"/>
      <c r="E55" s="27"/>
    </row>
    <row r="56" spans="1:5">
      <c r="A56" s="7" t="s">
        <v>105</v>
      </c>
      <c r="B56" s="85">
        <v>56114417.320000023</v>
      </c>
      <c r="C56" s="86">
        <v>221560513.96999991</v>
      </c>
      <c r="D56" s="27"/>
      <c r="E56" s="27"/>
    </row>
    <row r="57" spans="1:5">
      <c r="A57" s="7" t="s">
        <v>106</v>
      </c>
      <c r="B57" s="85">
        <v>0</v>
      </c>
      <c r="C57" s="86">
        <v>0</v>
      </c>
    </row>
    <row r="58" spans="1:5">
      <c r="A58" s="16" t="s">
        <v>206</v>
      </c>
      <c r="B58" s="85"/>
      <c r="C58" s="86"/>
    </row>
    <row r="59" spans="1:5">
      <c r="A59" s="7" t="s">
        <v>207</v>
      </c>
      <c r="B59" s="85"/>
      <c r="C59" s="86"/>
    </row>
    <row r="60" spans="1:5" ht="14.25" thickBot="1">
      <c r="A60" s="82" t="s">
        <v>208</v>
      </c>
      <c r="B60" s="88"/>
      <c r="C60" s="89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D61" sqref="D61"/>
    </sheetView>
  </sheetViews>
  <sheetFormatPr defaultColWidth="43.875" defaultRowHeight="13.5"/>
  <cols>
    <col min="1" max="1" width="47.375" customWidth="1"/>
    <col min="2" max="2" width="31.125" customWidth="1"/>
    <col min="3" max="3" width="43.875" hidden="1" customWidth="1"/>
    <col min="4" max="4" width="43.875" customWidth="1"/>
  </cols>
  <sheetData>
    <row r="2" spans="1:2" ht="14.25">
      <c r="A2" s="133" t="s">
        <v>29</v>
      </c>
      <c r="B2" s="133"/>
    </row>
    <row r="3" spans="1:2">
      <c r="A3" s="134"/>
      <c r="B3" s="134"/>
    </row>
    <row r="4" spans="1:2" ht="14.25" thickBot="1">
      <c r="A4" s="63" t="s">
        <v>30</v>
      </c>
      <c r="B4" s="64" t="s">
        <v>1</v>
      </c>
    </row>
    <row r="5" spans="1:2" ht="14.25" thickTop="1">
      <c r="A5" s="65" t="s">
        <v>31</v>
      </c>
      <c r="B5" s="66" t="s">
        <v>32</v>
      </c>
    </row>
    <row r="6" spans="1:2">
      <c r="A6" s="67" t="s">
        <v>33</v>
      </c>
      <c r="B6" s="68"/>
    </row>
    <row r="7" spans="1:2">
      <c r="A7" s="67" t="s">
        <v>34</v>
      </c>
      <c r="B7" s="68">
        <v>-1785435524.3999996</v>
      </c>
    </row>
    <row r="8" spans="1:2">
      <c r="A8" s="67" t="s">
        <v>35</v>
      </c>
      <c r="B8" s="68">
        <v>839288069.72000003</v>
      </c>
    </row>
    <row r="9" spans="1:2">
      <c r="A9" s="67" t="s">
        <v>36</v>
      </c>
      <c r="B9" s="68">
        <v>402293333.33999997</v>
      </c>
    </row>
    <row r="10" spans="1:2">
      <c r="A10" s="67" t="s">
        <v>37</v>
      </c>
      <c r="B10" s="68">
        <v>1967418242.7500002</v>
      </c>
    </row>
    <row r="11" spans="1:2">
      <c r="A11" s="67" t="s">
        <v>38</v>
      </c>
      <c r="B11" s="68">
        <v>0</v>
      </c>
    </row>
    <row r="12" spans="1:2">
      <c r="A12" s="67" t="s">
        <v>39</v>
      </c>
      <c r="B12" s="68">
        <v>3455745010.21</v>
      </c>
    </row>
    <row r="13" spans="1:2">
      <c r="A13" s="67" t="s">
        <v>40</v>
      </c>
      <c r="B13" s="68">
        <v>1688599084.9200001</v>
      </c>
    </row>
    <row r="14" spans="1:2">
      <c r="A14" s="69" t="s">
        <v>41</v>
      </c>
      <c r="B14" s="62">
        <f>SUM(B7:B13)</f>
        <v>6567908216.5400009</v>
      </c>
    </row>
    <row r="15" spans="1:2">
      <c r="A15" s="67" t="s">
        <v>42</v>
      </c>
      <c r="B15" s="68">
        <v>1197921562.8299999</v>
      </c>
    </row>
    <row r="16" spans="1:2">
      <c r="A16" s="67" t="s">
        <v>43</v>
      </c>
      <c r="B16" s="68">
        <v>0</v>
      </c>
    </row>
    <row r="17" spans="1:2">
      <c r="A17" s="67" t="s">
        <v>44</v>
      </c>
      <c r="B17" s="68">
        <v>114518250.44</v>
      </c>
    </row>
    <row r="18" spans="1:2">
      <c r="A18" s="67" t="s">
        <v>45</v>
      </c>
      <c r="B18" s="68">
        <v>254209243.38</v>
      </c>
    </row>
    <row r="19" spans="1:2">
      <c r="A19" s="67" t="s">
        <v>46</v>
      </c>
      <c r="B19" s="68">
        <v>72930185.609999999</v>
      </c>
    </row>
    <row r="20" spans="1:2">
      <c r="A20" s="67" t="s">
        <v>47</v>
      </c>
      <c r="B20" s="68">
        <v>1296999484.7700012</v>
      </c>
    </row>
    <row r="21" spans="1:2">
      <c r="A21" s="69" t="s">
        <v>48</v>
      </c>
      <c r="B21" s="62">
        <f>SUM(B15:B20)</f>
        <v>2936578727.0300012</v>
      </c>
    </row>
    <row r="22" spans="1:2">
      <c r="A22" s="69" t="s">
        <v>49</v>
      </c>
      <c r="B22" s="62">
        <f>B14-B21</f>
        <v>3631329489.5099998</v>
      </c>
    </row>
    <row r="23" spans="1:2">
      <c r="A23" s="69" t="s">
        <v>50</v>
      </c>
      <c r="B23" s="70"/>
    </row>
    <row r="24" spans="1:2">
      <c r="A24" s="67" t="s">
        <v>51</v>
      </c>
      <c r="B24" s="68">
        <v>54887905.93</v>
      </c>
    </row>
    <row r="25" spans="1:2">
      <c r="A25" s="67" t="s">
        <v>52</v>
      </c>
      <c r="B25" s="68">
        <v>2557055.2200000025</v>
      </c>
    </row>
    <row r="26" spans="1:2">
      <c r="A26" s="67" t="s">
        <v>53</v>
      </c>
      <c r="B26" s="68">
        <v>0</v>
      </c>
    </row>
    <row r="27" spans="1:2">
      <c r="A27" s="67" t="s">
        <v>54</v>
      </c>
      <c r="B27" s="68">
        <v>622454.12</v>
      </c>
    </row>
    <row r="28" spans="1:2">
      <c r="A28" s="69" t="s">
        <v>55</v>
      </c>
      <c r="B28" s="62">
        <f>SUM(B24:B27)</f>
        <v>58067415.270000003</v>
      </c>
    </row>
    <row r="29" spans="1:2">
      <c r="A29" s="67" t="s">
        <v>56</v>
      </c>
      <c r="B29" s="68">
        <v>24000000</v>
      </c>
    </row>
    <row r="30" spans="1:2">
      <c r="A30" s="67" t="s">
        <v>57</v>
      </c>
      <c r="B30" s="68">
        <v>16791550.369999979</v>
      </c>
    </row>
    <row r="31" spans="1:2">
      <c r="A31" s="67" t="s">
        <v>58</v>
      </c>
      <c r="B31" s="68">
        <v>0</v>
      </c>
    </row>
    <row r="32" spans="1:2">
      <c r="A32" s="67" t="s">
        <v>59</v>
      </c>
      <c r="B32" s="68">
        <v>0</v>
      </c>
    </row>
    <row r="33" spans="1:2">
      <c r="A33" s="69" t="s">
        <v>60</v>
      </c>
      <c r="B33" s="62">
        <f>SUM(B29:B32)</f>
        <v>40791550.369999975</v>
      </c>
    </row>
    <row r="34" spans="1:2">
      <c r="A34" s="69" t="s">
        <v>61</v>
      </c>
      <c r="B34" s="62">
        <f>B28-B33</f>
        <v>17275864.900000028</v>
      </c>
    </row>
    <row r="35" spans="1:2">
      <c r="A35" s="67" t="s">
        <v>62</v>
      </c>
      <c r="B35" s="68"/>
    </row>
    <row r="36" spans="1:2">
      <c r="A36" s="67" t="s">
        <v>63</v>
      </c>
      <c r="B36" s="68">
        <v>0</v>
      </c>
    </row>
    <row r="37" spans="1:2">
      <c r="A37" s="67" t="s">
        <v>64</v>
      </c>
      <c r="B37" s="68">
        <v>0</v>
      </c>
    </row>
    <row r="38" spans="1:2">
      <c r="A38" s="67" t="s">
        <v>65</v>
      </c>
      <c r="B38" s="68">
        <v>131510276083.47</v>
      </c>
    </row>
    <row r="39" spans="1:2">
      <c r="A39" s="67" t="s">
        <v>66</v>
      </c>
      <c r="B39" s="68">
        <v>0</v>
      </c>
    </row>
    <row r="40" spans="1:2">
      <c r="A40" s="67" t="s">
        <v>67</v>
      </c>
      <c r="B40" s="68">
        <v>0</v>
      </c>
    </row>
    <row r="41" spans="1:2">
      <c r="A41" s="69" t="s">
        <v>68</v>
      </c>
      <c r="B41" s="62">
        <f>SUM(B36:B40)</f>
        <v>131510276083.47</v>
      </c>
    </row>
    <row r="42" spans="1:2">
      <c r="A42" s="67" t="s">
        <v>69</v>
      </c>
      <c r="B42" s="68">
        <v>132497076446.48001</v>
      </c>
    </row>
    <row r="43" spans="1:2">
      <c r="A43" s="67" t="s">
        <v>70</v>
      </c>
      <c r="B43" s="68">
        <v>93620132.800000399</v>
      </c>
    </row>
    <row r="44" spans="1:2">
      <c r="A44" s="67" t="s">
        <v>71</v>
      </c>
      <c r="B44" s="68">
        <v>0</v>
      </c>
    </row>
    <row r="45" spans="1:2">
      <c r="A45" s="67" t="s">
        <v>72</v>
      </c>
      <c r="B45" s="68">
        <v>0</v>
      </c>
    </row>
    <row r="46" spans="1:2">
      <c r="A46" s="69" t="s">
        <v>73</v>
      </c>
      <c r="B46" s="62">
        <f>SUM(B42:B45)</f>
        <v>132590696579.28001</v>
      </c>
    </row>
    <row r="47" spans="1:2">
      <c r="A47" s="69" t="s">
        <v>74</v>
      </c>
      <c r="B47" s="62">
        <f>B41-B46</f>
        <v>-1080420495.8100128</v>
      </c>
    </row>
    <row r="48" spans="1:2">
      <c r="A48" s="69" t="s">
        <v>75</v>
      </c>
      <c r="B48" s="68">
        <v>41871.17</v>
      </c>
    </row>
    <row r="49" spans="1:3">
      <c r="A49" s="69" t="s">
        <v>76</v>
      </c>
      <c r="B49" s="62">
        <f>B48+B47+B34+B22</f>
        <v>2568226729.7699871</v>
      </c>
    </row>
    <row r="50" spans="1:3">
      <c r="A50" s="69" t="s">
        <v>77</v>
      </c>
      <c r="B50" s="68">
        <v>7261249796.3199997</v>
      </c>
    </row>
    <row r="51" spans="1:3" ht="14.25" thickBot="1">
      <c r="A51" s="69" t="s">
        <v>78</v>
      </c>
      <c r="B51" s="74">
        <f>B49+B50</f>
        <v>9829476526.0899868</v>
      </c>
      <c r="C51" s="28">
        <f>B51-合并资产负债表!B6-合并资产负债表!B8</f>
        <v>267477116.47998619</v>
      </c>
    </row>
    <row r="52" spans="1:3" ht="15" thickTop="1" thickBot="1">
      <c r="A52" s="135" t="s">
        <v>79</v>
      </c>
      <c r="B52" s="135"/>
    </row>
    <row r="53" spans="1:3" ht="14.25" thickTop="1">
      <c r="A53" s="71" t="s">
        <v>80</v>
      </c>
      <c r="B53" s="68">
        <v>209375941.62999982</v>
      </c>
      <c r="C53" s="27">
        <f>B53-合并损益表!C33</f>
        <v>-47813747.190000087</v>
      </c>
    </row>
    <row r="54" spans="1:3">
      <c r="A54" s="72" t="s">
        <v>81</v>
      </c>
      <c r="B54" s="68">
        <v>20338021.820000004</v>
      </c>
    </row>
    <row r="55" spans="1:3">
      <c r="A55" s="72" t="s">
        <v>82</v>
      </c>
      <c r="B55" s="68">
        <v>8443659.0099999998</v>
      </c>
    </row>
    <row r="56" spans="1:3">
      <c r="A56" s="72" t="s">
        <v>83</v>
      </c>
      <c r="B56" s="68">
        <v>7737845.0600000005</v>
      </c>
    </row>
    <row r="57" spans="1:3">
      <c r="A57" s="72" t="s">
        <v>84</v>
      </c>
      <c r="B57" s="68">
        <v>6262822.0099999998</v>
      </c>
    </row>
    <row r="58" spans="1:3" ht="24">
      <c r="A58" s="72" t="s">
        <v>85</v>
      </c>
      <c r="B58" s="68">
        <v>-440715.10000000003</v>
      </c>
    </row>
    <row r="59" spans="1:3">
      <c r="A59" s="72" t="s">
        <v>86</v>
      </c>
      <c r="B59" s="68">
        <v>6192.85</v>
      </c>
    </row>
    <row r="60" spans="1:3">
      <c r="A60" s="72" t="s">
        <v>87</v>
      </c>
      <c r="B60" s="68">
        <v>-72907330.479999989</v>
      </c>
    </row>
    <row r="61" spans="1:3">
      <c r="A61" s="72" t="s">
        <v>88</v>
      </c>
      <c r="B61" s="68">
        <v>131163806.34</v>
      </c>
    </row>
    <row r="62" spans="1:3">
      <c r="A62" s="72" t="s">
        <v>89</v>
      </c>
      <c r="B62" s="68">
        <v>-41871.17</v>
      </c>
    </row>
    <row r="63" spans="1:3">
      <c r="A63" s="72" t="s">
        <v>90</v>
      </c>
      <c r="B63" s="68">
        <v>8591594.2299999986</v>
      </c>
    </row>
    <row r="64" spans="1:3">
      <c r="A64" s="72" t="s">
        <v>91</v>
      </c>
      <c r="B64" s="68">
        <v>53937644.999999985</v>
      </c>
    </row>
    <row r="65" spans="1:3">
      <c r="A65" s="72" t="s">
        <v>92</v>
      </c>
      <c r="B65" s="68">
        <v>-20000</v>
      </c>
    </row>
    <row r="66" spans="1:3" ht="24">
      <c r="A66" s="72" t="s">
        <v>93</v>
      </c>
      <c r="B66" s="68">
        <v>-1848732742.6099997</v>
      </c>
    </row>
    <row r="67" spans="1:3">
      <c r="A67" s="72" t="s">
        <v>94</v>
      </c>
      <c r="B67" s="68">
        <v>-1121480076.4200001</v>
      </c>
    </row>
    <row r="68" spans="1:3">
      <c r="A68" s="72" t="s">
        <v>95</v>
      </c>
      <c r="B68" s="68">
        <v>-725225845.43999982</v>
      </c>
    </row>
    <row r="69" spans="1:3">
      <c r="A69" s="72" t="s">
        <v>96</v>
      </c>
      <c r="B69" s="68">
        <v>6954320542.7800007</v>
      </c>
    </row>
    <row r="70" spans="1:3" ht="14.25" thickBot="1">
      <c r="A70" s="73" t="s">
        <v>97</v>
      </c>
      <c r="B70" s="75">
        <f>SUM(B53:B69)</f>
        <v>3631329489.5100012</v>
      </c>
      <c r="C70" s="28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showZeros="0" workbookViewId="0">
      <selection activeCell="E7" sqref="E7:E39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hidden="1" customWidth="1"/>
    <col min="8" max="8" width="0" hidden="1" customWidth="1"/>
  </cols>
  <sheetData>
    <row r="2" spans="1:6" ht="18.75">
      <c r="A2" s="136" t="s">
        <v>0</v>
      </c>
      <c r="B2" s="137"/>
      <c r="C2" s="137"/>
      <c r="D2" s="137"/>
      <c r="E2" s="137"/>
      <c r="F2" s="137"/>
    </row>
    <row r="3" spans="1:6" ht="14.25" thickBot="1">
      <c r="A3" s="29" t="s">
        <v>19</v>
      </c>
      <c r="B3" s="29"/>
      <c r="C3" s="56"/>
      <c r="D3" s="57">
        <f>合并资产负债表!D3</f>
        <v>43677</v>
      </c>
      <c r="E3" s="58" t="s">
        <v>1</v>
      </c>
      <c r="F3" s="58" t="s">
        <v>2</v>
      </c>
    </row>
    <row r="4" spans="1:6">
      <c r="A4" s="31" t="s">
        <v>3</v>
      </c>
      <c r="B4" s="32" t="s">
        <v>4</v>
      </c>
      <c r="C4" s="32" t="s">
        <v>5</v>
      </c>
      <c r="D4" s="32" t="s">
        <v>6</v>
      </c>
      <c r="E4" s="32" t="s">
        <v>4</v>
      </c>
      <c r="F4" s="33" t="s">
        <v>5</v>
      </c>
    </row>
    <row r="5" spans="1:6">
      <c r="A5" s="90" t="s">
        <v>7</v>
      </c>
      <c r="B5" s="91"/>
      <c r="C5" s="91"/>
      <c r="D5" s="102" t="s">
        <v>8</v>
      </c>
      <c r="E5" s="91"/>
      <c r="F5" s="103"/>
    </row>
    <row r="6" spans="1:6">
      <c r="A6" s="92" t="s">
        <v>110</v>
      </c>
      <c r="B6" s="93">
        <v>7859914740.8900003</v>
      </c>
      <c r="C6" s="94">
        <v>5995399605.7300005</v>
      </c>
      <c r="D6" s="104" t="s">
        <v>136</v>
      </c>
      <c r="E6" s="105">
        <v>0</v>
      </c>
      <c r="F6" s="106"/>
    </row>
    <row r="7" spans="1:6">
      <c r="A7" s="92" t="s">
        <v>111</v>
      </c>
      <c r="B7" s="93">
        <v>7325109710.3299999</v>
      </c>
      <c r="C7" s="94">
        <v>4393226593.75</v>
      </c>
      <c r="D7" s="104" t="s">
        <v>137</v>
      </c>
      <c r="E7" s="105">
        <v>630589780.82000005</v>
      </c>
      <c r="F7" s="106">
        <v>16649345.210000001</v>
      </c>
    </row>
    <row r="8" spans="1:6">
      <c r="A8" s="92" t="s">
        <v>112</v>
      </c>
      <c r="B8" s="93">
        <v>1188615321.3800001</v>
      </c>
      <c r="C8" s="94">
        <v>943417837.88</v>
      </c>
      <c r="D8" s="104" t="s">
        <v>138</v>
      </c>
      <c r="E8" s="105">
        <v>603774444.46000004</v>
      </c>
      <c r="F8" s="107">
        <v>0</v>
      </c>
    </row>
    <row r="9" spans="1:6">
      <c r="A9" s="92" t="s">
        <v>113</v>
      </c>
      <c r="B9" s="93">
        <v>916439954.19000006</v>
      </c>
      <c r="C9" s="94">
        <v>737675147.34000003</v>
      </c>
      <c r="D9" s="108" t="s">
        <v>139</v>
      </c>
      <c r="E9" s="105">
        <v>0</v>
      </c>
      <c r="F9" s="106">
        <v>0</v>
      </c>
    </row>
    <row r="10" spans="1:6">
      <c r="A10" s="92" t="s">
        <v>114</v>
      </c>
      <c r="B10" s="93">
        <v>0</v>
      </c>
      <c r="C10" s="94">
        <v>0</v>
      </c>
      <c r="D10" s="109" t="s">
        <v>140</v>
      </c>
      <c r="E10" s="105">
        <v>4006560</v>
      </c>
      <c r="F10" s="106">
        <v>212172.82</v>
      </c>
    </row>
    <row r="11" spans="1:6">
      <c r="A11" s="92" t="s">
        <v>115</v>
      </c>
      <c r="B11" s="93">
        <v>0</v>
      </c>
      <c r="C11" s="94">
        <v>0</v>
      </c>
      <c r="D11" s="104" t="s">
        <v>141</v>
      </c>
      <c r="E11" s="105">
        <v>4143055848.7399998</v>
      </c>
      <c r="F11" s="107">
        <v>4073849107.4399996</v>
      </c>
    </row>
    <row r="12" spans="1:6">
      <c r="A12" s="95" t="s">
        <v>116</v>
      </c>
      <c r="B12" s="93">
        <v>4810479562.1300001</v>
      </c>
      <c r="C12" s="94">
        <v>3448887085.1700001</v>
      </c>
      <c r="D12" s="104" t="s">
        <v>142</v>
      </c>
      <c r="E12" s="105">
        <v>8168584866.0900002</v>
      </c>
      <c r="F12" s="107">
        <v>5328580108.7800007</v>
      </c>
    </row>
    <row r="13" spans="1:6">
      <c r="A13" s="92" t="s">
        <v>117</v>
      </c>
      <c r="B13" s="93">
        <v>17853556</v>
      </c>
      <c r="C13" s="94">
        <v>90554.89</v>
      </c>
      <c r="D13" s="104" t="s">
        <v>143</v>
      </c>
      <c r="E13" s="105">
        <v>60000000</v>
      </c>
      <c r="F13" s="107">
        <v>0</v>
      </c>
    </row>
    <row r="14" spans="1:6">
      <c r="A14" s="92" t="s">
        <v>118</v>
      </c>
      <c r="B14" s="93">
        <v>165231810</v>
      </c>
      <c r="C14" s="94">
        <v>45903301.119999997</v>
      </c>
      <c r="D14" s="104" t="s">
        <v>144</v>
      </c>
      <c r="E14" s="105">
        <v>164022973.87</v>
      </c>
      <c r="F14" s="107">
        <v>145101487.25999999</v>
      </c>
    </row>
    <row r="15" spans="1:6">
      <c r="A15" s="92" t="s">
        <v>119</v>
      </c>
      <c r="B15" s="93">
        <v>21634846.780000001</v>
      </c>
      <c r="C15" s="93">
        <v>376537421</v>
      </c>
      <c r="D15" s="104" t="s">
        <v>145</v>
      </c>
      <c r="E15" s="105">
        <v>10858671.029999999</v>
      </c>
      <c r="F15" s="107">
        <v>9661757.7699999996</v>
      </c>
    </row>
    <row r="16" spans="1:6">
      <c r="A16" s="92" t="s">
        <v>120</v>
      </c>
      <c r="B16" s="93">
        <v>0</v>
      </c>
      <c r="C16" s="94">
        <v>0</v>
      </c>
      <c r="D16" s="104" t="s">
        <v>146</v>
      </c>
      <c r="E16" s="105">
        <v>77490962.659999996</v>
      </c>
      <c r="F16" s="107">
        <v>52211220.409999996</v>
      </c>
    </row>
    <row r="17" spans="1:6">
      <c r="A17" s="92" t="s">
        <v>121</v>
      </c>
      <c r="B17" s="93">
        <v>1643065732.3699999</v>
      </c>
      <c r="C17" s="94">
        <v>1893950089.5999999</v>
      </c>
      <c r="D17" s="104" t="s">
        <v>147</v>
      </c>
      <c r="E17" s="105">
        <v>0</v>
      </c>
      <c r="F17" s="107">
        <v>0</v>
      </c>
    </row>
    <row r="18" spans="1:6">
      <c r="A18" s="92" t="s">
        <v>122</v>
      </c>
      <c r="B18" s="93">
        <v>0</v>
      </c>
      <c r="C18" s="94">
        <v>0</v>
      </c>
      <c r="D18" s="104" t="s">
        <v>148</v>
      </c>
      <c r="E18" s="105">
        <v>0</v>
      </c>
      <c r="F18" s="107">
        <v>0</v>
      </c>
    </row>
    <row r="19" spans="1:6">
      <c r="A19" s="92" t="s">
        <v>123</v>
      </c>
      <c r="B19" s="93">
        <v>7748088215.3199997</v>
      </c>
      <c r="C19" s="94">
        <v>5328576100.1199999</v>
      </c>
      <c r="D19" s="104" t="s">
        <v>149</v>
      </c>
      <c r="E19" s="105">
        <v>0</v>
      </c>
      <c r="F19" s="107">
        <v>0</v>
      </c>
    </row>
    <row r="20" spans="1:6">
      <c r="A20" s="96" t="s">
        <v>124</v>
      </c>
      <c r="B20" s="93">
        <v>5290852230.3299999</v>
      </c>
      <c r="C20" s="94">
        <v>3254739044.3400002</v>
      </c>
      <c r="D20" s="104" t="s">
        <v>150</v>
      </c>
      <c r="E20" s="105">
        <v>0</v>
      </c>
      <c r="F20" s="107">
        <v>0</v>
      </c>
    </row>
    <row r="21" spans="1:6">
      <c r="A21" s="92" t="s">
        <v>125</v>
      </c>
      <c r="B21" s="93">
        <v>0</v>
      </c>
      <c r="C21" s="94">
        <v>0</v>
      </c>
      <c r="D21" s="104" t="s">
        <v>151</v>
      </c>
      <c r="E21" s="105">
        <v>2789971899.3099999</v>
      </c>
      <c r="F21" s="107">
        <v>3339599760.6700001</v>
      </c>
    </row>
    <row r="22" spans="1:6">
      <c r="A22" s="92" t="s">
        <v>126</v>
      </c>
      <c r="B22" s="93">
        <v>2376192139.4899998</v>
      </c>
      <c r="C22" s="94">
        <v>1951591634.7799997</v>
      </c>
      <c r="D22" s="104" t="s">
        <v>152</v>
      </c>
      <c r="E22" s="105">
        <v>0</v>
      </c>
      <c r="F22" s="107">
        <v>0</v>
      </c>
    </row>
    <row r="23" spans="1:6">
      <c r="A23" s="92" t="s">
        <v>127</v>
      </c>
      <c r="B23" s="93">
        <v>81043845.5</v>
      </c>
      <c r="C23" s="94">
        <v>122245421</v>
      </c>
      <c r="D23" s="110" t="s">
        <v>109</v>
      </c>
      <c r="E23" s="105">
        <v>0</v>
      </c>
      <c r="F23" s="107">
        <v>0</v>
      </c>
    </row>
    <row r="24" spans="1:6">
      <c r="A24" s="92" t="s">
        <v>128</v>
      </c>
      <c r="B24" s="93">
        <v>510986622.19999999</v>
      </c>
      <c r="C24" s="94">
        <v>710986622.20000005</v>
      </c>
      <c r="D24" s="104" t="s">
        <v>153</v>
      </c>
      <c r="E24" s="105">
        <v>0</v>
      </c>
      <c r="F24" s="107">
        <v>0</v>
      </c>
    </row>
    <row r="25" spans="1:6">
      <c r="A25" s="92" t="s">
        <v>129</v>
      </c>
      <c r="B25" s="93">
        <v>0</v>
      </c>
      <c r="C25" s="94">
        <v>0</v>
      </c>
      <c r="D25" s="104" t="s">
        <v>154</v>
      </c>
      <c r="E25" s="105">
        <v>1299657103.8499999</v>
      </c>
      <c r="F25" s="107">
        <v>52327978.619999997</v>
      </c>
    </row>
    <row r="26" spans="1:6">
      <c r="A26" s="92" t="s">
        <v>130</v>
      </c>
      <c r="B26" s="93">
        <v>79703037.909999996</v>
      </c>
      <c r="C26" s="94">
        <v>83201727.829999998</v>
      </c>
      <c r="D26" s="34" t="s">
        <v>209</v>
      </c>
      <c r="E26" s="53">
        <v>17952013110.830002</v>
      </c>
      <c r="F26" s="59">
        <v>13018192938.980001</v>
      </c>
    </row>
    <row r="27" spans="1:6">
      <c r="A27" s="92" t="s">
        <v>131</v>
      </c>
      <c r="B27" s="93">
        <v>30692015.809999999</v>
      </c>
      <c r="C27" s="94">
        <v>28286866.100000001</v>
      </c>
      <c r="D27" s="36" t="s">
        <v>210</v>
      </c>
      <c r="E27" s="37"/>
      <c r="F27" s="47"/>
    </row>
    <row r="28" spans="1:6">
      <c r="A28" s="92" t="s">
        <v>132</v>
      </c>
      <c r="B28" s="93">
        <v>36780875.710000001</v>
      </c>
      <c r="C28" s="93">
        <v>41128880.990000002</v>
      </c>
      <c r="D28" s="5" t="s">
        <v>155</v>
      </c>
      <c r="E28" s="6">
        <v>3441445000</v>
      </c>
      <c r="F28" s="9">
        <v>3441445000</v>
      </c>
    </row>
    <row r="29" spans="1:6">
      <c r="A29" s="92" t="s">
        <v>134</v>
      </c>
      <c r="B29" s="93">
        <v>0</v>
      </c>
      <c r="C29" s="93">
        <v>148612914.19999999</v>
      </c>
      <c r="D29" s="5" t="s">
        <v>156</v>
      </c>
      <c r="E29" s="6">
        <v>0</v>
      </c>
      <c r="F29" s="10">
        <v>0</v>
      </c>
    </row>
    <row r="30" spans="1:6">
      <c r="A30" s="92" t="s">
        <v>135</v>
      </c>
      <c r="B30" s="93">
        <v>85014433.079999998</v>
      </c>
      <c r="C30" s="94">
        <v>76028273.819999993</v>
      </c>
      <c r="D30" s="8" t="s">
        <v>157</v>
      </c>
      <c r="E30" s="6">
        <v>0</v>
      </c>
      <c r="F30" s="10">
        <v>0</v>
      </c>
    </row>
    <row r="31" spans="1:6">
      <c r="A31" s="92"/>
      <c r="B31" s="93">
        <v>52361836.43</v>
      </c>
      <c r="C31" s="97"/>
      <c r="D31" s="5" t="s">
        <v>158</v>
      </c>
      <c r="E31" s="6">
        <v>0</v>
      </c>
      <c r="F31" s="10">
        <v>0</v>
      </c>
    </row>
    <row r="32" spans="1:6">
      <c r="A32" s="98"/>
      <c r="B32" s="91"/>
      <c r="C32" s="91"/>
      <c r="D32" s="8" t="s">
        <v>159</v>
      </c>
      <c r="E32" s="6">
        <v>1694776910.8499999</v>
      </c>
      <c r="F32" s="10">
        <v>1694776910.8499999</v>
      </c>
    </row>
    <row r="33" spans="1:8">
      <c r="A33" s="99"/>
      <c r="B33" s="91"/>
      <c r="C33" s="91"/>
      <c r="D33" s="5" t="s">
        <v>160</v>
      </c>
      <c r="E33" s="6">
        <v>0</v>
      </c>
      <c r="F33" s="10">
        <v>0</v>
      </c>
    </row>
    <row r="34" spans="1:8">
      <c r="A34" s="100"/>
      <c r="B34" s="91"/>
      <c r="C34" s="91"/>
      <c r="D34" s="52" t="s">
        <v>161</v>
      </c>
      <c r="E34" s="6">
        <v>-2433873.09</v>
      </c>
      <c r="F34" s="10">
        <v>33195301.760000002</v>
      </c>
    </row>
    <row r="35" spans="1:8">
      <c r="A35" s="98"/>
      <c r="B35" s="91"/>
      <c r="C35" s="91"/>
      <c r="D35" s="5" t="s">
        <v>162</v>
      </c>
      <c r="E35" s="6">
        <v>327314195.44999999</v>
      </c>
      <c r="F35" s="10">
        <v>327314195.44999999</v>
      </c>
    </row>
    <row r="36" spans="1:8">
      <c r="A36" s="98"/>
      <c r="B36" s="101"/>
      <c r="C36" s="101"/>
      <c r="D36" s="5" t="s">
        <v>163</v>
      </c>
      <c r="E36" s="6">
        <v>658869025.34000003</v>
      </c>
      <c r="F36" s="10">
        <v>654800878.32000005</v>
      </c>
    </row>
    <row r="37" spans="1:8">
      <c r="A37" s="98"/>
      <c r="B37" s="101"/>
      <c r="C37" s="101"/>
      <c r="D37" s="5" t="s">
        <v>164</v>
      </c>
      <c r="E37" s="6">
        <v>178438236.63</v>
      </c>
      <c r="F37" s="60">
        <v>-48717944.710000008</v>
      </c>
    </row>
    <row r="38" spans="1:8">
      <c r="A38" s="98"/>
      <c r="B38" s="101"/>
      <c r="C38" s="101"/>
      <c r="D38" s="38" t="s">
        <v>213</v>
      </c>
      <c r="E38" s="41">
        <v>6298409495.1800003</v>
      </c>
      <c r="F38" s="48">
        <v>6102814341.6700001</v>
      </c>
    </row>
    <row r="39" spans="1:8" ht="14.25" thickBot="1">
      <c r="A39" s="42" t="s">
        <v>9</v>
      </c>
      <c r="B39" s="43">
        <v>24250422606.009998</v>
      </c>
      <c r="C39" s="43">
        <v>19121007280.650002</v>
      </c>
      <c r="D39" s="54" t="s">
        <v>214</v>
      </c>
      <c r="E39" s="43">
        <v>24250422606.010002</v>
      </c>
      <c r="F39" s="49">
        <v>19121007280.650002</v>
      </c>
      <c r="G39" s="80">
        <f>B39-E39</f>
        <v>0</v>
      </c>
      <c r="H39" s="28">
        <f>C39-F39</f>
        <v>0</v>
      </c>
    </row>
    <row r="40" spans="1:8">
      <c r="A40" s="46" t="s">
        <v>26</v>
      </c>
      <c r="B40" s="46"/>
      <c r="C40" s="129" t="s">
        <v>28</v>
      </c>
      <c r="D40" s="129"/>
      <c r="E40" s="55" t="s">
        <v>27</v>
      </c>
      <c r="F40" s="55"/>
      <c r="G40" s="27">
        <f>E35+E36+E37-F35-F36-F37-母公司损益表!C33</f>
        <v>-930194.56000006199</v>
      </c>
    </row>
    <row r="42" spans="1:8">
      <c r="G42" s="79">
        <f>E34-F34-母公司损益表!C36</f>
        <v>-35629174.850000001</v>
      </c>
    </row>
    <row r="44" spans="1:8">
      <c r="E44" s="27"/>
    </row>
  </sheetData>
  <mergeCells count="2">
    <mergeCell ref="A2:F2"/>
    <mergeCell ref="C40:D40"/>
  </mergeCells>
  <phoneticPr fontId="2" type="noConversion"/>
  <printOptions horizontalCentered="1"/>
  <pageMargins left="1.3779527559055118" right="1.3779527559055118" top="0.74803149606299213" bottom="0.74803149606299213" header="0.31496062992125984" footer="0.31496062992125984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7"/>
  <sheetViews>
    <sheetView showZeros="0" tabSelected="1" workbookViewId="0">
      <selection activeCell="D30" sqref="D30"/>
    </sheetView>
  </sheetViews>
  <sheetFormatPr defaultColWidth="24.75" defaultRowHeight="13.5"/>
  <cols>
    <col min="1" max="1" width="57.375" style="121" customWidth="1"/>
    <col min="2" max="2" width="29.75" style="121" customWidth="1"/>
    <col min="3" max="3" width="32.375" style="121" customWidth="1"/>
    <col min="4" max="16384" width="24.75" style="121"/>
  </cols>
  <sheetData>
    <row r="2" spans="1:5" ht="18.75">
      <c r="A2" s="138" t="s">
        <v>10</v>
      </c>
      <c r="B2" s="139"/>
      <c r="C2" s="139"/>
    </row>
    <row r="3" spans="1:5" ht="14.25" thickBot="1">
      <c r="A3" s="122" t="s">
        <v>19</v>
      </c>
      <c r="B3" s="123">
        <f>合并损益表!B3</f>
        <v>43647</v>
      </c>
      <c r="C3" s="124" t="s">
        <v>11</v>
      </c>
    </row>
    <row r="4" spans="1:5">
      <c r="A4" s="125" t="s">
        <v>12</v>
      </c>
      <c r="B4" s="126" t="s">
        <v>13</v>
      </c>
      <c r="C4" s="127" t="s">
        <v>14</v>
      </c>
    </row>
    <row r="5" spans="1:5">
      <c r="A5" s="50" t="s">
        <v>215</v>
      </c>
      <c r="B5" s="51">
        <v>116193946.94000007</v>
      </c>
      <c r="C5" s="61">
        <v>800052293.33000004</v>
      </c>
      <c r="E5" s="128"/>
    </row>
    <row r="6" spans="1:5">
      <c r="A6" s="13" t="s">
        <v>166</v>
      </c>
      <c r="B6" s="14">
        <v>13364017.620000005</v>
      </c>
      <c r="C6" s="15">
        <v>132363385.84</v>
      </c>
      <c r="E6" s="128"/>
    </row>
    <row r="7" spans="1:5">
      <c r="A7" s="13" t="s">
        <v>167</v>
      </c>
      <c r="B7" s="14">
        <v>49685361.530000031</v>
      </c>
      <c r="C7" s="15">
        <v>386342377.67000002</v>
      </c>
      <c r="E7" s="128"/>
    </row>
    <row r="8" spans="1:5">
      <c r="A8" s="13" t="s">
        <v>168</v>
      </c>
      <c r="B8" s="14">
        <v>36321343.910000026</v>
      </c>
      <c r="C8" s="15">
        <v>253978991.83000001</v>
      </c>
      <c r="E8" s="128"/>
    </row>
    <row r="9" spans="1:5">
      <c r="A9" s="13" t="s">
        <v>169</v>
      </c>
      <c r="B9" s="14">
        <v>62631505.520000041</v>
      </c>
      <c r="C9" s="15">
        <v>445468530.73000002</v>
      </c>
      <c r="E9" s="128"/>
    </row>
    <row r="10" spans="1:5">
      <c r="A10" s="13" t="s">
        <v>170</v>
      </c>
      <c r="B10" s="14">
        <v>36197965.890000015</v>
      </c>
      <c r="C10" s="15">
        <v>293170152.87</v>
      </c>
      <c r="E10" s="128"/>
    </row>
    <row r="11" spans="1:5">
      <c r="A11" s="13" t="s">
        <v>171</v>
      </c>
      <c r="B11" s="14">
        <v>17150191.689999998</v>
      </c>
      <c r="C11" s="15">
        <v>97576701.099999994</v>
      </c>
      <c r="E11" s="128"/>
    </row>
    <row r="12" spans="1:5">
      <c r="A12" s="13" t="s">
        <v>172</v>
      </c>
      <c r="B12" s="14">
        <v>8926420.1299999952</v>
      </c>
      <c r="C12" s="15">
        <v>50262234.969999999</v>
      </c>
      <c r="E12" s="128"/>
    </row>
    <row r="13" spans="1:5">
      <c r="A13" s="13" t="s">
        <v>173</v>
      </c>
      <c r="B13" s="14">
        <v>25454421.790000021</v>
      </c>
      <c r="C13" s="15">
        <v>161717028.93000001</v>
      </c>
      <c r="E13" s="128"/>
    </row>
    <row r="14" spans="1:5">
      <c r="A14" s="13" t="s">
        <v>174</v>
      </c>
      <c r="B14" s="14">
        <v>0</v>
      </c>
      <c r="C14" s="15">
        <v>0</v>
      </c>
      <c r="E14" s="128"/>
    </row>
    <row r="15" spans="1:5">
      <c r="A15" s="13" t="s">
        <v>175</v>
      </c>
      <c r="B15" s="14">
        <v>0</v>
      </c>
      <c r="C15" s="15">
        <v>0</v>
      </c>
      <c r="E15" s="128"/>
    </row>
    <row r="16" spans="1:5">
      <c r="A16" s="13" t="s">
        <v>176</v>
      </c>
      <c r="B16" s="14">
        <v>0</v>
      </c>
      <c r="C16" s="15">
        <v>0</v>
      </c>
      <c r="E16" s="128"/>
    </row>
    <row r="17" spans="1:5">
      <c r="A17" s="13" t="s">
        <v>177</v>
      </c>
      <c r="B17" s="14">
        <v>0</v>
      </c>
      <c r="C17" s="15">
        <v>1629</v>
      </c>
      <c r="E17" s="128"/>
    </row>
    <row r="18" spans="1:5">
      <c r="A18" s="13" t="s">
        <v>178</v>
      </c>
      <c r="B18" s="14">
        <v>14316692.939999998</v>
      </c>
      <c r="C18" s="15">
        <v>50106469.189999998</v>
      </c>
      <c r="E18" s="128"/>
    </row>
    <row r="19" spans="1:5">
      <c r="A19" s="13" t="s">
        <v>179</v>
      </c>
      <c r="B19" s="14">
        <v>11668.090000000004</v>
      </c>
      <c r="C19" s="15">
        <v>53539.26</v>
      </c>
      <c r="E19" s="128"/>
    </row>
    <row r="20" spans="1:5">
      <c r="A20" s="13" t="s">
        <v>180</v>
      </c>
      <c r="B20" s="14">
        <v>420622.3900000006</v>
      </c>
      <c r="C20" s="15">
        <v>10173385.890000001</v>
      </c>
      <c r="E20" s="128"/>
    </row>
    <row r="21" spans="1:5">
      <c r="A21" s="13" t="s">
        <v>181</v>
      </c>
      <c r="B21" s="14">
        <v>-4981.4100000000035</v>
      </c>
      <c r="C21" s="15">
        <v>168324.49</v>
      </c>
      <c r="E21" s="128"/>
    </row>
    <row r="22" spans="1:5">
      <c r="A22" s="50" t="s">
        <v>216</v>
      </c>
      <c r="B22" s="51">
        <v>60223368.110000074</v>
      </c>
      <c r="C22" s="61">
        <v>492836247.92000002</v>
      </c>
      <c r="E22" s="128"/>
    </row>
    <row r="23" spans="1:5">
      <c r="A23" s="13" t="s">
        <v>183</v>
      </c>
      <c r="B23" s="14">
        <v>863819.95000000019</v>
      </c>
      <c r="C23" s="15">
        <v>5771621.4100000001</v>
      </c>
      <c r="E23" s="128"/>
    </row>
    <row r="24" spans="1:5">
      <c r="A24" s="13" t="s">
        <v>184</v>
      </c>
      <c r="B24" s="14">
        <v>58648519.350000024</v>
      </c>
      <c r="C24" s="15">
        <v>459536061.22000003</v>
      </c>
      <c r="E24" s="128"/>
    </row>
    <row r="25" spans="1:5">
      <c r="A25" s="13" t="s">
        <v>185</v>
      </c>
      <c r="B25" s="14">
        <v>504002.1799999997</v>
      </c>
      <c r="C25" s="15">
        <v>25236964.449999999</v>
      </c>
      <c r="E25" s="128"/>
    </row>
    <row r="26" spans="1:5">
      <c r="A26" s="13" t="s">
        <v>186</v>
      </c>
      <c r="B26" s="14">
        <v>0</v>
      </c>
      <c r="C26" s="15">
        <v>0</v>
      </c>
      <c r="E26" s="128"/>
    </row>
    <row r="27" spans="1:5">
      <c r="A27" s="13" t="s">
        <v>187</v>
      </c>
      <c r="B27" s="14">
        <v>207026.62999999989</v>
      </c>
      <c r="C27" s="15">
        <v>2291600.84</v>
      </c>
      <c r="E27" s="128"/>
    </row>
    <row r="28" spans="1:5">
      <c r="A28" s="50" t="s">
        <v>217</v>
      </c>
      <c r="B28" s="51">
        <v>55970578.830000103</v>
      </c>
      <c r="C28" s="61">
        <v>-2291600.84</v>
      </c>
      <c r="E28" s="128"/>
    </row>
    <row r="29" spans="1:5">
      <c r="A29" s="111" t="s">
        <v>218</v>
      </c>
      <c r="B29" s="112">
        <v>1252.6699999999837</v>
      </c>
      <c r="C29" s="113">
        <v>507672.22</v>
      </c>
      <c r="E29" s="128"/>
    </row>
    <row r="30" spans="1:5">
      <c r="A30" s="111" t="s">
        <v>219</v>
      </c>
      <c r="B30" s="112">
        <v>31801.460000000006</v>
      </c>
      <c r="C30" s="113">
        <v>94321.99</v>
      </c>
      <c r="E30" s="128"/>
    </row>
    <row r="31" spans="1:5">
      <c r="A31" s="50" t="s">
        <v>220</v>
      </c>
      <c r="B31" s="51">
        <v>55940030.040000111</v>
      </c>
      <c r="C31" s="61">
        <v>307629395.64000005</v>
      </c>
      <c r="E31" s="128"/>
    </row>
    <row r="32" spans="1:5">
      <c r="A32" s="111" t="s">
        <v>192</v>
      </c>
      <c r="B32" s="112">
        <v>14151407.969999999</v>
      </c>
      <c r="C32" s="114">
        <v>75474872.719999999</v>
      </c>
      <c r="E32" s="128"/>
    </row>
    <row r="33" spans="1:5">
      <c r="A33" s="50" t="s">
        <v>221</v>
      </c>
      <c r="B33" s="51">
        <v>41788622.070000112</v>
      </c>
      <c r="C33" s="61">
        <v>232154522.92000005</v>
      </c>
      <c r="E33" s="128"/>
    </row>
    <row r="34" spans="1:5">
      <c r="A34" s="111" t="s">
        <v>23</v>
      </c>
      <c r="B34" s="112">
        <v>41788622.070000112</v>
      </c>
      <c r="C34" s="113">
        <v>232154522.92000005</v>
      </c>
    </row>
    <row r="35" spans="1:5">
      <c r="A35" s="111" t="s">
        <v>222</v>
      </c>
      <c r="B35" s="115">
        <v>41788622.070000112</v>
      </c>
      <c r="C35" s="116">
        <v>232154522.92000005</v>
      </c>
    </row>
    <row r="36" spans="1:5">
      <c r="A36" s="99" t="s">
        <v>223</v>
      </c>
      <c r="B36" s="117">
        <v>41788622.070000112</v>
      </c>
      <c r="C36" s="113">
        <v>0</v>
      </c>
    </row>
    <row r="37" spans="1:5">
      <c r="A37" s="99" t="s">
        <v>24</v>
      </c>
      <c r="B37" s="117">
        <v>41788622.070000112</v>
      </c>
      <c r="C37" s="113">
        <v>232154522.92000005</v>
      </c>
    </row>
    <row r="38" spans="1:5">
      <c r="A38" s="99" t="s">
        <v>224</v>
      </c>
      <c r="B38" s="117">
        <v>0</v>
      </c>
      <c r="C38" s="113">
        <v>0</v>
      </c>
    </row>
    <row r="39" spans="1:5">
      <c r="A39" s="99" t="s">
        <v>225</v>
      </c>
      <c r="B39" s="117">
        <v>41788622.070000112</v>
      </c>
      <c r="C39" s="113">
        <v>232154522.92000005</v>
      </c>
    </row>
    <row r="40" spans="1:5">
      <c r="A40" s="50" t="s">
        <v>15</v>
      </c>
      <c r="B40" s="51">
        <v>8300670.1300000045</v>
      </c>
      <c r="C40" s="61">
        <v>-35629174.850000009</v>
      </c>
    </row>
    <row r="41" spans="1:5">
      <c r="A41" s="99" t="s">
        <v>25</v>
      </c>
      <c r="B41" s="117">
        <v>8300670.1300000045</v>
      </c>
      <c r="C41" s="113">
        <v>-35629174.850000009</v>
      </c>
    </row>
    <row r="42" spans="1:5">
      <c r="A42" s="111" t="s">
        <v>226</v>
      </c>
      <c r="B42" s="115">
        <v>-2080243.5</v>
      </c>
      <c r="C42" s="116">
        <v>-29789602.120000005</v>
      </c>
    </row>
    <row r="43" spans="1:5">
      <c r="A43" s="111" t="s">
        <v>227</v>
      </c>
      <c r="B43" s="115"/>
      <c r="C43" s="116"/>
    </row>
    <row r="44" spans="1:5">
      <c r="A44" s="111" t="s">
        <v>228</v>
      </c>
      <c r="B44" s="115"/>
      <c r="C44" s="116"/>
    </row>
    <row r="45" spans="1:5">
      <c r="A45" s="111" t="s">
        <v>229</v>
      </c>
      <c r="B45" s="115">
        <v>-2080243.5</v>
      </c>
      <c r="C45" s="116">
        <v>-29789602.120000005</v>
      </c>
    </row>
    <row r="46" spans="1:5">
      <c r="A46" s="111" t="s">
        <v>230</v>
      </c>
      <c r="B46" s="115"/>
      <c r="C46" s="116"/>
    </row>
    <row r="47" spans="1:5">
      <c r="A47" s="111" t="s">
        <v>231</v>
      </c>
      <c r="B47" s="115">
        <v>10380913.630000005</v>
      </c>
      <c r="C47" s="116">
        <v>-5839572.7300000004</v>
      </c>
    </row>
    <row r="48" spans="1:5">
      <c r="A48" s="111" t="s">
        <v>232</v>
      </c>
      <c r="B48" s="115"/>
      <c r="C48" s="116"/>
    </row>
    <row r="49" spans="1:3">
      <c r="A49" s="111" t="s">
        <v>233</v>
      </c>
      <c r="B49" s="115">
        <v>10847520.220000004</v>
      </c>
      <c r="C49" s="116">
        <v>-6419171.4900000002</v>
      </c>
    </row>
    <row r="50" spans="1:3">
      <c r="A50" s="111" t="s">
        <v>234</v>
      </c>
      <c r="B50" s="115"/>
      <c r="C50" s="116"/>
    </row>
    <row r="51" spans="1:3">
      <c r="A51" s="111" t="s">
        <v>235</v>
      </c>
      <c r="B51" s="115">
        <v>-466606.59000000008</v>
      </c>
      <c r="C51" s="116">
        <v>579598.76</v>
      </c>
    </row>
    <row r="52" spans="1:3">
      <c r="A52" s="111" t="s">
        <v>236</v>
      </c>
      <c r="B52" s="115"/>
      <c r="C52" s="116"/>
    </row>
    <row r="53" spans="1:3">
      <c r="A53" s="111" t="s">
        <v>237</v>
      </c>
      <c r="B53" s="115"/>
      <c r="C53" s="116"/>
    </row>
    <row r="54" spans="1:3">
      <c r="A54" s="111" t="s">
        <v>238</v>
      </c>
      <c r="B54" s="115">
        <v>0</v>
      </c>
      <c r="C54" s="116">
        <v>0</v>
      </c>
    </row>
    <row r="55" spans="1:3">
      <c r="A55" s="50" t="s">
        <v>16</v>
      </c>
      <c r="B55" s="51">
        <v>50089292.200000115</v>
      </c>
      <c r="C55" s="61">
        <v>196525348.07000005</v>
      </c>
    </row>
    <row r="56" spans="1:3">
      <c r="A56" s="111" t="s">
        <v>239</v>
      </c>
      <c r="B56" s="115">
        <v>50089292.200000115</v>
      </c>
      <c r="C56" s="116">
        <v>196525348.07000005</v>
      </c>
    </row>
    <row r="57" spans="1:3" ht="14.25" thickBot="1">
      <c r="A57" s="118" t="s">
        <v>240</v>
      </c>
      <c r="B57" s="119">
        <v>0</v>
      </c>
      <c r="C57" s="120">
        <v>0</v>
      </c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31" workbookViewId="0">
      <selection activeCell="D61" sqref="D61"/>
    </sheetView>
  </sheetViews>
  <sheetFormatPr defaultColWidth="43.875" defaultRowHeight="13.5"/>
  <cols>
    <col min="1" max="1" width="47.375" customWidth="1"/>
    <col min="2" max="2" width="31.125" customWidth="1"/>
    <col min="3" max="3" width="43.875" hidden="1" customWidth="1"/>
    <col min="4" max="4" width="0" hidden="1" customWidth="1"/>
  </cols>
  <sheetData>
    <row r="2" spans="1:2" ht="14.25">
      <c r="A2" s="133" t="s">
        <v>98</v>
      </c>
      <c r="B2" s="133"/>
    </row>
    <row r="3" spans="1:2">
      <c r="A3" s="134"/>
      <c r="B3" s="134"/>
    </row>
    <row r="4" spans="1:2" ht="14.25" thickBot="1">
      <c r="A4" s="63" t="s">
        <v>30</v>
      </c>
      <c r="B4" s="64" t="s">
        <v>1</v>
      </c>
    </row>
    <row r="5" spans="1:2" ht="14.25" thickTop="1">
      <c r="A5" s="65" t="s">
        <v>99</v>
      </c>
      <c r="B5" s="66" t="s">
        <v>32</v>
      </c>
    </row>
    <row r="6" spans="1:2">
      <c r="A6" s="67" t="s">
        <v>33</v>
      </c>
      <c r="B6" s="68"/>
    </row>
    <row r="7" spans="1:2">
      <c r="A7" s="67" t="s">
        <v>34</v>
      </c>
      <c r="B7" s="68">
        <v>-1782354207.8599994</v>
      </c>
    </row>
    <row r="8" spans="1:2">
      <c r="A8" s="67" t="s">
        <v>35</v>
      </c>
      <c r="B8" s="68">
        <v>822725115.71000004</v>
      </c>
    </row>
    <row r="9" spans="1:2">
      <c r="A9" s="67" t="s">
        <v>36</v>
      </c>
      <c r="B9" s="68">
        <v>402293333.33999997</v>
      </c>
    </row>
    <row r="10" spans="1:2">
      <c r="A10" s="67" t="s">
        <v>37</v>
      </c>
      <c r="B10" s="68">
        <v>1991991809.0700004</v>
      </c>
    </row>
    <row r="11" spans="1:2">
      <c r="A11" s="67" t="s">
        <v>38</v>
      </c>
      <c r="B11" s="68">
        <v>0</v>
      </c>
    </row>
    <row r="12" spans="1:2">
      <c r="A12" s="67" t="s">
        <v>39</v>
      </c>
      <c r="B12" s="68">
        <v>3477271565.0500002</v>
      </c>
    </row>
    <row r="13" spans="1:2">
      <c r="A13" s="67" t="s">
        <v>40</v>
      </c>
      <c r="B13" s="68">
        <v>1318968740.1300001</v>
      </c>
    </row>
    <row r="14" spans="1:2">
      <c r="A14" s="69" t="s">
        <v>41</v>
      </c>
      <c r="B14" s="62">
        <f>SUM(B7:B13)</f>
        <v>6230896355.4400015</v>
      </c>
    </row>
    <row r="15" spans="1:2">
      <c r="A15" s="67" t="s">
        <v>42</v>
      </c>
      <c r="B15" s="68">
        <v>1197921562.8299999</v>
      </c>
    </row>
    <row r="16" spans="1:2">
      <c r="A16" s="67" t="s">
        <v>43</v>
      </c>
      <c r="B16" s="68">
        <v>0</v>
      </c>
    </row>
    <row r="17" spans="1:2">
      <c r="A17" s="67" t="s">
        <v>44</v>
      </c>
      <c r="B17" s="68">
        <v>114511725.92999999</v>
      </c>
    </row>
    <row r="18" spans="1:2">
      <c r="A18" s="67" t="s">
        <v>45</v>
      </c>
      <c r="B18" s="68">
        <v>238903883.97</v>
      </c>
    </row>
    <row r="19" spans="1:2">
      <c r="A19" s="67" t="s">
        <v>46</v>
      </c>
      <c r="B19" s="68">
        <v>69252378.140000001</v>
      </c>
    </row>
    <row r="20" spans="1:2">
      <c r="A20" s="67" t="s">
        <v>47</v>
      </c>
      <c r="B20" s="68">
        <v>1170656835.2200012</v>
      </c>
    </row>
    <row r="21" spans="1:2">
      <c r="A21" s="69" t="s">
        <v>48</v>
      </c>
      <c r="B21" s="62">
        <f>SUM(B15:B20)</f>
        <v>2791246386.0900011</v>
      </c>
    </row>
    <row r="22" spans="1:2">
      <c r="A22" s="69" t="s">
        <v>49</v>
      </c>
      <c r="B22" s="62">
        <f>B14-B21</f>
        <v>3439649969.3500004</v>
      </c>
    </row>
    <row r="23" spans="1:2">
      <c r="A23" s="69" t="s">
        <v>50</v>
      </c>
      <c r="B23" s="70">
        <v>0</v>
      </c>
    </row>
    <row r="24" spans="1:2">
      <c r="A24" s="67" t="s">
        <v>51</v>
      </c>
      <c r="B24" s="68">
        <v>37497722.939999998</v>
      </c>
    </row>
    <row r="25" spans="1:2">
      <c r="A25" s="67" t="s">
        <v>52</v>
      </c>
      <c r="B25" s="68">
        <v>15000000</v>
      </c>
    </row>
    <row r="26" spans="1:2">
      <c r="A26" s="67" t="s">
        <v>53</v>
      </c>
      <c r="B26" s="68">
        <v>0</v>
      </c>
    </row>
    <row r="27" spans="1:2">
      <c r="A27" s="67" t="s">
        <v>54</v>
      </c>
      <c r="B27" s="68">
        <v>173406.07</v>
      </c>
    </row>
    <row r="28" spans="1:2">
      <c r="A28" s="69" t="s">
        <v>55</v>
      </c>
      <c r="B28" s="62">
        <f>SUM(B24:B27)</f>
        <v>52671129.009999998</v>
      </c>
    </row>
    <row r="29" spans="1:2">
      <c r="A29" s="67" t="s">
        <v>56</v>
      </c>
      <c r="B29" s="68">
        <v>0</v>
      </c>
    </row>
    <row r="30" spans="1:2">
      <c r="A30" s="67" t="s">
        <v>57</v>
      </c>
      <c r="B30" s="68">
        <v>16411869.929999979</v>
      </c>
    </row>
    <row r="31" spans="1:2">
      <c r="A31" s="67" t="s">
        <v>58</v>
      </c>
      <c r="B31" s="68">
        <v>0</v>
      </c>
    </row>
    <row r="32" spans="1:2">
      <c r="A32" s="67" t="s">
        <v>59</v>
      </c>
      <c r="B32" s="68">
        <v>0</v>
      </c>
    </row>
    <row r="33" spans="1:2">
      <c r="A33" s="69" t="s">
        <v>60</v>
      </c>
      <c r="B33" s="62">
        <f>SUM(B29:B32)</f>
        <v>16411869.929999979</v>
      </c>
    </row>
    <row r="34" spans="1:2">
      <c r="A34" s="69" t="s">
        <v>61</v>
      </c>
      <c r="B34" s="62">
        <f>B28-B33</f>
        <v>36259259.080000021</v>
      </c>
    </row>
    <row r="35" spans="1:2">
      <c r="A35" s="67" t="s">
        <v>62</v>
      </c>
      <c r="B35" s="68"/>
    </row>
    <row r="36" spans="1:2">
      <c r="A36" s="67" t="s">
        <v>63</v>
      </c>
      <c r="B36" s="68">
        <v>0</v>
      </c>
    </row>
    <row r="37" spans="1:2">
      <c r="A37" s="67" t="s">
        <v>64</v>
      </c>
      <c r="B37" s="68">
        <v>0</v>
      </c>
    </row>
    <row r="38" spans="1:2">
      <c r="A38" s="67" t="s">
        <v>65</v>
      </c>
      <c r="B38" s="68">
        <v>131510276083.47</v>
      </c>
    </row>
    <row r="39" spans="1:2">
      <c r="A39" s="67" t="s">
        <v>66</v>
      </c>
      <c r="B39" s="68">
        <v>0</v>
      </c>
    </row>
    <row r="40" spans="1:2">
      <c r="A40" s="67" t="s">
        <v>67</v>
      </c>
      <c r="B40" s="68">
        <v>0</v>
      </c>
    </row>
    <row r="41" spans="1:2">
      <c r="A41" s="69" t="s">
        <v>68</v>
      </c>
      <c r="B41" s="62">
        <f>SUM(B36:B40)</f>
        <v>131510276083.47</v>
      </c>
    </row>
    <row r="42" spans="1:2">
      <c r="A42" s="67" t="s">
        <v>69</v>
      </c>
      <c r="B42" s="68">
        <v>132497076446.48001</v>
      </c>
    </row>
    <row r="43" spans="1:2">
      <c r="A43" s="67" t="s">
        <v>70</v>
      </c>
      <c r="B43" s="68">
        <v>93620132.800000399</v>
      </c>
    </row>
    <row r="44" spans="1:2">
      <c r="A44" s="67" t="s">
        <v>71</v>
      </c>
      <c r="B44" s="68">
        <v>0</v>
      </c>
    </row>
    <row r="45" spans="1:2">
      <c r="A45" s="67" t="s">
        <v>72</v>
      </c>
      <c r="B45" s="68">
        <v>0</v>
      </c>
    </row>
    <row r="46" spans="1:2">
      <c r="A46" s="69" t="s">
        <v>73</v>
      </c>
      <c r="B46" s="62">
        <f>SUM(B42:B45)</f>
        <v>132590696579.28001</v>
      </c>
    </row>
    <row r="47" spans="1:2">
      <c r="A47" s="69" t="s">
        <v>74</v>
      </c>
      <c r="B47" s="62">
        <f>B41-B46</f>
        <v>-1080420495.8100128</v>
      </c>
    </row>
    <row r="48" spans="1:2">
      <c r="A48" s="69" t="s">
        <v>75</v>
      </c>
      <c r="B48" s="68">
        <v>41871.17</v>
      </c>
    </row>
    <row r="49" spans="1:3">
      <c r="A49" s="69" t="s">
        <v>76</v>
      </c>
      <c r="B49" s="62">
        <f>B48+B47+B34+B22</f>
        <v>2395530603.7899876</v>
      </c>
    </row>
    <row r="50" spans="1:3">
      <c r="A50" s="69" t="s">
        <v>77</v>
      </c>
      <c r="B50" s="68">
        <v>6936234179.7200003</v>
      </c>
    </row>
    <row r="51" spans="1:3" ht="14.25" thickBot="1">
      <c r="A51" s="69" t="s">
        <v>78</v>
      </c>
      <c r="B51" s="74">
        <f>B49+B50</f>
        <v>9331764783.5099869</v>
      </c>
      <c r="C51" s="28">
        <f>B51-母公司资产负债表!B6-母公司资产负债表!B8</f>
        <v>283234721.23998642</v>
      </c>
    </row>
    <row r="52" spans="1:3" ht="15" thickTop="1" thickBot="1">
      <c r="A52" s="135" t="s">
        <v>79</v>
      </c>
      <c r="B52" s="135"/>
    </row>
    <row r="53" spans="1:3" ht="14.25" thickTop="1">
      <c r="A53" s="71" t="s">
        <v>80</v>
      </c>
      <c r="B53" s="68">
        <v>190365900.84999979</v>
      </c>
      <c r="C53" s="27">
        <f>B53-母公司损益表!C33</f>
        <v>-41788622.070000261</v>
      </c>
    </row>
    <row r="54" spans="1:3">
      <c r="A54" s="72" t="s">
        <v>81</v>
      </c>
      <c r="B54" s="68">
        <v>23338021.820000004</v>
      </c>
    </row>
    <row r="55" spans="1:3">
      <c r="A55" s="72" t="s">
        <v>82</v>
      </c>
      <c r="B55" s="68">
        <v>7419151.0999999996</v>
      </c>
    </row>
    <row r="56" spans="1:3">
      <c r="A56" s="72" t="s">
        <v>83</v>
      </c>
      <c r="B56" s="68">
        <v>7508417.4800000004</v>
      </c>
    </row>
    <row r="57" spans="1:3">
      <c r="A57" s="72" t="s">
        <v>84</v>
      </c>
      <c r="B57" s="68">
        <v>6020460</v>
      </c>
    </row>
    <row r="58" spans="1:3" ht="24">
      <c r="A58" s="72" t="s">
        <v>85</v>
      </c>
      <c r="B58" s="68">
        <v>-173406.07</v>
      </c>
    </row>
    <row r="59" spans="1:3">
      <c r="A59" s="72" t="s">
        <v>86</v>
      </c>
      <c r="B59" s="68"/>
    </row>
    <row r="60" spans="1:3">
      <c r="A60" s="72" t="s">
        <v>87</v>
      </c>
      <c r="B60" s="68">
        <v>-35789776.25</v>
      </c>
    </row>
    <row r="61" spans="1:3">
      <c r="A61" s="72" t="s">
        <v>88</v>
      </c>
      <c r="B61" s="68">
        <v>131163806.34</v>
      </c>
    </row>
    <row r="62" spans="1:3">
      <c r="A62" s="72" t="s">
        <v>89</v>
      </c>
      <c r="B62" s="68">
        <v>-41871.17</v>
      </c>
    </row>
    <row r="63" spans="1:3">
      <c r="A63" s="72" t="s">
        <v>90</v>
      </c>
      <c r="B63" s="68">
        <v>0</v>
      </c>
    </row>
    <row r="64" spans="1:3">
      <c r="A64" s="72" t="s">
        <v>91</v>
      </c>
      <c r="B64" s="68">
        <v>46680183.089999989</v>
      </c>
    </row>
    <row r="65" spans="1:3">
      <c r="A65" s="72" t="s">
        <v>92</v>
      </c>
      <c r="B65" s="68">
        <v>0</v>
      </c>
    </row>
    <row r="66" spans="1:3" ht="24">
      <c r="A66" s="72" t="s">
        <v>93</v>
      </c>
      <c r="B66" s="68">
        <v>-1892554950.5399995</v>
      </c>
    </row>
    <row r="67" spans="1:3">
      <c r="A67" s="72" t="s">
        <v>94</v>
      </c>
      <c r="B67" s="68">
        <v>-874235565.44999993</v>
      </c>
    </row>
    <row r="68" spans="1:3">
      <c r="A68" s="72" t="s">
        <v>95</v>
      </c>
      <c r="B68" s="68">
        <v>-1109570204.6300001</v>
      </c>
    </row>
    <row r="69" spans="1:3">
      <c r="A69" s="72" t="s">
        <v>96</v>
      </c>
      <c r="B69" s="68">
        <v>6939519802.7800007</v>
      </c>
    </row>
    <row r="70" spans="1:3" ht="14.25" thickBot="1">
      <c r="A70" s="73" t="s">
        <v>97</v>
      </c>
      <c r="B70" s="75">
        <f>SUM(B53:B69)</f>
        <v>3439649969.3500009</v>
      </c>
      <c r="C70" s="28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2019-08-02T02:09:57Z</dcterms:modified>
</cp:coreProperties>
</file>