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\Desktop\조교 자료들\20_상반기_VLSI설계\"/>
    </mc:Choice>
  </mc:AlternateContent>
  <bookViews>
    <workbookView xWindow="0" yWindow="0" windowWidth="28800" windowHeight="12390" activeTab="1"/>
  </bookViews>
  <sheets>
    <sheet name="과제1" sheetId="5" r:id="rId1"/>
    <sheet name="과제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B91" i="1" s="1"/>
  <c r="E12" i="1"/>
  <c r="B81" i="1" s="1"/>
  <c r="E13" i="1"/>
  <c r="B82" i="1" s="1"/>
  <c r="E14" i="1"/>
  <c r="B83" i="1" s="1"/>
  <c r="E15" i="1"/>
  <c r="B84" i="1" s="1"/>
  <c r="E16" i="1"/>
  <c r="B85" i="1" s="1"/>
  <c r="E17" i="1"/>
  <c r="B86" i="1" s="1"/>
  <c r="E18" i="1"/>
  <c r="B87" i="1" s="1"/>
  <c r="E19" i="1"/>
  <c r="B88" i="1" s="1"/>
  <c r="E20" i="1"/>
  <c r="B89" i="1" s="1"/>
  <c r="E21" i="1"/>
  <c r="B90" i="1" s="1"/>
  <c r="E11" i="1"/>
  <c r="B80" i="1" s="1"/>
  <c r="B72" i="5" l="1"/>
  <c r="B71" i="5"/>
  <c r="B70" i="5"/>
  <c r="B69" i="5"/>
  <c r="B68" i="5"/>
  <c r="B67" i="5"/>
  <c r="B66" i="5"/>
  <c r="B65" i="5"/>
  <c r="B64" i="5"/>
  <c r="B63" i="5"/>
  <c r="B62" i="5"/>
  <c r="B61" i="5"/>
  <c r="C61" i="5" l="1"/>
  <c r="C70" i="5"/>
  <c r="C62" i="5"/>
  <c r="C66" i="5"/>
  <c r="C64" i="5"/>
  <c r="C72" i="5"/>
  <c r="C65" i="5"/>
  <c r="C63" i="5"/>
  <c r="C68" i="5"/>
  <c r="C71" i="5"/>
  <c r="C69" i="5"/>
  <c r="C67" i="5"/>
  <c r="G62" i="1" l="1"/>
  <c r="G63" i="1"/>
  <c r="G64" i="1"/>
  <c r="G65" i="1"/>
  <c r="G66" i="1"/>
  <c r="G67" i="1"/>
  <c r="G68" i="1"/>
  <c r="G69" i="1"/>
  <c r="G70" i="1"/>
  <c r="G71" i="1"/>
  <c r="G72" i="1"/>
  <c r="G61" i="1"/>
  <c r="H66" i="1" l="1"/>
</calcChain>
</file>

<file path=xl/sharedStrings.xml><?xml version="1.0" encoding="utf-8"?>
<sst xmlns="http://schemas.openxmlformats.org/spreadsheetml/2006/main" count="409" uniqueCount="177">
  <si>
    <t>3조</t>
  </si>
  <si>
    <t>4조</t>
  </si>
  <si>
    <t>우수</t>
    <phoneticPr fontId="1" type="noConversion"/>
  </si>
  <si>
    <t>5조</t>
  </si>
  <si>
    <t>6조</t>
  </si>
  <si>
    <t>7조</t>
  </si>
  <si>
    <t>8조</t>
  </si>
  <si>
    <t>9조</t>
  </si>
  <si>
    <t>등수</t>
    <phoneticPr fontId="1" type="noConversion"/>
  </si>
  <si>
    <t>1조</t>
    <phoneticPr fontId="1" type="noConversion"/>
  </si>
  <si>
    <t>2조</t>
    <phoneticPr fontId="1" type="noConversion"/>
  </si>
  <si>
    <t>총점</t>
    <phoneticPr fontId="1" type="noConversion"/>
  </si>
  <si>
    <t>비고</t>
    <phoneticPr fontId="1" type="noConversion"/>
  </si>
  <si>
    <t>1조</t>
    <phoneticPr fontId="1" type="noConversion"/>
  </si>
  <si>
    <t>2조</t>
    <phoneticPr fontId="1" type="noConversion"/>
  </si>
  <si>
    <t>O</t>
    <phoneticPr fontId="1" type="noConversion"/>
  </si>
  <si>
    <t>△</t>
    <phoneticPr fontId="1" type="noConversion"/>
  </si>
  <si>
    <t>10조</t>
  </si>
  <si>
    <t>10조</t>
    <phoneticPr fontId="1" type="noConversion"/>
  </si>
  <si>
    <t>11조</t>
  </si>
  <si>
    <t>11조</t>
    <phoneticPr fontId="1" type="noConversion"/>
  </si>
  <si>
    <t>12조</t>
  </si>
  <si>
    <t>12조</t>
    <phoneticPr fontId="1" type="noConversion"/>
  </si>
  <si>
    <t>10조</t>
    <phoneticPr fontId="1" type="noConversion"/>
  </si>
  <si>
    <t>11조</t>
    <phoneticPr fontId="1" type="noConversion"/>
  </si>
  <si>
    <t>12조</t>
    <phoneticPr fontId="1" type="noConversion"/>
  </si>
  <si>
    <t>o</t>
    <phoneticPr fontId="1" type="noConversion"/>
  </si>
  <si>
    <t>10조</t>
    <phoneticPr fontId="1" type="noConversion"/>
  </si>
  <si>
    <t>11조</t>
    <phoneticPr fontId="1" type="noConversion"/>
  </si>
  <si>
    <t>12조</t>
    <phoneticPr fontId="1" type="noConversion"/>
  </si>
  <si>
    <t>x</t>
    <phoneticPr fontId="1" type="noConversion"/>
  </si>
  <si>
    <t>o</t>
    <phoneticPr fontId="1" type="noConversion"/>
  </si>
  <si>
    <t>면적</t>
    <phoneticPr fontId="1" type="noConversion"/>
  </si>
  <si>
    <t>사이즈(가로)</t>
    <phoneticPr fontId="1" type="noConversion"/>
  </si>
  <si>
    <t>사이즈(세로)</t>
    <phoneticPr fontId="1" type="noConversion"/>
  </si>
  <si>
    <t>평가1. 채점 기준 및 세부사항</t>
    <phoneticPr fontId="1" type="noConversion"/>
  </si>
  <si>
    <t>o(보고서에 수록)</t>
    <phoneticPr fontId="1" type="noConversion"/>
  </si>
  <si>
    <t>점수</t>
    <phoneticPr fontId="1" type="noConversion"/>
  </si>
  <si>
    <t>조</t>
    <phoneticPr fontId="1" type="noConversion"/>
  </si>
  <si>
    <t>정상작동</t>
    <phoneticPr fontId="1" type="noConversion"/>
  </si>
  <si>
    <t>선정이유/ worst 분석</t>
    <phoneticPr fontId="1" type="noConversion"/>
  </si>
  <si>
    <t>선정이유/ worst 분석</t>
    <phoneticPr fontId="1" type="noConversion"/>
  </si>
  <si>
    <t>선정이유/worst분석</t>
    <phoneticPr fontId="1" type="noConversion"/>
  </si>
  <si>
    <t>0111_0110 -&gt; 1111_1110</t>
    <phoneticPr fontId="1" type="noConversion"/>
  </si>
  <si>
    <t>0000_0000 -&gt; 0111_1111</t>
    <phoneticPr fontId="1" type="noConversion"/>
  </si>
  <si>
    <t>worst delay 분석 설명 &amp; 값(schematic/layout)(30%)</t>
    <phoneticPr fontId="1" type="noConversion"/>
  </si>
  <si>
    <t>multiplier 동작에대해 자세히 수록 / Carry Save Adder multiplier</t>
    <phoneticPr fontId="1" type="noConversion"/>
  </si>
  <si>
    <t>정상작동</t>
    <phoneticPr fontId="1" type="noConversion"/>
  </si>
  <si>
    <r>
      <t xml:space="preserve">multiplier 선택 설명 </t>
    </r>
    <r>
      <rPr>
        <sz val="11"/>
        <color rgb="FFFF0000"/>
        <rFont val="맑은 고딕"/>
        <family val="3"/>
        <charset val="129"/>
        <scheme val="minor"/>
      </rPr>
      <t>미흡</t>
    </r>
    <r>
      <rPr>
        <sz val="11"/>
        <color theme="1"/>
        <rFont val="맑은 고딕"/>
        <family val="2"/>
        <charset val="129"/>
        <scheme val="minor"/>
      </rPr>
      <t xml:space="preserve"> /full swing을 위한 T gate /T gate로 MUX구현 16Tr FA</t>
    </r>
    <phoneticPr fontId="1" type="noConversion"/>
  </si>
  <si>
    <r>
      <t xml:space="preserve"> multiplier 설명 </t>
    </r>
    <r>
      <rPr>
        <sz val="11"/>
        <color rgb="FFFF0000"/>
        <rFont val="맑은 고딕"/>
        <family val="3"/>
        <charset val="129"/>
        <scheme val="minor"/>
      </rPr>
      <t>미흡</t>
    </r>
    <r>
      <rPr>
        <sz val="11"/>
        <color theme="1"/>
        <rFont val="맑은 고딕"/>
        <family val="2"/>
        <charset val="129"/>
        <scheme val="minor"/>
      </rPr>
      <t>/ 4Tr XOR게이트 선택</t>
    </r>
    <phoneticPr fontId="1" type="noConversion"/>
  </si>
  <si>
    <r>
      <t xml:space="preserve">cmos로 xor 6개로만들수 있음에도불구하고 12개 </t>
    </r>
    <r>
      <rPr>
        <sz val="11"/>
        <color rgb="FFFF0000"/>
        <rFont val="맑은 고딕"/>
        <family val="3"/>
        <charset val="129"/>
        <scheme val="minor"/>
      </rPr>
      <t>설계 이유 x</t>
    </r>
    <r>
      <rPr>
        <sz val="11"/>
        <color theme="1"/>
        <rFont val="맑은 고딕"/>
        <family val="2"/>
        <charset val="129"/>
        <scheme val="minor"/>
      </rPr>
      <t xml:space="preserve">  multiplier 선택 설명</t>
    </r>
    <r>
      <rPr>
        <sz val="11"/>
        <color rgb="FFFF0000"/>
        <rFont val="맑은 고딕"/>
        <family val="3"/>
        <charset val="129"/>
        <scheme val="minor"/>
      </rPr>
      <t xml:space="preserve"> 미흡</t>
    </r>
    <phoneticPr fontId="1" type="noConversion"/>
  </si>
  <si>
    <t>DADDA 선정: DPL FA,SR-CPL FA,DADDA를 비교해보고 가장 좋은 multiplier인 DADDA를 사용</t>
    <phoneticPr fontId="1" type="noConversion"/>
  </si>
  <si>
    <t>DADDA 선정: (16partial product 출력 과정에서 carry없는곳 HA사용해서)</t>
    <phoneticPr fontId="1" type="noConversion"/>
  </si>
  <si>
    <r>
      <t xml:space="preserve">multiplier 선정 이유 </t>
    </r>
    <r>
      <rPr>
        <sz val="11"/>
        <color rgb="FFFF0000"/>
        <rFont val="맑은 고딕"/>
        <family val="3"/>
        <charset val="129"/>
        <scheme val="minor"/>
      </rPr>
      <t>미흡</t>
    </r>
    <r>
      <rPr>
        <sz val="11"/>
        <color theme="1"/>
        <rFont val="맑은 고딕"/>
        <family val="2"/>
        <charset val="129"/>
        <scheme val="minor"/>
      </rPr>
      <t>/latch-up 현상 방지 모델 설정</t>
    </r>
    <phoneticPr fontId="1" type="noConversion"/>
  </si>
  <si>
    <r>
      <t xml:space="preserve">multiplier 선정 이유 </t>
    </r>
    <r>
      <rPr>
        <sz val="11"/>
        <color rgb="FFFF0000"/>
        <rFont val="맑은 고딕"/>
        <family val="3"/>
        <charset val="129"/>
        <scheme val="minor"/>
      </rPr>
      <t>미흡</t>
    </r>
    <r>
      <rPr>
        <sz val="11"/>
        <color theme="1"/>
        <rFont val="맑은 고딕"/>
        <family val="2"/>
        <charset val="129"/>
        <scheme val="minor"/>
      </rPr>
      <t xml:space="preserve"> /6Tr XOR 선정</t>
    </r>
    <phoneticPr fontId="1" type="noConversion"/>
  </si>
  <si>
    <r>
      <t xml:space="preserve">multiplier 선정 이유 </t>
    </r>
    <r>
      <rPr>
        <sz val="11"/>
        <color rgb="FFFF0000"/>
        <rFont val="맑은 고딕"/>
        <family val="3"/>
        <charset val="129"/>
        <scheme val="minor"/>
      </rPr>
      <t>미흡</t>
    </r>
    <phoneticPr fontId="1" type="noConversion"/>
  </si>
  <si>
    <r>
      <t xml:space="preserve">multiplier 설명은 있으나 </t>
    </r>
    <r>
      <rPr>
        <sz val="11"/>
        <color rgb="FFFF0000"/>
        <rFont val="맑은 고딕"/>
        <family val="3"/>
        <charset val="129"/>
        <scheme val="minor"/>
      </rPr>
      <t>미흡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/ xor,FA등의 delay고려 수록</t>
    </r>
    <phoneticPr fontId="1" type="noConversion"/>
  </si>
  <si>
    <t>빨간글씨는 감점 요지 표시</t>
    <phoneticPr fontId="1" type="noConversion"/>
  </si>
  <si>
    <t>multiplier 선정 이유 양호 완성도 높음/ 다른 multiplier 비교 수록</t>
    <phoneticPr fontId="1" type="noConversion"/>
  </si>
  <si>
    <t>multiplier Carry lookahead adder 선정 이유 양호 완성도 높음/ 다른 multiplier 비교 수록</t>
    <phoneticPr fontId="1" type="noConversion"/>
  </si>
  <si>
    <t>정상작동</t>
    <phoneticPr fontId="1" type="noConversion"/>
  </si>
  <si>
    <t>1. TR 사이즈 이유(40%)</t>
    <phoneticPr fontId="1" type="noConversion"/>
  </si>
  <si>
    <t>평가기준</t>
    <phoneticPr fontId="1" type="noConversion"/>
  </si>
  <si>
    <t>1. sizing시 worst case에서 계산해야하는 이유</t>
    <phoneticPr fontId="1" type="noConversion"/>
  </si>
  <si>
    <t>보통</t>
    <phoneticPr fontId="1" type="noConversion"/>
  </si>
  <si>
    <t>△</t>
    <phoneticPr fontId="1" type="noConversion"/>
  </si>
  <si>
    <t>O</t>
    <phoneticPr fontId="1" type="noConversion"/>
  </si>
  <si>
    <t>2. PMOS와 NMOS의 mobility 차이</t>
    <phoneticPr fontId="1" type="noConversion"/>
  </si>
  <si>
    <t>O</t>
    <phoneticPr fontId="1" type="noConversion"/>
  </si>
  <si>
    <t>3. sizing시 Pull up network와 Pull down network의 저항 고려</t>
    <phoneticPr fontId="1" type="noConversion"/>
  </si>
  <si>
    <t>3조</t>
    <phoneticPr fontId="1" type="noConversion"/>
  </si>
  <si>
    <t>△</t>
    <phoneticPr fontId="1" type="noConversion"/>
  </si>
  <si>
    <t>4. sizing시 Length와 Width중 Width를 조절하는 이유</t>
    <phoneticPr fontId="1" type="noConversion"/>
  </si>
  <si>
    <t>4조</t>
    <phoneticPr fontId="1" type="noConversion"/>
  </si>
  <si>
    <t>5조</t>
    <phoneticPr fontId="1" type="noConversion"/>
  </si>
  <si>
    <t>△</t>
    <phoneticPr fontId="1" type="noConversion"/>
  </si>
  <si>
    <t>2. process coner(25%)</t>
    <phoneticPr fontId="1" type="noConversion"/>
  </si>
  <si>
    <t>총점</t>
    <phoneticPr fontId="1" type="noConversion"/>
  </si>
  <si>
    <t>1. SS,FF,NOM의 속도 차이</t>
    <phoneticPr fontId="1" type="noConversion"/>
  </si>
  <si>
    <t>2. process corner의 의미 (SS는 speed worst case, FF는 power worst case 등)</t>
    <phoneticPr fontId="1" type="noConversion"/>
  </si>
  <si>
    <t>2조</t>
    <phoneticPr fontId="1" type="noConversion"/>
  </si>
  <si>
    <t>3. Simulation값이 이론과 일치</t>
    <phoneticPr fontId="1" type="noConversion"/>
  </si>
  <si>
    <t>3조</t>
    <phoneticPr fontId="1" type="noConversion"/>
  </si>
  <si>
    <t>5조</t>
    <phoneticPr fontId="1" type="noConversion"/>
  </si>
  <si>
    <t>3. post layout simulation(25%)</t>
    <phoneticPr fontId="1" type="noConversion"/>
  </si>
  <si>
    <t>1. PLS탐구 Post Schematic Simulation과 Post Layout Simulation이 차이나는 이유</t>
    <phoneticPr fontId="1" type="noConversion"/>
  </si>
  <si>
    <t>1조</t>
    <phoneticPr fontId="1" type="noConversion"/>
  </si>
  <si>
    <t>2. Parastic capacitance가 발생하는 이유</t>
    <phoneticPr fontId="1" type="noConversion"/>
  </si>
  <si>
    <t>3. Simulation 결과가 이론과 일치하는지</t>
    <phoneticPr fontId="1" type="noConversion"/>
  </si>
  <si>
    <t>4조</t>
    <phoneticPr fontId="1" type="noConversion"/>
  </si>
  <si>
    <t>5조</t>
    <phoneticPr fontId="1" type="noConversion"/>
  </si>
  <si>
    <t>4. 보고서 완성도(10%)</t>
    <phoneticPr fontId="1" type="noConversion"/>
  </si>
  <si>
    <t>5. 과제 총점</t>
    <phoneticPr fontId="1" type="noConversion"/>
  </si>
  <si>
    <t>등수</t>
    <phoneticPr fontId="1" type="noConversion"/>
  </si>
  <si>
    <t>4조</t>
    <phoneticPr fontId="1" type="noConversion"/>
  </si>
  <si>
    <t>선정이유/worst분석</t>
    <phoneticPr fontId="1" type="noConversion"/>
  </si>
  <si>
    <t>선정이유/곱셈동작</t>
    <phoneticPr fontId="1" type="noConversion"/>
  </si>
  <si>
    <r>
      <t>1111_1111 -&gt; 1111_0000(</t>
    </r>
    <r>
      <rPr>
        <sz val="11"/>
        <color rgb="FFFF0000"/>
        <rFont val="맑은 고딕"/>
        <family val="3"/>
        <charset val="129"/>
        <scheme val="minor"/>
      </rPr>
      <t>타당한 이유x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</si>
  <si>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0000_0000 -&gt; 0100_0110(고정 input)(</t>
    </r>
    <r>
      <rPr>
        <sz val="11"/>
        <color rgb="FFFF0000"/>
        <rFont val="맑은 고딕"/>
        <family val="3"/>
        <charset val="129"/>
        <scheme val="minor"/>
      </rPr>
      <t>타당한 이유x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</si>
  <si>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1011_0101 -&gt; 1111_1101(다양한 분석 시도)</t>
    <phoneticPr fontId="1" type="noConversion"/>
  </si>
  <si>
    <r>
      <t>0000_0000 -&gt; 1101_1010(다양한 분석 시도/</t>
    </r>
    <r>
      <rPr>
        <sz val="11"/>
        <color rgb="FFFF0000"/>
        <rFont val="맑은 고딕"/>
        <family val="3"/>
        <charset val="129"/>
        <scheme val="minor"/>
      </rPr>
      <t>임의의 input 시도 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</si>
  <si>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0000</t>
    </r>
    <r>
      <rPr>
        <sz val="11"/>
        <color theme="1"/>
        <rFont val="맑은 고딕"/>
        <family val="2"/>
        <charset val="129"/>
        <scheme val="minor"/>
      </rPr>
      <t xml:space="preserve">_0000 -&gt; 1111_1001(고정 input)(MSB만 고려/ </t>
    </r>
    <r>
      <rPr>
        <sz val="11"/>
        <color rgb="FFFF0000"/>
        <rFont val="맑은 고딕"/>
        <family val="3"/>
        <charset val="129"/>
        <scheme val="minor"/>
      </rPr>
      <t>타당한 이유x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</si>
  <si>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1100_1011 -&gt; 1111_1000(분석 양호 /transition 분석/임의의 input으로 시도 o)</t>
    <phoneticPr fontId="1" type="noConversion"/>
  </si>
  <si>
    <t xml:space="preserve">  </t>
    <phoneticPr fontId="1" type="noConversion"/>
  </si>
  <si>
    <t>181.45ps/344.78ps (glitch 없음 파형 잘나옴)</t>
    <phoneticPr fontId="1" type="noConversion"/>
  </si>
  <si>
    <r>
      <t>248.7ps/570.6ps</t>
    </r>
    <r>
      <rPr>
        <sz val="11"/>
        <color rgb="FFFF0000"/>
        <rFont val="맑은 고딕"/>
        <family val="3"/>
        <charset val="129"/>
        <scheme val="minor"/>
      </rPr>
      <t>(실제 측정시 593.8ps나옴)</t>
    </r>
    <phoneticPr fontId="1" type="noConversion"/>
  </si>
  <si>
    <t>172.2ps/896.52ps (glitch 없이 잘 작동함)</t>
    <phoneticPr fontId="1" type="noConversion"/>
  </si>
  <si>
    <t>PLS x</t>
    <phoneticPr fontId="1" type="noConversion"/>
  </si>
  <si>
    <t>검증값과 다름</t>
    <phoneticPr fontId="1" type="noConversion"/>
  </si>
  <si>
    <t>Glitch로 인한 오류</t>
    <phoneticPr fontId="1" type="noConversion"/>
  </si>
  <si>
    <t>측정우수조</t>
    <phoneticPr fontId="1" type="noConversion"/>
  </si>
  <si>
    <t>1그룹 (모두 완벽 수행)</t>
    <phoneticPr fontId="1" type="noConversion"/>
  </si>
  <si>
    <t>344.78 ps</t>
    <phoneticPr fontId="1" type="noConversion"/>
  </si>
  <si>
    <t>954.08 ps</t>
    <phoneticPr fontId="1" type="noConversion"/>
  </si>
  <si>
    <t>612.01 ps</t>
    <phoneticPr fontId="1" type="noConversion"/>
  </si>
  <si>
    <t>896.52 ps</t>
    <phoneticPr fontId="1" type="noConversion"/>
  </si>
  <si>
    <t>2그룹 (Simulation 잘못함)</t>
    <phoneticPr fontId="1" type="noConversion"/>
  </si>
  <si>
    <t>등수</t>
    <phoneticPr fontId="1" type="noConversion"/>
  </si>
  <si>
    <t>Group</t>
    <phoneticPr fontId="1" type="noConversion"/>
  </si>
  <si>
    <t>3그룹 (Post layout 안함)</t>
    <phoneticPr fontId="1" type="noConversion"/>
  </si>
  <si>
    <t>점수</t>
    <phoneticPr fontId="1" type="noConversion"/>
  </si>
  <si>
    <t>보고서 완성도 (8) + 기본점수 (5)</t>
    <phoneticPr fontId="1" type="noConversion"/>
  </si>
  <si>
    <t>채점자 우호 환경 (5)</t>
    <phoneticPr fontId="1" type="noConversion"/>
  </si>
  <si>
    <t>Delay 및 동작분석(32)</t>
    <phoneticPr fontId="1" type="noConversion"/>
  </si>
  <si>
    <t>multiplier 선정 이유 &amp; type</t>
    <phoneticPr fontId="1" type="noConversion"/>
  </si>
  <si>
    <t>곱셈기동작</t>
    <phoneticPr fontId="1" type="noConversion"/>
  </si>
  <si>
    <t>완성도</t>
    <phoneticPr fontId="1" type="noConversion"/>
  </si>
  <si>
    <t>worst input 선정</t>
    <phoneticPr fontId="1" type="noConversion"/>
  </si>
  <si>
    <t>843.74ps</t>
    <phoneticPr fontId="1" type="noConversion"/>
  </si>
  <si>
    <r>
      <t>771.8ps/818.06ps</t>
    </r>
    <r>
      <rPr>
        <sz val="11"/>
        <color rgb="FFFF0000"/>
        <rFont val="맑은 고딕"/>
        <family val="3"/>
        <charset val="129"/>
        <scheme val="minor"/>
      </rPr>
      <t>( glitch로 delay 오류 1328.06ps)</t>
    </r>
    <phoneticPr fontId="1" type="noConversion"/>
  </si>
  <si>
    <t>722.86ps</t>
    <phoneticPr fontId="1" type="noConversion"/>
  </si>
  <si>
    <t>등수</t>
    <phoneticPr fontId="1" type="noConversion"/>
  </si>
  <si>
    <t>6조</t>
    <phoneticPr fontId="1" type="noConversion"/>
  </si>
  <si>
    <t>8조</t>
    <phoneticPr fontId="1" type="noConversion"/>
  </si>
  <si>
    <t>9조</t>
    <phoneticPr fontId="1" type="noConversion"/>
  </si>
  <si>
    <t>7조</t>
    <phoneticPr fontId="1" type="noConversion"/>
  </si>
  <si>
    <t>3조</t>
    <phoneticPr fontId="1" type="noConversion"/>
  </si>
  <si>
    <t>2조</t>
    <phoneticPr fontId="1" type="noConversion"/>
  </si>
  <si>
    <t>5조</t>
    <phoneticPr fontId="1" type="noConversion"/>
  </si>
  <si>
    <t>1조</t>
    <phoneticPr fontId="1" type="noConversion"/>
  </si>
  <si>
    <t>10조</t>
    <phoneticPr fontId="1" type="noConversion"/>
  </si>
  <si>
    <t>4조</t>
    <phoneticPr fontId="1" type="noConversion"/>
  </si>
  <si>
    <t>11조</t>
    <phoneticPr fontId="1" type="noConversion"/>
  </si>
  <si>
    <t>12조</t>
    <phoneticPr fontId="1" type="noConversion"/>
  </si>
  <si>
    <r>
      <t>0000_0000 -&gt; 1101_1111(분석 양호/</t>
    </r>
    <r>
      <rPr>
        <sz val="11"/>
        <color rgb="FFFF0000"/>
        <rFont val="맑은 고딕"/>
        <family val="3"/>
        <charset val="129"/>
        <scheme val="minor"/>
      </rPr>
      <t>임의의 input 시도 x /glitch에 대한 이야기 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</si>
  <si>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0001_0000 -&gt; 1111_1111(분석양호/임의의 input 시도 o /</t>
    </r>
    <r>
      <rPr>
        <sz val="11"/>
        <color rgb="FFFF0000"/>
        <rFont val="맑은 고딕"/>
        <family val="3"/>
        <charset val="129"/>
        <scheme val="minor"/>
      </rPr>
      <t>glitch에 대한 이야기 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</si>
  <si>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0000_0000 -&gt; 1010_1101(고정 input /</t>
    </r>
    <r>
      <rPr>
        <sz val="11"/>
        <color rgb="FFFF0000"/>
        <rFont val="맑은 고딕"/>
        <family val="3"/>
        <charset val="129"/>
        <scheme val="minor"/>
      </rPr>
      <t>임의의 input 시도 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</si>
  <si>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1조</t>
    <phoneticPr fontId="1" type="noConversion"/>
  </si>
  <si>
    <t>2조</t>
    <phoneticPr fontId="1" type="noConversion"/>
  </si>
  <si>
    <t>6조</t>
    <phoneticPr fontId="1" type="noConversion"/>
  </si>
  <si>
    <t>7조</t>
    <phoneticPr fontId="1" type="noConversion"/>
  </si>
  <si>
    <t>8조</t>
    <phoneticPr fontId="1" type="noConversion"/>
  </si>
  <si>
    <t>등수</t>
    <phoneticPr fontId="1" type="noConversion"/>
  </si>
  <si>
    <r>
      <t>x(</t>
    </r>
    <r>
      <rPr>
        <sz val="11"/>
        <color rgb="FFFF0000"/>
        <rFont val="맑은 고딕"/>
        <family val="3"/>
        <charset val="129"/>
        <scheme val="minor"/>
      </rPr>
      <t>불명확한 수록)</t>
    </r>
    <phoneticPr fontId="1" type="noConversion"/>
  </si>
  <si>
    <t>Group1</t>
    <phoneticPr fontId="1" type="noConversion"/>
  </si>
  <si>
    <t>Group2</t>
    <phoneticPr fontId="1" type="noConversion"/>
  </si>
  <si>
    <t>Group3</t>
    <phoneticPr fontId="1" type="noConversion"/>
  </si>
  <si>
    <t>DIR 명 기재</t>
    <phoneticPr fontId="1" type="noConversion"/>
  </si>
  <si>
    <r>
      <t>하나만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작동</t>
    </r>
    <r>
      <rPr>
        <sz val="11"/>
        <color rgb="FFFF0000"/>
        <rFont val="맑은 고딕"/>
        <family val="3"/>
        <charset val="129"/>
        <scheme val="minor"/>
      </rPr>
      <t>(표시 미흡+ 1111_1111 결과)</t>
    </r>
    <phoneticPr fontId="1" type="noConversion"/>
  </si>
  <si>
    <r>
      <t>0000_0000 -&gt; 0111_1010(</t>
    </r>
    <r>
      <rPr>
        <sz val="11"/>
        <color rgb="FFFF0000"/>
        <rFont val="맑은 고딕"/>
        <family val="3"/>
        <charset val="129"/>
        <scheme val="minor"/>
      </rPr>
      <t>타당한 이유x 분석과정x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</si>
  <si>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2차 과제 총점</t>
    <phoneticPr fontId="1" type="noConversion"/>
  </si>
  <si>
    <r>
      <t>136.5</t>
    </r>
    <r>
      <rPr>
        <sz val="11"/>
        <color theme="1"/>
        <rFont val="맑은 고딕"/>
        <family val="2"/>
        <charset val="129"/>
        <scheme val="minor"/>
      </rPr>
      <t xml:space="preserve">ps/571.5ps </t>
    </r>
    <r>
      <rPr>
        <sz val="11"/>
        <color rgb="FFFF0000"/>
        <rFont val="맑은 고딕"/>
        <family val="3"/>
        <charset val="129"/>
        <scheme val="minor"/>
      </rPr>
      <t>(PSS코드에 MEAS 측정 과정이 없음 glitch 보고서에 등재하지는 않았으나 오류x)</t>
    </r>
    <phoneticPr fontId="1" type="noConversion"/>
  </si>
  <si>
    <r>
      <t xml:space="preserve">242ps/645.18ps  </t>
    </r>
    <r>
      <rPr>
        <sz val="11"/>
        <color rgb="FFFF0000"/>
        <rFont val="맑은 고딕"/>
        <family val="3"/>
        <charset val="129"/>
        <scheme val="minor"/>
      </rPr>
      <t>(glitch를 보고서에 등재하지는않았으나 오류 x)</t>
    </r>
    <phoneticPr fontId="1" type="noConversion"/>
  </si>
  <si>
    <t>224.03/954.08ps (인버터 뒷단과 앞단의 차이를 자세히 수록)</t>
    <phoneticPr fontId="1" type="noConversion"/>
  </si>
  <si>
    <t>270.72ps /612.01ps (잘 작동 인버터 앞단과 뒷단의 차이 자세히수록)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</si>
  <si>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스케메틱만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304.9ps</t>
    </r>
    <phoneticPr fontId="1" type="noConversion"/>
  </si>
  <si>
    <t>(worst delay 측정x  ) 실제 재본결과 : 510.47ps</t>
    <phoneticPr fontId="1" type="noConversion"/>
  </si>
  <si>
    <t>inverter 앞단과 뒷단의 delay 차이는 모든조가 약 (3~8)ps차이를 확인 / 인버터 앞단의 결과로 통일</t>
    <phoneticPr fontId="1" type="noConversion"/>
  </si>
  <si>
    <t>인버터 면적은 약 (1.06538) 8개의 output에 모두 단다면 약 10 p*(m^2)임 매우작은 값이므로 당락좌우x</t>
    <phoneticPr fontId="1" type="noConversion"/>
  </si>
  <si>
    <t>평가1. 보고서 분석 및 완성도(50%)</t>
    <phoneticPr fontId="1" type="noConversion"/>
  </si>
  <si>
    <t>평가 2부터는 동작의 분석 및 완성도에에따라 Group을 나누어 평가</t>
    <phoneticPr fontId="1" type="noConversion"/>
  </si>
  <si>
    <t>평가2. worst delay등수 (30%)</t>
    <phoneticPr fontId="1" type="noConversion"/>
  </si>
  <si>
    <t>평가2. worst delay등수 참고사항</t>
    <phoneticPr fontId="1" type="noConversion"/>
  </si>
  <si>
    <t>평가3. 전체 area(20%)</t>
    <phoneticPr fontId="1" type="noConversion"/>
  </si>
  <si>
    <t>평가3. 전체 area 참고사항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</si>
  <si>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스케메틱만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42ps</t>
    </r>
    <r>
      <rPr>
        <sz val="11"/>
        <color rgb="FFFF0000"/>
        <rFont val="맑은 고딕"/>
        <family val="3"/>
        <charset val="129"/>
        <scheme val="minor"/>
      </rPr>
      <t>(모든 input에대한 output 측정하지않았음)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</si>
  <si>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스케메틱만</t>
    </r>
    <r>
      <rPr>
        <sz val="11"/>
        <color theme="1"/>
        <rFont val="맑은 고딕"/>
        <family val="2"/>
        <charset val="129"/>
        <scheme val="minor"/>
      </rPr>
      <t xml:space="preserve"> 501.3ps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</si>
</sst>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&quot;um&quot;"/>
    <numFmt numFmtId="177" formatCode="#,##0.000"/>
    <numFmt numFmtId="178" formatCode="General&quot;조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176" fontId="0" fillId="3" borderId="1" xfId="0" applyNumberFormat="1" applyFill="1" applyBorder="1">
      <alignment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8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10" fillId="0" borderId="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8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366601</xdr:colOff>
      <xdr:row>0</xdr:row>
      <xdr:rowOff>177612</xdr:rowOff>
    </xdr:from>
    <xdr:to>
      <xdr:col>23</xdr:col>
      <xdr:colOff>468424</xdr:colOff>
      <xdr:row>18</xdr:row>
      <xdr:rowOff>26227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7801" y="177612"/>
          <a:ext cx="6274023" cy="3868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34" zoomScale="85" zoomScaleNormal="85" workbookViewId="0">
      <selection activeCell="I21" sqref="I21"/>
    </sheetView>
  </sheetViews>
  <sheetFormatPr defaultRowHeight="16.5" x14ac:dyDescent="0.3"/>
  <sheetData>
    <row r="1" spans="1:10" ht="26.25" x14ac:dyDescent="0.3">
      <c r="A1" s="60" t="s">
        <v>61</v>
      </c>
      <c r="B1" s="60"/>
      <c r="C1" s="60"/>
      <c r="D1" s="60"/>
      <c r="E1" s="60"/>
      <c r="H1" t="s">
        <v>62</v>
      </c>
      <c r="I1" s="4" t="s">
        <v>2</v>
      </c>
      <c r="J1" s="4" t="s">
        <v>15</v>
      </c>
    </row>
    <row r="2" spans="1:10" x14ac:dyDescent="0.3">
      <c r="A2" s="4"/>
      <c r="B2" s="4">
        <v>1</v>
      </c>
      <c r="C2" s="4">
        <v>2</v>
      </c>
      <c r="D2" s="4">
        <v>3</v>
      </c>
      <c r="E2" s="4">
        <v>4</v>
      </c>
      <c r="F2" s="4" t="s">
        <v>11</v>
      </c>
      <c r="I2" s="4" t="s">
        <v>64</v>
      </c>
      <c r="J2" s="4" t="s">
        <v>65</v>
      </c>
    </row>
    <row r="3" spans="1:10" x14ac:dyDescent="0.3">
      <c r="A3" s="4" t="s">
        <v>9</v>
      </c>
      <c r="B3" s="4" t="s">
        <v>16</v>
      </c>
      <c r="C3" s="4" t="s">
        <v>66</v>
      </c>
      <c r="D3" s="4" t="s">
        <v>66</v>
      </c>
      <c r="E3" s="4" t="s">
        <v>16</v>
      </c>
      <c r="F3" s="4">
        <v>20</v>
      </c>
    </row>
    <row r="4" spans="1:10" x14ac:dyDescent="0.3">
      <c r="A4" s="4" t="s">
        <v>10</v>
      </c>
      <c r="B4" s="4" t="s">
        <v>15</v>
      </c>
      <c r="C4" s="4" t="s">
        <v>15</v>
      </c>
      <c r="D4" s="4" t="s">
        <v>15</v>
      </c>
      <c r="E4" s="4" t="s">
        <v>68</v>
      </c>
      <c r="F4" s="4">
        <v>40</v>
      </c>
    </row>
    <row r="5" spans="1:10" x14ac:dyDescent="0.3">
      <c r="A5" s="4" t="s">
        <v>70</v>
      </c>
      <c r="B5" s="4" t="s">
        <v>16</v>
      </c>
      <c r="C5" s="4" t="s">
        <v>66</v>
      </c>
      <c r="D5" s="4" t="s">
        <v>71</v>
      </c>
      <c r="E5" s="4" t="s">
        <v>16</v>
      </c>
      <c r="F5" s="4">
        <v>10</v>
      </c>
    </row>
    <row r="6" spans="1:10" x14ac:dyDescent="0.3">
      <c r="A6" s="4" t="s">
        <v>73</v>
      </c>
      <c r="B6" s="4" t="s">
        <v>15</v>
      </c>
      <c r="C6" s="4" t="s">
        <v>68</v>
      </c>
      <c r="D6" s="4" t="s">
        <v>15</v>
      </c>
      <c r="E6" s="4" t="s">
        <v>71</v>
      </c>
      <c r="F6" s="4">
        <v>30</v>
      </c>
      <c r="H6" t="s">
        <v>63</v>
      </c>
    </row>
    <row r="7" spans="1:10" x14ac:dyDescent="0.3">
      <c r="A7" s="4" t="s">
        <v>74</v>
      </c>
      <c r="B7" s="4" t="s">
        <v>66</v>
      </c>
      <c r="C7" s="4" t="s">
        <v>68</v>
      </c>
      <c r="D7" s="4" t="s">
        <v>68</v>
      </c>
      <c r="E7" s="4" t="s">
        <v>16</v>
      </c>
      <c r="F7" s="4">
        <v>30</v>
      </c>
      <c r="H7" t="s">
        <v>67</v>
      </c>
    </row>
    <row r="8" spans="1:10" x14ac:dyDescent="0.3">
      <c r="A8" s="4" t="s">
        <v>4</v>
      </c>
      <c r="B8" s="4" t="s">
        <v>71</v>
      </c>
      <c r="C8" s="4" t="s">
        <v>68</v>
      </c>
      <c r="D8" s="4" t="s">
        <v>71</v>
      </c>
      <c r="E8" s="4" t="s">
        <v>16</v>
      </c>
      <c r="F8" s="4">
        <v>10</v>
      </c>
      <c r="H8" t="s">
        <v>69</v>
      </c>
    </row>
    <row r="9" spans="1:10" x14ac:dyDescent="0.3">
      <c r="A9" s="4" t="s">
        <v>5</v>
      </c>
      <c r="B9" s="4" t="s">
        <v>65</v>
      </c>
      <c r="C9" s="4" t="s">
        <v>68</v>
      </c>
      <c r="D9" s="4" t="s">
        <v>65</v>
      </c>
      <c r="E9" s="4" t="s">
        <v>15</v>
      </c>
      <c r="F9" s="4">
        <v>10</v>
      </c>
      <c r="H9" t="s">
        <v>72</v>
      </c>
    </row>
    <row r="10" spans="1:10" x14ac:dyDescent="0.3">
      <c r="A10" s="4" t="s">
        <v>6</v>
      </c>
      <c r="B10" s="4" t="s">
        <v>15</v>
      </c>
      <c r="C10" s="4" t="s">
        <v>66</v>
      </c>
      <c r="D10" s="4" t="s">
        <v>68</v>
      </c>
      <c r="E10" s="4" t="s">
        <v>66</v>
      </c>
      <c r="F10" s="4">
        <v>40</v>
      </c>
    </row>
    <row r="11" spans="1:10" x14ac:dyDescent="0.3">
      <c r="A11" s="4" t="s">
        <v>7</v>
      </c>
      <c r="B11" s="4" t="s">
        <v>75</v>
      </c>
      <c r="C11" s="4" t="s">
        <v>68</v>
      </c>
      <c r="D11" s="4" t="s">
        <v>15</v>
      </c>
      <c r="E11" s="4" t="s">
        <v>68</v>
      </c>
      <c r="F11" s="4">
        <v>30</v>
      </c>
    </row>
    <row r="12" spans="1:10" x14ac:dyDescent="0.3">
      <c r="A12" s="4" t="s">
        <v>17</v>
      </c>
      <c r="B12" s="4" t="s">
        <v>71</v>
      </c>
      <c r="C12" s="4" t="s">
        <v>68</v>
      </c>
      <c r="D12" s="4" t="s">
        <v>68</v>
      </c>
      <c r="E12" s="4" t="s">
        <v>66</v>
      </c>
      <c r="F12" s="4">
        <v>30</v>
      </c>
    </row>
    <row r="13" spans="1:10" x14ac:dyDescent="0.3">
      <c r="A13" s="4" t="s">
        <v>19</v>
      </c>
      <c r="B13" s="4" t="s">
        <v>71</v>
      </c>
      <c r="C13" s="4" t="s">
        <v>68</v>
      </c>
      <c r="D13" s="4" t="s">
        <v>66</v>
      </c>
      <c r="E13" s="4" t="s">
        <v>65</v>
      </c>
      <c r="F13" s="4">
        <v>20</v>
      </c>
    </row>
    <row r="14" spans="1:10" x14ac:dyDescent="0.3">
      <c r="A14" s="4" t="s">
        <v>21</v>
      </c>
      <c r="B14" s="4" t="s">
        <v>71</v>
      </c>
      <c r="C14" s="4" t="s">
        <v>68</v>
      </c>
      <c r="D14" s="4" t="s">
        <v>16</v>
      </c>
      <c r="E14" s="4" t="s">
        <v>71</v>
      </c>
      <c r="F14" s="4">
        <v>10</v>
      </c>
    </row>
    <row r="15" spans="1:10" ht="26.25" x14ac:dyDescent="0.3">
      <c r="A15" s="61" t="s">
        <v>76</v>
      </c>
      <c r="B15" s="61"/>
      <c r="C15" s="61"/>
      <c r="D15" s="61"/>
      <c r="E15" s="61"/>
    </row>
    <row r="16" spans="1:10" x14ac:dyDescent="0.3">
      <c r="A16" s="4"/>
      <c r="B16" s="4">
        <v>1</v>
      </c>
      <c r="C16" s="4">
        <v>2</v>
      </c>
      <c r="D16" s="4">
        <v>3</v>
      </c>
      <c r="E16" s="4" t="s">
        <v>77</v>
      </c>
      <c r="H16" t="s">
        <v>78</v>
      </c>
    </row>
    <row r="17" spans="1:8" x14ac:dyDescent="0.3">
      <c r="A17" s="4" t="s">
        <v>9</v>
      </c>
      <c r="B17" s="4" t="s">
        <v>68</v>
      </c>
      <c r="C17" s="4" t="s">
        <v>68</v>
      </c>
      <c r="D17" s="4" t="s">
        <v>65</v>
      </c>
      <c r="E17" s="4">
        <v>17</v>
      </c>
      <c r="H17" t="s">
        <v>79</v>
      </c>
    </row>
    <row r="18" spans="1:8" x14ac:dyDescent="0.3">
      <c r="A18" s="4" t="s">
        <v>80</v>
      </c>
      <c r="B18" s="4" t="s">
        <v>15</v>
      </c>
      <c r="C18" s="4" t="s">
        <v>68</v>
      </c>
      <c r="D18" s="4" t="s">
        <v>66</v>
      </c>
      <c r="E18" s="4">
        <v>25</v>
      </c>
      <c r="H18" t="s">
        <v>81</v>
      </c>
    </row>
    <row r="19" spans="1:8" x14ac:dyDescent="0.3">
      <c r="A19" s="4" t="s">
        <v>82</v>
      </c>
      <c r="B19" s="4" t="s">
        <v>68</v>
      </c>
      <c r="C19" s="4" t="s">
        <v>68</v>
      </c>
      <c r="D19" s="4" t="s">
        <v>71</v>
      </c>
      <c r="E19" s="4">
        <v>17</v>
      </c>
    </row>
    <row r="20" spans="1:8" x14ac:dyDescent="0.3">
      <c r="A20" s="4" t="s">
        <v>73</v>
      </c>
      <c r="B20" s="4" t="s">
        <v>68</v>
      </c>
      <c r="C20" s="4" t="s">
        <v>68</v>
      </c>
      <c r="D20" s="4" t="s">
        <v>71</v>
      </c>
      <c r="E20" s="4">
        <v>17</v>
      </c>
    </row>
    <row r="21" spans="1:8" x14ac:dyDescent="0.3">
      <c r="A21" s="4" t="s">
        <v>83</v>
      </c>
      <c r="B21" s="4" t="s">
        <v>15</v>
      </c>
      <c r="C21" s="4" t="s">
        <v>71</v>
      </c>
      <c r="D21" s="4" t="s">
        <v>68</v>
      </c>
      <c r="E21" s="4">
        <v>17</v>
      </c>
    </row>
    <row r="22" spans="1:8" x14ac:dyDescent="0.3">
      <c r="A22" s="4" t="s">
        <v>4</v>
      </c>
      <c r="B22" s="4" t="s">
        <v>68</v>
      </c>
      <c r="C22" s="4" t="s">
        <v>68</v>
      </c>
      <c r="D22" s="4" t="s">
        <v>68</v>
      </c>
      <c r="E22" s="4">
        <v>25</v>
      </c>
    </row>
    <row r="23" spans="1:8" x14ac:dyDescent="0.3">
      <c r="A23" s="4" t="s">
        <v>5</v>
      </c>
      <c r="B23" s="4" t="s">
        <v>68</v>
      </c>
      <c r="C23" s="4" t="s">
        <v>68</v>
      </c>
      <c r="D23" s="4" t="s">
        <v>68</v>
      </c>
      <c r="E23" s="4">
        <v>25</v>
      </c>
    </row>
    <row r="24" spans="1:8" x14ac:dyDescent="0.3">
      <c r="A24" s="4" t="s">
        <v>6</v>
      </c>
      <c r="B24" s="4" t="s">
        <v>68</v>
      </c>
      <c r="C24" s="4" t="s">
        <v>68</v>
      </c>
      <c r="D24" s="4" t="s">
        <v>68</v>
      </c>
      <c r="E24" s="4">
        <v>25</v>
      </c>
    </row>
    <row r="25" spans="1:8" x14ac:dyDescent="0.3">
      <c r="A25" s="4" t="s">
        <v>7</v>
      </c>
      <c r="B25" s="4" t="s">
        <v>68</v>
      </c>
      <c r="C25" s="4" t="s">
        <v>68</v>
      </c>
      <c r="D25" s="4" t="s">
        <v>65</v>
      </c>
      <c r="E25" s="4">
        <v>17</v>
      </c>
    </row>
    <row r="26" spans="1:8" x14ac:dyDescent="0.3">
      <c r="A26" s="4" t="s">
        <v>17</v>
      </c>
      <c r="B26" s="4" t="s">
        <v>68</v>
      </c>
      <c r="C26" s="4" t="s">
        <v>15</v>
      </c>
      <c r="D26" s="4" t="s">
        <v>71</v>
      </c>
      <c r="E26" s="4">
        <v>17</v>
      </c>
    </row>
    <row r="27" spans="1:8" x14ac:dyDescent="0.3">
      <c r="A27" s="4" t="s">
        <v>19</v>
      </c>
      <c r="B27" s="4" t="s">
        <v>68</v>
      </c>
      <c r="C27" s="4" t="s">
        <v>68</v>
      </c>
      <c r="D27" s="4" t="s">
        <v>68</v>
      </c>
      <c r="E27" s="4">
        <v>25</v>
      </c>
    </row>
    <row r="28" spans="1:8" x14ac:dyDescent="0.3">
      <c r="A28" s="4" t="s">
        <v>21</v>
      </c>
      <c r="B28" s="4" t="s">
        <v>68</v>
      </c>
      <c r="C28" s="4" t="s">
        <v>68</v>
      </c>
      <c r="D28" s="4" t="s">
        <v>68</v>
      </c>
      <c r="E28" s="4">
        <v>25</v>
      </c>
    </row>
    <row r="29" spans="1:8" ht="26.25" x14ac:dyDescent="0.3">
      <c r="A29" s="61" t="s">
        <v>84</v>
      </c>
      <c r="B29" s="61"/>
      <c r="C29" s="61"/>
      <c r="D29" s="61"/>
      <c r="E29" s="61"/>
    </row>
    <row r="30" spans="1:8" x14ac:dyDescent="0.3">
      <c r="A30" s="4"/>
      <c r="B30" s="4">
        <v>1</v>
      </c>
      <c r="C30" s="4">
        <v>2</v>
      </c>
      <c r="D30" s="4">
        <v>3</v>
      </c>
      <c r="E30" s="4" t="s">
        <v>77</v>
      </c>
      <c r="H30" t="s">
        <v>85</v>
      </c>
    </row>
    <row r="31" spans="1:8" x14ac:dyDescent="0.3">
      <c r="A31" s="4" t="s">
        <v>86</v>
      </c>
      <c r="B31" s="4" t="s">
        <v>68</v>
      </c>
      <c r="C31" s="4" t="s">
        <v>68</v>
      </c>
      <c r="D31" s="4" t="s">
        <v>68</v>
      </c>
      <c r="E31" s="4">
        <v>25</v>
      </c>
      <c r="H31" t="s">
        <v>87</v>
      </c>
    </row>
    <row r="32" spans="1:8" x14ac:dyDescent="0.3">
      <c r="A32" s="4" t="s">
        <v>80</v>
      </c>
      <c r="B32" s="4" t="s">
        <v>68</v>
      </c>
      <c r="C32" s="4" t="s">
        <v>68</v>
      </c>
      <c r="D32" s="4" t="s">
        <v>68</v>
      </c>
      <c r="E32" s="4">
        <v>25</v>
      </c>
      <c r="H32" t="s">
        <v>88</v>
      </c>
    </row>
    <row r="33" spans="1:5" x14ac:dyDescent="0.3">
      <c r="A33" s="4" t="s">
        <v>82</v>
      </c>
      <c r="B33" s="4" t="s">
        <v>68</v>
      </c>
      <c r="C33" s="4" t="s">
        <v>68</v>
      </c>
      <c r="D33" s="4" t="s">
        <v>68</v>
      </c>
      <c r="E33" s="4">
        <v>25</v>
      </c>
    </row>
    <row r="34" spans="1:5" x14ac:dyDescent="0.3">
      <c r="A34" s="4" t="s">
        <v>89</v>
      </c>
      <c r="B34" s="4" t="s">
        <v>15</v>
      </c>
      <c r="C34" s="4" t="s">
        <v>71</v>
      </c>
      <c r="D34" s="4" t="s">
        <v>68</v>
      </c>
      <c r="E34" s="4">
        <v>17</v>
      </c>
    </row>
    <row r="35" spans="1:5" x14ac:dyDescent="0.3">
      <c r="A35" s="4" t="s">
        <v>90</v>
      </c>
      <c r="B35" s="4" t="s">
        <v>68</v>
      </c>
      <c r="C35" s="4" t="s">
        <v>68</v>
      </c>
      <c r="D35" s="4" t="s">
        <v>68</v>
      </c>
      <c r="E35" s="4">
        <v>25</v>
      </c>
    </row>
    <row r="36" spans="1:5" x14ac:dyDescent="0.3">
      <c r="A36" s="4" t="s">
        <v>4</v>
      </c>
      <c r="B36" s="4" t="s">
        <v>68</v>
      </c>
      <c r="C36" s="4" t="s">
        <v>71</v>
      </c>
      <c r="D36" s="4" t="s">
        <v>66</v>
      </c>
      <c r="E36" s="4">
        <v>17</v>
      </c>
    </row>
    <row r="37" spans="1:5" x14ac:dyDescent="0.3">
      <c r="A37" s="4" t="s">
        <v>5</v>
      </c>
      <c r="B37" s="4" t="s">
        <v>68</v>
      </c>
      <c r="C37" s="4" t="s">
        <v>71</v>
      </c>
      <c r="D37" s="4" t="s">
        <v>68</v>
      </c>
      <c r="E37" s="4">
        <v>17</v>
      </c>
    </row>
    <row r="38" spans="1:5" x14ac:dyDescent="0.3">
      <c r="A38" s="4" t="s">
        <v>6</v>
      </c>
      <c r="B38" s="4" t="s">
        <v>68</v>
      </c>
      <c r="C38" s="4" t="s">
        <v>68</v>
      </c>
      <c r="D38" s="4" t="s">
        <v>68</v>
      </c>
      <c r="E38" s="4">
        <v>25</v>
      </c>
    </row>
    <row r="39" spans="1:5" x14ac:dyDescent="0.3">
      <c r="A39" s="4" t="s">
        <v>7</v>
      </c>
      <c r="B39" s="4" t="s">
        <v>68</v>
      </c>
      <c r="C39" s="4" t="s">
        <v>71</v>
      </c>
      <c r="D39" s="4" t="s">
        <v>68</v>
      </c>
      <c r="E39" s="4">
        <v>17</v>
      </c>
    </row>
    <row r="40" spans="1:5" x14ac:dyDescent="0.3">
      <c r="A40" s="4" t="s">
        <v>17</v>
      </c>
      <c r="B40" s="4" t="s">
        <v>68</v>
      </c>
      <c r="C40" s="4" t="s">
        <v>71</v>
      </c>
      <c r="D40" s="4" t="s">
        <v>68</v>
      </c>
      <c r="E40" s="4">
        <v>17</v>
      </c>
    </row>
    <row r="41" spans="1:5" x14ac:dyDescent="0.3">
      <c r="A41" s="4" t="s">
        <v>19</v>
      </c>
      <c r="B41" s="4" t="s">
        <v>68</v>
      </c>
      <c r="C41" s="4" t="s">
        <v>68</v>
      </c>
      <c r="D41" s="4" t="s">
        <v>68</v>
      </c>
      <c r="E41" s="4">
        <v>25</v>
      </c>
    </row>
    <row r="42" spans="1:5" x14ac:dyDescent="0.3">
      <c r="A42" s="4" t="s">
        <v>21</v>
      </c>
      <c r="B42" s="4" t="s">
        <v>68</v>
      </c>
      <c r="C42" s="4" t="s">
        <v>71</v>
      </c>
      <c r="D42" s="4" t="s">
        <v>68</v>
      </c>
      <c r="E42" s="4">
        <v>17</v>
      </c>
    </row>
    <row r="44" spans="1:5" ht="26.25" x14ac:dyDescent="0.3">
      <c r="A44" s="62" t="s">
        <v>91</v>
      </c>
      <c r="B44" s="62"/>
      <c r="C44" s="62"/>
      <c r="D44" s="63"/>
    </row>
    <row r="45" spans="1:5" x14ac:dyDescent="0.3">
      <c r="B45" s="4" t="s">
        <v>77</v>
      </c>
    </row>
    <row r="46" spans="1:5" x14ac:dyDescent="0.3">
      <c r="A46" s="4" t="s">
        <v>86</v>
      </c>
      <c r="B46" s="4">
        <v>7</v>
      </c>
    </row>
    <row r="47" spans="1:5" x14ac:dyDescent="0.3">
      <c r="A47" s="4" t="s">
        <v>80</v>
      </c>
      <c r="B47" s="4">
        <v>9</v>
      </c>
    </row>
    <row r="48" spans="1:5" x14ac:dyDescent="0.3">
      <c r="A48" s="4" t="s">
        <v>82</v>
      </c>
      <c r="B48" s="4">
        <v>8</v>
      </c>
    </row>
    <row r="49" spans="1:4" x14ac:dyDescent="0.3">
      <c r="A49" s="4" t="s">
        <v>89</v>
      </c>
      <c r="B49" s="4">
        <v>7</v>
      </c>
    </row>
    <row r="50" spans="1:4" x14ac:dyDescent="0.3">
      <c r="A50" s="4" t="s">
        <v>90</v>
      </c>
      <c r="B50" s="4">
        <v>8</v>
      </c>
    </row>
    <row r="51" spans="1:4" x14ac:dyDescent="0.3">
      <c r="A51" s="4" t="s">
        <v>4</v>
      </c>
      <c r="B51" s="4">
        <v>8</v>
      </c>
    </row>
    <row r="52" spans="1:4" x14ac:dyDescent="0.3">
      <c r="A52" s="4" t="s">
        <v>5</v>
      </c>
      <c r="B52" s="4">
        <v>7</v>
      </c>
    </row>
    <row r="53" spans="1:4" x14ac:dyDescent="0.3">
      <c r="A53" s="4" t="s">
        <v>6</v>
      </c>
      <c r="B53" s="4">
        <v>10</v>
      </c>
    </row>
    <row r="54" spans="1:4" x14ac:dyDescent="0.3">
      <c r="A54" s="4" t="s">
        <v>7</v>
      </c>
      <c r="B54" s="4">
        <v>9</v>
      </c>
    </row>
    <row r="55" spans="1:4" x14ac:dyDescent="0.3">
      <c r="A55" s="4" t="s">
        <v>17</v>
      </c>
      <c r="B55" s="4">
        <v>8</v>
      </c>
    </row>
    <row r="56" spans="1:4" x14ac:dyDescent="0.3">
      <c r="A56" s="4" t="s">
        <v>19</v>
      </c>
      <c r="B56" s="4">
        <v>8</v>
      </c>
    </row>
    <row r="57" spans="1:4" x14ac:dyDescent="0.3">
      <c r="A57" s="4" t="s">
        <v>21</v>
      </c>
      <c r="B57" s="4">
        <v>0</v>
      </c>
    </row>
    <row r="59" spans="1:4" ht="26.25" x14ac:dyDescent="0.3">
      <c r="A59" s="62" t="s">
        <v>92</v>
      </c>
      <c r="B59" s="62"/>
      <c r="C59" s="62"/>
      <c r="D59" s="62"/>
    </row>
    <row r="60" spans="1:4" x14ac:dyDescent="0.3">
      <c r="A60" s="4"/>
      <c r="B60" s="4" t="s">
        <v>77</v>
      </c>
      <c r="C60" s="4" t="s">
        <v>93</v>
      </c>
    </row>
    <row r="61" spans="1:4" x14ac:dyDescent="0.3">
      <c r="A61" s="4" t="s">
        <v>86</v>
      </c>
      <c r="B61" s="4">
        <f t="shared" ref="B61:B72" si="0">SUM(F3,E17,E31,B46)</f>
        <v>69</v>
      </c>
      <c r="C61" s="4">
        <f t="shared" ref="C61:C72" si="1">RANK(B61,$B$61:$B$72)</f>
        <v>8</v>
      </c>
    </row>
    <row r="62" spans="1:4" x14ac:dyDescent="0.3">
      <c r="A62" s="4" t="s">
        <v>80</v>
      </c>
      <c r="B62" s="4">
        <f t="shared" si="0"/>
        <v>99</v>
      </c>
      <c r="C62" s="4">
        <f t="shared" si="1"/>
        <v>2</v>
      </c>
    </row>
    <row r="63" spans="1:4" x14ac:dyDescent="0.3">
      <c r="A63" s="4" t="s">
        <v>82</v>
      </c>
      <c r="B63" s="4">
        <f t="shared" si="0"/>
        <v>60</v>
      </c>
      <c r="C63" s="4">
        <f t="shared" si="1"/>
        <v>9</v>
      </c>
    </row>
    <row r="64" spans="1:4" x14ac:dyDescent="0.3">
      <c r="A64" s="4" t="s">
        <v>94</v>
      </c>
      <c r="B64" s="4">
        <f t="shared" si="0"/>
        <v>71</v>
      </c>
      <c r="C64" s="4">
        <f t="shared" si="1"/>
        <v>7</v>
      </c>
    </row>
    <row r="65" spans="1:3" x14ac:dyDescent="0.3">
      <c r="A65" s="4" t="s">
        <v>90</v>
      </c>
      <c r="B65" s="4">
        <f t="shared" si="0"/>
        <v>80</v>
      </c>
      <c r="C65" s="4">
        <f t="shared" si="1"/>
        <v>3</v>
      </c>
    </row>
    <row r="66" spans="1:3" x14ac:dyDescent="0.3">
      <c r="A66" s="4" t="s">
        <v>4</v>
      </c>
      <c r="B66" s="4">
        <f t="shared" si="0"/>
        <v>60</v>
      </c>
      <c r="C66" s="4">
        <f t="shared" si="1"/>
        <v>9</v>
      </c>
    </row>
    <row r="67" spans="1:3" x14ac:dyDescent="0.3">
      <c r="A67" s="4" t="s">
        <v>5</v>
      </c>
      <c r="B67" s="4">
        <f t="shared" si="0"/>
        <v>59</v>
      </c>
      <c r="C67" s="4">
        <f t="shared" si="1"/>
        <v>11</v>
      </c>
    </row>
    <row r="68" spans="1:3" x14ac:dyDescent="0.3">
      <c r="A68" s="4" t="s">
        <v>6</v>
      </c>
      <c r="B68" s="4">
        <f t="shared" si="0"/>
        <v>100</v>
      </c>
      <c r="C68" s="4">
        <f t="shared" si="1"/>
        <v>1</v>
      </c>
    </row>
    <row r="69" spans="1:3" x14ac:dyDescent="0.3">
      <c r="A69" s="4" t="s">
        <v>7</v>
      </c>
      <c r="B69" s="4">
        <f t="shared" si="0"/>
        <v>73</v>
      </c>
      <c r="C69" s="4">
        <f t="shared" si="1"/>
        <v>5</v>
      </c>
    </row>
    <row r="70" spans="1:3" x14ac:dyDescent="0.3">
      <c r="A70" s="4" t="s">
        <v>17</v>
      </c>
      <c r="B70" s="4">
        <f t="shared" si="0"/>
        <v>72</v>
      </c>
      <c r="C70" s="4">
        <f t="shared" si="1"/>
        <v>6</v>
      </c>
    </row>
    <row r="71" spans="1:3" x14ac:dyDescent="0.3">
      <c r="A71" s="4" t="s">
        <v>19</v>
      </c>
      <c r="B71" s="4">
        <f t="shared" si="0"/>
        <v>78</v>
      </c>
      <c r="C71" s="4">
        <f t="shared" si="1"/>
        <v>4</v>
      </c>
    </row>
    <row r="72" spans="1:3" x14ac:dyDescent="0.3">
      <c r="A72" s="4" t="s">
        <v>21</v>
      </c>
      <c r="B72" s="4">
        <f t="shared" si="0"/>
        <v>52</v>
      </c>
      <c r="C72" s="4">
        <f t="shared" si="1"/>
        <v>12</v>
      </c>
    </row>
  </sheetData>
  <mergeCells count="5">
    <mergeCell ref="A1:E1"/>
    <mergeCell ref="A15:E15"/>
    <mergeCell ref="A29:E29"/>
    <mergeCell ref="A44:D44"/>
    <mergeCell ref="A59:D5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91"/>
  <sheetViews>
    <sheetView tabSelected="1" topLeftCell="A28" zoomScale="70" zoomScaleNormal="70" workbookViewId="0">
      <selection activeCell="M49" sqref="M49"/>
    </sheetView>
  </sheetViews>
  <sheetFormatPr defaultRowHeight="16.5" x14ac:dyDescent="0.3"/>
  <cols>
    <col min="1" max="1" width="12" bestFit="1" customWidth="1"/>
    <col min="2" max="2" width="33" customWidth="1"/>
    <col min="3" max="3" width="21.875" bestFit="1" customWidth="1"/>
    <col min="4" max="4" width="23.125" customWidth="1"/>
    <col min="5" max="5" width="8.5" customWidth="1"/>
    <col min="6" max="6" width="23.25" bestFit="1" customWidth="1"/>
    <col min="7" max="7" width="8.375" bestFit="1" customWidth="1"/>
    <col min="8" max="8" width="22.75" bestFit="1" customWidth="1"/>
    <col min="11" max="11" width="26.25" customWidth="1"/>
    <col min="12" max="12" width="17.375" customWidth="1"/>
    <col min="13" max="13" width="89.125" customWidth="1"/>
    <col min="14" max="14" width="48.75" bestFit="1" customWidth="1"/>
    <col min="15" max="15" width="20.5" bestFit="1" customWidth="1"/>
    <col min="16" max="16" width="74.625" bestFit="1" customWidth="1"/>
    <col min="17" max="17" width="25.5" bestFit="1" customWidth="1"/>
    <col min="18" max="18" width="8.75" customWidth="1"/>
    <col min="19" max="19" width="21.5" customWidth="1"/>
    <col min="20" max="20" width="42.25" customWidth="1"/>
    <col min="21" max="21" width="18" bestFit="1" customWidth="1"/>
    <col min="22" max="22" width="20.25" bestFit="1" customWidth="1"/>
    <col min="23" max="23" width="5.5" bestFit="1" customWidth="1"/>
    <col min="24" max="24" width="65.875" bestFit="1" customWidth="1"/>
    <col min="25" max="25" width="9.375" customWidth="1"/>
    <col min="26" max="26" width="95" customWidth="1"/>
    <col min="27" max="27" width="5.5" bestFit="1" customWidth="1"/>
    <col min="28" max="28" width="18" bestFit="1" customWidth="1"/>
    <col min="29" max="29" width="5.5" bestFit="1" customWidth="1"/>
  </cols>
  <sheetData>
    <row r="6" spans="1:25" ht="16.5" customHeight="1" x14ac:dyDescent="0.3">
      <c r="A6" s="70" t="s">
        <v>169</v>
      </c>
      <c r="B6" s="70"/>
      <c r="C6" s="70"/>
      <c r="D6" s="70"/>
      <c r="E6" s="70"/>
      <c r="L6" s="70" t="s">
        <v>35</v>
      </c>
      <c r="M6" s="70"/>
    </row>
    <row r="7" spans="1:25" ht="16.5" customHeight="1" x14ac:dyDescent="0.3">
      <c r="A7" s="70"/>
      <c r="B7" s="70"/>
      <c r="C7" s="70"/>
      <c r="D7" s="70"/>
      <c r="E7" s="70"/>
      <c r="L7" s="70"/>
      <c r="M7" s="70"/>
      <c r="N7" s="22" t="s">
        <v>57</v>
      </c>
    </row>
    <row r="8" spans="1:25" ht="16.5" customHeight="1" x14ac:dyDescent="0.3">
      <c r="A8" s="70"/>
      <c r="B8" s="70"/>
      <c r="C8" s="70"/>
      <c r="D8" s="70"/>
      <c r="E8" s="70"/>
      <c r="L8" s="70"/>
      <c r="M8" s="70"/>
    </row>
    <row r="9" spans="1:25" ht="16.5" customHeight="1" x14ac:dyDescent="0.3"/>
    <row r="10" spans="1:25" ht="16.5" customHeight="1" x14ac:dyDescent="0.3">
      <c r="A10" s="2"/>
      <c r="B10" s="12" t="s">
        <v>121</v>
      </c>
      <c r="C10" s="12" t="s">
        <v>123</v>
      </c>
      <c r="D10" s="24" t="s">
        <v>122</v>
      </c>
      <c r="E10" s="5" t="s">
        <v>11</v>
      </c>
      <c r="K10" s="25" t="s">
        <v>152</v>
      </c>
      <c r="L10" s="2"/>
      <c r="M10" s="29" t="s">
        <v>124</v>
      </c>
      <c r="N10" s="12" t="s">
        <v>125</v>
      </c>
      <c r="O10" s="12" t="s">
        <v>126</v>
      </c>
      <c r="P10" s="12" t="s">
        <v>127</v>
      </c>
      <c r="Q10" s="13" t="s">
        <v>157</v>
      </c>
      <c r="Y10" t="s">
        <v>103</v>
      </c>
    </row>
    <row r="11" spans="1:25" x14ac:dyDescent="0.3">
      <c r="A11" s="3" t="s">
        <v>9</v>
      </c>
      <c r="B11" s="3">
        <v>13</v>
      </c>
      <c r="C11" s="4">
        <v>24</v>
      </c>
      <c r="D11" s="25">
        <v>5</v>
      </c>
      <c r="E11" s="3">
        <f>SUM(B11:D11)</f>
        <v>42</v>
      </c>
      <c r="K11" s="25">
        <v>5</v>
      </c>
      <c r="L11" s="25" t="s">
        <v>9</v>
      </c>
      <c r="M11" s="31" t="s">
        <v>52</v>
      </c>
      <c r="N11" s="25" t="s">
        <v>39</v>
      </c>
      <c r="O11" s="25"/>
      <c r="P11" s="4" t="s">
        <v>144</v>
      </c>
      <c r="Q11" s="11" t="s">
        <v>36</v>
      </c>
    </row>
    <row r="12" spans="1:25" x14ac:dyDescent="0.3">
      <c r="A12" s="3" t="s">
        <v>10</v>
      </c>
      <c r="B12" s="3">
        <v>13</v>
      </c>
      <c r="C12" s="4">
        <v>22</v>
      </c>
      <c r="D12" s="25">
        <v>5</v>
      </c>
      <c r="E12" s="25">
        <f t="shared" ref="E12:E21" si="0">SUM(B12:D12)</f>
        <v>40</v>
      </c>
      <c r="K12" s="25">
        <v>6</v>
      </c>
      <c r="L12" s="25" t="s">
        <v>10</v>
      </c>
      <c r="M12" s="28" t="s">
        <v>51</v>
      </c>
      <c r="N12" s="25" t="s">
        <v>39</v>
      </c>
      <c r="O12" s="25"/>
      <c r="P12" s="4" t="s">
        <v>145</v>
      </c>
      <c r="Q12" s="11" t="s">
        <v>36</v>
      </c>
    </row>
    <row r="13" spans="1:25" x14ac:dyDescent="0.3">
      <c r="A13" s="3" t="s">
        <v>0</v>
      </c>
      <c r="B13" s="3">
        <v>11</v>
      </c>
      <c r="C13" s="4">
        <v>14</v>
      </c>
      <c r="D13" s="25">
        <v>5</v>
      </c>
      <c r="E13" s="25">
        <f t="shared" si="0"/>
        <v>30</v>
      </c>
      <c r="K13" s="25">
        <v>10</v>
      </c>
      <c r="L13" s="25" t="s">
        <v>0</v>
      </c>
      <c r="M13" s="28" t="s">
        <v>50</v>
      </c>
      <c r="N13" s="23" t="s">
        <v>60</v>
      </c>
      <c r="O13" s="25" t="s">
        <v>40</v>
      </c>
      <c r="P13" s="4" t="s">
        <v>159</v>
      </c>
      <c r="Q13" s="11" t="s">
        <v>26</v>
      </c>
    </row>
    <row r="14" spans="1:25" x14ac:dyDescent="0.3">
      <c r="A14" s="3" t="s">
        <v>1</v>
      </c>
      <c r="B14" s="3">
        <v>11</v>
      </c>
      <c r="C14" s="4">
        <v>12</v>
      </c>
      <c r="D14" s="25">
        <v>0</v>
      </c>
      <c r="E14" s="25">
        <f t="shared" si="0"/>
        <v>23</v>
      </c>
      <c r="K14" s="25">
        <v>11</v>
      </c>
      <c r="L14" s="25" t="s">
        <v>1</v>
      </c>
      <c r="M14" s="28" t="s">
        <v>56</v>
      </c>
      <c r="N14" s="25" t="s">
        <v>47</v>
      </c>
      <c r="O14" s="25" t="s">
        <v>42</v>
      </c>
      <c r="P14" s="4" t="s">
        <v>97</v>
      </c>
      <c r="Q14" s="53" t="s">
        <v>153</v>
      </c>
    </row>
    <row r="15" spans="1:25" x14ac:dyDescent="0.3">
      <c r="A15" s="3" t="s">
        <v>3</v>
      </c>
      <c r="B15" s="3">
        <v>11</v>
      </c>
      <c r="C15" s="4">
        <v>18</v>
      </c>
      <c r="D15" s="25">
        <v>5</v>
      </c>
      <c r="E15" s="25">
        <f t="shared" si="0"/>
        <v>34</v>
      </c>
      <c r="K15" s="25">
        <v>8</v>
      </c>
      <c r="L15" s="25" t="s">
        <v>3</v>
      </c>
      <c r="M15" s="28" t="s">
        <v>49</v>
      </c>
      <c r="N15" s="25" t="s">
        <v>39</v>
      </c>
      <c r="O15" s="25" t="s">
        <v>41</v>
      </c>
      <c r="P15" s="4" t="s">
        <v>44</v>
      </c>
      <c r="Q15" s="11" t="s">
        <v>31</v>
      </c>
    </row>
    <row r="16" spans="1:25" x14ac:dyDescent="0.3">
      <c r="A16" s="3" t="s">
        <v>4</v>
      </c>
      <c r="B16" s="3">
        <v>13</v>
      </c>
      <c r="C16" s="4">
        <v>28</v>
      </c>
      <c r="D16" s="25">
        <v>5</v>
      </c>
      <c r="E16" s="25">
        <f t="shared" si="0"/>
        <v>46</v>
      </c>
      <c r="K16" s="25">
        <v>3</v>
      </c>
      <c r="L16" s="25" t="s">
        <v>4</v>
      </c>
      <c r="M16" s="28" t="s">
        <v>48</v>
      </c>
      <c r="N16" s="25" t="s">
        <v>39</v>
      </c>
      <c r="O16" s="25"/>
      <c r="P16" s="4" t="s">
        <v>43</v>
      </c>
      <c r="Q16" s="11" t="s">
        <v>36</v>
      </c>
    </row>
    <row r="17" spans="1:17" x14ac:dyDescent="0.3">
      <c r="A17" s="3" t="s">
        <v>5</v>
      </c>
      <c r="B17" s="3">
        <v>13</v>
      </c>
      <c r="C17" s="4">
        <v>26</v>
      </c>
      <c r="D17" s="25">
        <v>5</v>
      </c>
      <c r="E17" s="25">
        <f t="shared" si="0"/>
        <v>44</v>
      </c>
      <c r="K17" s="25">
        <v>4</v>
      </c>
      <c r="L17" s="25" t="s">
        <v>5</v>
      </c>
      <c r="M17" s="28" t="s">
        <v>46</v>
      </c>
      <c r="N17" s="25" t="s">
        <v>39</v>
      </c>
      <c r="O17" s="25"/>
      <c r="P17" s="4" t="s">
        <v>146</v>
      </c>
      <c r="Q17" s="11" t="s">
        <v>26</v>
      </c>
    </row>
    <row r="18" spans="1:17" x14ac:dyDescent="0.3">
      <c r="A18" s="3" t="s">
        <v>6</v>
      </c>
      <c r="B18" s="3">
        <v>13</v>
      </c>
      <c r="C18" s="4">
        <v>32</v>
      </c>
      <c r="D18" s="25">
        <v>5</v>
      </c>
      <c r="E18" s="25">
        <f t="shared" si="0"/>
        <v>50</v>
      </c>
      <c r="K18" s="25">
        <v>1</v>
      </c>
      <c r="L18" s="25" t="s">
        <v>6</v>
      </c>
      <c r="M18" s="28" t="s">
        <v>58</v>
      </c>
      <c r="N18" s="25" t="s">
        <v>39</v>
      </c>
      <c r="O18" s="25"/>
      <c r="P18" s="4" t="s">
        <v>102</v>
      </c>
      <c r="Q18" s="11" t="s">
        <v>36</v>
      </c>
    </row>
    <row r="19" spans="1:17" x14ac:dyDescent="0.3">
      <c r="A19" s="3" t="s">
        <v>7</v>
      </c>
      <c r="B19" s="3">
        <v>13</v>
      </c>
      <c r="C19" s="4">
        <v>30</v>
      </c>
      <c r="D19" s="25">
        <v>5</v>
      </c>
      <c r="E19" s="25">
        <f t="shared" si="0"/>
        <v>48</v>
      </c>
      <c r="K19" s="25">
        <v>2</v>
      </c>
      <c r="L19" s="25" t="s">
        <v>7</v>
      </c>
      <c r="M19" s="28" t="s">
        <v>59</v>
      </c>
      <c r="N19" s="25" t="s">
        <v>39</v>
      </c>
      <c r="O19" s="25"/>
      <c r="P19" s="4" t="s">
        <v>99</v>
      </c>
      <c r="Q19" s="11" t="s">
        <v>36</v>
      </c>
    </row>
    <row r="20" spans="1:17" x14ac:dyDescent="0.3">
      <c r="A20" s="15" t="s">
        <v>23</v>
      </c>
      <c r="B20" s="3">
        <v>13</v>
      </c>
      <c r="C20" s="4">
        <v>16</v>
      </c>
      <c r="D20" s="25">
        <v>5</v>
      </c>
      <c r="E20" s="25">
        <f t="shared" si="0"/>
        <v>34</v>
      </c>
      <c r="K20" s="25">
        <v>9</v>
      </c>
      <c r="L20" s="14" t="s">
        <v>27</v>
      </c>
      <c r="M20" s="28" t="s">
        <v>53</v>
      </c>
      <c r="N20" s="25" t="s">
        <v>39</v>
      </c>
      <c r="O20" s="25"/>
      <c r="P20" s="4" t="s">
        <v>100</v>
      </c>
      <c r="Q20" s="11" t="s">
        <v>26</v>
      </c>
    </row>
    <row r="21" spans="1:17" x14ac:dyDescent="0.3">
      <c r="A21" s="15" t="s">
        <v>24</v>
      </c>
      <c r="B21" s="3">
        <v>11</v>
      </c>
      <c r="C21" s="4">
        <v>20</v>
      </c>
      <c r="D21" s="25">
        <v>5</v>
      </c>
      <c r="E21" s="25">
        <f t="shared" si="0"/>
        <v>36</v>
      </c>
      <c r="K21" s="25">
        <v>7</v>
      </c>
      <c r="L21" s="15" t="s">
        <v>28</v>
      </c>
      <c r="M21" s="28" t="s">
        <v>55</v>
      </c>
      <c r="N21" s="25" t="s">
        <v>39</v>
      </c>
      <c r="O21" s="25" t="s">
        <v>95</v>
      </c>
      <c r="P21" s="26" t="s">
        <v>101</v>
      </c>
      <c r="Q21" s="11" t="s">
        <v>31</v>
      </c>
    </row>
    <row r="22" spans="1:17" ht="31.5" customHeight="1" x14ac:dyDescent="0.3">
      <c r="A22" s="15" t="s">
        <v>25</v>
      </c>
      <c r="B22" s="3">
        <v>9</v>
      </c>
      <c r="C22" s="4">
        <v>10</v>
      </c>
      <c r="D22" s="25">
        <v>0</v>
      </c>
      <c r="E22" s="25">
        <f>SUM(B22:D22)</f>
        <v>19</v>
      </c>
      <c r="K22" s="25">
        <v>12</v>
      </c>
      <c r="L22" s="15" t="s">
        <v>29</v>
      </c>
      <c r="M22" s="28" t="s">
        <v>54</v>
      </c>
      <c r="N22" s="25" t="s">
        <v>158</v>
      </c>
      <c r="O22" s="25" t="s">
        <v>96</v>
      </c>
      <c r="P22" s="4" t="s">
        <v>98</v>
      </c>
      <c r="Q22" s="53" t="s">
        <v>30</v>
      </c>
    </row>
    <row r="23" spans="1:17" ht="31.5" customHeight="1" x14ac:dyDescent="0.3">
      <c r="A23" s="10"/>
      <c r="B23" s="56"/>
      <c r="C23" s="57"/>
      <c r="D23" s="56"/>
      <c r="E23" s="56"/>
      <c r="K23" s="56"/>
      <c r="L23" s="10"/>
      <c r="M23" s="56"/>
      <c r="N23" s="56"/>
      <c r="O23" s="56"/>
      <c r="P23" s="57"/>
      <c r="Q23" s="58"/>
    </row>
    <row r="24" spans="1:17" ht="31.5" customHeight="1" x14ac:dyDescent="0.3">
      <c r="A24" s="70" t="s">
        <v>170</v>
      </c>
      <c r="B24" s="70"/>
      <c r="C24" s="70"/>
      <c r="D24" s="70"/>
      <c r="E24" s="70"/>
      <c r="K24" s="56"/>
      <c r="L24" s="10"/>
      <c r="M24" s="56"/>
      <c r="N24" s="56"/>
      <c r="O24" s="56"/>
      <c r="P24" s="57"/>
      <c r="Q24" s="58"/>
    </row>
    <row r="25" spans="1:17" ht="31.5" customHeight="1" x14ac:dyDescent="0.3">
      <c r="A25" s="70"/>
      <c r="B25" s="70"/>
      <c r="C25" s="70"/>
      <c r="D25" s="70"/>
      <c r="E25" s="70"/>
      <c r="K25" s="56"/>
      <c r="L25" s="10"/>
      <c r="M25" s="56"/>
      <c r="N25" s="56"/>
      <c r="O25" s="56"/>
      <c r="P25" s="57"/>
      <c r="Q25" s="58"/>
    </row>
    <row r="26" spans="1:17" ht="31.5" customHeight="1" x14ac:dyDescent="0.3">
      <c r="A26" s="70"/>
      <c r="B26" s="70"/>
      <c r="C26" s="70"/>
      <c r="D26" s="70"/>
      <c r="E26" s="70"/>
      <c r="K26" s="56"/>
      <c r="L26" s="10"/>
      <c r="M26" s="56"/>
      <c r="N26" s="56"/>
      <c r="O26" s="56"/>
      <c r="P26" s="57"/>
      <c r="Q26" s="58"/>
    </row>
    <row r="27" spans="1:17" ht="31.5" customHeight="1" x14ac:dyDescent="0.3">
      <c r="A27" s="4" t="s">
        <v>154</v>
      </c>
      <c r="B27" s="4" t="s">
        <v>155</v>
      </c>
      <c r="C27" s="4" t="s">
        <v>156</v>
      </c>
      <c r="D27" s="56"/>
      <c r="E27" s="56"/>
      <c r="K27" s="56"/>
      <c r="L27" s="10"/>
      <c r="M27" s="56"/>
      <c r="N27" s="56"/>
      <c r="O27" s="56"/>
      <c r="P27" s="57"/>
      <c r="Q27" s="58"/>
    </row>
    <row r="28" spans="1:17" ht="31.5" customHeight="1" x14ac:dyDescent="0.3">
      <c r="A28" s="50" t="s">
        <v>110</v>
      </c>
      <c r="B28" s="51" t="s">
        <v>108</v>
      </c>
      <c r="C28" s="12" t="s">
        <v>107</v>
      </c>
      <c r="D28" s="56"/>
      <c r="E28" s="56"/>
      <c r="K28" s="56"/>
      <c r="L28" s="10"/>
      <c r="M28" s="56"/>
      <c r="N28" s="56"/>
      <c r="O28" s="56"/>
      <c r="P28" s="57"/>
      <c r="Q28" s="58"/>
    </row>
    <row r="29" spans="1:17" ht="31.5" customHeight="1" x14ac:dyDescent="0.3">
      <c r="A29" s="44" t="s">
        <v>147</v>
      </c>
      <c r="B29" s="52" t="s">
        <v>70</v>
      </c>
      <c r="C29" s="4" t="s">
        <v>73</v>
      </c>
      <c r="D29" s="56"/>
      <c r="E29" s="56"/>
      <c r="K29" s="56"/>
      <c r="L29" s="10"/>
      <c r="M29" s="56"/>
      <c r="N29" s="56"/>
      <c r="O29" s="56"/>
      <c r="P29" s="57"/>
      <c r="Q29" s="58"/>
    </row>
    <row r="30" spans="1:17" ht="31.5" customHeight="1" x14ac:dyDescent="0.3">
      <c r="A30" s="44" t="s">
        <v>148</v>
      </c>
      <c r="C30" s="4" t="s">
        <v>18</v>
      </c>
      <c r="D30" s="56"/>
      <c r="E30" s="56"/>
      <c r="K30" s="56"/>
      <c r="L30" s="10"/>
      <c r="M30" s="56"/>
      <c r="N30" s="56"/>
      <c r="O30" s="56"/>
      <c r="P30" s="57"/>
      <c r="Q30" s="58"/>
    </row>
    <row r="31" spans="1:17" ht="31.5" customHeight="1" x14ac:dyDescent="0.3">
      <c r="A31" s="44" t="s">
        <v>149</v>
      </c>
      <c r="B31" s="51" t="s">
        <v>109</v>
      </c>
      <c r="C31" s="4" t="s">
        <v>20</v>
      </c>
      <c r="I31" s="1"/>
      <c r="J31" s="1"/>
      <c r="K31" s="1"/>
    </row>
    <row r="32" spans="1:17" ht="16.5" customHeight="1" x14ac:dyDescent="0.3">
      <c r="A32" s="44" t="s">
        <v>150</v>
      </c>
      <c r="B32" s="52" t="s">
        <v>74</v>
      </c>
      <c r="C32" s="4" t="s">
        <v>25</v>
      </c>
    </row>
    <row r="33" spans="1:14" ht="16.5" customHeight="1" x14ac:dyDescent="0.3">
      <c r="A33" s="44" t="s">
        <v>151</v>
      </c>
      <c r="M33" s="70" t="s">
        <v>172</v>
      </c>
    </row>
    <row r="34" spans="1:14" ht="16.5" customHeight="1" x14ac:dyDescent="0.3">
      <c r="M34" s="70"/>
    </row>
    <row r="35" spans="1:14" ht="16.5" customHeight="1" x14ac:dyDescent="0.3">
      <c r="A35" s="70" t="s">
        <v>171</v>
      </c>
      <c r="B35" s="70"/>
      <c r="C35" s="70"/>
      <c r="D35" s="70"/>
      <c r="E35" s="70"/>
      <c r="M35" s="71"/>
    </row>
    <row r="36" spans="1:14" ht="16.5" customHeight="1" x14ac:dyDescent="0.3">
      <c r="A36" s="70"/>
      <c r="B36" s="70"/>
      <c r="C36" s="70"/>
      <c r="D36" s="70"/>
      <c r="E36" s="70"/>
      <c r="M36" t="s">
        <v>167</v>
      </c>
    </row>
    <row r="37" spans="1:14" ht="16.5" customHeight="1" x14ac:dyDescent="0.3">
      <c r="A37" s="70"/>
      <c r="B37" s="70"/>
      <c r="C37" s="70"/>
      <c r="D37" s="70"/>
      <c r="E37" s="70"/>
      <c r="M37" s="55"/>
    </row>
    <row r="38" spans="1:14" x14ac:dyDescent="0.3">
      <c r="A38" s="2"/>
      <c r="B38" s="3" t="s">
        <v>111</v>
      </c>
      <c r="C38" s="3" t="s">
        <v>117</v>
      </c>
      <c r="D38" s="25" t="s">
        <v>116</v>
      </c>
      <c r="E38" s="25" t="s">
        <v>131</v>
      </c>
      <c r="F38" s="25" t="s">
        <v>119</v>
      </c>
      <c r="G38" s="25" t="s">
        <v>131</v>
      </c>
      <c r="H38" s="6" t="s">
        <v>120</v>
      </c>
      <c r="M38" s="59" t="s">
        <v>45</v>
      </c>
    </row>
    <row r="39" spans="1:14" x14ac:dyDescent="0.3">
      <c r="A39" s="34" t="s">
        <v>9</v>
      </c>
      <c r="B39" s="34" t="s">
        <v>128</v>
      </c>
      <c r="C39" s="34">
        <v>4</v>
      </c>
      <c r="D39" s="44"/>
      <c r="E39" s="34"/>
      <c r="F39" s="34"/>
      <c r="G39" s="34"/>
      <c r="H39" s="50">
        <v>24</v>
      </c>
      <c r="M39" s="31" t="s">
        <v>162</v>
      </c>
    </row>
    <row r="40" spans="1:14" x14ac:dyDescent="0.3">
      <c r="A40" s="34" t="s">
        <v>10</v>
      </c>
      <c r="B40" s="34" t="s">
        <v>130</v>
      </c>
      <c r="C40" s="34">
        <v>3</v>
      </c>
      <c r="D40" s="44"/>
      <c r="E40" s="34"/>
      <c r="F40" s="34"/>
      <c r="G40" s="34"/>
      <c r="H40" s="50">
        <v>26</v>
      </c>
      <c r="M40" s="47" t="s">
        <v>161</v>
      </c>
    </row>
    <row r="41" spans="1:14" x14ac:dyDescent="0.3">
      <c r="A41" s="37" t="s">
        <v>0</v>
      </c>
      <c r="B41" s="37"/>
      <c r="C41" s="37"/>
      <c r="D41" s="37">
        <v>593.79999999999995</v>
      </c>
      <c r="E41" s="37">
        <v>7</v>
      </c>
      <c r="F41" s="37"/>
      <c r="G41" s="37"/>
      <c r="H41" s="51">
        <v>12</v>
      </c>
      <c r="M41" s="31" t="s">
        <v>105</v>
      </c>
    </row>
    <row r="42" spans="1:14" x14ac:dyDescent="0.3">
      <c r="A42" s="3" t="s">
        <v>1</v>
      </c>
      <c r="B42" s="3"/>
      <c r="C42" s="3"/>
      <c r="D42" s="25"/>
      <c r="E42" s="25"/>
      <c r="F42" s="25">
        <v>42</v>
      </c>
      <c r="G42" s="25">
        <v>9</v>
      </c>
      <c r="H42" s="12">
        <v>2</v>
      </c>
      <c r="M42" s="21" t="s">
        <v>175</v>
      </c>
    </row>
    <row r="43" spans="1:14" x14ac:dyDescent="0.3">
      <c r="A43" s="37" t="s">
        <v>3</v>
      </c>
      <c r="B43" s="37"/>
      <c r="C43" s="37"/>
      <c r="D43" s="37">
        <v>1318</v>
      </c>
      <c r="E43" s="37">
        <v>8</v>
      </c>
      <c r="F43" s="37"/>
      <c r="G43" s="37"/>
      <c r="H43" s="51">
        <v>10</v>
      </c>
      <c r="M43" s="11" t="s">
        <v>129</v>
      </c>
    </row>
    <row r="44" spans="1:14" ht="31.5" customHeight="1" x14ac:dyDescent="0.3">
      <c r="A44" s="34" t="s">
        <v>4</v>
      </c>
      <c r="B44" s="34" t="s">
        <v>115</v>
      </c>
      <c r="C44" s="34">
        <v>5</v>
      </c>
      <c r="D44" s="34"/>
      <c r="E44" s="34"/>
      <c r="F44" s="34"/>
      <c r="G44" s="34"/>
      <c r="H44" s="50">
        <v>22</v>
      </c>
      <c r="M44" s="11" t="s">
        <v>106</v>
      </c>
    </row>
    <row r="45" spans="1:14" ht="31.5" customHeight="1" x14ac:dyDescent="0.3">
      <c r="A45" s="34" t="s">
        <v>5</v>
      </c>
      <c r="B45" s="34" t="s">
        <v>114</v>
      </c>
      <c r="C45" s="34">
        <v>2</v>
      </c>
      <c r="D45" s="34"/>
      <c r="E45" s="34"/>
      <c r="F45" s="34"/>
      <c r="G45" s="34"/>
      <c r="H45" s="50">
        <v>28</v>
      </c>
      <c r="M45" s="11" t="s">
        <v>164</v>
      </c>
    </row>
    <row r="46" spans="1:14" ht="31.5" customHeight="1" x14ac:dyDescent="0.3">
      <c r="A46" s="34" t="s">
        <v>6</v>
      </c>
      <c r="B46" s="34" t="s">
        <v>113</v>
      </c>
      <c r="C46" s="34">
        <v>6</v>
      </c>
      <c r="D46" s="34"/>
      <c r="E46" s="34"/>
      <c r="F46" s="34"/>
      <c r="G46" s="34"/>
      <c r="H46" s="50">
        <v>20</v>
      </c>
      <c r="M46" s="11" t="s">
        <v>163</v>
      </c>
    </row>
    <row r="47" spans="1:14" x14ac:dyDescent="0.3">
      <c r="A47" s="34" t="s">
        <v>7</v>
      </c>
      <c r="B47" s="34" t="s">
        <v>112</v>
      </c>
      <c r="C47" s="34">
        <v>1</v>
      </c>
      <c r="D47" s="34"/>
      <c r="E47" s="34"/>
      <c r="F47" s="34"/>
      <c r="G47" s="34"/>
      <c r="H47" s="50">
        <v>30</v>
      </c>
      <c r="M47" s="11" t="s">
        <v>104</v>
      </c>
    </row>
    <row r="48" spans="1:14" x14ac:dyDescent="0.3">
      <c r="A48" s="15" t="s">
        <v>23</v>
      </c>
      <c r="B48" s="3"/>
      <c r="C48" s="3"/>
      <c r="D48" s="25"/>
      <c r="E48" s="25"/>
      <c r="F48" s="25">
        <v>501.3</v>
      </c>
      <c r="G48" s="25">
        <v>11</v>
      </c>
      <c r="H48" s="12">
        <v>2</v>
      </c>
      <c r="I48" s="30"/>
      <c r="M48" s="21" t="s">
        <v>176</v>
      </c>
      <c r="N48" s="48"/>
    </row>
    <row r="49" spans="1:27" x14ac:dyDescent="0.3">
      <c r="A49" s="15" t="s">
        <v>24</v>
      </c>
      <c r="B49" s="3"/>
      <c r="C49" s="3"/>
      <c r="D49" s="25"/>
      <c r="E49" s="25"/>
      <c r="F49" s="25">
        <v>304.89999999999998</v>
      </c>
      <c r="G49" s="25">
        <v>10</v>
      </c>
      <c r="H49" s="12">
        <v>2</v>
      </c>
      <c r="M49" s="21" t="s">
        <v>165</v>
      </c>
      <c r="N49" s="48"/>
      <c r="AA49" s="6" t="s">
        <v>12</v>
      </c>
    </row>
    <row r="50" spans="1:27" x14ac:dyDescent="0.3">
      <c r="A50" s="15" t="s">
        <v>25</v>
      </c>
      <c r="B50" s="3"/>
      <c r="C50" s="3"/>
      <c r="D50" s="25"/>
      <c r="E50" s="25"/>
      <c r="F50" s="25">
        <v>510.47</v>
      </c>
      <c r="G50" s="25">
        <v>12</v>
      </c>
      <c r="H50" s="12">
        <v>2</v>
      </c>
      <c r="M50" s="27" t="s">
        <v>166</v>
      </c>
      <c r="N50" s="49"/>
      <c r="AA50" s="7"/>
    </row>
    <row r="51" spans="1:27" ht="16.5" customHeight="1" x14ac:dyDescent="0.3">
      <c r="Z51" s="7"/>
    </row>
    <row r="52" spans="1:27" ht="16.5" customHeight="1" x14ac:dyDescent="0.3">
      <c r="Z52" s="7"/>
    </row>
    <row r="53" spans="1:27" ht="16.5" customHeight="1" x14ac:dyDescent="0.3">
      <c r="Z53" s="7"/>
    </row>
    <row r="54" spans="1:27" x14ac:dyDescent="0.3">
      <c r="Z54" s="8"/>
    </row>
    <row r="55" spans="1:27" ht="16.5" customHeight="1" x14ac:dyDescent="0.3">
      <c r="A55" s="74" t="s">
        <v>173</v>
      </c>
      <c r="B55" s="74"/>
      <c r="C55" s="74"/>
      <c r="D55" s="74"/>
      <c r="E55" s="74"/>
      <c r="M55" s="73" t="s">
        <v>174</v>
      </c>
      <c r="Z55" s="7"/>
    </row>
    <row r="56" spans="1:27" ht="17.25" customHeight="1" x14ac:dyDescent="0.3">
      <c r="A56" s="74"/>
      <c r="B56" s="74"/>
      <c r="C56" s="74"/>
      <c r="D56" s="74"/>
      <c r="E56" s="74"/>
      <c r="M56" s="73"/>
      <c r="Z56" s="7"/>
    </row>
    <row r="57" spans="1:27" ht="17.25" customHeight="1" x14ac:dyDescent="0.3">
      <c r="A57" s="75"/>
      <c r="B57" s="75"/>
      <c r="C57" s="75"/>
      <c r="D57" s="75"/>
      <c r="E57" s="75"/>
      <c r="F57" s="1"/>
      <c r="G57" s="1"/>
      <c r="M57" s="69"/>
      <c r="Z57" s="7"/>
    </row>
    <row r="58" spans="1:27" ht="31.5" customHeight="1" x14ac:dyDescent="0.3">
      <c r="F58" s="1"/>
      <c r="G58" s="1"/>
      <c r="M58" t="s">
        <v>168</v>
      </c>
      <c r="Z58" s="8"/>
    </row>
    <row r="60" spans="1:27" x14ac:dyDescent="0.3">
      <c r="A60" s="40"/>
      <c r="B60" s="77" t="s">
        <v>33</v>
      </c>
      <c r="C60" s="78"/>
      <c r="D60" s="78"/>
      <c r="E60" s="79"/>
      <c r="F60" s="5" t="s">
        <v>34</v>
      </c>
      <c r="G60" s="5" t="s">
        <v>32</v>
      </c>
      <c r="H60" s="5" t="s">
        <v>8</v>
      </c>
      <c r="I60" s="5" t="s">
        <v>118</v>
      </c>
      <c r="J60" s="6" t="s">
        <v>120</v>
      </c>
      <c r="L60" s="4" t="s">
        <v>38</v>
      </c>
      <c r="M60" s="5" t="s">
        <v>32</v>
      </c>
      <c r="N60" s="5" t="s">
        <v>8</v>
      </c>
      <c r="O60" s="5" t="s">
        <v>37</v>
      </c>
      <c r="Q60" s="18"/>
    </row>
    <row r="61" spans="1:27" x14ac:dyDescent="0.3">
      <c r="A61" s="34" t="s">
        <v>9</v>
      </c>
      <c r="B61" s="76">
        <v>41.594999999999999</v>
      </c>
      <c r="C61" s="76"/>
      <c r="D61" s="76"/>
      <c r="E61" s="76"/>
      <c r="F61" s="32">
        <v>19.182500000000001</v>
      </c>
      <c r="G61" s="33">
        <f>B61*F61</f>
        <v>797.89608750000002</v>
      </c>
      <c r="H61" s="34">
        <v>6</v>
      </c>
      <c r="I61" s="34">
        <v>1</v>
      </c>
      <c r="J61" s="4">
        <v>15</v>
      </c>
      <c r="L61" s="43" t="s">
        <v>132</v>
      </c>
      <c r="M61" s="33">
        <v>69.93255624999999</v>
      </c>
      <c r="N61" s="44">
        <v>1</v>
      </c>
      <c r="O61" s="44">
        <v>20</v>
      </c>
    </row>
    <row r="62" spans="1:27" x14ac:dyDescent="0.3">
      <c r="A62" s="34" t="s">
        <v>10</v>
      </c>
      <c r="B62" s="76">
        <v>11.71</v>
      </c>
      <c r="C62" s="76"/>
      <c r="D62" s="76"/>
      <c r="E62" s="76"/>
      <c r="F62" s="32">
        <v>15.845000000000001</v>
      </c>
      <c r="G62" s="33">
        <f t="shared" ref="G62:G72" si="1">B62*F62</f>
        <v>185.54495000000003</v>
      </c>
      <c r="H62" s="34">
        <v>3</v>
      </c>
      <c r="I62" s="34">
        <v>1</v>
      </c>
      <c r="J62" s="4">
        <v>18</v>
      </c>
      <c r="L62" s="43" t="s">
        <v>133</v>
      </c>
      <c r="M62" s="34">
        <v>124.041</v>
      </c>
      <c r="N62" s="44">
        <v>2</v>
      </c>
      <c r="O62" s="44">
        <v>19</v>
      </c>
    </row>
    <row r="63" spans="1:27" x14ac:dyDescent="0.3">
      <c r="A63" s="37" t="s">
        <v>0</v>
      </c>
      <c r="B63" s="81">
        <v>15.6675</v>
      </c>
      <c r="C63" s="81"/>
      <c r="D63" s="81"/>
      <c r="E63" s="81"/>
      <c r="F63" s="35">
        <v>7.7949999999999999</v>
      </c>
      <c r="G63" s="36">
        <f t="shared" si="1"/>
        <v>122.1281625</v>
      </c>
      <c r="H63" s="37">
        <v>8</v>
      </c>
      <c r="I63" s="37">
        <v>2</v>
      </c>
      <c r="J63" s="4">
        <v>8</v>
      </c>
      <c r="L63" s="43" t="s">
        <v>134</v>
      </c>
      <c r="M63" s="34">
        <v>192.51194374999997</v>
      </c>
      <c r="N63" s="44">
        <v>3</v>
      </c>
      <c r="O63" s="44">
        <v>18</v>
      </c>
    </row>
    <row r="64" spans="1:27" x14ac:dyDescent="0.3">
      <c r="A64" s="3" t="s">
        <v>1</v>
      </c>
      <c r="B64" s="72">
        <v>13.0625</v>
      </c>
      <c r="C64" s="72"/>
      <c r="D64" s="72"/>
      <c r="E64" s="72"/>
      <c r="F64" s="16">
        <v>16.04</v>
      </c>
      <c r="G64" s="17">
        <f t="shared" si="1"/>
        <v>209.52249999999998</v>
      </c>
      <c r="H64" s="3">
        <v>11</v>
      </c>
      <c r="I64" s="3">
        <v>3</v>
      </c>
      <c r="J64" s="4">
        <v>2</v>
      </c>
      <c r="L64" s="43" t="s">
        <v>135</v>
      </c>
      <c r="M64" s="34">
        <v>236.208</v>
      </c>
      <c r="N64" s="44">
        <v>4</v>
      </c>
      <c r="O64" s="44">
        <v>17</v>
      </c>
    </row>
    <row r="65" spans="1:15" x14ac:dyDescent="0.3">
      <c r="A65" s="39" t="s">
        <v>3</v>
      </c>
      <c r="B65" s="82">
        <v>16.745000000000001</v>
      </c>
      <c r="C65" s="82"/>
      <c r="D65" s="82"/>
      <c r="E65" s="82"/>
      <c r="F65" s="35">
        <v>12.82</v>
      </c>
      <c r="G65" s="36">
        <f t="shared" si="1"/>
        <v>214.67090000000002</v>
      </c>
      <c r="H65" s="37">
        <v>7</v>
      </c>
      <c r="I65" s="37">
        <v>2</v>
      </c>
      <c r="J65" s="4">
        <v>9</v>
      </c>
      <c r="L65" s="45" t="s">
        <v>136</v>
      </c>
      <c r="M65" s="38">
        <v>122.1281625</v>
      </c>
      <c r="N65" s="46">
        <v>5</v>
      </c>
      <c r="O65" s="46">
        <v>12</v>
      </c>
    </row>
    <row r="66" spans="1:15" x14ac:dyDescent="0.3">
      <c r="A66" s="42" t="s">
        <v>4</v>
      </c>
      <c r="B66" s="80">
        <v>14.352499999999999</v>
      </c>
      <c r="C66" s="80"/>
      <c r="D66" s="80"/>
      <c r="E66" s="80"/>
      <c r="F66" s="32">
        <v>4.8724999999999996</v>
      </c>
      <c r="G66" s="33">
        <f t="shared" si="1"/>
        <v>69.93255624999999</v>
      </c>
      <c r="H66" s="34">
        <f t="shared" ref="H66" si="2">RANK(G66,$G$61:$G$72,1)</f>
        <v>1</v>
      </c>
      <c r="I66" s="34">
        <v>1</v>
      </c>
      <c r="J66" s="4">
        <v>20</v>
      </c>
      <c r="L66" s="45" t="s">
        <v>137</v>
      </c>
      <c r="M66" s="38">
        <v>185.54495000000003</v>
      </c>
      <c r="N66" s="46">
        <v>6</v>
      </c>
      <c r="O66" s="46">
        <v>11</v>
      </c>
    </row>
    <row r="67" spans="1:15" x14ac:dyDescent="0.3">
      <c r="A67" s="42" t="s">
        <v>5</v>
      </c>
      <c r="B67" s="80">
        <v>24.32</v>
      </c>
      <c r="C67" s="80"/>
      <c r="D67" s="80"/>
      <c r="E67" s="80"/>
      <c r="F67" s="32">
        <v>9.7125000000000004</v>
      </c>
      <c r="G67" s="33">
        <f t="shared" si="1"/>
        <v>236.208</v>
      </c>
      <c r="H67" s="34">
        <v>5</v>
      </c>
      <c r="I67" s="34">
        <v>1</v>
      </c>
      <c r="J67" s="4">
        <v>16</v>
      </c>
      <c r="L67" s="45" t="s">
        <v>138</v>
      </c>
      <c r="M67" s="38">
        <v>214.67090000000002</v>
      </c>
      <c r="N67" s="46">
        <v>7</v>
      </c>
      <c r="O67" s="46">
        <v>10</v>
      </c>
    </row>
    <row r="68" spans="1:15" x14ac:dyDescent="0.3">
      <c r="A68" s="42" t="s">
        <v>6</v>
      </c>
      <c r="B68" s="80">
        <v>12.975</v>
      </c>
      <c r="C68" s="80"/>
      <c r="D68" s="80"/>
      <c r="E68" s="80"/>
      <c r="F68" s="32">
        <v>9.56</v>
      </c>
      <c r="G68" s="33">
        <f t="shared" si="1"/>
        <v>124.041</v>
      </c>
      <c r="H68" s="34">
        <v>2</v>
      </c>
      <c r="I68" s="34">
        <v>1</v>
      </c>
      <c r="J68" s="4">
        <v>19</v>
      </c>
      <c r="L68" s="45" t="s">
        <v>139</v>
      </c>
      <c r="M68" s="38">
        <v>797.89608750000002</v>
      </c>
      <c r="N68" s="46">
        <v>8</v>
      </c>
      <c r="O68" s="46">
        <v>9</v>
      </c>
    </row>
    <row r="69" spans="1:15" ht="16.5" customHeight="1" x14ac:dyDescent="0.3">
      <c r="A69" s="41" t="s">
        <v>7</v>
      </c>
      <c r="B69" s="80">
        <v>20.142499999999998</v>
      </c>
      <c r="C69" s="80"/>
      <c r="D69" s="80"/>
      <c r="E69" s="80"/>
      <c r="F69" s="32">
        <v>9.5574999999999992</v>
      </c>
      <c r="G69" s="33">
        <f t="shared" si="1"/>
        <v>192.51194374999997</v>
      </c>
      <c r="H69" s="34">
        <v>4</v>
      </c>
      <c r="I69" s="34">
        <v>1</v>
      </c>
      <c r="J69" s="4">
        <v>17</v>
      </c>
      <c r="L69" s="19" t="s">
        <v>140</v>
      </c>
      <c r="M69" s="25">
        <v>130.58278749999999</v>
      </c>
      <c r="N69" s="4">
        <v>9</v>
      </c>
      <c r="O69" s="4">
        <v>3</v>
      </c>
    </row>
    <row r="70" spans="1:15" ht="17.25" customHeight="1" x14ac:dyDescent="0.3">
      <c r="A70" s="54" t="s">
        <v>18</v>
      </c>
      <c r="B70" s="72">
        <v>9.0274999999999999</v>
      </c>
      <c r="C70" s="72"/>
      <c r="D70" s="72"/>
      <c r="E70" s="72"/>
      <c r="F70" s="16">
        <v>14.465</v>
      </c>
      <c r="G70" s="17">
        <f t="shared" si="1"/>
        <v>130.58278749999999</v>
      </c>
      <c r="H70" s="3">
        <v>9</v>
      </c>
      <c r="I70" s="3">
        <v>3</v>
      </c>
      <c r="J70" s="4">
        <v>2</v>
      </c>
      <c r="L70" s="19" t="s">
        <v>142</v>
      </c>
      <c r="M70" s="25">
        <v>155.24341874999999</v>
      </c>
      <c r="N70" s="4">
        <v>10</v>
      </c>
      <c r="O70" s="4">
        <v>2</v>
      </c>
    </row>
    <row r="71" spans="1:15" ht="17.25" customHeight="1" x14ac:dyDescent="0.3">
      <c r="A71" s="54" t="s">
        <v>20</v>
      </c>
      <c r="B71" s="72">
        <v>17.2925</v>
      </c>
      <c r="C71" s="72"/>
      <c r="D71" s="72"/>
      <c r="E71" s="72"/>
      <c r="F71" s="16">
        <v>8.9774999999999991</v>
      </c>
      <c r="G71" s="17">
        <f t="shared" si="1"/>
        <v>155.24341874999999</v>
      </c>
      <c r="H71" s="3">
        <v>10</v>
      </c>
      <c r="I71" s="3">
        <v>3</v>
      </c>
      <c r="J71" s="4">
        <v>2</v>
      </c>
      <c r="L71" s="19" t="s">
        <v>141</v>
      </c>
      <c r="M71" s="25">
        <v>209.52249999999998</v>
      </c>
      <c r="N71" s="4">
        <v>11</v>
      </c>
      <c r="O71" s="4">
        <v>1</v>
      </c>
    </row>
    <row r="72" spans="1:15" x14ac:dyDescent="0.3">
      <c r="A72" s="54" t="s">
        <v>22</v>
      </c>
      <c r="B72" s="72">
        <v>32.975000000000001</v>
      </c>
      <c r="C72" s="72"/>
      <c r="D72" s="72"/>
      <c r="E72" s="72"/>
      <c r="F72" s="16">
        <v>25.477499999999999</v>
      </c>
      <c r="G72" s="17">
        <f t="shared" si="1"/>
        <v>840.12056250000001</v>
      </c>
      <c r="H72" s="3">
        <v>12</v>
      </c>
      <c r="I72" s="3">
        <v>3</v>
      </c>
      <c r="J72" s="4">
        <v>2</v>
      </c>
      <c r="L72" s="19" t="s">
        <v>143</v>
      </c>
      <c r="M72" s="25">
        <v>840.12056250000001</v>
      </c>
      <c r="N72" s="4">
        <v>12</v>
      </c>
      <c r="O72" s="4">
        <v>1</v>
      </c>
    </row>
    <row r="75" spans="1:15" ht="17.25" thickBot="1" x14ac:dyDescent="0.35"/>
    <row r="76" spans="1:15" ht="31.5" customHeight="1" x14ac:dyDescent="0.3">
      <c r="A76" s="64" t="s">
        <v>160</v>
      </c>
      <c r="B76" s="65"/>
    </row>
    <row r="77" spans="1:15" ht="31.5" customHeight="1" x14ac:dyDescent="0.3">
      <c r="A77" s="66"/>
      <c r="B77" s="67"/>
    </row>
    <row r="78" spans="1:15" ht="31.5" customHeight="1" x14ac:dyDescent="0.3">
      <c r="A78" s="68"/>
      <c r="B78" s="69"/>
    </row>
    <row r="79" spans="1:15" x14ac:dyDescent="0.3">
      <c r="A79" s="4"/>
      <c r="B79" s="5" t="s">
        <v>11</v>
      </c>
    </row>
    <row r="80" spans="1:15" x14ac:dyDescent="0.3">
      <c r="A80" s="20" t="s">
        <v>13</v>
      </c>
      <c r="B80" s="3">
        <f t="shared" ref="B80:B91" si="3">E11+H39+J61</f>
        <v>81</v>
      </c>
    </row>
    <row r="81" spans="1:7" x14ac:dyDescent="0.3">
      <c r="A81" s="20" t="s">
        <v>14</v>
      </c>
      <c r="B81" s="25">
        <f t="shared" si="3"/>
        <v>84</v>
      </c>
    </row>
    <row r="82" spans="1:7" x14ac:dyDescent="0.3">
      <c r="A82" s="20" t="s">
        <v>0</v>
      </c>
      <c r="B82" s="25">
        <f t="shared" si="3"/>
        <v>50</v>
      </c>
    </row>
    <row r="83" spans="1:7" x14ac:dyDescent="0.3">
      <c r="A83" s="20" t="s">
        <v>1</v>
      </c>
      <c r="B83" s="25">
        <f t="shared" si="3"/>
        <v>27</v>
      </c>
    </row>
    <row r="84" spans="1:7" x14ac:dyDescent="0.3">
      <c r="A84" s="20" t="s">
        <v>3</v>
      </c>
      <c r="B84" s="25">
        <f t="shared" si="3"/>
        <v>53</v>
      </c>
    </row>
    <row r="85" spans="1:7" x14ac:dyDescent="0.3">
      <c r="A85" s="20" t="s">
        <v>4</v>
      </c>
      <c r="B85" s="25">
        <f t="shared" si="3"/>
        <v>88</v>
      </c>
      <c r="E85" s="9"/>
      <c r="F85" s="9"/>
      <c r="G85" s="7"/>
    </row>
    <row r="86" spans="1:7" x14ac:dyDescent="0.3">
      <c r="A86" s="20" t="s">
        <v>5</v>
      </c>
      <c r="B86" s="25">
        <f t="shared" si="3"/>
        <v>88</v>
      </c>
      <c r="E86" s="9"/>
      <c r="F86" s="9"/>
      <c r="G86" s="7"/>
    </row>
    <row r="87" spans="1:7" x14ac:dyDescent="0.3">
      <c r="A87" s="20" t="s">
        <v>6</v>
      </c>
      <c r="B87" s="25">
        <f t="shared" si="3"/>
        <v>89</v>
      </c>
      <c r="E87" s="9"/>
      <c r="F87" s="9"/>
      <c r="G87" s="7"/>
    </row>
    <row r="88" spans="1:7" x14ac:dyDescent="0.3">
      <c r="A88" s="20" t="s">
        <v>7</v>
      </c>
      <c r="B88" s="25">
        <f t="shared" si="3"/>
        <v>95</v>
      </c>
    </row>
    <row r="89" spans="1:7" x14ac:dyDescent="0.3">
      <c r="A89" s="20" t="s">
        <v>17</v>
      </c>
      <c r="B89" s="25">
        <f t="shared" si="3"/>
        <v>38</v>
      </c>
    </row>
    <row r="90" spans="1:7" x14ac:dyDescent="0.3">
      <c r="A90" s="20" t="s">
        <v>19</v>
      </c>
      <c r="B90" s="25">
        <f t="shared" si="3"/>
        <v>40</v>
      </c>
    </row>
    <row r="91" spans="1:7" x14ac:dyDescent="0.3">
      <c r="A91" s="20" t="s">
        <v>21</v>
      </c>
      <c r="B91" s="25">
        <f t="shared" si="3"/>
        <v>23</v>
      </c>
    </row>
  </sheetData>
  <mergeCells count="21">
    <mergeCell ref="B63:E63"/>
    <mergeCell ref="B64:E64"/>
    <mergeCell ref="B65:E65"/>
    <mergeCell ref="B66:E66"/>
    <mergeCell ref="B67:E67"/>
    <mergeCell ref="A76:B78"/>
    <mergeCell ref="M33:M35"/>
    <mergeCell ref="A24:E26"/>
    <mergeCell ref="A35:E37"/>
    <mergeCell ref="A6:E8"/>
    <mergeCell ref="B71:E71"/>
    <mergeCell ref="L6:M8"/>
    <mergeCell ref="M55:M57"/>
    <mergeCell ref="B72:E72"/>
    <mergeCell ref="A55:E57"/>
    <mergeCell ref="B61:E61"/>
    <mergeCell ref="B62:E62"/>
    <mergeCell ref="B60:E60"/>
    <mergeCell ref="B68:E68"/>
    <mergeCell ref="B69:E69"/>
    <mergeCell ref="B70:E70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과제1</vt:lpstr>
      <vt:lpstr>과제2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2019-11-17T15:45:51Z</dcterms:created>
  <dcterms:modified xsi:type="dcterms:W3CDTF">2020-07-03T14:11:22Z</dcterms:modified>
</cp:coreProperties>
</file>