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.Project\EngXExcel\"/>
    </mc:Choice>
  </mc:AlternateContent>
  <xr:revisionPtr revIDLastSave="0" documentId="8_{5DB87984-28BF-4DA4-880E-6E4415F9661E}" xr6:coauthVersionLast="47" xr6:coauthVersionMax="47" xr10:uidLastSave="{00000000-0000-0000-0000-000000000000}"/>
  <bookViews>
    <workbookView xWindow="38280" yWindow="-120" windowWidth="38640" windowHeight="21120" xr2:uid="{891E1A79-CB71-4EBF-A1E0-0FB3D6F6E9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J6" i="1"/>
  <c r="J5" i="1"/>
  <c r="J4" i="1"/>
  <c r="I4" i="1"/>
  <c r="F5" i="1"/>
  <c r="I5" i="1"/>
  <c r="E5" i="1"/>
  <c r="E4" i="1"/>
  <c r="D5" i="1"/>
  <c r="D4" i="1"/>
  <c r="I12" i="1"/>
  <c r="G12" i="1"/>
  <c r="E13" i="1"/>
  <c r="G13" i="1" s="1"/>
  <c r="D13" i="1"/>
  <c r="E12" i="1"/>
  <c r="D12" i="1"/>
  <c r="G14" i="1" l="1"/>
  <c r="D6" i="1"/>
  <c r="G4" i="1"/>
  <c r="G6" i="1" s="1"/>
  <c r="G7" i="1" s="1"/>
  <c r="G5" i="1"/>
  <c r="I6" i="1"/>
  <c r="F4" i="1"/>
  <c r="E14" i="1"/>
  <c r="D14" i="1"/>
  <c r="H5" i="1" l="1"/>
  <c r="H4" i="1"/>
  <c r="G15" i="1"/>
  <c r="L14" i="1" s="1"/>
  <c r="F12" i="1" l="1"/>
  <c r="N12" i="1" s="1"/>
  <c r="F13" i="1"/>
  <c r="N13" i="1" s="1"/>
  <c r="N14" i="1" l="1"/>
</calcChain>
</file>

<file path=xl/sharedStrings.xml><?xml version="1.0" encoding="utf-8"?>
<sst xmlns="http://schemas.openxmlformats.org/spreadsheetml/2006/main" count="14" uniqueCount="10">
  <si>
    <t>A</t>
    <phoneticPr fontId="1" type="noConversion"/>
  </si>
  <si>
    <t>z</t>
    <phoneticPr fontId="1" type="noConversion"/>
  </si>
  <si>
    <t>Q</t>
    <phoneticPr fontId="1" type="noConversion"/>
  </si>
  <si>
    <t>z'</t>
    <phoneticPr fontId="1" type="noConversion"/>
  </si>
  <si>
    <t>A*z</t>
    <phoneticPr fontId="1" type="noConversion"/>
  </si>
  <si>
    <t>Axz</t>
    <phoneticPr fontId="1" type="noConversion"/>
  </si>
  <si>
    <t>I</t>
    <phoneticPr fontId="1" type="noConversion"/>
  </si>
  <si>
    <t>Ic</t>
    <phoneticPr fontId="1" type="noConversion"/>
  </si>
  <si>
    <t>t</t>
    <phoneticPr fontId="1" type="noConversion"/>
  </si>
  <si>
    <t>V=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</si>
</sst>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7" formatCode="0.000"/>
    <numFmt numFmtId="178" formatCode="0.00_ "/>
    <numFmt numFmtId="190" formatCode="0.0_ "/>
    <numFmt numFmtId="192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190" fontId="0" fillId="0" borderId="0" xfId="0" applyNumberFormat="1">
      <alignment vertical="center"/>
    </xf>
    <xf numFmtId="19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2B70-60A9-4B7B-9B50-CB816555AD7B}">
  <dimension ref="A2:N15"/>
  <sheetViews>
    <sheetView tabSelected="1" topLeftCell="D1" zoomScale="130" zoomScaleNormal="130" workbookViewId="0">
      <selection activeCell="J14" sqref="J14"/>
    </sheetView>
  </sheetViews>
  <sheetFormatPr defaultRowHeight="17" x14ac:dyDescent="0.45"/>
  <cols>
    <col min="6" max="6" width="8.08203125" customWidth="1"/>
    <col min="7" max="7" width="13.9140625" customWidth="1"/>
    <col min="8" max="8" width="13.6640625" customWidth="1"/>
    <col min="9" max="11" width="13.9140625" customWidth="1"/>
    <col min="12" max="12" width="15.4140625" customWidth="1"/>
  </cols>
  <sheetData>
    <row r="2" spans="1:14" x14ac:dyDescent="0.45">
      <c r="J2" t="s">
        <v>9</v>
      </c>
      <c r="K2">
        <v>10000</v>
      </c>
    </row>
    <row r="3" spans="1:14" x14ac:dyDescent="0.45">
      <c r="D3" t="s">
        <v>0</v>
      </c>
      <c r="E3" t="s">
        <v>1</v>
      </c>
      <c r="F3" s="6" t="s">
        <v>3</v>
      </c>
      <c r="G3" s="6" t="s">
        <v>5</v>
      </c>
      <c r="H3" t="s">
        <v>2</v>
      </c>
      <c r="I3" t="s">
        <v>7</v>
      </c>
      <c r="J3" t="s">
        <v>6</v>
      </c>
      <c r="K3" t="s">
        <v>8</v>
      </c>
    </row>
    <row r="4" spans="1:14" x14ac:dyDescent="0.45">
      <c r="A4">
        <v>1</v>
      </c>
      <c r="B4">
        <v>500</v>
      </c>
      <c r="C4">
        <v>15</v>
      </c>
      <c r="D4">
        <f>B4*C4</f>
        <v>7500</v>
      </c>
      <c r="E4">
        <f>B4/2</f>
        <v>250</v>
      </c>
      <c r="F4" s="1">
        <f>ABS($G$7-E4)</f>
        <v>74.285714285714278</v>
      </c>
      <c r="G4">
        <f>D4*E4</f>
        <v>1875000</v>
      </c>
      <c r="H4" s="1">
        <f>D4*F4</f>
        <v>557142.85714285704</v>
      </c>
      <c r="I4">
        <f>C4*B4^3/12</f>
        <v>156250000</v>
      </c>
      <c r="J4">
        <f>I4+D4*F4^2</f>
        <v>197637755.1020408</v>
      </c>
      <c r="K4" s="3">
        <f>K2*H4/(J4*C4)</f>
        <v>1.87934016573302</v>
      </c>
    </row>
    <row r="5" spans="1:14" x14ac:dyDescent="0.45">
      <c r="A5">
        <v>2</v>
      </c>
      <c r="B5">
        <v>150</v>
      </c>
      <c r="C5">
        <v>20</v>
      </c>
      <c r="D5">
        <f>B5*C5</f>
        <v>3000</v>
      </c>
      <c r="E5">
        <f>B4+C5/2</f>
        <v>510</v>
      </c>
      <c r="F5" s="1">
        <f>ROUND(ABS($G$7-E5),3)</f>
        <v>185.714</v>
      </c>
      <c r="G5">
        <f>D5*E5</f>
        <v>1530000</v>
      </c>
      <c r="H5" s="1">
        <f>D5*F5</f>
        <v>557142</v>
      </c>
      <c r="I5">
        <f>B5*C5^3/12</f>
        <v>100000</v>
      </c>
      <c r="J5">
        <f>I5+D5*F5^2</f>
        <v>103569069.388</v>
      </c>
      <c r="K5" s="3"/>
    </row>
    <row r="6" spans="1:14" x14ac:dyDescent="0.45">
      <c r="D6">
        <f>SUM(D4:D5)</f>
        <v>10500</v>
      </c>
      <c r="G6">
        <f>SUM(G4:G5)</f>
        <v>3405000</v>
      </c>
      <c r="H6" s="1"/>
      <c r="I6" s="7">
        <f>SUM(I4:I5)</f>
        <v>156350000</v>
      </c>
      <c r="J6">
        <f>SUM(J4:J5)</f>
        <v>301206824.49004078</v>
      </c>
      <c r="K6" s="7"/>
      <c r="M6" s="3"/>
    </row>
    <row r="7" spans="1:14" x14ac:dyDescent="0.45">
      <c r="G7" s="5">
        <f>G6/D6</f>
        <v>324.28571428571428</v>
      </c>
    </row>
    <row r="11" spans="1:14" x14ac:dyDescent="0.45">
      <c r="D11" t="s">
        <v>0</v>
      </c>
      <c r="E11" t="s">
        <v>1</v>
      </c>
      <c r="F11" t="s">
        <v>3</v>
      </c>
      <c r="G11" s="6" t="s">
        <v>4</v>
      </c>
      <c r="N11" t="s">
        <v>2</v>
      </c>
    </row>
    <row r="12" spans="1:14" x14ac:dyDescent="0.45">
      <c r="A12">
        <v>1</v>
      </c>
      <c r="B12">
        <v>150</v>
      </c>
      <c r="C12">
        <v>20</v>
      </c>
      <c r="D12">
        <f>B12*C12</f>
        <v>3000</v>
      </c>
      <c r="E12">
        <f>C12/2</f>
        <v>10</v>
      </c>
      <c r="F12" s="4">
        <f>G15-E12</f>
        <v>185.71428571428572</v>
      </c>
      <c r="G12">
        <f>D12*E12</f>
        <v>30000</v>
      </c>
      <c r="I12">
        <f>(3000*10+7500*270)/(3000+7500)</f>
        <v>195.71428571428572</v>
      </c>
      <c r="K12">
        <v>60</v>
      </c>
      <c r="N12">
        <f>D12*F12</f>
        <v>557142.85714285716</v>
      </c>
    </row>
    <row r="13" spans="1:14" x14ac:dyDescent="0.45">
      <c r="A13">
        <v>2</v>
      </c>
      <c r="B13">
        <v>500</v>
      </c>
      <c r="C13">
        <v>15</v>
      </c>
      <c r="D13">
        <f>B13*C13</f>
        <v>7500</v>
      </c>
      <c r="E13">
        <f>C12+B13/2</f>
        <v>270</v>
      </c>
      <c r="F13" s="4">
        <f>E13-G15</f>
        <v>74.285714285714278</v>
      </c>
      <c r="G13">
        <f>D13*E13</f>
        <v>2025000</v>
      </c>
      <c r="K13">
        <v>60</v>
      </c>
      <c r="N13">
        <f>D13*F13</f>
        <v>557142.85714285704</v>
      </c>
    </row>
    <row r="14" spans="1:14" x14ac:dyDescent="0.45">
      <c r="D14">
        <f>SUM(D12:D13)</f>
        <v>10500</v>
      </c>
      <c r="E14">
        <f>SUM(E12:E13)</f>
        <v>280</v>
      </c>
      <c r="G14">
        <f>SUM(G12:G13)</f>
        <v>2055000</v>
      </c>
      <c r="L14" s="3">
        <f>B13-G15</f>
        <v>304.28571428571428</v>
      </c>
      <c r="N14">
        <f>SUM(N12:N13)</f>
        <v>1114285.7142857141</v>
      </c>
    </row>
    <row r="15" spans="1:14" x14ac:dyDescent="0.45">
      <c r="G15" s="2">
        <f>G14/D14</f>
        <v>195.71428571428572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우열 정</dc:creator>
  <cp:lastModifiedBy>우열 정</cp:lastModifiedBy>
  <dcterms:created xsi:type="dcterms:W3CDTF">2025-06-04T05:24:37Z</dcterms:created>
  <dcterms:modified xsi:type="dcterms:W3CDTF">2025-06-04T09:32:49Z</dcterms:modified>
</cp:coreProperties>
</file>