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.Project\EngXExcel\"/>
    </mc:Choice>
  </mc:AlternateContent>
  <xr:revisionPtr revIDLastSave="0" documentId="13_ncr:1_{F441C13A-AF73-4973-8ADD-E7E51094D866}" xr6:coauthVersionLast="47" xr6:coauthVersionMax="47" xr10:uidLastSave="{00000000-0000-0000-0000-000000000000}"/>
  <bookViews>
    <workbookView xWindow="38280" yWindow="-120" windowWidth="38640" windowHeight="21120" firstSheet="4" activeTab="4" xr2:uid="{00000000-000D-0000-FFFF-FFFF00000000}"/>
  </bookViews>
  <sheets>
    <sheet name="HGBM(INT)" sheetId="2" state="hidden" r:id="rId1"/>
    <sheet name="HGSF(INT)" sheetId="4" state="hidden" r:id="rId2"/>
    <sheet name="HGBM(FLD)" sheetId="7" state="hidden" r:id="rId3"/>
    <sheet name="HGSF(FLD)" sheetId="8" state="hidden" r:id="rId4"/>
    <sheet name="Global Strength" sheetId="13" r:id="rId5"/>
    <sheet name="Global BM" sheetId="14" r:id="rId6"/>
    <sheet name="Global SF" sheetId="15" r:id="rId7"/>
  </sheets>
  <definedNames>
    <definedName name="BMLD">#REF!</definedName>
    <definedName name="Cb">#REF!</definedName>
    <definedName name="DMLD">#REF!</definedName>
    <definedName name="Iy">#REF!</definedName>
    <definedName name="Iz">#REF!</definedName>
    <definedName name="LBP">#REF!</definedName>
    <definedName name="Ls">#REF!</definedName>
    <definedName name="NA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3" l="1"/>
  <c r="F10" i="13"/>
  <c r="G10" i="13"/>
  <c r="H10" i="13"/>
  <c r="I10" i="13"/>
  <c r="D10" i="13"/>
  <c r="C10" i="13"/>
  <c r="I55" i="14"/>
  <c r="I54" i="14" s="1"/>
  <c r="I53" i="14" s="1"/>
  <c r="I52" i="14" s="1"/>
  <c r="I51" i="14" s="1"/>
  <c r="I50" i="14" s="1"/>
  <c r="I49" i="14" s="1"/>
  <c r="I48" i="14" s="1"/>
  <c r="I47" i="14" s="1"/>
  <c r="I46" i="14" s="1"/>
  <c r="I45" i="14" s="1"/>
  <c r="I44" i="14" s="1"/>
  <c r="I43" i="14" s="1"/>
  <c r="I42" i="14" s="1"/>
  <c r="I41" i="14" s="1"/>
  <c r="I40" i="14" s="1"/>
  <c r="I39" i="14" s="1"/>
  <c r="I38" i="14" s="1"/>
  <c r="I37" i="14" s="1"/>
  <c r="I36" i="14" s="1"/>
  <c r="I35" i="14" s="1"/>
  <c r="I34" i="14" s="1"/>
  <c r="I33" i="14" s="1"/>
  <c r="I32" i="14" s="1"/>
  <c r="I31" i="14" s="1"/>
  <c r="I30" i="14" s="1"/>
  <c r="I29" i="14" s="1"/>
  <c r="I28" i="14" s="1"/>
  <c r="I27" i="14" s="1"/>
  <c r="I26" i="14" s="1"/>
  <c r="I25" i="14" s="1"/>
  <c r="I24" i="14" s="1"/>
  <c r="I23" i="14" s="1"/>
  <c r="I22" i="14" s="1"/>
  <c r="I21" i="14" s="1"/>
  <c r="I20" i="14" s="1"/>
  <c r="I19" i="14" s="1"/>
  <c r="I18" i="14" s="1"/>
  <c r="I56" i="14"/>
  <c r="I57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2" i="14"/>
  <c r="H21" i="14"/>
  <c r="H20" i="14" s="1"/>
  <c r="H19" i="14" s="1"/>
  <c r="H18" i="14" s="1"/>
  <c r="C8" i="13"/>
  <c r="D8" i="13"/>
  <c r="E8" i="13"/>
  <c r="C9" i="13"/>
  <c r="D9" i="13"/>
  <c r="E9" i="13"/>
  <c r="F8" i="13"/>
  <c r="G8" i="13"/>
  <c r="H8" i="13"/>
  <c r="H11" i="14" l="1"/>
  <c r="H12" i="14"/>
  <c r="H15" i="14"/>
  <c r="E16" i="13"/>
  <c r="H57" i="14"/>
  <c r="AA25" i="14"/>
  <c r="H17" i="14"/>
  <c r="H16" i="14"/>
  <c r="H14" i="14"/>
  <c r="H13" i="14"/>
  <c r="H10" i="14"/>
  <c r="H9" i="14"/>
  <c r="H8" i="14"/>
  <c r="H7" i="14"/>
  <c r="H6" i="14"/>
  <c r="H5" i="14"/>
  <c r="H4" i="14"/>
  <c r="H3" i="14"/>
  <c r="H2" i="14"/>
  <c r="C11" i="13" l="1"/>
  <c r="C13" i="13" s="1"/>
  <c r="H56" i="14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42" i="14" s="1"/>
  <c r="H41" i="14" s="1"/>
  <c r="H40" i="14" s="1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58" i="14" s="1"/>
  <c r="H59" i="14"/>
  <c r="F59" i="14"/>
  <c r="G58" i="14" a="1"/>
  <c r="G58" i="14" s="1"/>
  <c r="E58" i="14" a="1"/>
  <c r="E58" i="14" s="1"/>
  <c r="D59" i="14"/>
  <c r="G59" i="14"/>
  <c r="D58" i="14" a="1"/>
  <c r="D58" i="14" s="1"/>
  <c r="F58" i="14" a="1"/>
  <c r="F58" i="14" s="1"/>
  <c r="E59" i="14"/>
  <c r="E61" i="15"/>
  <c r="F61" i="15"/>
  <c r="G61" i="15"/>
  <c r="H61" i="15"/>
  <c r="G60" i="15" a="1"/>
  <c r="G60" i="15" s="1"/>
  <c r="D61" i="15"/>
  <c r="D60" i="15" a="1"/>
  <c r="D60" i="15" s="1"/>
  <c r="F60" i="15" a="1"/>
  <c r="F60" i="15" s="1"/>
  <c r="E60" i="15" a="1"/>
  <c r="E60" i="15" s="1"/>
  <c r="H60" i="15"/>
  <c r="E12" i="13" l="1"/>
  <c r="E14" i="13" s="1"/>
  <c r="D12" i="13"/>
  <c r="D14" i="13" s="1"/>
  <c r="C12" i="13"/>
  <c r="C14" i="13" s="1"/>
  <c r="E11" i="13"/>
  <c r="E13" i="13" s="1"/>
  <c r="D11" i="13"/>
  <c r="D13" i="13" s="1"/>
  <c r="I9" i="13"/>
  <c r="I12" i="13" s="1"/>
  <c r="I14" i="13" s="1"/>
  <c r="H9" i="13"/>
  <c r="G9" i="13"/>
  <c r="F9" i="13"/>
  <c r="F12" i="13" s="1"/>
  <c r="F14" i="13" s="1"/>
  <c r="I8" i="13"/>
  <c r="H11" i="13"/>
  <c r="H13" i="13" s="1"/>
  <c r="G11" i="13"/>
  <c r="G13" i="13" s="1"/>
  <c r="F11" i="13" l="1"/>
  <c r="F13" i="13" s="1"/>
  <c r="G12" i="13"/>
  <c r="G14" i="13" s="1"/>
  <c r="H12" i="13"/>
  <c r="H14" i="13" s="1"/>
  <c r="I11" i="13"/>
  <c r="I1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<sst xmlns="http://schemas.openxmlformats.org/spreadsheetml/2006/main" count="53" uniqueCount="47">
  <si>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m</t>
    <phoneticPr fontId="1" type="noConversion"/>
  </si>
  <si>
    <t>kN-m</t>
    <phoneticPr fontId="1" type="noConversion"/>
  </si>
  <si>
    <t>X</t>
    <phoneticPr fontId="1" type="noConversion"/>
  </si>
  <si>
    <t>FR #0</t>
    <phoneticPr fontId="1" type="noConversion"/>
  </si>
  <si>
    <t>FR#2</t>
    <phoneticPr fontId="1" type="noConversion"/>
  </si>
  <si>
    <t>FR#4</t>
    <phoneticPr fontId="1" type="noConversion"/>
  </si>
  <si>
    <t>FR#6</t>
  </si>
  <si>
    <t>FR#7+2000</t>
    <phoneticPr fontId="1" type="noConversion"/>
  </si>
  <si>
    <t>FR#9</t>
    <phoneticPr fontId="1" type="noConversion"/>
  </si>
  <si>
    <t>FR#11</t>
    <phoneticPr fontId="1" type="noConversion"/>
  </si>
  <si>
    <t>mm</t>
    <phoneticPr fontId="1" type="noConversion"/>
  </si>
  <si>
    <t>TOP</t>
    <phoneticPr fontId="1" type="noConversion"/>
  </si>
  <si>
    <t>NA</t>
    <phoneticPr fontId="1" type="noConversion"/>
  </si>
  <si>
    <t>IY</t>
    <phoneticPr fontId="1" type="noConversion"/>
  </si>
  <si>
    <t>m4</t>
    <phoneticPr fontId="1" type="noConversion"/>
  </si>
  <si>
    <t>IZ</t>
    <phoneticPr fontId="1" type="noConversion"/>
  </si>
  <si>
    <t>ZD</t>
    <phoneticPr fontId="1" type="noConversion"/>
  </si>
  <si>
    <t>m3</t>
    <phoneticPr fontId="1" type="noConversion"/>
  </si>
  <si>
    <t>ZB</t>
    <phoneticPr fontId="1" type="noConversion"/>
  </si>
  <si>
    <t>B.M</t>
    <phoneticPr fontId="1" type="noConversion"/>
  </si>
  <si>
    <t>N/mm2</t>
    <phoneticPr fontId="1" type="noConversion"/>
  </si>
  <si>
    <t>fd</t>
    <phoneticPr fontId="1" type="noConversion"/>
  </si>
  <si>
    <t>fb</t>
    <phoneticPr fontId="1" type="noConversion"/>
  </si>
  <si>
    <t>Serial No.</t>
    <phoneticPr fontId="1" type="noConversion"/>
  </si>
  <si>
    <t>X
(mm)</t>
    <phoneticPr fontId="1" type="noConversion"/>
  </si>
  <si>
    <t>Install
B.M(kN-m)</t>
    <phoneticPr fontId="1" type="noConversion"/>
  </si>
  <si>
    <t>OperX1
B.M(kN-m)</t>
    <phoneticPr fontId="1" type="noConversion"/>
  </si>
  <si>
    <t>OperX1.5
B.M(kN-m)</t>
    <phoneticPr fontId="1" type="noConversion"/>
  </si>
  <si>
    <t>OperX2
B.M(kN-m)</t>
    <phoneticPr fontId="1" type="noConversion"/>
  </si>
  <si>
    <t>Allowable
B.M (kN-m)</t>
    <phoneticPr fontId="1" type="noConversion"/>
  </si>
  <si>
    <t>Max</t>
    <phoneticPr fontId="1" type="noConversion"/>
  </si>
  <si>
    <t>Min</t>
    <phoneticPr fontId="1" type="noConversion"/>
  </si>
  <si>
    <t>Install
S.F (kN)</t>
    <phoneticPr fontId="1" type="noConversion"/>
  </si>
  <si>
    <t>OperX1
S.F (kN)</t>
    <phoneticPr fontId="1" type="noConversion"/>
  </si>
  <si>
    <t>OperX1.5
S.F (kN)</t>
    <phoneticPr fontId="1" type="noConversion"/>
  </si>
  <si>
    <t>OperX2
S.F (kN)</t>
    <phoneticPr fontId="1" type="noConversion"/>
  </si>
  <si>
    <t>Allowable
S.F (kN)</t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</si>
  <si>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d</t>
    </r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</si>
  <si>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b</t>
    </r>
    <phoneticPr fontId="1" type="noConversion"/>
  </si>
  <si>
    <t>Alloawable Bending Stress</t>
    <phoneticPr fontId="1" type="noConversion"/>
  </si>
  <si>
    <t>MPa</t>
    <phoneticPr fontId="1" type="noConversion"/>
  </si>
  <si>
    <r>
      <rPr>
        <sz val="10"/>
        <color theme="1"/>
        <rFont val="굴림"/>
        <family val="3"/>
        <charset val="129"/>
      </rPr>
      <t>※</t>
    </r>
    <r>
      <rPr>
        <sz val="10"/>
        <color theme="1"/>
        <rFont val="맑은 고딕"/>
        <family val="3"/>
        <charset val="129"/>
      </rPr>
      <t xml:space="preserve"> DNV Ship Rules Part3</t>
    </r>
    <phoneticPr fontId="1" type="noConversion"/>
  </si>
  <si>
    <t>Material Factor (k)</t>
    <phoneticPr fontId="1" type="noConversion"/>
  </si>
  <si>
    <t>HT32</t>
    <phoneticPr fontId="1" type="noConversion"/>
  </si>
  <si>
    <t>HT36</t>
  </si>
  <si>
    <t>HT36</t>
    <phoneticPr fontId="1" type="noConversion"/>
  </si>
  <si>
    <t>M.S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</si>
</sst>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#,##0_ "/>
    <numFmt numFmtId="177" formatCode="0_ "/>
    <numFmt numFmtId="178" formatCode="0.000"/>
    <numFmt numFmtId="179" formatCode="0.000_);[Red]\(0.000\)"/>
    <numFmt numFmtId="180" formatCode="0_);[Red]\(0\)"/>
    <numFmt numFmtId="181" formatCode="#,##0_);[Red]\(#,##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1"/>
      <charset val="2"/>
      <scheme val="minor"/>
    </font>
    <font>
      <sz val="10"/>
      <color theme="1"/>
      <name val="Symbol"/>
      <family val="1"/>
      <charset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3" applyProtection="0">
      <alignment horizontal="center"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5" fillId="0" borderId="0" xfId="1" applyNumberFormat="1" applyFon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11" fontId="10" fillId="0" borderId="1" xfId="0" applyNumberFormat="1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1" fontId="10" fillId="2" borderId="2" xfId="0" applyNumberFormat="1" applyFont="1" applyFill="1" applyBorder="1" applyAlignment="1">
      <alignment horizontal="center" vertical="center"/>
    </xf>
    <xf numFmtId="11" fontId="10" fillId="2" borderId="1" xfId="0" applyNumberFormat="1" applyFont="1" applyFill="1" applyBorder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8" fontId="9" fillId="0" borderId="0" xfId="0" applyNumberFormat="1" applyFont="1">
      <alignment vertical="center"/>
    </xf>
    <xf numFmtId="41" fontId="9" fillId="0" borderId="0" xfId="1" applyFont="1">
      <alignment vertical="center"/>
    </xf>
    <xf numFmtId="181" fontId="9" fillId="4" borderId="1" xfId="1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179" fontId="9" fillId="4" borderId="1" xfId="0" applyNumberFormat="1" applyFont="1" applyFill="1" applyBorder="1" applyAlignment="1">
      <alignment horizontal="center" vertical="center"/>
    </xf>
    <xf numFmtId="181" fontId="9" fillId="3" borderId="1" xfId="1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</cellXfs>
  <cellStyles count="4">
    <cellStyle name="쉼표 [0]" xfId="1" builtinId="6"/>
    <cellStyle name="스타일 1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Bending Moment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75269550647359E-2"/>
          <c:y val="8.4362155189268914E-2"/>
          <c:w val="0.9252645065744497"/>
          <c:h val="0.90016245284408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'Global BM'!$H$1</c:f>
              <c:strCache>
                <c:ptCount val="1"/>
                <c:pt idx="0">
                  <c:v>Allowable
B.M (kN-m)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BM'!$H$2:$H$57</c:f>
              <c:numCache>
                <c:formatCode>0_);[Red]\(0\)</c:formatCode>
                <c:ptCount val="56"/>
                <c:pt idx="0">
                  <c:v>1202250</c:v>
                </c:pt>
                <c:pt idx="1">
                  <c:v>1181250</c:v>
                </c:pt>
                <c:pt idx="2">
                  <c:v>1159200</c:v>
                </c:pt>
                <c:pt idx="3">
                  <c:v>1136100</c:v>
                </c:pt>
                <c:pt idx="4">
                  <c:v>1113000</c:v>
                </c:pt>
                <c:pt idx="5">
                  <c:v>1088850</c:v>
                </c:pt>
                <c:pt idx="6">
                  <c:v>1064700</c:v>
                </c:pt>
                <c:pt idx="7">
                  <c:v>1040235</c:v>
                </c:pt>
                <c:pt idx="8">
                  <c:v>1015140</c:v>
                </c:pt>
                <c:pt idx="9">
                  <c:v>989520</c:v>
                </c:pt>
                <c:pt idx="10">
                  <c:v>963480</c:v>
                </c:pt>
                <c:pt idx="11">
                  <c:v>936810</c:v>
                </c:pt>
                <c:pt idx="12">
                  <c:v>909615</c:v>
                </c:pt>
                <c:pt idx="13">
                  <c:v>881790</c:v>
                </c:pt>
                <c:pt idx="14">
                  <c:v>853440</c:v>
                </c:pt>
                <c:pt idx="15">
                  <c:v>824460</c:v>
                </c:pt>
                <c:pt idx="16">
                  <c:v>805770</c:v>
                </c:pt>
                <c:pt idx="17">
                  <c:v>805770</c:v>
                </c:pt>
                <c:pt idx="18">
                  <c:v>805770</c:v>
                </c:pt>
                <c:pt idx="19">
                  <c:v>805770</c:v>
                </c:pt>
                <c:pt idx="20">
                  <c:v>805770</c:v>
                </c:pt>
                <c:pt idx="21">
                  <c:v>805770</c:v>
                </c:pt>
                <c:pt idx="22">
                  <c:v>805770</c:v>
                </c:pt>
                <c:pt idx="23">
                  <c:v>805770</c:v>
                </c:pt>
                <c:pt idx="24">
                  <c:v>805770</c:v>
                </c:pt>
                <c:pt idx="25">
                  <c:v>805770</c:v>
                </c:pt>
                <c:pt idx="26">
                  <c:v>805770</c:v>
                </c:pt>
                <c:pt idx="27">
                  <c:v>805770</c:v>
                </c:pt>
                <c:pt idx="28">
                  <c:v>805770</c:v>
                </c:pt>
                <c:pt idx="29">
                  <c:v>805770</c:v>
                </c:pt>
                <c:pt idx="30">
                  <c:v>805770</c:v>
                </c:pt>
                <c:pt idx="31">
                  <c:v>805770</c:v>
                </c:pt>
                <c:pt idx="32">
                  <c:v>805770</c:v>
                </c:pt>
                <c:pt idx="33">
                  <c:v>805770</c:v>
                </c:pt>
                <c:pt idx="34">
                  <c:v>805770</c:v>
                </c:pt>
                <c:pt idx="35">
                  <c:v>805770</c:v>
                </c:pt>
                <c:pt idx="36">
                  <c:v>805770</c:v>
                </c:pt>
                <c:pt idx="37">
                  <c:v>805770</c:v>
                </c:pt>
                <c:pt idx="38">
                  <c:v>805770</c:v>
                </c:pt>
                <c:pt idx="39">
                  <c:v>805770</c:v>
                </c:pt>
                <c:pt idx="40">
                  <c:v>805770</c:v>
                </c:pt>
                <c:pt idx="41">
                  <c:v>805770</c:v>
                </c:pt>
                <c:pt idx="42">
                  <c:v>805770</c:v>
                </c:pt>
                <c:pt idx="43">
                  <c:v>805770</c:v>
                </c:pt>
                <c:pt idx="44">
                  <c:v>805770</c:v>
                </c:pt>
                <c:pt idx="45">
                  <c:v>805770</c:v>
                </c:pt>
                <c:pt idx="46">
                  <c:v>805770</c:v>
                </c:pt>
                <c:pt idx="47">
                  <c:v>805770</c:v>
                </c:pt>
                <c:pt idx="48">
                  <c:v>805770</c:v>
                </c:pt>
                <c:pt idx="49">
                  <c:v>805770</c:v>
                </c:pt>
                <c:pt idx="50">
                  <c:v>805770</c:v>
                </c:pt>
                <c:pt idx="51">
                  <c:v>805770</c:v>
                </c:pt>
                <c:pt idx="52">
                  <c:v>805770</c:v>
                </c:pt>
                <c:pt idx="53">
                  <c:v>805770</c:v>
                </c:pt>
                <c:pt idx="54">
                  <c:v>805770</c:v>
                </c:pt>
                <c:pt idx="55">
                  <c:v>805770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F-44C0-9B70-1D442E46B2FA}"/>
            </c:ext>
          </c:extLst>
        </c:ser>
        <c:ser>
          <c:idx val="2"/>
          <c:order val="1"/>
          <c:tx>
            <c:strRef>
              <c:f>'Global BM'!$G$1</c:f>
              <c:strCache>
                <c:ptCount val="1"/>
                <c:pt idx="0">
                  <c:v>OperX2
B.M(kN-m)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BM'!$G$2:$G$57</c:f>
              <c:numCache>
                <c:formatCode>0.00E+00</c:formatCode>
                <c:ptCount val="56"/>
                <c:pt idx="0">
                  <c:v>1145000</c:v>
                </c:pt>
                <c:pt idx="1">
                  <c:v>1125000</c:v>
                </c:pt>
                <c:pt idx="2">
                  <c:v>1104000</c:v>
                </c:pt>
                <c:pt idx="3">
                  <c:v>1082000</c:v>
                </c:pt>
                <c:pt idx="4">
                  <c:v>1060000</c:v>
                </c:pt>
                <c:pt idx="5">
                  <c:v>1037000</c:v>
                </c:pt>
                <c:pt idx="6">
                  <c:v>1014000</c:v>
                </c:pt>
                <c:pt idx="7">
                  <c:v>990700</c:v>
                </c:pt>
                <c:pt idx="8">
                  <c:v>966800</c:v>
                </c:pt>
                <c:pt idx="9">
                  <c:v>942400</c:v>
                </c:pt>
                <c:pt idx="10">
                  <c:v>917600</c:v>
                </c:pt>
                <c:pt idx="11">
                  <c:v>892200</c:v>
                </c:pt>
                <c:pt idx="12">
                  <c:v>866300</c:v>
                </c:pt>
                <c:pt idx="13">
                  <c:v>839800</c:v>
                </c:pt>
                <c:pt idx="14">
                  <c:v>812800</c:v>
                </c:pt>
                <c:pt idx="15">
                  <c:v>785200</c:v>
                </c:pt>
                <c:pt idx="16">
                  <c:v>757000</c:v>
                </c:pt>
                <c:pt idx="17">
                  <c:v>728200</c:v>
                </c:pt>
                <c:pt idx="18">
                  <c:v>698900</c:v>
                </c:pt>
                <c:pt idx="19">
                  <c:v>669000</c:v>
                </c:pt>
                <c:pt idx="20">
                  <c:v>638500</c:v>
                </c:pt>
                <c:pt idx="21">
                  <c:v>607400</c:v>
                </c:pt>
                <c:pt idx="22">
                  <c:v>575800</c:v>
                </c:pt>
                <c:pt idx="23">
                  <c:v>543600</c:v>
                </c:pt>
                <c:pt idx="24">
                  <c:v>510800</c:v>
                </c:pt>
                <c:pt idx="25">
                  <c:v>477500</c:v>
                </c:pt>
                <c:pt idx="26">
                  <c:v>443600</c:v>
                </c:pt>
                <c:pt idx="27">
                  <c:v>409100</c:v>
                </c:pt>
                <c:pt idx="28">
                  <c:v>374100</c:v>
                </c:pt>
                <c:pt idx="29">
                  <c:v>338500</c:v>
                </c:pt>
                <c:pt idx="30">
                  <c:v>302300</c:v>
                </c:pt>
                <c:pt idx="31">
                  <c:v>265500</c:v>
                </c:pt>
                <c:pt idx="32">
                  <c:v>228200</c:v>
                </c:pt>
                <c:pt idx="33">
                  <c:v>190300</c:v>
                </c:pt>
                <c:pt idx="34">
                  <c:v>152800</c:v>
                </c:pt>
                <c:pt idx="35">
                  <c:v>114700</c:v>
                </c:pt>
                <c:pt idx="36">
                  <c:v>76070</c:v>
                </c:pt>
                <c:pt idx="37">
                  <c:v>36860</c:v>
                </c:pt>
                <c:pt idx="38">
                  <c:v>-49000</c:v>
                </c:pt>
                <c:pt idx="39">
                  <c:v>-67320</c:v>
                </c:pt>
                <c:pt idx="40">
                  <c:v>-90940</c:v>
                </c:pt>
                <c:pt idx="41">
                  <c:v>-133400</c:v>
                </c:pt>
                <c:pt idx="42">
                  <c:v>-176400</c:v>
                </c:pt>
                <c:pt idx="43">
                  <c:v>-220000</c:v>
                </c:pt>
                <c:pt idx="44">
                  <c:v>-264200</c:v>
                </c:pt>
                <c:pt idx="45">
                  <c:v>-309000</c:v>
                </c:pt>
                <c:pt idx="46">
                  <c:v>-354100</c:v>
                </c:pt>
                <c:pt idx="47">
                  <c:v>-399300</c:v>
                </c:pt>
                <c:pt idx="48">
                  <c:v>-444800</c:v>
                </c:pt>
                <c:pt idx="49">
                  <c:v>-490400</c:v>
                </c:pt>
                <c:pt idx="50">
                  <c:v>-536100</c:v>
                </c:pt>
                <c:pt idx="51">
                  <c:v>-582100</c:v>
                </c:pt>
                <c:pt idx="52">
                  <c:v>-628100</c:v>
                </c:pt>
                <c:pt idx="53">
                  <c:v>-674400</c:v>
                </c:pt>
                <c:pt idx="54">
                  <c:v>-720800</c:v>
                </c:pt>
                <c:pt idx="55">
                  <c:v>-767400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F-44C0-9B70-1D442E46B2FA}"/>
            </c:ext>
          </c:extLst>
        </c:ser>
        <c:ser>
          <c:idx val="3"/>
          <c:order val="2"/>
          <c:tx>
            <c:strRef>
              <c:f>'Global BM'!$F$1</c:f>
              <c:strCache>
                <c:ptCount val="1"/>
                <c:pt idx="0">
                  <c:v>OperX1.5
B.M(kN-m)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BM'!$F$2:$F$57</c:f>
              <c:numCache>
                <c:formatCode>0.00E+00</c:formatCode>
                <c:ptCount val="56"/>
                <c:pt idx="0">
                  <c:v>1004000</c:v>
                </c:pt>
                <c:pt idx="1">
                  <c:v>986800</c:v>
                </c:pt>
                <c:pt idx="2">
                  <c:v>969400</c:v>
                </c:pt>
                <c:pt idx="3">
                  <c:v>951600</c:v>
                </c:pt>
                <c:pt idx="4">
                  <c:v>933400</c:v>
                </c:pt>
                <c:pt idx="5">
                  <c:v>914700</c:v>
                </c:pt>
                <c:pt idx="6">
                  <c:v>895500</c:v>
                </c:pt>
                <c:pt idx="7">
                  <c:v>875900</c:v>
                </c:pt>
                <c:pt idx="8">
                  <c:v>855900</c:v>
                </c:pt>
                <c:pt idx="9">
                  <c:v>835300</c:v>
                </c:pt>
                <c:pt idx="10">
                  <c:v>814400</c:v>
                </c:pt>
                <c:pt idx="11">
                  <c:v>792900</c:v>
                </c:pt>
                <c:pt idx="12">
                  <c:v>770800</c:v>
                </c:pt>
                <c:pt idx="13">
                  <c:v>748200</c:v>
                </c:pt>
                <c:pt idx="14">
                  <c:v>725000</c:v>
                </c:pt>
                <c:pt idx="15">
                  <c:v>701200</c:v>
                </c:pt>
                <c:pt idx="16">
                  <c:v>676900</c:v>
                </c:pt>
                <c:pt idx="17">
                  <c:v>652000</c:v>
                </c:pt>
                <c:pt idx="18">
                  <c:v>626500</c:v>
                </c:pt>
                <c:pt idx="19">
                  <c:v>600500</c:v>
                </c:pt>
                <c:pt idx="20">
                  <c:v>573800</c:v>
                </c:pt>
                <c:pt idx="21">
                  <c:v>546700</c:v>
                </c:pt>
                <c:pt idx="22">
                  <c:v>518900</c:v>
                </c:pt>
                <c:pt idx="23">
                  <c:v>490600</c:v>
                </c:pt>
                <c:pt idx="24">
                  <c:v>461700</c:v>
                </c:pt>
                <c:pt idx="25">
                  <c:v>432200</c:v>
                </c:pt>
                <c:pt idx="26">
                  <c:v>402100</c:v>
                </c:pt>
                <c:pt idx="27">
                  <c:v>371500</c:v>
                </c:pt>
                <c:pt idx="28">
                  <c:v>340300</c:v>
                </c:pt>
                <c:pt idx="29">
                  <c:v>308600</c:v>
                </c:pt>
                <c:pt idx="30">
                  <c:v>276300</c:v>
                </c:pt>
                <c:pt idx="31">
                  <c:v>243400</c:v>
                </c:pt>
                <c:pt idx="32">
                  <c:v>209900</c:v>
                </c:pt>
                <c:pt idx="33">
                  <c:v>175900</c:v>
                </c:pt>
                <c:pt idx="34">
                  <c:v>142000</c:v>
                </c:pt>
                <c:pt idx="35">
                  <c:v>107500</c:v>
                </c:pt>
                <c:pt idx="36">
                  <c:v>72490</c:v>
                </c:pt>
                <c:pt idx="37">
                  <c:v>36890</c:v>
                </c:pt>
                <c:pt idx="38">
                  <c:v>-45710</c:v>
                </c:pt>
                <c:pt idx="39">
                  <c:v>-65920</c:v>
                </c:pt>
                <c:pt idx="40">
                  <c:v>-86700</c:v>
                </c:pt>
                <c:pt idx="41">
                  <c:v>-117000</c:v>
                </c:pt>
                <c:pt idx="42">
                  <c:v>-156100</c:v>
                </c:pt>
                <c:pt idx="43">
                  <c:v>-195900</c:v>
                </c:pt>
                <c:pt idx="44">
                  <c:v>-236200</c:v>
                </c:pt>
                <c:pt idx="45">
                  <c:v>-277100</c:v>
                </c:pt>
                <c:pt idx="46">
                  <c:v>-318300</c:v>
                </c:pt>
                <c:pt idx="47">
                  <c:v>-359700</c:v>
                </c:pt>
                <c:pt idx="48">
                  <c:v>-401300</c:v>
                </c:pt>
                <c:pt idx="49">
                  <c:v>-443100</c:v>
                </c:pt>
                <c:pt idx="50">
                  <c:v>-485000</c:v>
                </c:pt>
                <c:pt idx="51">
                  <c:v>-527000</c:v>
                </c:pt>
                <c:pt idx="52">
                  <c:v>-569200</c:v>
                </c:pt>
                <c:pt idx="53">
                  <c:v>-611600</c:v>
                </c:pt>
                <c:pt idx="54">
                  <c:v>-654200</c:v>
                </c:pt>
                <c:pt idx="55">
                  <c:v>-696900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F-44C0-9B70-1D442E46B2FA}"/>
            </c:ext>
          </c:extLst>
        </c:ser>
        <c:ser>
          <c:idx val="0"/>
          <c:order val="3"/>
          <c:tx>
            <c:strRef>
              <c:f>'Global BM'!$E$1</c:f>
              <c:strCache>
                <c:ptCount val="1"/>
                <c:pt idx="0">
                  <c:v>OperX1
B.M(kN-m)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BM'!$E$2:$E$57</c:f>
              <c:numCache>
                <c:formatCode>0.00E+00</c:formatCode>
                <c:ptCount val="56"/>
                <c:pt idx="0">
                  <c:v>861800</c:v>
                </c:pt>
                <c:pt idx="1">
                  <c:v>848800</c:v>
                </c:pt>
                <c:pt idx="2">
                  <c:v>835300</c:v>
                </c:pt>
                <c:pt idx="3">
                  <c:v>821400</c:v>
                </c:pt>
                <c:pt idx="4">
                  <c:v>807000</c:v>
                </c:pt>
                <c:pt idx="5">
                  <c:v>792200</c:v>
                </c:pt>
                <c:pt idx="6">
                  <c:v>776900</c:v>
                </c:pt>
                <c:pt idx="7">
                  <c:v>761100</c:v>
                </c:pt>
                <c:pt idx="8">
                  <c:v>744900</c:v>
                </c:pt>
                <c:pt idx="9">
                  <c:v>728300</c:v>
                </c:pt>
                <c:pt idx="10">
                  <c:v>711100</c:v>
                </c:pt>
                <c:pt idx="11">
                  <c:v>693500</c:v>
                </c:pt>
                <c:pt idx="12">
                  <c:v>675300</c:v>
                </c:pt>
                <c:pt idx="13">
                  <c:v>656600</c:v>
                </c:pt>
                <c:pt idx="14">
                  <c:v>637200</c:v>
                </c:pt>
                <c:pt idx="15">
                  <c:v>617300</c:v>
                </c:pt>
                <c:pt idx="16">
                  <c:v>596800</c:v>
                </c:pt>
                <c:pt idx="17">
                  <c:v>575800</c:v>
                </c:pt>
                <c:pt idx="18">
                  <c:v>554200</c:v>
                </c:pt>
                <c:pt idx="19">
                  <c:v>532000</c:v>
                </c:pt>
                <c:pt idx="20">
                  <c:v>509200</c:v>
                </c:pt>
                <c:pt idx="21">
                  <c:v>485900</c:v>
                </c:pt>
                <c:pt idx="22">
                  <c:v>462000</c:v>
                </c:pt>
                <c:pt idx="23">
                  <c:v>437500</c:v>
                </c:pt>
                <c:pt idx="24">
                  <c:v>412500</c:v>
                </c:pt>
                <c:pt idx="25">
                  <c:v>386900</c:v>
                </c:pt>
                <c:pt idx="26">
                  <c:v>360700</c:v>
                </c:pt>
                <c:pt idx="27">
                  <c:v>333900</c:v>
                </c:pt>
                <c:pt idx="28">
                  <c:v>306600</c:v>
                </c:pt>
                <c:pt idx="29">
                  <c:v>278700</c:v>
                </c:pt>
                <c:pt idx="30">
                  <c:v>250200</c:v>
                </c:pt>
                <c:pt idx="31">
                  <c:v>221200</c:v>
                </c:pt>
                <c:pt idx="32">
                  <c:v>191600</c:v>
                </c:pt>
                <c:pt idx="33">
                  <c:v>161400</c:v>
                </c:pt>
                <c:pt idx="34">
                  <c:v>131100</c:v>
                </c:pt>
                <c:pt idx="35">
                  <c:v>100300</c:v>
                </c:pt>
                <c:pt idx="36">
                  <c:v>68910</c:v>
                </c:pt>
                <c:pt idx="37">
                  <c:v>36930</c:v>
                </c:pt>
                <c:pt idx="38">
                  <c:v>-42420</c:v>
                </c:pt>
                <c:pt idx="39">
                  <c:v>-64520</c:v>
                </c:pt>
                <c:pt idx="40">
                  <c:v>-87190</c:v>
                </c:pt>
                <c:pt idx="41">
                  <c:v>-110400</c:v>
                </c:pt>
                <c:pt idx="42">
                  <c:v>-135800</c:v>
                </c:pt>
                <c:pt idx="43">
                  <c:v>-171700</c:v>
                </c:pt>
                <c:pt idx="44">
                  <c:v>-208200</c:v>
                </c:pt>
                <c:pt idx="45">
                  <c:v>-245200</c:v>
                </c:pt>
                <c:pt idx="46">
                  <c:v>-282600</c:v>
                </c:pt>
                <c:pt idx="47">
                  <c:v>-320100</c:v>
                </c:pt>
                <c:pt idx="48">
                  <c:v>-357900</c:v>
                </c:pt>
                <c:pt idx="49">
                  <c:v>-395700</c:v>
                </c:pt>
                <c:pt idx="50">
                  <c:v>-433800</c:v>
                </c:pt>
                <c:pt idx="51">
                  <c:v>-472000</c:v>
                </c:pt>
                <c:pt idx="52">
                  <c:v>-510300</c:v>
                </c:pt>
                <c:pt idx="53">
                  <c:v>-548900</c:v>
                </c:pt>
                <c:pt idx="54">
                  <c:v>-587600</c:v>
                </c:pt>
                <c:pt idx="55">
                  <c:v>-626400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F-44C0-9B70-1D442E46B2FA}"/>
            </c:ext>
          </c:extLst>
        </c:ser>
        <c:ser>
          <c:idx val="4"/>
          <c:order val="4"/>
          <c:tx>
            <c:strRef>
              <c:f>'Global BM'!$D$1</c:f>
              <c:strCache>
                <c:ptCount val="1"/>
                <c:pt idx="0">
                  <c:v>Install
B.M(kN-m)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BM'!$D$2:$D$57</c:f>
              <c:numCache>
                <c:formatCode>0.00E+00</c:formatCode>
                <c:ptCount val="56"/>
                <c:pt idx="0">
                  <c:v>596300</c:v>
                </c:pt>
                <c:pt idx="1">
                  <c:v>591000</c:v>
                </c:pt>
                <c:pt idx="2">
                  <c:v>585100</c:v>
                </c:pt>
                <c:pt idx="3">
                  <c:v>578700</c:v>
                </c:pt>
                <c:pt idx="4">
                  <c:v>571800</c:v>
                </c:pt>
                <c:pt idx="5">
                  <c:v>564300</c:v>
                </c:pt>
                <c:pt idx="6">
                  <c:v>556300</c:v>
                </c:pt>
                <c:pt idx="7">
                  <c:v>547800</c:v>
                </c:pt>
                <c:pt idx="8">
                  <c:v>538800</c:v>
                </c:pt>
                <c:pt idx="9">
                  <c:v>529300</c:v>
                </c:pt>
                <c:pt idx="10">
                  <c:v>519200</c:v>
                </c:pt>
                <c:pt idx="11">
                  <c:v>508600</c:v>
                </c:pt>
                <c:pt idx="12">
                  <c:v>497400</c:v>
                </c:pt>
                <c:pt idx="13">
                  <c:v>485700</c:v>
                </c:pt>
                <c:pt idx="14">
                  <c:v>473400</c:v>
                </c:pt>
                <c:pt idx="15">
                  <c:v>460500</c:v>
                </c:pt>
                <c:pt idx="16">
                  <c:v>447100</c:v>
                </c:pt>
                <c:pt idx="17">
                  <c:v>433100</c:v>
                </c:pt>
                <c:pt idx="18">
                  <c:v>418500</c:v>
                </c:pt>
                <c:pt idx="19">
                  <c:v>403400</c:v>
                </c:pt>
                <c:pt idx="20">
                  <c:v>387700</c:v>
                </c:pt>
                <c:pt idx="21">
                  <c:v>371500</c:v>
                </c:pt>
                <c:pt idx="22">
                  <c:v>354700</c:v>
                </c:pt>
                <c:pt idx="23">
                  <c:v>337300</c:v>
                </c:pt>
                <c:pt idx="24">
                  <c:v>319400</c:v>
                </c:pt>
                <c:pt idx="25">
                  <c:v>300900</c:v>
                </c:pt>
                <c:pt idx="26">
                  <c:v>281900</c:v>
                </c:pt>
                <c:pt idx="27">
                  <c:v>262300</c:v>
                </c:pt>
                <c:pt idx="28">
                  <c:v>242100</c:v>
                </c:pt>
                <c:pt idx="29">
                  <c:v>221400</c:v>
                </c:pt>
                <c:pt idx="30">
                  <c:v>200100</c:v>
                </c:pt>
                <c:pt idx="31">
                  <c:v>178200</c:v>
                </c:pt>
                <c:pt idx="32">
                  <c:v>155800</c:v>
                </c:pt>
                <c:pt idx="33">
                  <c:v>132800</c:v>
                </c:pt>
                <c:pt idx="34">
                  <c:v>109200</c:v>
                </c:pt>
                <c:pt idx="35">
                  <c:v>85140</c:v>
                </c:pt>
                <c:pt idx="36">
                  <c:v>60470</c:v>
                </c:pt>
                <c:pt idx="37">
                  <c:v>35230</c:v>
                </c:pt>
                <c:pt idx="38">
                  <c:v>-39110</c:v>
                </c:pt>
                <c:pt idx="39">
                  <c:v>-65470</c:v>
                </c:pt>
                <c:pt idx="40">
                  <c:v>-92400</c:v>
                </c:pt>
                <c:pt idx="41">
                  <c:v>-119900</c:v>
                </c:pt>
                <c:pt idx="42">
                  <c:v>-147900</c:v>
                </c:pt>
                <c:pt idx="43">
                  <c:v>-176600</c:v>
                </c:pt>
                <c:pt idx="44">
                  <c:v>-205700</c:v>
                </c:pt>
                <c:pt idx="45">
                  <c:v>-235500</c:v>
                </c:pt>
                <c:pt idx="46">
                  <c:v>-265600</c:v>
                </c:pt>
                <c:pt idx="47">
                  <c:v>-295800</c:v>
                </c:pt>
                <c:pt idx="48">
                  <c:v>-326300</c:v>
                </c:pt>
                <c:pt idx="49">
                  <c:v>-356900</c:v>
                </c:pt>
                <c:pt idx="50">
                  <c:v>-387600</c:v>
                </c:pt>
                <c:pt idx="51">
                  <c:v>-418700</c:v>
                </c:pt>
                <c:pt idx="52">
                  <c:v>-450000</c:v>
                </c:pt>
                <c:pt idx="53">
                  <c:v>-481500</c:v>
                </c:pt>
                <c:pt idx="54">
                  <c:v>-513100</c:v>
                </c:pt>
                <c:pt idx="55">
                  <c:v>-544900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8F-44C0-9B70-1D442E46B2FA}"/>
            </c:ext>
          </c:extLst>
        </c:ser>
        <c:ser>
          <c:idx val="5"/>
          <c:order val="5"/>
          <c:tx>
            <c:strRef>
              <c:f>'Global BM'!$I$1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BM'!$I$2:$I$57</c:f>
              <c:numCache>
                <c:formatCode>0_);[Red]\(0\)</c:formatCode>
                <c:ptCount val="56"/>
                <c:pt idx="0">
                  <c:v>1054200</c:v>
                </c:pt>
                <c:pt idx="1">
                  <c:v>1036140</c:v>
                </c:pt>
                <c:pt idx="2">
                  <c:v>1017870</c:v>
                </c:pt>
                <c:pt idx="3">
                  <c:v>999180</c:v>
                </c:pt>
                <c:pt idx="4">
                  <c:v>980070</c:v>
                </c:pt>
                <c:pt idx="5">
                  <c:v>960435</c:v>
                </c:pt>
                <c:pt idx="6">
                  <c:v>940275</c:v>
                </c:pt>
                <c:pt idx="7">
                  <c:v>919695</c:v>
                </c:pt>
                <c:pt idx="8">
                  <c:v>898695</c:v>
                </c:pt>
                <c:pt idx="9">
                  <c:v>877065</c:v>
                </c:pt>
                <c:pt idx="10">
                  <c:v>855120</c:v>
                </c:pt>
                <c:pt idx="11">
                  <c:v>832545</c:v>
                </c:pt>
                <c:pt idx="12">
                  <c:v>809340</c:v>
                </c:pt>
                <c:pt idx="13">
                  <c:v>785610</c:v>
                </c:pt>
                <c:pt idx="14">
                  <c:v>761250</c:v>
                </c:pt>
                <c:pt idx="15">
                  <c:v>736260</c:v>
                </c:pt>
                <c:pt idx="16">
                  <c:v>731745</c:v>
                </c:pt>
                <c:pt idx="17">
                  <c:v>731745</c:v>
                </c:pt>
                <c:pt idx="18">
                  <c:v>731745</c:v>
                </c:pt>
                <c:pt idx="19">
                  <c:v>731745</c:v>
                </c:pt>
                <c:pt idx="20">
                  <c:v>731745</c:v>
                </c:pt>
                <c:pt idx="21">
                  <c:v>731745</c:v>
                </c:pt>
                <c:pt idx="22">
                  <c:v>731745</c:v>
                </c:pt>
                <c:pt idx="23">
                  <c:v>731745</c:v>
                </c:pt>
                <c:pt idx="24">
                  <c:v>731745</c:v>
                </c:pt>
                <c:pt idx="25">
                  <c:v>731745</c:v>
                </c:pt>
                <c:pt idx="26">
                  <c:v>731745</c:v>
                </c:pt>
                <c:pt idx="27">
                  <c:v>731745</c:v>
                </c:pt>
                <c:pt idx="28">
                  <c:v>731745</c:v>
                </c:pt>
                <c:pt idx="29">
                  <c:v>731745</c:v>
                </c:pt>
                <c:pt idx="30">
                  <c:v>731745</c:v>
                </c:pt>
                <c:pt idx="31">
                  <c:v>731745</c:v>
                </c:pt>
                <c:pt idx="32">
                  <c:v>731745</c:v>
                </c:pt>
                <c:pt idx="33">
                  <c:v>731745</c:v>
                </c:pt>
                <c:pt idx="34">
                  <c:v>731745</c:v>
                </c:pt>
                <c:pt idx="35">
                  <c:v>731745</c:v>
                </c:pt>
                <c:pt idx="36">
                  <c:v>731745</c:v>
                </c:pt>
                <c:pt idx="37">
                  <c:v>731745</c:v>
                </c:pt>
                <c:pt idx="38">
                  <c:v>731745</c:v>
                </c:pt>
                <c:pt idx="39">
                  <c:v>731745</c:v>
                </c:pt>
                <c:pt idx="40">
                  <c:v>731745</c:v>
                </c:pt>
                <c:pt idx="41">
                  <c:v>731745</c:v>
                </c:pt>
                <c:pt idx="42">
                  <c:v>731745</c:v>
                </c:pt>
                <c:pt idx="43">
                  <c:v>731745</c:v>
                </c:pt>
                <c:pt idx="44">
                  <c:v>731745</c:v>
                </c:pt>
                <c:pt idx="45">
                  <c:v>731745</c:v>
                </c:pt>
                <c:pt idx="46">
                  <c:v>731745</c:v>
                </c:pt>
                <c:pt idx="47">
                  <c:v>731745</c:v>
                </c:pt>
                <c:pt idx="48">
                  <c:v>731745</c:v>
                </c:pt>
                <c:pt idx="49">
                  <c:v>731745</c:v>
                </c:pt>
                <c:pt idx="50">
                  <c:v>731745</c:v>
                </c:pt>
                <c:pt idx="51">
                  <c:v>731745</c:v>
                </c:pt>
                <c:pt idx="52">
                  <c:v>731745</c:v>
                </c:pt>
                <c:pt idx="53">
                  <c:v>731745</c:v>
                </c:pt>
                <c:pt idx="54">
                  <c:v>731745</c:v>
                </c:pt>
                <c:pt idx="55">
                  <c:v>731745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9-4EE1-B8FB-1F6D2CDD4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802857713288843"/>
          <c:y val="4.5161723565529444E-2"/>
          <c:w val="0.39633475397830076"/>
          <c:h val="3.5206146880482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Sheer</a:t>
            </a:r>
            <a:r>
              <a:rPr lang="en-US" altLang="ko-KR" sz="2000" baseline="0"/>
              <a:t> Force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'Global SF'!$H$3</c:f>
              <c:strCache>
                <c:ptCount val="1"/>
                <c:pt idx="0">
                  <c:v>Allowable
S.F (kN)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SF'!$H$4:$H$59</c:f>
              <c:numCache>
                <c:formatCode>0.00E+00</c:formatCode>
                <c:ptCount val="56"/>
                <c:pt idx="0">
                  <c:v>26932.5</c:v>
                </c:pt>
                <c:pt idx="1">
                  <c:v>27531</c:v>
                </c:pt>
                <c:pt idx="2">
                  <c:v>28129.5</c:v>
                </c:pt>
                <c:pt idx="3">
                  <c:v>28717.5</c:v>
                </c:pt>
                <c:pt idx="4">
                  <c:v>29316</c:v>
                </c:pt>
                <c:pt idx="5">
                  <c:v>29914.5</c:v>
                </c:pt>
                <c:pt idx="6">
                  <c:v>30502.5</c:v>
                </c:pt>
                <c:pt idx="7">
                  <c:v>31101</c:v>
                </c:pt>
                <c:pt idx="8">
                  <c:v>31699.5</c:v>
                </c:pt>
                <c:pt idx="9">
                  <c:v>32298</c:v>
                </c:pt>
                <c:pt idx="10">
                  <c:v>32886</c:v>
                </c:pt>
                <c:pt idx="11">
                  <c:v>33642</c:v>
                </c:pt>
                <c:pt idx="12">
                  <c:v>34387.5</c:v>
                </c:pt>
                <c:pt idx="13">
                  <c:v>35133</c:v>
                </c:pt>
                <c:pt idx="14">
                  <c:v>35889</c:v>
                </c:pt>
                <c:pt idx="15">
                  <c:v>36634.5</c:v>
                </c:pt>
                <c:pt idx="16">
                  <c:v>37380</c:v>
                </c:pt>
                <c:pt idx="17">
                  <c:v>38136</c:v>
                </c:pt>
                <c:pt idx="18">
                  <c:v>38881.5</c:v>
                </c:pt>
                <c:pt idx="19">
                  <c:v>39627</c:v>
                </c:pt>
                <c:pt idx="20">
                  <c:v>40383</c:v>
                </c:pt>
                <c:pt idx="21">
                  <c:v>41128.5</c:v>
                </c:pt>
                <c:pt idx="22">
                  <c:v>41874</c:v>
                </c:pt>
                <c:pt idx="23">
                  <c:v>42630</c:v>
                </c:pt>
                <c:pt idx="24">
                  <c:v>43375.5</c:v>
                </c:pt>
                <c:pt idx="25">
                  <c:v>44121</c:v>
                </c:pt>
                <c:pt idx="26">
                  <c:v>44877</c:v>
                </c:pt>
                <c:pt idx="27">
                  <c:v>45622.5</c:v>
                </c:pt>
                <c:pt idx="28">
                  <c:v>46368</c:v>
                </c:pt>
                <c:pt idx="29">
                  <c:v>47124</c:v>
                </c:pt>
                <c:pt idx="30">
                  <c:v>47869.5</c:v>
                </c:pt>
                <c:pt idx="31">
                  <c:v>48615</c:v>
                </c:pt>
                <c:pt idx="32">
                  <c:v>49360.5</c:v>
                </c:pt>
                <c:pt idx="33">
                  <c:v>50116.5</c:v>
                </c:pt>
                <c:pt idx="34">
                  <c:v>50862</c:v>
                </c:pt>
                <c:pt idx="35">
                  <c:v>51607.5</c:v>
                </c:pt>
                <c:pt idx="36">
                  <c:v>52363.5</c:v>
                </c:pt>
                <c:pt idx="37">
                  <c:v>53109</c:v>
                </c:pt>
                <c:pt idx="38">
                  <c:v>53854.5</c:v>
                </c:pt>
                <c:pt idx="39">
                  <c:v>54610.5</c:v>
                </c:pt>
                <c:pt idx="40">
                  <c:v>55356</c:v>
                </c:pt>
                <c:pt idx="41">
                  <c:v>56101.5</c:v>
                </c:pt>
                <c:pt idx="42">
                  <c:v>56857.5</c:v>
                </c:pt>
                <c:pt idx="43">
                  <c:v>57603</c:v>
                </c:pt>
                <c:pt idx="44">
                  <c:v>58348.5</c:v>
                </c:pt>
                <c:pt idx="45">
                  <c:v>59104.5</c:v>
                </c:pt>
                <c:pt idx="46">
                  <c:v>59314.5</c:v>
                </c:pt>
                <c:pt idx="47">
                  <c:v>59524.5</c:v>
                </c:pt>
                <c:pt idx="48">
                  <c:v>59745</c:v>
                </c:pt>
                <c:pt idx="49">
                  <c:v>59955</c:v>
                </c:pt>
                <c:pt idx="50">
                  <c:v>60165</c:v>
                </c:pt>
                <c:pt idx="51">
                  <c:v>60375</c:v>
                </c:pt>
                <c:pt idx="52">
                  <c:v>60595.5</c:v>
                </c:pt>
                <c:pt idx="53">
                  <c:v>60805.5</c:v>
                </c:pt>
                <c:pt idx="54">
                  <c:v>61015.5</c:v>
                </c:pt>
                <c:pt idx="55">
                  <c:v>61236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4C-4587-8EEC-F621683B07C8}"/>
            </c:ext>
          </c:extLst>
        </c:ser>
        <c:ser>
          <c:idx val="2"/>
          <c:order val="1"/>
          <c:tx>
            <c:strRef>
              <c:f>'Global SF'!$G$3</c:f>
              <c:strCache>
                <c:ptCount val="1"/>
                <c:pt idx="0">
                  <c:v>OperX2
S.F (kN)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SF'!$G$4:$G$59</c:f>
              <c:numCache>
                <c:formatCode>0.00E+00</c:formatCode>
                <c:ptCount val="56"/>
                <c:pt idx="0">
                  <c:v>25650</c:v>
                </c:pt>
                <c:pt idx="1">
                  <c:v>26220</c:v>
                </c:pt>
                <c:pt idx="2">
                  <c:v>26790</c:v>
                </c:pt>
                <c:pt idx="3">
                  <c:v>27350</c:v>
                </c:pt>
                <c:pt idx="4">
                  <c:v>27920</c:v>
                </c:pt>
                <c:pt idx="5">
                  <c:v>28490</c:v>
                </c:pt>
                <c:pt idx="6">
                  <c:v>29050</c:v>
                </c:pt>
                <c:pt idx="7">
                  <c:v>29620</c:v>
                </c:pt>
                <c:pt idx="8">
                  <c:v>30190</c:v>
                </c:pt>
                <c:pt idx="9">
                  <c:v>30760</c:v>
                </c:pt>
                <c:pt idx="10">
                  <c:v>31320</c:v>
                </c:pt>
                <c:pt idx="11">
                  <c:v>32040</c:v>
                </c:pt>
                <c:pt idx="12">
                  <c:v>32750</c:v>
                </c:pt>
                <c:pt idx="13">
                  <c:v>33460</c:v>
                </c:pt>
                <c:pt idx="14">
                  <c:v>34180</c:v>
                </c:pt>
                <c:pt idx="15">
                  <c:v>34890</c:v>
                </c:pt>
                <c:pt idx="16">
                  <c:v>35600</c:v>
                </c:pt>
                <c:pt idx="17">
                  <c:v>36320</c:v>
                </c:pt>
                <c:pt idx="18">
                  <c:v>37030</c:v>
                </c:pt>
                <c:pt idx="19">
                  <c:v>37740</c:v>
                </c:pt>
                <c:pt idx="20">
                  <c:v>38460</c:v>
                </c:pt>
                <c:pt idx="21">
                  <c:v>39170</c:v>
                </c:pt>
                <c:pt idx="22">
                  <c:v>39880</c:v>
                </c:pt>
                <c:pt idx="23">
                  <c:v>40600</c:v>
                </c:pt>
                <c:pt idx="24">
                  <c:v>41310</c:v>
                </c:pt>
                <c:pt idx="25">
                  <c:v>42020</c:v>
                </c:pt>
                <c:pt idx="26">
                  <c:v>42740</c:v>
                </c:pt>
                <c:pt idx="27">
                  <c:v>43450</c:v>
                </c:pt>
                <c:pt idx="28">
                  <c:v>44160</c:v>
                </c:pt>
                <c:pt idx="29">
                  <c:v>44880</c:v>
                </c:pt>
                <c:pt idx="30">
                  <c:v>45590</c:v>
                </c:pt>
                <c:pt idx="31">
                  <c:v>46300</c:v>
                </c:pt>
                <c:pt idx="32">
                  <c:v>47010</c:v>
                </c:pt>
                <c:pt idx="33">
                  <c:v>47730</c:v>
                </c:pt>
                <c:pt idx="34">
                  <c:v>48440</c:v>
                </c:pt>
                <c:pt idx="35">
                  <c:v>49150</c:v>
                </c:pt>
                <c:pt idx="36">
                  <c:v>49870</c:v>
                </c:pt>
                <c:pt idx="37">
                  <c:v>50580</c:v>
                </c:pt>
                <c:pt idx="38">
                  <c:v>51290</c:v>
                </c:pt>
                <c:pt idx="39">
                  <c:v>52010</c:v>
                </c:pt>
                <c:pt idx="40">
                  <c:v>52720</c:v>
                </c:pt>
                <c:pt idx="41">
                  <c:v>53430</c:v>
                </c:pt>
                <c:pt idx="42">
                  <c:v>54150</c:v>
                </c:pt>
                <c:pt idx="43">
                  <c:v>54860</c:v>
                </c:pt>
                <c:pt idx="44">
                  <c:v>55570</c:v>
                </c:pt>
                <c:pt idx="45">
                  <c:v>56290</c:v>
                </c:pt>
                <c:pt idx="46">
                  <c:v>56490</c:v>
                </c:pt>
                <c:pt idx="47">
                  <c:v>56690</c:v>
                </c:pt>
                <c:pt idx="48">
                  <c:v>56900</c:v>
                </c:pt>
                <c:pt idx="49">
                  <c:v>57100</c:v>
                </c:pt>
                <c:pt idx="50">
                  <c:v>57300</c:v>
                </c:pt>
                <c:pt idx="51">
                  <c:v>57500</c:v>
                </c:pt>
                <c:pt idx="52">
                  <c:v>57710</c:v>
                </c:pt>
                <c:pt idx="53">
                  <c:v>57910</c:v>
                </c:pt>
                <c:pt idx="54">
                  <c:v>58110</c:v>
                </c:pt>
                <c:pt idx="55">
                  <c:v>58320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4C-4587-8EEC-F621683B07C8}"/>
            </c:ext>
          </c:extLst>
        </c:ser>
        <c:ser>
          <c:idx val="3"/>
          <c:order val="2"/>
          <c:tx>
            <c:strRef>
              <c:f>'Global SF'!$F$3</c:f>
              <c:strCache>
                <c:ptCount val="1"/>
                <c:pt idx="0">
                  <c:v>OperX1.5
S.F (kN)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SF'!$F$4:$F$59</c:f>
              <c:numCache>
                <c:formatCode>0.00E+00</c:formatCode>
                <c:ptCount val="56"/>
                <c:pt idx="0">
                  <c:v>20830</c:v>
                </c:pt>
                <c:pt idx="1">
                  <c:v>21390</c:v>
                </c:pt>
                <c:pt idx="2">
                  <c:v>21960</c:v>
                </c:pt>
                <c:pt idx="3">
                  <c:v>22530</c:v>
                </c:pt>
                <c:pt idx="4">
                  <c:v>23090</c:v>
                </c:pt>
                <c:pt idx="5">
                  <c:v>23660</c:v>
                </c:pt>
                <c:pt idx="6">
                  <c:v>24230</c:v>
                </c:pt>
                <c:pt idx="7">
                  <c:v>24800</c:v>
                </c:pt>
                <c:pt idx="8">
                  <c:v>25360</c:v>
                </c:pt>
                <c:pt idx="9">
                  <c:v>25930</c:v>
                </c:pt>
                <c:pt idx="10">
                  <c:v>26500</c:v>
                </c:pt>
                <c:pt idx="11">
                  <c:v>27210</c:v>
                </c:pt>
                <c:pt idx="12">
                  <c:v>27930</c:v>
                </c:pt>
                <c:pt idx="13">
                  <c:v>28640</c:v>
                </c:pt>
                <c:pt idx="14">
                  <c:v>29350</c:v>
                </c:pt>
                <c:pt idx="15">
                  <c:v>30070</c:v>
                </c:pt>
                <c:pt idx="16">
                  <c:v>30780</c:v>
                </c:pt>
                <c:pt idx="17">
                  <c:v>31490</c:v>
                </c:pt>
                <c:pt idx="18">
                  <c:v>32200</c:v>
                </c:pt>
                <c:pt idx="19">
                  <c:v>32920</c:v>
                </c:pt>
                <c:pt idx="20">
                  <c:v>33630</c:v>
                </c:pt>
                <c:pt idx="21">
                  <c:v>34340</c:v>
                </c:pt>
                <c:pt idx="22">
                  <c:v>35060</c:v>
                </c:pt>
                <c:pt idx="23">
                  <c:v>35770</c:v>
                </c:pt>
                <c:pt idx="24">
                  <c:v>36480</c:v>
                </c:pt>
                <c:pt idx="25">
                  <c:v>37200</c:v>
                </c:pt>
                <c:pt idx="26">
                  <c:v>37910</c:v>
                </c:pt>
                <c:pt idx="27">
                  <c:v>38620</c:v>
                </c:pt>
                <c:pt idx="28">
                  <c:v>39340</c:v>
                </c:pt>
                <c:pt idx="29">
                  <c:v>40050</c:v>
                </c:pt>
                <c:pt idx="30">
                  <c:v>40760</c:v>
                </c:pt>
                <c:pt idx="31">
                  <c:v>41480</c:v>
                </c:pt>
                <c:pt idx="32">
                  <c:v>42190</c:v>
                </c:pt>
                <c:pt idx="33">
                  <c:v>42900</c:v>
                </c:pt>
                <c:pt idx="34">
                  <c:v>43620</c:v>
                </c:pt>
                <c:pt idx="35">
                  <c:v>44330</c:v>
                </c:pt>
                <c:pt idx="36">
                  <c:v>45040</c:v>
                </c:pt>
                <c:pt idx="37">
                  <c:v>45760</c:v>
                </c:pt>
                <c:pt idx="38">
                  <c:v>46470</c:v>
                </c:pt>
                <c:pt idx="39">
                  <c:v>47180</c:v>
                </c:pt>
                <c:pt idx="40">
                  <c:v>47900</c:v>
                </c:pt>
                <c:pt idx="41">
                  <c:v>48610</c:v>
                </c:pt>
                <c:pt idx="42">
                  <c:v>49320</c:v>
                </c:pt>
                <c:pt idx="43">
                  <c:v>50030</c:v>
                </c:pt>
                <c:pt idx="44">
                  <c:v>50750</c:v>
                </c:pt>
                <c:pt idx="45">
                  <c:v>51460</c:v>
                </c:pt>
                <c:pt idx="46">
                  <c:v>51660</c:v>
                </c:pt>
                <c:pt idx="47">
                  <c:v>51870</c:v>
                </c:pt>
                <c:pt idx="48">
                  <c:v>52070</c:v>
                </c:pt>
                <c:pt idx="49">
                  <c:v>52270</c:v>
                </c:pt>
                <c:pt idx="50">
                  <c:v>52480</c:v>
                </c:pt>
                <c:pt idx="51">
                  <c:v>52680</c:v>
                </c:pt>
                <c:pt idx="52">
                  <c:v>52880</c:v>
                </c:pt>
                <c:pt idx="53">
                  <c:v>53080</c:v>
                </c:pt>
                <c:pt idx="54">
                  <c:v>53290</c:v>
                </c:pt>
                <c:pt idx="55">
                  <c:v>53490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4C-4587-8EEC-F621683B07C8}"/>
            </c:ext>
          </c:extLst>
        </c:ser>
        <c:ser>
          <c:idx val="0"/>
          <c:order val="3"/>
          <c:tx>
            <c:strRef>
              <c:f>'Global SF'!$E$3</c:f>
              <c:strCache>
                <c:ptCount val="1"/>
                <c:pt idx="0">
                  <c:v>OperX1
S.F (kN)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SF'!$E$4:$E$59</c:f>
              <c:numCache>
                <c:formatCode>0.00E+00</c:formatCode>
                <c:ptCount val="56"/>
                <c:pt idx="0">
                  <c:v>16000</c:v>
                </c:pt>
                <c:pt idx="1">
                  <c:v>16570</c:v>
                </c:pt>
                <c:pt idx="2">
                  <c:v>17140</c:v>
                </c:pt>
                <c:pt idx="3">
                  <c:v>17700</c:v>
                </c:pt>
                <c:pt idx="4">
                  <c:v>18270</c:v>
                </c:pt>
                <c:pt idx="5">
                  <c:v>18840</c:v>
                </c:pt>
                <c:pt idx="6">
                  <c:v>19400</c:v>
                </c:pt>
                <c:pt idx="7">
                  <c:v>19970</c:v>
                </c:pt>
                <c:pt idx="8">
                  <c:v>20540</c:v>
                </c:pt>
                <c:pt idx="9">
                  <c:v>21110</c:v>
                </c:pt>
                <c:pt idx="10">
                  <c:v>21670</c:v>
                </c:pt>
                <c:pt idx="11">
                  <c:v>22390</c:v>
                </c:pt>
                <c:pt idx="12">
                  <c:v>23100</c:v>
                </c:pt>
                <c:pt idx="13">
                  <c:v>23810</c:v>
                </c:pt>
                <c:pt idx="14">
                  <c:v>24530</c:v>
                </c:pt>
                <c:pt idx="15">
                  <c:v>25240</c:v>
                </c:pt>
                <c:pt idx="16">
                  <c:v>25950</c:v>
                </c:pt>
                <c:pt idx="17">
                  <c:v>26670</c:v>
                </c:pt>
                <c:pt idx="18">
                  <c:v>27380</c:v>
                </c:pt>
                <c:pt idx="19">
                  <c:v>28090</c:v>
                </c:pt>
                <c:pt idx="20">
                  <c:v>28810</c:v>
                </c:pt>
                <c:pt idx="21">
                  <c:v>29520</c:v>
                </c:pt>
                <c:pt idx="22">
                  <c:v>30230</c:v>
                </c:pt>
                <c:pt idx="23">
                  <c:v>30950</c:v>
                </c:pt>
                <c:pt idx="24">
                  <c:v>31660</c:v>
                </c:pt>
                <c:pt idx="25">
                  <c:v>32370</c:v>
                </c:pt>
                <c:pt idx="26">
                  <c:v>33090</c:v>
                </c:pt>
                <c:pt idx="27">
                  <c:v>33800</c:v>
                </c:pt>
                <c:pt idx="28">
                  <c:v>34510</c:v>
                </c:pt>
                <c:pt idx="29">
                  <c:v>35220</c:v>
                </c:pt>
                <c:pt idx="30">
                  <c:v>35940</c:v>
                </c:pt>
                <c:pt idx="31">
                  <c:v>36650</c:v>
                </c:pt>
                <c:pt idx="32">
                  <c:v>37360</c:v>
                </c:pt>
                <c:pt idx="33">
                  <c:v>38080</c:v>
                </c:pt>
                <c:pt idx="34">
                  <c:v>38790</c:v>
                </c:pt>
                <c:pt idx="35">
                  <c:v>39500</c:v>
                </c:pt>
                <c:pt idx="36">
                  <c:v>40220</c:v>
                </c:pt>
                <c:pt idx="37">
                  <c:v>40930</c:v>
                </c:pt>
                <c:pt idx="38">
                  <c:v>41640</c:v>
                </c:pt>
                <c:pt idx="39">
                  <c:v>42360</c:v>
                </c:pt>
                <c:pt idx="40">
                  <c:v>43070</c:v>
                </c:pt>
                <c:pt idx="41">
                  <c:v>43780</c:v>
                </c:pt>
                <c:pt idx="42">
                  <c:v>44500</c:v>
                </c:pt>
                <c:pt idx="43">
                  <c:v>45210</c:v>
                </c:pt>
                <c:pt idx="44">
                  <c:v>45920</c:v>
                </c:pt>
                <c:pt idx="45">
                  <c:v>46640</c:v>
                </c:pt>
                <c:pt idx="46">
                  <c:v>46840</c:v>
                </c:pt>
                <c:pt idx="47">
                  <c:v>47040</c:v>
                </c:pt>
                <c:pt idx="48">
                  <c:v>47250</c:v>
                </c:pt>
                <c:pt idx="49">
                  <c:v>47450</c:v>
                </c:pt>
                <c:pt idx="50">
                  <c:v>47650</c:v>
                </c:pt>
                <c:pt idx="51">
                  <c:v>47850</c:v>
                </c:pt>
                <c:pt idx="52">
                  <c:v>48060</c:v>
                </c:pt>
                <c:pt idx="53">
                  <c:v>48260</c:v>
                </c:pt>
                <c:pt idx="54">
                  <c:v>48460</c:v>
                </c:pt>
                <c:pt idx="55">
                  <c:v>48670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4C-4587-8EEC-F621683B07C8}"/>
            </c:ext>
          </c:extLst>
        </c:ser>
        <c:ser>
          <c:idx val="4"/>
          <c:order val="4"/>
          <c:tx>
            <c:strRef>
              <c:f>'Global SF'!$D$3</c:f>
              <c:strCache>
                <c:ptCount val="1"/>
                <c:pt idx="0">
                  <c:v>Install
S.F (kN)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SF'!$D$4:$D$59</c:f>
              <c:numCache>
                <c:formatCode>0.00E+00</c:formatCode>
                <c:ptCount val="56"/>
                <c:pt idx="0">
                  <c:v>6367</c:v>
                </c:pt>
                <c:pt idx="1">
                  <c:v>7022</c:v>
                </c:pt>
                <c:pt idx="2">
                  <c:v>7677</c:v>
                </c:pt>
                <c:pt idx="3">
                  <c:v>8332</c:v>
                </c:pt>
                <c:pt idx="4">
                  <c:v>8987</c:v>
                </c:pt>
                <c:pt idx="5">
                  <c:v>9642</c:v>
                </c:pt>
                <c:pt idx="6">
                  <c:v>10300</c:v>
                </c:pt>
                <c:pt idx="7">
                  <c:v>10950</c:v>
                </c:pt>
                <c:pt idx="8">
                  <c:v>11620</c:v>
                </c:pt>
                <c:pt idx="9">
                  <c:v>12270</c:v>
                </c:pt>
                <c:pt idx="10">
                  <c:v>12920</c:v>
                </c:pt>
                <c:pt idx="11">
                  <c:v>13630</c:v>
                </c:pt>
                <c:pt idx="12">
                  <c:v>14330</c:v>
                </c:pt>
                <c:pt idx="13">
                  <c:v>15030</c:v>
                </c:pt>
                <c:pt idx="14">
                  <c:v>15740</c:v>
                </c:pt>
                <c:pt idx="15">
                  <c:v>16440</c:v>
                </c:pt>
                <c:pt idx="16">
                  <c:v>17140</c:v>
                </c:pt>
                <c:pt idx="17">
                  <c:v>17840</c:v>
                </c:pt>
                <c:pt idx="18">
                  <c:v>18550</c:v>
                </c:pt>
                <c:pt idx="19">
                  <c:v>19250</c:v>
                </c:pt>
                <c:pt idx="20">
                  <c:v>19950</c:v>
                </c:pt>
                <c:pt idx="21">
                  <c:v>20660</c:v>
                </c:pt>
                <c:pt idx="22">
                  <c:v>21360</c:v>
                </c:pt>
                <c:pt idx="23">
                  <c:v>22060</c:v>
                </c:pt>
                <c:pt idx="24">
                  <c:v>22770</c:v>
                </c:pt>
                <c:pt idx="25">
                  <c:v>23470</c:v>
                </c:pt>
                <c:pt idx="26">
                  <c:v>24170</c:v>
                </c:pt>
                <c:pt idx="27">
                  <c:v>24870</c:v>
                </c:pt>
                <c:pt idx="28">
                  <c:v>25580</c:v>
                </c:pt>
                <c:pt idx="29">
                  <c:v>26280</c:v>
                </c:pt>
                <c:pt idx="30">
                  <c:v>26980</c:v>
                </c:pt>
                <c:pt idx="31">
                  <c:v>27690</c:v>
                </c:pt>
                <c:pt idx="32">
                  <c:v>28390</c:v>
                </c:pt>
                <c:pt idx="33">
                  <c:v>29090</c:v>
                </c:pt>
                <c:pt idx="34">
                  <c:v>29790</c:v>
                </c:pt>
                <c:pt idx="35">
                  <c:v>30500</c:v>
                </c:pt>
                <c:pt idx="36">
                  <c:v>31200</c:v>
                </c:pt>
                <c:pt idx="37">
                  <c:v>31900</c:v>
                </c:pt>
                <c:pt idx="38">
                  <c:v>32610</c:v>
                </c:pt>
                <c:pt idx="39">
                  <c:v>33310</c:v>
                </c:pt>
                <c:pt idx="40">
                  <c:v>34010</c:v>
                </c:pt>
                <c:pt idx="41">
                  <c:v>34710</c:v>
                </c:pt>
                <c:pt idx="42">
                  <c:v>35420</c:v>
                </c:pt>
                <c:pt idx="43">
                  <c:v>36120</c:v>
                </c:pt>
                <c:pt idx="44">
                  <c:v>36820</c:v>
                </c:pt>
                <c:pt idx="45">
                  <c:v>37530</c:v>
                </c:pt>
                <c:pt idx="46">
                  <c:v>37730</c:v>
                </c:pt>
                <c:pt idx="47">
                  <c:v>37930</c:v>
                </c:pt>
                <c:pt idx="48">
                  <c:v>38130</c:v>
                </c:pt>
                <c:pt idx="49">
                  <c:v>38340</c:v>
                </c:pt>
                <c:pt idx="50">
                  <c:v>38810</c:v>
                </c:pt>
                <c:pt idx="51">
                  <c:v>39020</c:v>
                </c:pt>
                <c:pt idx="52">
                  <c:v>39220</c:v>
                </c:pt>
                <c:pt idx="53">
                  <c:v>39420</c:v>
                </c:pt>
                <c:pt idx="54">
                  <c:v>39630</c:v>
                </c:pt>
                <c:pt idx="55">
                  <c:v>39830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4C-4587-8EEC-F621683B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419191</xdr:colOff>
      <xdr:row>0</xdr:row>
      <xdr:rowOff>331471</xdr:rowOff>
    </xdr:from>
    <xdr:to>
      <xdr:col>29</xdr:col>
      <xdr:colOff>152854</xdr:colOff>
      <xdr:row>49</xdr:row>
      <xdr:rowOff>58057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EC1E4E-51C7-422F-BA12-22387FA4D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134315</xdr:colOff>
      <xdr:row>2</xdr:row>
      <xdr:rowOff>138250</xdr:rowOff>
    </xdr:from>
    <xdr:to>
      <xdr:col>28</xdr:col>
      <xdr:colOff>515261</xdr:colOff>
      <xdr:row>46</xdr:row>
      <xdr:rowOff>177437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6126A0-A274-486C-B32C-347D95CC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T_HGBM"/>
  <dimension ref="B1:BC219"/>
  <sheetViews>
    <sheetView workbookViewId="0">
      <pane ySplit="1" topLeftCell="A2" activePane="bottomLeft" state="frozen"/>
      <selection activeCell="J11" sqref="J11"/>
      <selection pane="bottomLeft"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55" s="8" customFormat="1" ht="26.5" customHeight="1" x14ac:dyDescent="0.45"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2:55" x14ac:dyDescent="0.45">
      <c r="C2" s="6"/>
      <c r="D2" s="6"/>
      <c r="E2" s="7"/>
      <c r="F2" s="7"/>
    </row>
    <row r="3" spans="2:55" x14ac:dyDescent="0.45">
      <c r="C3" s="6"/>
      <c r="D3" s="6"/>
    </row>
    <row r="4" spans="2:55" x14ac:dyDescent="0.45">
      <c r="C4" s="6"/>
      <c r="D4" s="6"/>
    </row>
    <row r="5" spans="2:55" x14ac:dyDescent="0.45">
      <c r="C5" s="6"/>
      <c r="D5" s="6"/>
    </row>
    <row r="6" spans="2:55" x14ac:dyDescent="0.45">
      <c r="C6" s="6"/>
      <c r="D6" s="6"/>
    </row>
    <row r="7" spans="2:55" x14ac:dyDescent="0.45">
      <c r="C7" s="6"/>
      <c r="D7" s="6"/>
    </row>
    <row r="8" spans="2:55" x14ac:dyDescent="0.45">
      <c r="C8" s="6"/>
      <c r="D8" s="6"/>
    </row>
    <row r="9" spans="2:55" x14ac:dyDescent="0.45">
      <c r="C9" s="6"/>
      <c r="D9" s="6"/>
    </row>
    <row r="10" spans="2:55" x14ac:dyDescent="0.45">
      <c r="C10" s="6"/>
      <c r="D10" s="6"/>
    </row>
    <row r="11" spans="2:55" x14ac:dyDescent="0.45">
      <c r="C11" s="6"/>
      <c r="D11" s="6"/>
    </row>
    <row r="12" spans="2:55" x14ac:dyDescent="0.45">
      <c r="C12" s="6"/>
      <c r="D12" s="6"/>
    </row>
    <row r="13" spans="2:55" x14ac:dyDescent="0.45">
      <c r="C13" s="6"/>
      <c r="D13" s="6"/>
    </row>
    <row r="14" spans="2:55" x14ac:dyDescent="0.45">
      <c r="C14" s="6"/>
      <c r="D14" s="6"/>
    </row>
    <row r="15" spans="2:55" x14ac:dyDescent="0.45">
      <c r="C15" s="6"/>
      <c r="D15" s="6"/>
    </row>
    <row r="16" spans="2:55" x14ac:dyDescent="0.45">
      <c r="C16" s="6"/>
      <c r="D16" s="6"/>
    </row>
    <row r="17" spans="3:4" x14ac:dyDescent="0.45">
      <c r="C17" s="6"/>
      <c r="D17" s="6"/>
    </row>
    <row r="18" spans="3:4" x14ac:dyDescent="0.45">
      <c r="C18" s="6"/>
      <c r="D18" s="6"/>
    </row>
    <row r="19" spans="3:4" x14ac:dyDescent="0.45">
      <c r="C19" s="6"/>
      <c r="D19" s="6"/>
    </row>
    <row r="20" spans="3:4" x14ac:dyDescent="0.45">
      <c r="C20" s="6"/>
      <c r="D20" s="6"/>
    </row>
    <row r="21" spans="3:4" x14ac:dyDescent="0.45">
      <c r="C21" s="6"/>
      <c r="D21" s="6"/>
    </row>
    <row r="22" spans="3:4" x14ac:dyDescent="0.45">
      <c r="C22" s="6"/>
      <c r="D22" s="6"/>
    </row>
    <row r="23" spans="3:4" x14ac:dyDescent="0.45">
      <c r="C23" s="6"/>
      <c r="D23" s="6"/>
    </row>
    <row r="24" spans="3:4" x14ac:dyDescent="0.45">
      <c r="C24" s="6"/>
      <c r="D24" s="6"/>
    </row>
    <row r="25" spans="3:4" x14ac:dyDescent="0.45">
      <c r="C25" s="6"/>
      <c r="D25" s="6"/>
    </row>
    <row r="26" spans="3:4" x14ac:dyDescent="0.45">
      <c r="C26" s="6"/>
      <c r="D26" s="6"/>
    </row>
    <row r="27" spans="3:4" x14ac:dyDescent="0.45">
      <c r="C27" s="6"/>
      <c r="D27" s="6"/>
    </row>
    <row r="28" spans="3:4" x14ac:dyDescent="0.45">
      <c r="C28" s="6"/>
      <c r="D28" s="6"/>
    </row>
    <row r="29" spans="3:4" x14ac:dyDescent="0.45">
      <c r="C29" s="6"/>
      <c r="D29" s="6"/>
    </row>
    <row r="30" spans="3:4" x14ac:dyDescent="0.45">
      <c r="C30" s="6"/>
      <c r="D30" s="6"/>
    </row>
    <row r="31" spans="3:4" x14ac:dyDescent="0.45">
      <c r="C31" s="6"/>
      <c r="D31" s="6"/>
    </row>
    <row r="32" spans="3:4" x14ac:dyDescent="0.45">
      <c r="C32" s="6"/>
      <c r="D32" s="6"/>
    </row>
    <row r="33" spans="3:4" x14ac:dyDescent="0.45">
      <c r="C33" s="6"/>
      <c r="D33" s="6"/>
    </row>
    <row r="34" spans="3:4" x14ac:dyDescent="0.45">
      <c r="C34" s="6"/>
      <c r="D34" s="6"/>
    </row>
    <row r="35" spans="3:4" x14ac:dyDescent="0.45">
      <c r="C35" s="6"/>
      <c r="D35" s="6"/>
    </row>
    <row r="36" spans="3:4" x14ac:dyDescent="0.45">
      <c r="C36" s="6"/>
      <c r="D36" s="6"/>
    </row>
    <row r="37" spans="3:4" x14ac:dyDescent="0.45">
      <c r="C37" s="6"/>
      <c r="D37" s="6"/>
    </row>
    <row r="38" spans="3:4" x14ac:dyDescent="0.45">
      <c r="C38" s="6"/>
      <c r="D38" s="6"/>
    </row>
    <row r="39" spans="3:4" x14ac:dyDescent="0.45">
      <c r="C39" s="6"/>
      <c r="D39" s="6"/>
    </row>
    <row r="40" spans="3:4" x14ac:dyDescent="0.45">
      <c r="C40" s="6"/>
      <c r="D40" s="6"/>
    </row>
    <row r="41" spans="3:4" x14ac:dyDescent="0.45">
      <c r="C41" s="6"/>
      <c r="D41" s="6"/>
    </row>
    <row r="42" spans="3:4" x14ac:dyDescent="0.45">
      <c r="C42" s="6"/>
      <c r="D42" s="6"/>
    </row>
    <row r="43" spans="3:4" x14ac:dyDescent="0.45">
      <c r="C43" s="6"/>
      <c r="D43" s="6"/>
    </row>
    <row r="44" spans="3:4" x14ac:dyDescent="0.45">
      <c r="C44" s="6"/>
      <c r="D44" s="6"/>
    </row>
    <row r="45" spans="3:4" x14ac:dyDescent="0.45">
      <c r="C45" s="6"/>
      <c r="D45" s="6"/>
    </row>
    <row r="46" spans="3:4" x14ac:dyDescent="0.45">
      <c r="C46" s="6"/>
      <c r="D46" s="6"/>
    </row>
    <row r="47" spans="3:4" x14ac:dyDescent="0.45">
      <c r="C47" s="6"/>
      <c r="D47" s="6"/>
    </row>
    <row r="48" spans="3:4" x14ac:dyDescent="0.45">
      <c r="C48" s="6"/>
      <c r="D48" s="6"/>
    </row>
    <row r="49" spans="3:4" x14ac:dyDescent="0.45">
      <c r="C49" s="6"/>
      <c r="D49" s="6"/>
    </row>
    <row r="50" spans="3:4" x14ac:dyDescent="0.45">
      <c r="C50" s="6"/>
      <c r="D50" s="6"/>
    </row>
    <row r="51" spans="3:4" x14ac:dyDescent="0.45">
      <c r="C51" s="6"/>
      <c r="D51" s="6"/>
    </row>
    <row r="52" spans="3:4" x14ac:dyDescent="0.45">
      <c r="C52" s="6"/>
      <c r="D52" s="6"/>
    </row>
    <row r="53" spans="3:4" x14ac:dyDescent="0.45">
      <c r="C53" s="6"/>
      <c r="D53" s="6"/>
    </row>
    <row r="54" spans="3:4" x14ac:dyDescent="0.45">
      <c r="C54" s="6"/>
      <c r="D54" s="6"/>
    </row>
    <row r="55" spans="3:4" x14ac:dyDescent="0.45">
      <c r="C55" s="6"/>
      <c r="D55" s="6"/>
    </row>
    <row r="56" spans="3:4" x14ac:dyDescent="0.45">
      <c r="C56" s="6"/>
      <c r="D56" s="6"/>
    </row>
    <row r="57" spans="3:4" x14ac:dyDescent="0.45">
      <c r="C57" s="6"/>
      <c r="D57" s="6"/>
    </row>
    <row r="58" spans="3:4" x14ac:dyDescent="0.45">
      <c r="C58" s="6"/>
      <c r="D58" s="6"/>
    </row>
    <row r="59" spans="3:4" x14ac:dyDescent="0.45">
      <c r="C59" s="6"/>
      <c r="D59" s="6"/>
    </row>
    <row r="60" spans="3:4" x14ac:dyDescent="0.45">
      <c r="C60" s="6"/>
      <c r="D60" s="6"/>
    </row>
    <row r="61" spans="3:4" x14ac:dyDescent="0.45">
      <c r="C61" s="6"/>
      <c r="D61" s="6"/>
    </row>
    <row r="62" spans="3:4" x14ac:dyDescent="0.45">
      <c r="C62" s="6"/>
      <c r="D62" s="6"/>
    </row>
    <row r="63" spans="3:4" x14ac:dyDescent="0.45">
      <c r="C63" s="6"/>
      <c r="D63" s="6"/>
    </row>
    <row r="64" spans="3:4" x14ac:dyDescent="0.45">
      <c r="C64" s="6"/>
      <c r="D64" s="6"/>
    </row>
    <row r="65" spans="3:4" x14ac:dyDescent="0.45">
      <c r="C65" s="6"/>
      <c r="D65" s="6"/>
    </row>
    <row r="66" spans="3:4" x14ac:dyDescent="0.45">
      <c r="C66" s="6"/>
      <c r="D66" s="6"/>
    </row>
    <row r="67" spans="3:4" x14ac:dyDescent="0.45">
      <c r="C67" s="6"/>
      <c r="D67" s="6"/>
    </row>
    <row r="68" spans="3:4" x14ac:dyDescent="0.45">
      <c r="C68" s="6"/>
      <c r="D68" s="6"/>
    </row>
    <row r="69" spans="3:4" x14ac:dyDescent="0.45">
      <c r="C69" s="6"/>
      <c r="D69" s="6"/>
    </row>
    <row r="70" spans="3:4" x14ac:dyDescent="0.45">
      <c r="C70" s="6"/>
      <c r="D70" s="6"/>
    </row>
    <row r="71" spans="3:4" x14ac:dyDescent="0.45">
      <c r="C71" s="6"/>
      <c r="D71" s="6"/>
    </row>
    <row r="72" spans="3:4" x14ac:dyDescent="0.45">
      <c r="C72" s="6"/>
      <c r="D72" s="6"/>
    </row>
    <row r="73" spans="3:4" x14ac:dyDescent="0.45">
      <c r="C73" s="6"/>
      <c r="D73" s="6"/>
    </row>
    <row r="74" spans="3:4" x14ac:dyDescent="0.45">
      <c r="C74" s="6"/>
      <c r="D74" s="6"/>
    </row>
    <row r="75" spans="3:4" x14ac:dyDescent="0.45">
      <c r="C75" s="6"/>
      <c r="D75" s="6"/>
    </row>
    <row r="76" spans="3:4" x14ac:dyDescent="0.45">
      <c r="C76" s="6"/>
      <c r="D76" s="6"/>
    </row>
    <row r="77" spans="3:4" x14ac:dyDescent="0.45">
      <c r="C77" s="6"/>
      <c r="D77" s="6"/>
    </row>
    <row r="78" spans="3:4" x14ac:dyDescent="0.45">
      <c r="C78" s="6"/>
      <c r="D78" s="6"/>
    </row>
    <row r="79" spans="3:4" x14ac:dyDescent="0.45">
      <c r="C79" s="6"/>
      <c r="D79" s="6"/>
    </row>
    <row r="80" spans="3:4" x14ac:dyDescent="0.45">
      <c r="C80" s="6"/>
      <c r="D80" s="6"/>
    </row>
    <row r="81" spans="3:4" x14ac:dyDescent="0.45">
      <c r="C81" s="6"/>
      <c r="D81" s="6"/>
    </row>
    <row r="82" spans="3:4" x14ac:dyDescent="0.45">
      <c r="C82" s="6"/>
      <c r="D82" s="6"/>
    </row>
    <row r="83" spans="3:4" x14ac:dyDescent="0.45">
      <c r="C83" s="6"/>
      <c r="D83" s="6"/>
    </row>
    <row r="84" spans="3:4" x14ac:dyDescent="0.45">
      <c r="C84" s="6"/>
      <c r="D84" s="6"/>
    </row>
    <row r="85" spans="3:4" x14ac:dyDescent="0.45">
      <c r="C85" s="6"/>
      <c r="D85" s="6"/>
    </row>
    <row r="86" spans="3:4" x14ac:dyDescent="0.45">
      <c r="C86" s="6"/>
      <c r="D86" s="6"/>
    </row>
    <row r="87" spans="3:4" x14ac:dyDescent="0.45">
      <c r="C87" s="6"/>
      <c r="D87" s="6"/>
    </row>
    <row r="88" spans="3:4" x14ac:dyDescent="0.45">
      <c r="C88" s="6"/>
      <c r="D88" s="6"/>
    </row>
    <row r="89" spans="3:4" x14ac:dyDescent="0.45">
      <c r="C89" s="6"/>
      <c r="D89" s="6"/>
    </row>
    <row r="90" spans="3:4" x14ac:dyDescent="0.45">
      <c r="C90" s="6"/>
      <c r="D90" s="6"/>
    </row>
    <row r="91" spans="3:4" x14ac:dyDescent="0.45">
      <c r="C91" s="6"/>
      <c r="D91" s="6"/>
    </row>
    <row r="92" spans="3:4" x14ac:dyDescent="0.45">
      <c r="C92" s="6"/>
      <c r="D92" s="6"/>
    </row>
    <row r="93" spans="3:4" x14ac:dyDescent="0.45">
      <c r="C93" s="6"/>
      <c r="D93" s="6"/>
    </row>
    <row r="94" spans="3:4" x14ac:dyDescent="0.45">
      <c r="C94" s="6"/>
      <c r="D94" s="6"/>
    </row>
    <row r="95" spans="3:4" x14ac:dyDescent="0.45">
      <c r="C95" s="6"/>
      <c r="D95" s="6"/>
    </row>
    <row r="96" spans="3:4" x14ac:dyDescent="0.45">
      <c r="C96" s="6"/>
      <c r="D96" s="6"/>
    </row>
    <row r="97" spans="3:4" x14ac:dyDescent="0.45">
      <c r="C97" s="6"/>
      <c r="D97" s="6"/>
    </row>
    <row r="98" spans="3:4" x14ac:dyDescent="0.45">
      <c r="C98" s="6"/>
      <c r="D98" s="6"/>
    </row>
    <row r="99" spans="3:4" x14ac:dyDescent="0.45">
      <c r="C99" s="6"/>
      <c r="D99" s="6"/>
    </row>
    <row r="100" spans="3:4" x14ac:dyDescent="0.45">
      <c r="C100" s="6"/>
      <c r="D100" s="6"/>
    </row>
    <row r="101" spans="3:4" x14ac:dyDescent="0.45">
      <c r="C101" s="6"/>
      <c r="D101" s="6"/>
    </row>
    <row r="102" spans="3:4" x14ac:dyDescent="0.45">
      <c r="C102" s="6"/>
      <c r="D102" s="6"/>
    </row>
    <row r="103" spans="3:4" x14ac:dyDescent="0.45">
      <c r="C103" s="6"/>
      <c r="D103" s="6"/>
    </row>
    <row r="104" spans="3:4" x14ac:dyDescent="0.45">
      <c r="C104" s="6"/>
      <c r="D104" s="6"/>
    </row>
    <row r="105" spans="3:4" x14ac:dyDescent="0.45">
      <c r="C105" s="6"/>
      <c r="D105" s="6"/>
    </row>
    <row r="106" spans="3:4" x14ac:dyDescent="0.45">
      <c r="C106" s="6"/>
      <c r="D106" s="6"/>
    </row>
    <row r="107" spans="3:4" x14ac:dyDescent="0.45">
      <c r="C107" s="6"/>
      <c r="D107" s="6"/>
    </row>
    <row r="108" spans="3:4" x14ac:dyDescent="0.45">
      <c r="C108" s="6"/>
      <c r="D108" s="6"/>
    </row>
    <row r="109" spans="3:4" x14ac:dyDescent="0.45">
      <c r="C109" s="6"/>
      <c r="D109" s="6"/>
    </row>
    <row r="110" spans="3:4" x14ac:dyDescent="0.45">
      <c r="C110" s="6"/>
      <c r="D110" s="6"/>
    </row>
    <row r="111" spans="3:4" x14ac:dyDescent="0.45">
      <c r="C111" s="6"/>
      <c r="D111" s="6"/>
    </row>
    <row r="112" spans="3:4" x14ac:dyDescent="0.45">
      <c r="C112" s="6"/>
      <c r="D112" s="6"/>
    </row>
    <row r="113" spans="3:4" x14ac:dyDescent="0.45">
      <c r="C113" s="6"/>
      <c r="D113" s="6"/>
    </row>
    <row r="114" spans="3:4" x14ac:dyDescent="0.45">
      <c r="C114" s="6"/>
      <c r="D114" s="6"/>
    </row>
    <row r="115" spans="3:4" x14ac:dyDescent="0.45">
      <c r="C115" s="6"/>
      <c r="D115" s="6"/>
    </row>
    <row r="116" spans="3:4" x14ac:dyDescent="0.45">
      <c r="C116" s="6"/>
      <c r="D116" s="6"/>
    </row>
    <row r="117" spans="3:4" x14ac:dyDescent="0.45">
      <c r="C117" s="6"/>
      <c r="D117" s="6"/>
    </row>
    <row r="118" spans="3:4" x14ac:dyDescent="0.45">
      <c r="C118" s="6"/>
      <c r="D118" s="6"/>
    </row>
    <row r="119" spans="3:4" x14ac:dyDescent="0.45">
      <c r="C119" s="6"/>
      <c r="D119" s="6"/>
    </row>
    <row r="120" spans="3:4" x14ac:dyDescent="0.45">
      <c r="C120" s="6"/>
      <c r="D120" s="6"/>
    </row>
    <row r="121" spans="3:4" x14ac:dyDescent="0.45">
      <c r="C121" s="6"/>
      <c r="D121" s="6"/>
    </row>
    <row r="122" spans="3:4" x14ac:dyDescent="0.45">
      <c r="C122" s="6"/>
      <c r="D122" s="6"/>
    </row>
    <row r="123" spans="3:4" x14ac:dyDescent="0.45">
      <c r="C123" s="6"/>
      <c r="D123" s="6"/>
    </row>
    <row r="124" spans="3:4" x14ac:dyDescent="0.45">
      <c r="C124" s="6"/>
      <c r="D124" s="6"/>
    </row>
    <row r="125" spans="3:4" x14ac:dyDescent="0.45">
      <c r="C125" s="6"/>
      <c r="D125" s="6"/>
    </row>
    <row r="126" spans="3:4" x14ac:dyDescent="0.45">
      <c r="C126" s="6"/>
      <c r="D126" s="6"/>
    </row>
    <row r="127" spans="3:4" x14ac:dyDescent="0.45">
      <c r="C127" s="6"/>
      <c r="D127" s="6"/>
    </row>
    <row r="128" spans="3:4" x14ac:dyDescent="0.45">
      <c r="C128" s="6"/>
      <c r="D128" s="6"/>
    </row>
    <row r="129" spans="3:4" x14ac:dyDescent="0.45">
      <c r="C129" s="6"/>
      <c r="D129" s="6"/>
    </row>
    <row r="130" spans="3:4" x14ac:dyDescent="0.45">
      <c r="C130" s="6"/>
      <c r="D130" s="6"/>
    </row>
    <row r="131" spans="3:4" x14ac:dyDescent="0.45">
      <c r="C131" s="6"/>
      <c r="D131" s="6"/>
    </row>
    <row r="132" spans="3:4" x14ac:dyDescent="0.45">
      <c r="C132" s="6"/>
      <c r="D132" s="6"/>
    </row>
    <row r="133" spans="3:4" x14ac:dyDescent="0.45">
      <c r="C133" s="6"/>
      <c r="D133" s="6"/>
    </row>
    <row r="134" spans="3:4" x14ac:dyDescent="0.45">
      <c r="C134" s="6"/>
      <c r="D134" s="6"/>
    </row>
    <row r="135" spans="3:4" x14ac:dyDescent="0.45">
      <c r="C135" s="6"/>
      <c r="D135" s="6"/>
    </row>
    <row r="136" spans="3:4" x14ac:dyDescent="0.45">
      <c r="C136" s="6"/>
      <c r="D136" s="6"/>
    </row>
    <row r="137" spans="3:4" x14ac:dyDescent="0.45">
      <c r="C137" s="6"/>
      <c r="D137" s="6"/>
    </row>
    <row r="138" spans="3:4" x14ac:dyDescent="0.45">
      <c r="C138" s="6"/>
      <c r="D138" s="6"/>
    </row>
    <row r="139" spans="3:4" x14ac:dyDescent="0.45">
      <c r="C139" s="6"/>
      <c r="D139" s="6"/>
    </row>
    <row r="140" spans="3:4" x14ac:dyDescent="0.45">
      <c r="C140" s="6"/>
      <c r="D140" s="6"/>
    </row>
    <row r="141" spans="3:4" x14ac:dyDescent="0.45">
      <c r="C141" s="6"/>
      <c r="D141" s="6"/>
    </row>
    <row r="142" spans="3:4" x14ac:dyDescent="0.45">
      <c r="C142" s="6"/>
      <c r="D142" s="6"/>
    </row>
    <row r="143" spans="3:4" x14ac:dyDescent="0.45">
      <c r="C143" s="6"/>
      <c r="D143" s="6"/>
    </row>
    <row r="144" spans="3:4" x14ac:dyDescent="0.45">
      <c r="C144" s="6"/>
      <c r="D144" s="6"/>
    </row>
    <row r="145" spans="3:4" x14ac:dyDescent="0.45">
      <c r="C145" s="6"/>
      <c r="D145" s="6"/>
    </row>
    <row r="146" spans="3:4" x14ac:dyDescent="0.45">
      <c r="C146" s="6"/>
      <c r="D146" s="6"/>
    </row>
    <row r="147" spans="3:4" x14ac:dyDescent="0.45">
      <c r="C147" s="6"/>
      <c r="D147" s="6"/>
    </row>
    <row r="148" spans="3:4" x14ac:dyDescent="0.45">
      <c r="C148" s="6"/>
      <c r="D148" s="6"/>
    </row>
    <row r="149" spans="3:4" x14ac:dyDescent="0.45">
      <c r="C149" s="6"/>
      <c r="D149" s="6"/>
    </row>
    <row r="150" spans="3:4" x14ac:dyDescent="0.45">
      <c r="C150" s="6"/>
      <c r="D150" s="6"/>
    </row>
    <row r="151" spans="3:4" x14ac:dyDescent="0.45">
      <c r="C151" s="6"/>
      <c r="D151" s="6"/>
    </row>
    <row r="152" spans="3:4" x14ac:dyDescent="0.45">
      <c r="C152" s="6"/>
      <c r="D152" s="6"/>
    </row>
    <row r="153" spans="3:4" x14ac:dyDescent="0.45">
      <c r="C153" s="6"/>
      <c r="D153" s="6"/>
    </row>
    <row r="154" spans="3:4" x14ac:dyDescent="0.45">
      <c r="C154" s="6"/>
      <c r="D154" s="6"/>
    </row>
    <row r="155" spans="3:4" x14ac:dyDescent="0.45">
      <c r="C155" s="6"/>
      <c r="D155" s="6"/>
    </row>
    <row r="156" spans="3:4" x14ac:dyDescent="0.45">
      <c r="C156" s="6"/>
      <c r="D156" s="6"/>
    </row>
    <row r="157" spans="3:4" x14ac:dyDescent="0.45">
      <c r="C157" s="6"/>
      <c r="D157" s="6"/>
    </row>
    <row r="158" spans="3:4" x14ac:dyDescent="0.45">
      <c r="C158" s="6"/>
      <c r="D158" s="6"/>
    </row>
    <row r="159" spans="3:4" x14ac:dyDescent="0.45">
      <c r="C159" s="6"/>
      <c r="D159" s="6"/>
    </row>
    <row r="160" spans="3:4" x14ac:dyDescent="0.45">
      <c r="C160" s="6"/>
      <c r="D160" s="6"/>
    </row>
    <row r="161" spans="3:4" x14ac:dyDescent="0.45">
      <c r="C161" s="6"/>
      <c r="D161" s="6"/>
    </row>
    <row r="162" spans="3:4" x14ac:dyDescent="0.45">
      <c r="C162" s="6"/>
      <c r="D162" s="6"/>
    </row>
    <row r="163" spans="3:4" x14ac:dyDescent="0.45">
      <c r="C163" s="6"/>
      <c r="D163" s="6"/>
    </row>
    <row r="164" spans="3:4" x14ac:dyDescent="0.45">
      <c r="C164" s="6"/>
      <c r="D164" s="6"/>
    </row>
    <row r="165" spans="3:4" x14ac:dyDescent="0.45">
      <c r="C165" s="6"/>
      <c r="D165" s="6"/>
    </row>
    <row r="166" spans="3:4" x14ac:dyDescent="0.45">
      <c r="C166" s="6"/>
      <c r="D166" s="6"/>
    </row>
    <row r="167" spans="3:4" x14ac:dyDescent="0.45">
      <c r="C167" s="6"/>
      <c r="D167" s="6"/>
    </row>
    <row r="168" spans="3:4" x14ac:dyDescent="0.45">
      <c r="C168" s="6"/>
      <c r="D168" s="6"/>
    </row>
    <row r="169" spans="3:4" x14ac:dyDescent="0.45">
      <c r="C169" s="6"/>
      <c r="D169" s="6"/>
    </row>
    <row r="170" spans="3:4" x14ac:dyDescent="0.45">
      <c r="C170" s="6"/>
      <c r="D170" s="6"/>
    </row>
    <row r="171" spans="3:4" x14ac:dyDescent="0.45">
      <c r="C171" s="6"/>
      <c r="D171" s="6"/>
    </row>
    <row r="172" spans="3:4" x14ac:dyDescent="0.45">
      <c r="C172" s="6"/>
      <c r="D172" s="6"/>
    </row>
    <row r="173" spans="3:4" x14ac:dyDescent="0.45">
      <c r="C173" s="6"/>
      <c r="D173" s="6"/>
    </row>
    <row r="174" spans="3:4" x14ac:dyDescent="0.45">
      <c r="C174" s="6"/>
      <c r="D174" s="6"/>
    </row>
    <row r="175" spans="3:4" x14ac:dyDescent="0.45">
      <c r="C175" s="6"/>
      <c r="D175" s="6"/>
    </row>
    <row r="176" spans="3:4" x14ac:dyDescent="0.45">
      <c r="C176" s="6"/>
      <c r="D176" s="6"/>
    </row>
    <row r="177" spans="3:4" x14ac:dyDescent="0.45">
      <c r="C177" s="6"/>
      <c r="D177" s="6"/>
    </row>
    <row r="178" spans="3:4" x14ac:dyDescent="0.45">
      <c r="C178" s="6"/>
      <c r="D178" s="6"/>
    </row>
    <row r="179" spans="3:4" x14ac:dyDescent="0.45">
      <c r="C179" s="6"/>
      <c r="D179" s="6"/>
    </row>
    <row r="180" spans="3:4" x14ac:dyDescent="0.45">
      <c r="C180" s="6"/>
      <c r="D180" s="6"/>
    </row>
    <row r="181" spans="3:4" x14ac:dyDescent="0.45">
      <c r="C181" s="6"/>
      <c r="D181" s="6"/>
    </row>
    <row r="182" spans="3:4" x14ac:dyDescent="0.45">
      <c r="C182" s="6"/>
      <c r="D182" s="6"/>
    </row>
    <row r="183" spans="3:4" x14ac:dyDescent="0.45">
      <c r="C183" s="6"/>
      <c r="D183" s="6"/>
    </row>
    <row r="184" spans="3:4" x14ac:dyDescent="0.45">
      <c r="C184" s="6"/>
      <c r="D184" s="6"/>
    </row>
    <row r="185" spans="3:4" x14ac:dyDescent="0.45">
      <c r="C185" s="6"/>
      <c r="D185" s="6"/>
    </row>
    <row r="186" spans="3:4" x14ac:dyDescent="0.45">
      <c r="C186" s="6"/>
      <c r="D186" s="6"/>
    </row>
    <row r="187" spans="3:4" x14ac:dyDescent="0.45">
      <c r="C187" s="6"/>
      <c r="D187" s="6"/>
    </row>
    <row r="188" spans="3:4" x14ac:dyDescent="0.45">
      <c r="C188" s="6"/>
      <c r="D188" s="6"/>
    </row>
    <row r="189" spans="3:4" x14ac:dyDescent="0.45">
      <c r="C189" s="6"/>
      <c r="D189" s="6"/>
    </row>
    <row r="190" spans="3:4" x14ac:dyDescent="0.45">
      <c r="C190" s="6"/>
      <c r="D190" s="6"/>
    </row>
    <row r="191" spans="3:4" x14ac:dyDescent="0.45">
      <c r="C191" s="6"/>
      <c r="D191" s="6"/>
    </row>
    <row r="192" spans="3:4" x14ac:dyDescent="0.45">
      <c r="C192" s="6"/>
      <c r="D192" s="6"/>
    </row>
    <row r="193" spans="3:4" x14ac:dyDescent="0.45">
      <c r="C193" s="6"/>
      <c r="D193" s="6"/>
    </row>
    <row r="194" spans="3:4" x14ac:dyDescent="0.45">
      <c r="C194" s="6"/>
      <c r="D194" s="6"/>
    </row>
    <row r="195" spans="3:4" x14ac:dyDescent="0.45">
      <c r="C195" s="6"/>
      <c r="D195" s="6"/>
    </row>
    <row r="196" spans="3:4" x14ac:dyDescent="0.45">
      <c r="C196" s="6"/>
      <c r="D196" s="6"/>
    </row>
    <row r="197" spans="3:4" x14ac:dyDescent="0.45">
      <c r="C197" s="6"/>
      <c r="D197" s="6"/>
    </row>
    <row r="198" spans="3:4" x14ac:dyDescent="0.45">
      <c r="C198" s="6"/>
      <c r="D198" s="6"/>
    </row>
    <row r="199" spans="3:4" x14ac:dyDescent="0.45">
      <c r="C199" s="6"/>
      <c r="D199" s="6"/>
    </row>
    <row r="200" spans="3:4" x14ac:dyDescent="0.45">
      <c r="C200" s="6"/>
      <c r="D200" s="6"/>
    </row>
    <row r="201" spans="3:4" x14ac:dyDescent="0.45">
      <c r="C201" s="6"/>
      <c r="D201" s="6"/>
    </row>
    <row r="202" spans="3:4" x14ac:dyDescent="0.45">
      <c r="C202" s="6"/>
      <c r="D202" s="6"/>
    </row>
    <row r="203" spans="3:4" x14ac:dyDescent="0.45">
      <c r="C203" s="6"/>
      <c r="D203" s="6"/>
    </row>
    <row r="204" spans="3:4" x14ac:dyDescent="0.45">
      <c r="C204" s="6"/>
      <c r="D204" s="6"/>
    </row>
    <row r="205" spans="3:4" x14ac:dyDescent="0.45">
      <c r="C205" s="6"/>
      <c r="D205" s="6"/>
    </row>
    <row r="206" spans="3:4" x14ac:dyDescent="0.45">
      <c r="C206" s="6"/>
      <c r="D206" s="6"/>
    </row>
    <row r="207" spans="3:4" x14ac:dyDescent="0.45">
      <c r="C207" s="6"/>
      <c r="D207" s="6"/>
    </row>
    <row r="208" spans="3:4" x14ac:dyDescent="0.45">
      <c r="C208" s="6"/>
      <c r="D208" s="6"/>
    </row>
    <row r="209" spans="3:4" x14ac:dyDescent="0.45">
      <c r="C209" s="6"/>
      <c r="D209" s="6"/>
    </row>
    <row r="210" spans="3:4" x14ac:dyDescent="0.45">
      <c r="C210" s="6"/>
      <c r="D210" s="6"/>
    </row>
    <row r="211" spans="3:4" x14ac:dyDescent="0.45">
      <c r="C211" s="6"/>
      <c r="D211" s="6"/>
    </row>
    <row r="212" spans="3:4" x14ac:dyDescent="0.45">
      <c r="C212" s="6"/>
      <c r="D212" s="6"/>
    </row>
    <row r="213" spans="3:4" x14ac:dyDescent="0.45">
      <c r="C213" s="6"/>
      <c r="D213" s="6"/>
    </row>
    <row r="214" spans="3:4" x14ac:dyDescent="0.45">
      <c r="C214" s="6"/>
      <c r="D214" s="6"/>
    </row>
    <row r="215" spans="3:4" x14ac:dyDescent="0.45">
      <c r="C215" s="6"/>
      <c r="D215" s="6"/>
    </row>
    <row r="216" spans="3:4" x14ac:dyDescent="0.45">
      <c r="C216" s="6"/>
      <c r="D216" s="6"/>
    </row>
    <row r="217" spans="3:4" x14ac:dyDescent="0.45">
      <c r="C217" s="6"/>
      <c r="D217" s="6"/>
    </row>
    <row r="218" spans="3:4" x14ac:dyDescent="0.45">
      <c r="C218" s="7"/>
      <c r="D218" s="7"/>
    </row>
    <row r="219" spans="3:4" x14ac:dyDescent="0.45">
      <c r="C219" s="7"/>
      <c r="D2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T_HGSF"/>
  <dimension ref="B1:CF218"/>
  <sheetViews>
    <sheetView workbookViewId="0">
      <selection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84" ht="26.5" customHeight="1" x14ac:dyDescent="0.45">
      <c r="B1" s="2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2"/>
      <c r="CF1" s="2"/>
    </row>
    <row r="218" spans="45:46" x14ac:dyDescent="0.45">
      <c r="AS218" s="7"/>
      <c r="AT2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LD_HGBM"/>
  <dimension ref="B1:JM219"/>
  <sheetViews>
    <sheetView workbookViewId="0">
      <selection activeCell="E1" sqref="E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0" width="8.83203125" style="1" customWidth="1"/>
    <col min="231" max="233" width="12.83203125" style="1" customWidth="1"/>
    <col min="234" max="234" width="8.75" style="1"/>
    <col min="235" max="239" width="12.83203125" style="1" customWidth="1"/>
    <col min="240" max="240" width="8.75" style="1"/>
    <col min="241" max="245" width="12.83203125" style="1" customWidth="1"/>
    <col min="246" max="246" width="8.75" style="1"/>
    <col min="247" max="273" width="12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IA2" s="2"/>
      <c r="IB2" s="2"/>
      <c r="IC2" s="2"/>
      <c r="ID2" s="2"/>
      <c r="IE2" s="2"/>
      <c r="IG2" s="2"/>
      <c r="IH2" s="2"/>
      <c r="II2" s="2"/>
      <c r="IJ2" s="2"/>
      <c r="IK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LD_HGSF"/>
  <dimension ref="B1:JM219"/>
  <sheetViews>
    <sheetView workbookViewId="0">
      <selection sqref="A1:XFD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3" width="8.83203125" style="1" customWidth="1"/>
    <col min="234" max="234" width="8.75" style="1"/>
    <col min="235" max="239" width="8.83203125" style="1" customWidth="1"/>
    <col min="240" max="240" width="8.75" style="1"/>
    <col min="241" max="245" width="8.83203125" style="1" customWidth="1"/>
    <col min="246" max="246" width="8.75" style="1"/>
    <col min="247" max="273" width="8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IA1" s="2"/>
      <c r="IB1" s="2"/>
      <c r="IC1" s="2"/>
      <c r="ID1" s="2"/>
      <c r="IE1" s="2"/>
      <c r="IG1" s="2"/>
      <c r="IH1" s="2"/>
      <c r="II1" s="2"/>
      <c r="IJ1" s="2"/>
      <c r="IK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48E-45AA-4641-99DA-6DFEEF38926F}">
  <dimension ref="A2:N21"/>
  <sheetViews>
    <sheetView tabSelected="1" zoomScale="160" zoomScaleNormal="160" workbookViewId="0">
      <selection activeCell="G4" sqref="G4"/>
    </sheetView>
  </sheetViews>
  <sheetFormatPr defaultColWidth="11.08203125" defaultRowHeight="16" x14ac:dyDescent="0.45"/>
  <cols>
    <col min="1" max="1" width="7.33203125" style="29" customWidth="1"/>
    <col min="2" max="2" width="8.1640625" style="29" customWidth="1"/>
    <col min="3" max="3" width="13" style="28" bestFit="1" customWidth="1"/>
    <col min="4" max="13" width="11.08203125" style="28"/>
    <col min="14" max="14" width="11.5" style="28" bestFit="1" customWidth="1"/>
    <col min="15" max="16384" width="11.08203125" style="28"/>
  </cols>
  <sheetData>
    <row r="2" spans="1:14" x14ac:dyDescent="0.45">
      <c r="A2" s="27"/>
      <c r="B2" s="27"/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K2" s="29"/>
    </row>
    <row r="3" spans="1:14" x14ac:dyDescent="0.45">
      <c r="A3" s="27" t="s">
        <v>2</v>
      </c>
      <c r="B3" s="27" t="s">
        <v>10</v>
      </c>
      <c r="C3" s="39">
        <v>0</v>
      </c>
      <c r="D3" s="39">
        <v>8000</v>
      </c>
      <c r="E3" s="39">
        <v>160000</v>
      </c>
      <c r="F3" s="39">
        <v>240000</v>
      </c>
      <c r="G3" s="39">
        <v>300000</v>
      </c>
      <c r="H3" s="39">
        <v>360000</v>
      </c>
      <c r="I3" s="39">
        <v>440000</v>
      </c>
      <c r="K3" s="29"/>
      <c r="N3" s="35"/>
    </row>
    <row r="4" spans="1:14" x14ac:dyDescent="0.45">
      <c r="A4" s="27" t="s">
        <v>11</v>
      </c>
      <c r="B4" s="27" t="s">
        <v>0</v>
      </c>
      <c r="C4" s="38">
        <v>11.9</v>
      </c>
      <c r="D4" s="38">
        <v>11.9</v>
      </c>
      <c r="E4" s="38">
        <v>10.9</v>
      </c>
      <c r="F4" s="38">
        <v>9.9</v>
      </c>
      <c r="G4" s="38">
        <v>9.15</v>
      </c>
      <c r="H4" s="38">
        <v>8.4</v>
      </c>
      <c r="I4" s="38">
        <v>8.4</v>
      </c>
    </row>
    <row r="5" spans="1:14" x14ac:dyDescent="0.45">
      <c r="A5" s="27" t="s">
        <v>12</v>
      </c>
      <c r="B5" s="27" t="s">
        <v>0</v>
      </c>
      <c r="C5" s="30">
        <v>6.0730000000000004</v>
      </c>
      <c r="D5" s="30">
        <v>5.9619999999999997</v>
      </c>
      <c r="E5" s="31">
        <v>5.4370000000000003</v>
      </c>
      <c r="F5" s="31">
        <v>4.32</v>
      </c>
      <c r="G5" s="31">
        <v>3.8969999999999998</v>
      </c>
      <c r="H5" s="31">
        <v>3.75</v>
      </c>
      <c r="I5" s="31">
        <v>4.2949999999999999</v>
      </c>
    </row>
    <row r="6" spans="1:14" x14ac:dyDescent="0.45">
      <c r="A6" s="27" t="s">
        <v>13</v>
      </c>
      <c r="B6" s="27" t="s">
        <v>14</v>
      </c>
      <c r="C6" s="30">
        <v>31.586300000000001</v>
      </c>
      <c r="D6" s="30">
        <v>29.778400000000001</v>
      </c>
      <c r="E6" s="30">
        <v>23.956199999999999</v>
      </c>
      <c r="F6" s="30">
        <v>13.785299999999999</v>
      </c>
      <c r="G6" s="30">
        <v>11.864000000000001</v>
      </c>
      <c r="H6" s="30">
        <v>11.5984</v>
      </c>
      <c r="I6" s="30">
        <v>15.4503</v>
      </c>
    </row>
    <row r="7" spans="1:14" x14ac:dyDescent="0.45">
      <c r="A7" s="27" t="s">
        <v>15</v>
      </c>
      <c r="B7" s="27" t="s">
        <v>14</v>
      </c>
      <c r="C7" s="30">
        <v>51.558100000000003</v>
      </c>
      <c r="D7" s="30">
        <v>27.726700000000001</v>
      </c>
      <c r="E7" s="30">
        <v>24.478000000000002</v>
      </c>
      <c r="F7" s="30">
        <v>20.8903</v>
      </c>
      <c r="G7" s="30">
        <v>21.553000000000001</v>
      </c>
      <c r="H7" s="30">
        <v>23.785900000000002</v>
      </c>
      <c r="I7" s="30">
        <v>34.145200000000003</v>
      </c>
    </row>
    <row r="8" spans="1:14" x14ac:dyDescent="0.45">
      <c r="A8" s="27" t="s">
        <v>16</v>
      </c>
      <c r="B8" s="27" t="s">
        <v>17</v>
      </c>
      <c r="C8" s="32">
        <f t="shared" ref="C8:E8" si="0">C6/(C4-C5)</f>
        <v>5.4206795949888456</v>
      </c>
      <c r="D8" s="32">
        <f t="shared" si="0"/>
        <v>5.014887167396429</v>
      </c>
      <c r="E8" s="32">
        <f t="shared" si="0"/>
        <v>4.3851729818780889</v>
      </c>
      <c r="F8" s="32">
        <f>F6/(F4-F5)</f>
        <v>2.4704838709677417</v>
      </c>
      <c r="G8" s="32">
        <f>G6/(G4-G5)</f>
        <v>2.2585189415572056</v>
      </c>
      <c r="H8" s="32">
        <f>H6/(H4-H5)</f>
        <v>2.4942795698924729</v>
      </c>
      <c r="I8" s="32">
        <f>I6/(I4-I5)</f>
        <v>3.7637758830694272</v>
      </c>
    </row>
    <row r="9" spans="1:14" x14ac:dyDescent="0.45">
      <c r="A9" s="27" t="s">
        <v>18</v>
      </c>
      <c r="B9" s="27" t="s">
        <v>17</v>
      </c>
      <c r="C9" s="32">
        <f t="shared" ref="C9:E9" si="1">C6/C5</f>
        <v>5.2011032438662932</v>
      </c>
      <c r="D9" s="32">
        <f t="shared" si="1"/>
        <v>4.9946997651794707</v>
      </c>
      <c r="E9" s="32">
        <f t="shared" si="1"/>
        <v>4.4061430936178034</v>
      </c>
      <c r="F9" s="32">
        <f t="shared" ref="F9:H9" si="2">F6/F5</f>
        <v>3.1910416666666661</v>
      </c>
      <c r="G9" s="32">
        <f t="shared" si="2"/>
        <v>3.0443931229150634</v>
      </c>
      <c r="H9" s="32">
        <f t="shared" si="2"/>
        <v>3.0929066666666665</v>
      </c>
      <c r="I9" s="32">
        <f>I6/I5</f>
        <v>3.5972759022118743</v>
      </c>
    </row>
    <row r="10" spans="1:14" x14ac:dyDescent="0.45">
      <c r="A10" s="27" t="s">
        <v>19</v>
      </c>
      <c r="B10" s="27" t="s">
        <v>1</v>
      </c>
      <c r="C10" s="36">
        <f>VLOOKUP(C3,'Global BM'!$C$2:$I$57,7)</f>
        <v>1054200</v>
      </c>
      <c r="D10" s="36">
        <f>VLOOKUP(D3,'Global BM'!$C$2:$I$57,7)</f>
        <v>855120</v>
      </c>
      <c r="E10" s="36">
        <f>VLOOKUP(E3,'Global BM'!$C$2:$I$57,7)</f>
        <v>731745</v>
      </c>
      <c r="F10" s="36">
        <f>VLOOKUP(F3,'Global BM'!$C$2:$I$57,7)</f>
        <v>731745</v>
      </c>
      <c r="G10" s="36">
        <f>VLOOKUP(G3,'Global BM'!$C$2:$I$57,7)</f>
        <v>731745</v>
      </c>
      <c r="H10" s="36">
        <f>VLOOKUP(H3,'Global BM'!$C$2:$I$57,7)</f>
        <v>731745</v>
      </c>
      <c r="I10" s="36">
        <f>VLOOKUP(I3,'Global BM'!$C$2:$I$57,7)</f>
        <v>731745</v>
      </c>
    </row>
    <row r="11" spans="1:14" x14ac:dyDescent="0.45">
      <c r="A11" s="33" t="s">
        <v>37</v>
      </c>
      <c r="B11" s="33" t="s">
        <v>20</v>
      </c>
      <c r="C11" s="40">
        <f>C10/(C8*1000)</f>
        <v>194.47746016469162</v>
      </c>
      <c r="D11" s="40">
        <f>D10/(D8*1000)</f>
        <v>170.51629906240768</v>
      </c>
      <c r="E11" s="40">
        <f t="shared" ref="E11:G11" si="3">E10/(E8*1000)</f>
        <v>166.86798970621385</v>
      </c>
      <c r="F11" s="40">
        <f>F10/(F8*1000)</f>
        <v>296.19501207808321</v>
      </c>
      <c r="G11" s="40">
        <f t="shared" si="3"/>
        <v>323.99329779163855</v>
      </c>
      <c r="H11" s="40">
        <f>H10/(H8*1000)</f>
        <v>293.36927938336328</v>
      </c>
      <c r="I11" s="40">
        <f>I10/(I8*1000)</f>
        <v>194.4177928583911</v>
      </c>
    </row>
    <row r="12" spans="1:14" x14ac:dyDescent="0.45">
      <c r="A12" s="33" t="s">
        <v>38</v>
      </c>
      <c r="B12" s="33" t="s">
        <v>20</v>
      </c>
      <c r="C12" s="40">
        <f>C10/(C9*1000)</f>
        <v>202.68776653169255</v>
      </c>
      <c r="D12" s="40">
        <f>D10/(D9*1000)</f>
        <v>171.20548585551941</v>
      </c>
      <c r="E12" s="40">
        <f t="shared" ref="E12:G12" si="4">E10/(E9*1000)</f>
        <v>166.07381659027729</v>
      </c>
      <c r="F12" s="40">
        <f t="shared" si="4"/>
        <v>229.31226741529025</v>
      </c>
      <c r="G12" s="40">
        <f t="shared" si="4"/>
        <v>240.35824890424809</v>
      </c>
      <c r="H12" s="40">
        <f>H10/(H9*1000)</f>
        <v>236.58812853497037</v>
      </c>
      <c r="I12" s="40">
        <f>I10/(I9*1000)</f>
        <v>203.41642395293294</v>
      </c>
    </row>
    <row r="13" spans="1:14" x14ac:dyDescent="0.45">
      <c r="A13" s="27" t="s">
        <v>21</v>
      </c>
      <c r="B13" s="27"/>
      <c r="C13" s="32">
        <f>C11/$E$16</f>
        <v>0.80031876610984209</v>
      </c>
      <c r="D13" s="32">
        <f t="shared" ref="D13:I13" si="5">D11/$E$16</f>
        <v>0.70171316486587521</v>
      </c>
      <c r="E13" s="32">
        <f t="shared" si="5"/>
        <v>0.6866995461161064</v>
      </c>
      <c r="F13" s="32">
        <f t="shared" si="5"/>
        <v>1.2189095147246223</v>
      </c>
      <c r="G13" s="32">
        <f t="shared" si="5"/>
        <v>1.3333057522289653</v>
      </c>
      <c r="H13" s="32">
        <f t="shared" si="5"/>
        <v>1.2072809851167212</v>
      </c>
      <c r="I13" s="32">
        <f t="shared" si="5"/>
        <v>0.80007322163946948</v>
      </c>
    </row>
    <row r="14" spans="1:14" x14ac:dyDescent="0.45">
      <c r="A14" s="27" t="s">
        <v>22</v>
      </c>
      <c r="B14" s="27"/>
      <c r="C14" s="32">
        <f>C12/$E$16</f>
        <v>0.83410603510984582</v>
      </c>
      <c r="D14" s="32">
        <f t="shared" ref="D14:I14" si="6">D12/$E$16</f>
        <v>0.70454932450831032</v>
      </c>
      <c r="E14" s="32">
        <f t="shared" si="6"/>
        <v>0.68343134399291061</v>
      </c>
      <c r="F14" s="32">
        <f t="shared" si="6"/>
        <v>0.94367188236744959</v>
      </c>
      <c r="G14" s="32">
        <f t="shared" si="6"/>
        <v>0.98912859631377814</v>
      </c>
      <c r="H14" s="32">
        <f t="shared" si="6"/>
        <v>0.97361369767477512</v>
      </c>
      <c r="I14" s="32">
        <f t="shared" si="6"/>
        <v>0.83710462532071173</v>
      </c>
    </row>
    <row r="16" spans="1:14" x14ac:dyDescent="0.45">
      <c r="A16" s="28" t="s">
        <v>39</v>
      </c>
      <c r="D16" s="29" t="s">
        <v>44</v>
      </c>
      <c r="E16" s="29">
        <f>ROUND(175/VLOOKUP(D16,A19:B21,2,FALSE),0)</f>
        <v>243</v>
      </c>
      <c r="F16" s="29" t="s">
        <v>40</v>
      </c>
      <c r="G16" s="37" t="s">
        <v>41</v>
      </c>
    </row>
    <row r="17" spans="1:8" x14ac:dyDescent="0.45">
      <c r="E17" s="29"/>
    </row>
    <row r="18" spans="1:8" x14ac:dyDescent="0.45">
      <c r="A18" s="28" t="s">
        <v>42</v>
      </c>
      <c r="B18" s="28"/>
      <c r="C18" s="34"/>
      <c r="D18" s="34"/>
      <c r="E18" s="34"/>
      <c r="F18" s="34"/>
      <c r="G18" s="34"/>
      <c r="H18" s="34"/>
    </row>
    <row r="19" spans="1:8" x14ac:dyDescent="0.45">
      <c r="A19" s="29" t="s">
        <v>46</v>
      </c>
      <c r="B19" s="41">
        <v>1</v>
      </c>
      <c r="C19" s="34"/>
      <c r="D19" s="34"/>
      <c r="E19" s="34"/>
      <c r="F19" s="34"/>
      <c r="G19" s="34"/>
      <c r="H19" s="34"/>
    </row>
    <row r="20" spans="1:8" x14ac:dyDescent="0.45">
      <c r="A20" s="29" t="s">
        <v>43</v>
      </c>
      <c r="B20" s="29">
        <v>0.78</v>
      </c>
    </row>
    <row r="21" spans="1:8" x14ac:dyDescent="0.45">
      <c r="A21" s="29" t="s">
        <v>45</v>
      </c>
      <c r="B21" s="29">
        <v>0.72</v>
      </c>
    </row>
  </sheetData>
  <phoneticPr fontId="1" type="noConversion"/>
  <dataValidations count="1">
    <dataValidation type="list" allowBlank="1" showInputMessage="1" showErrorMessage="1" sqref="D16" xr:uid="{70BAA7E3-93DB-4E96-B789-5A27E63DE954}">
      <formula1>$A$19:$A$21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69B-5B74-4678-97C2-20FC5B4CFC67}">
  <dimension ref="B1:AA60"/>
  <sheetViews>
    <sheetView showGridLines="0" topLeftCell="A5" zoomScale="85" zoomScaleNormal="85" workbookViewId="0">
      <selection activeCell="O62" sqref="O62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1" spans="2:9" ht="47.5" customHeight="1" x14ac:dyDescent="0.45">
      <c r="B1" s="12" t="s">
        <v>23</v>
      </c>
      <c r="C1" s="13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</row>
    <row r="2" spans="2:9" x14ac:dyDescent="0.45">
      <c r="B2" s="12">
        <v>1</v>
      </c>
      <c r="C2" s="17">
        <v>0</v>
      </c>
      <c r="D2" s="18">
        <v>596300</v>
      </c>
      <c r="E2" s="18">
        <v>861800</v>
      </c>
      <c r="F2" s="18">
        <v>1004000</v>
      </c>
      <c r="G2" s="18">
        <v>1145000</v>
      </c>
      <c r="H2" s="42">
        <f>ABS(G2*1.05)</f>
        <v>1202250</v>
      </c>
      <c r="I2" s="26">
        <f>ABS(F2*1.05)</f>
        <v>1054200</v>
      </c>
    </row>
    <row r="3" spans="2:9" x14ac:dyDescent="0.45">
      <c r="B3" s="12">
        <v>2</v>
      </c>
      <c r="C3" s="17">
        <v>800.00009999999997</v>
      </c>
      <c r="D3" s="18">
        <v>591000</v>
      </c>
      <c r="E3" s="18">
        <v>848800</v>
      </c>
      <c r="F3" s="18">
        <v>986800</v>
      </c>
      <c r="G3" s="18">
        <v>1125000</v>
      </c>
      <c r="H3" s="42">
        <f t="shared" ref="H3:H17" si="0">ABS(G3*1.05)</f>
        <v>1181250</v>
      </c>
      <c r="I3" s="26">
        <f t="shared" ref="I3:I17" si="1">ABS(F3*1.05)</f>
        <v>1036140</v>
      </c>
    </row>
    <row r="4" spans="2:9" x14ac:dyDescent="0.45">
      <c r="B4" s="12">
        <v>3</v>
      </c>
      <c r="C4" s="17">
        <v>1600</v>
      </c>
      <c r="D4" s="18">
        <v>585100</v>
      </c>
      <c r="E4" s="18">
        <v>835300</v>
      </c>
      <c r="F4" s="18">
        <v>969400</v>
      </c>
      <c r="G4" s="18">
        <v>1104000</v>
      </c>
      <c r="H4" s="42">
        <f t="shared" si="0"/>
        <v>1159200</v>
      </c>
      <c r="I4" s="26">
        <f t="shared" si="1"/>
        <v>1017870</v>
      </c>
    </row>
    <row r="5" spans="2:9" x14ac:dyDescent="0.45">
      <c r="B5" s="12">
        <v>4</v>
      </c>
      <c r="C5" s="17">
        <v>2400</v>
      </c>
      <c r="D5" s="18">
        <v>578700</v>
      </c>
      <c r="E5" s="18">
        <v>821400</v>
      </c>
      <c r="F5" s="18">
        <v>951600</v>
      </c>
      <c r="G5" s="18">
        <v>1082000</v>
      </c>
      <c r="H5" s="42">
        <f t="shared" si="0"/>
        <v>1136100</v>
      </c>
      <c r="I5" s="26">
        <f t="shared" si="1"/>
        <v>999180</v>
      </c>
    </row>
    <row r="6" spans="2:9" x14ac:dyDescent="0.45">
      <c r="B6" s="12">
        <v>5</v>
      </c>
      <c r="C6" s="17">
        <v>3200</v>
      </c>
      <c r="D6" s="18">
        <v>571800</v>
      </c>
      <c r="E6" s="18">
        <v>807000</v>
      </c>
      <c r="F6" s="18">
        <v>933400</v>
      </c>
      <c r="G6" s="18">
        <v>1060000</v>
      </c>
      <c r="H6" s="42">
        <f t="shared" si="0"/>
        <v>1113000</v>
      </c>
      <c r="I6" s="26">
        <f t="shared" si="1"/>
        <v>980070</v>
      </c>
    </row>
    <row r="7" spans="2:9" x14ac:dyDescent="0.45">
      <c r="B7" s="12">
        <v>6</v>
      </c>
      <c r="C7" s="17">
        <v>3999.9999899999998</v>
      </c>
      <c r="D7" s="18">
        <v>564300</v>
      </c>
      <c r="E7" s="18">
        <v>792200</v>
      </c>
      <c r="F7" s="18">
        <v>914700</v>
      </c>
      <c r="G7" s="18">
        <v>1037000</v>
      </c>
      <c r="H7" s="42">
        <f t="shared" si="0"/>
        <v>1088850</v>
      </c>
      <c r="I7" s="26">
        <f t="shared" si="1"/>
        <v>960435</v>
      </c>
    </row>
    <row r="8" spans="2:9" x14ac:dyDescent="0.45">
      <c r="B8" s="12">
        <v>7</v>
      </c>
      <c r="C8" s="17">
        <v>4799.9999799999996</v>
      </c>
      <c r="D8" s="18">
        <v>556300</v>
      </c>
      <c r="E8" s="18">
        <v>776900</v>
      </c>
      <c r="F8" s="18">
        <v>895500</v>
      </c>
      <c r="G8" s="18">
        <v>1014000</v>
      </c>
      <c r="H8" s="42">
        <f t="shared" si="0"/>
        <v>1064700</v>
      </c>
      <c r="I8" s="26">
        <f t="shared" si="1"/>
        <v>940275</v>
      </c>
    </row>
    <row r="9" spans="2:9" x14ac:dyDescent="0.45">
      <c r="B9" s="12">
        <v>8</v>
      </c>
      <c r="C9" s="17">
        <v>5599.9999699999998</v>
      </c>
      <c r="D9" s="18">
        <v>547800</v>
      </c>
      <c r="E9" s="18">
        <v>761100</v>
      </c>
      <c r="F9" s="18">
        <v>875900</v>
      </c>
      <c r="G9" s="18">
        <v>990700</v>
      </c>
      <c r="H9" s="42">
        <f t="shared" si="0"/>
        <v>1040235</v>
      </c>
      <c r="I9" s="26">
        <f t="shared" si="1"/>
        <v>919695</v>
      </c>
    </row>
    <row r="10" spans="2:9" x14ac:dyDescent="0.45">
      <c r="B10" s="12">
        <v>9</v>
      </c>
      <c r="C10" s="17">
        <v>6399.9999600000001</v>
      </c>
      <c r="D10" s="18">
        <v>538800</v>
      </c>
      <c r="E10" s="18">
        <v>744900</v>
      </c>
      <c r="F10" s="18">
        <v>855900</v>
      </c>
      <c r="G10" s="18">
        <v>966800</v>
      </c>
      <c r="H10" s="42">
        <f t="shared" si="0"/>
        <v>1015140</v>
      </c>
      <c r="I10" s="26">
        <f t="shared" si="1"/>
        <v>898695</v>
      </c>
    </row>
    <row r="11" spans="2:9" x14ac:dyDescent="0.45">
      <c r="B11" s="12">
        <v>10</v>
      </c>
      <c r="C11" s="17">
        <v>7199.9999500000004</v>
      </c>
      <c r="D11" s="18">
        <v>529300</v>
      </c>
      <c r="E11" s="18">
        <v>728300</v>
      </c>
      <c r="F11" s="18">
        <v>835300</v>
      </c>
      <c r="G11" s="18">
        <v>942400</v>
      </c>
      <c r="H11" s="42">
        <f t="shared" si="0"/>
        <v>989520</v>
      </c>
      <c r="I11" s="26">
        <f t="shared" si="1"/>
        <v>877065</v>
      </c>
    </row>
    <row r="12" spans="2:9" x14ac:dyDescent="0.45">
      <c r="B12" s="21">
        <v>11</v>
      </c>
      <c r="C12" s="22">
        <v>7999.9999399999997</v>
      </c>
      <c r="D12" s="23">
        <v>519200</v>
      </c>
      <c r="E12" s="23">
        <v>711100</v>
      </c>
      <c r="F12" s="23">
        <v>814400</v>
      </c>
      <c r="G12" s="23">
        <v>917600</v>
      </c>
      <c r="H12" s="42">
        <f t="shared" si="0"/>
        <v>963480</v>
      </c>
      <c r="I12" s="26">
        <f t="shared" si="1"/>
        <v>855120</v>
      </c>
    </row>
    <row r="13" spans="2:9" x14ac:dyDescent="0.45">
      <c r="B13" s="12">
        <v>12</v>
      </c>
      <c r="C13" s="17">
        <v>8799.9999299999999</v>
      </c>
      <c r="D13" s="18">
        <v>508600</v>
      </c>
      <c r="E13" s="18">
        <v>693500</v>
      </c>
      <c r="F13" s="18">
        <v>792900</v>
      </c>
      <c r="G13" s="18">
        <v>892200</v>
      </c>
      <c r="H13" s="42">
        <f t="shared" si="0"/>
        <v>936810</v>
      </c>
      <c r="I13" s="26">
        <f t="shared" si="1"/>
        <v>832545</v>
      </c>
    </row>
    <row r="14" spans="2:9" x14ac:dyDescent="0.45">
      <c r="B14" s="12">
        <v>13</v>
      </c>
      <c r="C14" s="17">
        <v>9599.9999200000002</v>
      </c>
      <c r="D14" s="18">
        <v>497400</v>
      </c>
      <c r="E14" s="18">
        <v>675300</v>
      </c>
      <c r="F14" s="18">
        <v>770800</v>
      </c>
      <c r="G14" s="18">
        <v>866300</v>
      </c>
      <c r="H14" s="42">
        <f t="shared" si="0"/>
        <v>909615</v>
      </c>
      <c r="I14" s="26">
        <f t="shared" si="1"/>
        <v>809340</v>
      </c>
    </row>
    <row r="15" spans="2:9" x14ac:dyDescent="0.45">
      <c r="B15" s="12">
        <v>14</v>
      </c>
      <c r="C15" s="17">
        <v>10399.99991</v>
      </c>
      <c r="D15" s="18">
        <v>485700</v>
      </c>
      <c r="E15" s="18">
        <v>656600</v>
      </c>
      <c r="F15" s="18">
        <v>748200</v>
      </c>
      <c r="G15" s="18">
        <v>839800</v>
      </c>
      <c r="H15" s="42">
        <f t="shared" si="0"/>
        <v>881790</v>
      </c>
      <c r="I15" s="26">
        <f t="shared" si="1"/>
        <v>785610</v>
      </c>
    </row>
    <row r="16" spans="2:9" x14ac:dyDescent="0.45">
      <c r="B16" s="12">
        <v>15</v>
      </c>
      <c r="C16" s="17">
        <v>11199.999900000001</v>
      </c>
      <c r="D16" s="18">
        <v>473400</v>
      </c>
      <c r="E16" s="18">
        <v>637200</v>
      </c>
      <c r="F16" s="18">
        <v>725000</v>
      </c>
      <c r="G16" s="18">
        <v>812800</v>
      </c>
      <c r="H16" s="42">
        <f t="shared" si="0"/>
        <v>853440</v>
      </c>
      <c r="I16" s="26">
        <f t="shared" si="1"/>
        <v>761250</v>
      </c>
    </row>
    <row r="17" spans="2:27" x14ac:dyDescent="0.45">
      <c r="B17" s="12">
        <v>16</v>
      </c>
      <c r="C17" s="17">
        <v>11999.999889999999</v>
      </c>
      <c r="D17" s="18">
        <v>460500</v>
      </c>
      <c r="E17" s="18">
        <v>617300</v>
      </c>
      <c r="F17" s="18">
        <v>701200</v>
      </c>
      <c r="G17" s="18">
        <v>785200</v>
      </c>
      <c r="H17" s="42">
        <f t="shared" si="0"/>
        <v>824460</v>
      </c>
      <c r="I17" s="26">
        <f t="shared" si="1"/>
        <v>736260</v>
      </c>
    </row>
    <row r="18" spans="2:27" x14ac:dyDescent="0.45">
      <c r="B18" s="12">
        <v>17</v>
      </c>
      <c r="C18" s="17">
        <v>12799.999879999999</v>
      </c>
      <c r="D18" s="18">
        <v>447100</v>
      </c>
      <c r="E18" s="18">
        <v>596800</v>
      </c>
      <c r="F18" s="18">
        <v>676900</v>
      </c>
      <c r="G18" s="18">
        <v>757000</v>
      </c>
      <c r="H18" s="42">
        <f t="shared" ref="H18:H21" si="2">H19</f>
        <v>805770</v>
      </c>
      <c r="I18" s="26">
        <f t="shared" ref="I18:I55" si="3">I19</f>
        <v>731745</v>
      </c>
    </row>
    <row r="19" spans="2:27" x14ac:dyDescent="0.45">
      <c r="B19" s="12">
        <v>18</v>
      </c>
      <c r="C19" s="17">
        <v>13599.99987</v>
      </c>
      <c r="D19" s="18">
        <v>433100</v>
      </c>
      <c r="E19" s="18">
        <v>575800</v>
      </c>
      <c r="F19" s="18">
        <v>652000</v>
      </c>
      <c r="G19" s="18">
        <v>728200</v>
      </c>
      <c r="H19" s="42">
        <f t="shared" si="2"/>
        <v>805770</v>
      </c>
      <c r="I19" s="26">
        <f t="shared" si="3"/>
        <v>731745</v>
      </c>
    </row>
    <row r="20" spans="2:27" x14ac:dyDescent="0.45">
      <c r="B20" s="12">
        <v>19</v>
      </c>
      <c r="C20" s="17">
        <v>14399.99986</v>
      </c>
      <c r="D20" s="18">
        <v>418500</v>
      </c>
      <c r="E20" s="18">
        <v>554200</v>
      </c>
      <c r="F20" s="18">
        <v>626500</v>
      </c>
      <c r="G20" s="18">
        <v>698900</v>
      </c>
      <c r="H20" s="42">
        <f t="shared" si="2"/>
        <v>805770</v>
      </c>
      <c r="I20" s="26">
        <f t="shared" si="3"/>
        <v>731745</v>
      </c>
    </row>
    <row r="21" spans="2:27" x14ac:dyDescent="0.45">
      <c r="B21" s="12">
        <v>20</v>
      </c>
      <c r="C21" s="17">
        <v>15199.99985</v>
      </c>
      <c r="D21" s="18">
        <v>403400</v>
      </c>
      <c r="E21" s="18">
        <v>532000</v>
      </c>
      <c r="F21" s="18">
        <v>600500</v>
      </c>
      <c r="G21" s="18">
        <v>669000</v>
      </c>
      <c r="H21" s="42">
        <f t="shared" si="2"/>
        <v>805770</v>
      </c>
      <c r="I21" s="26">
        <f t="shared" si="3"/>
        <v>731745</v>
      </c>
    </row>
    <row r="22" spans="2:27" x14ac:dyDescent="0.45">
      <c r="B22" s="12">
        <v>21</v>
      </c>
      <c r="C22" s="17">
        <v>15999.99984</v>
      </c>
      <c r="D22" s="18">
        <v>387700</v>
      </c>
      <c r="E22" s="18">
        <v>509200</v>
      </c>
      <c r="F22" s="18">
        <v>573800</v>
      </c>
      <c r="G22" s="18">
        <v>638500</v>
      </c>
      <c r="H22" s="42">
        <f t="shared" ref="H22:H55" si="4">H23</f>
        <v>805770</v>
      </c>
      <c r="I22" s="26">
        <f t="shared" si="3"/>
        <v>731745</v>
      </c>
    </row>
    <row r="23" spans="2:27" x14ac:dyDescent="0.45">
      <c r="B23" s="12">
        <v>22</v>
      </c>
      <c r="C23" s="17">
        <v>16799.999830000001</v>
      </c>
      <c r="D23" s="18">
        <v>371500</v>
      </c>
      <c r="E23" s="18">
        <v>485900</v>
      </c>
      <c r="F23" s="18">
        <v>546700</v>
      </c>
      <c r="G23" s="18">
        <v>607400</v>
      </c>
      <c r="H23" s="42">
        <f t="shared" si="4"/>
        <v>805770</v>
      </c>
      <c r="I23" s="26">
        <f t="shared" si="3"/>
        <v>731745</v>
      </c>
    </row>
    <row r="24" spans="2:27" x14ac:dyDescent="0.45">
      <c r="B24" s="12">
        <v>23</v>
      </c>
      <c r="C24" s="17">
        <v>17599.999820000001</v>
      </c>
      <c r="D24" s="18">
        <v>354700</v>
      </c>
      <c r="E24" s="18">
        <v>462000</v>
      </c>
      <c r="F24" s="18">
        <v>518900</v>
      </c>
      <c r="G24" s="18">
        <v>575800</v>
      </c>
      <c r="H24" s="42">
        <f t="shared" si="4"/>
        <v>805770</v>
      </c>
      <c r="I24" s="26">
        <f t="shared" si="3"/>
        <v>731745</v>
      </c>
    </row>
    <row r="25" spans="2:27" x14ac:dyDescent="0.45">
      <c r="B25" s="12">
        <v>24</v>
      </c>
      <c r="C25" s="17">
        <v>18399.999810000001</v>
      </c>
      <c r="D25" s="18">
        <v>337300</v>
      </c>
      <c r="E25" s="18">
        <v>437500</v>
      </c>
      <c r="F25" s="18">
        <v>490600</v>
      </c>
      <c r="G25" s="18">
        <v>543600</v>
      </c>
      <c r="H25" s="42">
        <f t="shared" si="4"/>
        <v>805770</v>
      </c>
      <c r="I25" s="26">
        <f t="shared" si="3"/>
        <v>731745</v>
      </c>
      <c r="AA25" s="16">
        <f>10.5-5.8</f>
        <v>4.7</v>
      </c>
    </row>
    <row r="26" spans="2:27" x14ac:dyDescent="0.45">
      <c r="B26" s="12">
        <v>25</v>
      </c>
      <c r="C26" s="17">
        <v>19199.999800000001</v>
      </c>
      <c r="D26" s="18">
        <v>319400</v>
      </c>
      <c r="E26" s="18">
        <v>412500</v>
      </c>
      <c r="F26" s="18">
        <v>461700</v>
      </c>
      <c r="G26" s="18">
        <v>510800</v>
      </c>
      <c r="H26" s="42">
        <f t="shared" si="4"/>
        <v>805770</v>
      </c>
      <c r="I26" s="26">
        <f t="shared" si="3"/>
        <v>731745</v>
      </c>
    </row>
    <row r="27" spans="2:27" x14ac:dyDescent="0.45">
      <c r="B27" s="12">
        <v>26</v>
      </c>
      <c r="C27" s="17">
        <v>19999.999790000002</v>
      </c>
      <c r="D27" s="18">
        <v>300900</v>
      </c>
      <c r="E27" s="18">
        <v>386900</v>
      </c>
      <c r="F27" s="18">
        <v>432200</v>
      </c>
      <c r="G27" s="18">
        <v>477500</v>
      </c>
      <c r="H27" s="42">
        <f t="shared" si="4"/>
        <v>805770</v>
      </c>
      <c r="I27" s="26">
        <f t="shared" si="3"/>
        <v>731745</v>
      </c>
    </row>
    <row r="28" spans="2:27" x14ac:dyDescent="0.45">
      <c r="B28" s="12">
        <v>27</v>
      </c>
      <c r="C28" s="17">
        <v>20799.999779999998</v>
      </c>
      <c r="D28" s="18">
        <v>281900</v>
      </c>
      <c r="E28" s="18">
        <v>360700</v>
      </c>
      <c r="F28" s="18">
        <v>402100</v>
      </c>
      <c r="G28" s="18">
        <v>443600</v>
      </c>
      <c r="H28" s="42">
        <f t="shared" si="4"/>
        <v>805770</v>
      </c>
      <c r="I28" s="26">
        <f t="shared" si="3"/>
        <v>731745</v>
      </c>
    </row>
    <row r="29" spans="2:27" x14ac:dyDescent="0.45">
      <c r="B29" s="21">
        <v>28</v>
      </c>
      <c r="C29" s="22">
        <v>21599.999769999999</v>
      </c>
      <c r="D29" s="23">
        <v>262300</v>
      </c>
      <c r="E29" s="23">
        <v>333900</v>
      </c>
      <c r="F29" s="23">
        <v>371500</v>
      </c>
      <c r="G29" s="23">
        <v>409100</v>
      </c>
      <c r="H29" s="42">
        <f t="shared" si="4"/>
        <v>805770</v>
      </c>
      <c r="I29" s="26">
        <f t="shared" si="3"/>
        <v>731745</v>
      </c>
    </row>
    <row r="30" spans="2:27" x14ac:dyDescent="0.45">
      <c r="B30" s="21">
        <v>29</v>
      </c>
      <c r="C30" s="22">
        <v>22399.999759999999</v>
      </c>
      <c r="D30" s="23">
        <v>242100</v>
      </c>
      <c r="E30" s="23">
        <v>306600</v>
      </c>
      <c r="F30" s="23">
        <v>340300</v>
      </c>
      <c r="G30" s="23">
        <v>374100</v>
      </c>
      <c r="H30" s="42">
        <f t="shared" si="4"/>
        <v>805770</v>
      </c>
      <c r="I30" s="26">
        <f t="shared" si="3"/>
        <v>731745</v>
      </c>
    </row>
    <row r="31" spans="2:27" x14ac:dyDescent="0.45">
      <c r="B31" s="12">
        <v>30</v>
      </c>
      <c r="C31" s="17">
        <v>23199.999749999999</v>
      </c>
      <c r="D31" s="18">
        <v>221400</v>
      </c>
      <c r="E31" s="18">
        <v>278700</v>
      </c>
      <c r="F31" s="18">
        <v>308600</v>
      </c>
      <c r="G31" s="18">
        <v>338500</v>
      </c>
      <c r="H31" s="42">
        <f t="shared" si="4"/>
        <v>805770</v>
      </c>
      <c r="I31" s="26">
        <f t="shared" si="3"/>
        <v>731745</v>
      </c>
    </row>
    <row r="32" spans="2:27" x14ac:dyDescent="0.45">
      <c r="B32" s="12">
        <v>31</v>
      </c>
      <c r="C32" s="17">
        <v>23999.999739999999</v>
      </c>
      <c r="D32" s="18">
        <v>200100</v>
      </c>
      <c r="E32" s="18">
        <v>250200</v>
      </c>
      <c r="F32" s="18">
        <v>276300</v>
      </c>
      <c r="G32" s="18">
        <v>302300</v>
      </c>
      <c r="H32" s="42">
        <f t="shared" si="4"/>
        <v>805770</v>
      </c>
      <c r="I32" s="26">
        <f t="shared" si="3"/>
        <v>731745</v>
      </c>
    </row>
    <row r="33" spans="2:15" x14ac:dyDescent="0.45">
      <c r="B33" s="12">
        <v>32</v>
      </c>
      <c r="C33" s="17">
        <v>24799.99973</v>
      </c>
      <c r="D33" s="18">
        <v>178200</v>
      </c>
      <c r="E33" s="18">
        <v>221200</v>
      </c>
      <c r="F33" s="18">
        <v>243400</v>
      </c>
      <c r="G33" s="18">
        <v>265500</v>
      </c>
      <c r="H33" s="42">
        <f t="shared" si="4"/>
        <v>805770</v>
      </c>
      <c r="I33" s="26">
        <f t="shared" si="3"/>
        <v>731745</v>
      </c>
    </row>
    <row r="34" spans="2:15" x14ac:dyDescent="0.45">
      <c r="B34" s="12">
        <v>33</v>
      </c>
      <c r="C34" s="17">
        <v>25599.99972</v>
      </c>
      <c r="D34" s="18">
        <v>155800</v>
      </c>
      <c r="E34" s="18">
        <v>191600</v>
      </c>
      <c r="F34" s="18">
        <v>209900</v>
      </c>
      <c r="G34" s="18">
        <v>228200</v>
      </c>
      <c r="H34" s="42">
        <f t="shared" si="4"/>
        <v>805770</v>
      </c>
      <c r="I34" s="26">
        <f t="shared" si="3"/>
        <v>731745</v>
      </c>
    </row>
    <row r="35" spans="2:15" x14ac:dyDescent="0.45">
      <c r="B35" s="12">
        <v>34</v>
      </c>
      <c r="C35" s="17">
        <v>26399.99971</v>
      </c>
      <c r="D35" s="18">
        <v>132800</v>
      </c>
      <c r="E35" s="18">
        <v>161400</v>
      </c>
      <c r="F35" s="18">
        <v>175900</v>
      </c>
      <c r="G35" s="18">
        <v>190300</v>
      </c>
      <c r="H35" s="42">
        <f t="shared" si="4"/>
        <v>805770</v>
      </c>
      <c r="I35" s="26">
        <f t="shared" si="3"/>
        <v>731745</v>
      </c>
    </row>
    <row r="36" spans="2:15" x14ac:dyDescent="0.45">
      <c r="B36" s="12">
        <v>35</v>
      </c>
      <c r="C36" s="17">
        <v>27199.9997</v>
      </c>
      <c r="D36" s="18">
        <v>109200</v>
      </c>
      <c r="E36" s="18">
        <v>131100</v>
      </c>
      <c r="F36" s="18">
        <v>142000</v>
      </c>
      <c r="G36" s="18">
        <v>152800</v>
      </c>
      <c r="H36" s="42">
        <f t="shared" si="4"/>
        <v>805770</v>
      </c>
      <c r="I36" s="26">
        <f t="shared" si="3"/>
        <v>731745</v>
      </c>
    </row>
    <row r="37" spans="2:15" x14ac:dyDescent="0.45">
      <c r="B37" s="12">
        <v>36</v>
      </c>
      <c r="C37" s="17">
        <v>27999.999690000001</v>
      </c>
      <c r="D37" s="18">
        <v>85140</v>
      </c>
      <c r="E37" s="18">
        <v>100300</v>
      </c>
      <c r="F37" s="18">
        <v>107500</v>
      </c>
      <c r="G37" s="18">
        <v>114700</v>
      </c>
      <c r="H37" s="42">
        <f t="shared" si="4"/>
        <v>805770</v>
      </c>
      <c r="I37" s="26">
        <f t="shared" si="3"/>
        <v>731745</v>
      </c>
    </row>
    <row r="38" spans="2:15" x14ac:dyDescent="0.45">
      <c r="B38" s="12">
        <v>37</v>
      </c>
      <c r="C38" s="17">
        <v>28799.999680000001</v>
      </c>
      <c r="D38" s="18">
        <v>60470</v>
      </c>
      <c r="E38" s="18">
        <v>68910</v>
      </c>
      <c r="F38" s="18">
        <v>72490</v>
      </c>
      <c r="G38" s="18">
        <v>76070</v>
      </c>
      <c r="H38" s="42">
        <f t="shared" si="4"/>
        <v>805770</v>
      </c>
      <c r="I38" s="26">
        <f t="shared" si="3"/>
        <v>731745</v>
      </c>
    </row>
    <row r="39" spans="2:15" x14ac:dyDescent="0.45">
      <c r="B39" s="12">
        <v>38</v>
      </c>
      <c r="C39" s="17">
        <v>29599.999670000001</v>
      </c>
      <c r="D39" s="18">
        <v>35230</v>
      </c>
      <c r="E39" s="18">
        <v>36930</v>
      </c>
      <c r="F39" s="18">
        <v>36890</v>
      </c>
      <c r="G39" s="18">
        <v>36860</v>
      </c>
      <c r="H39" s="42">
        <f t="shared" si="4"/>
        <v>805770</v>
      </c>
      <c r="I39" s="26">
        <f t="shared" si="3"/>
        <v>731745</v>
      </c>
    </row>
    <row r="40" spans="2:15" x14ac:dyDescent="0.45">
      <c r="B40" s="12">
        <v>39</v>
      </c>
      <c r="C40" s="17">
        <v>30399.999660000001</v>
      </c>
      <c r="D40" s="18">
        <v>-39110</v>
      </c>
      <c r="E40" s="18">
        <v>-42420</v>
      </c>
      <c r="F40" s="18">
        <v>-45710</v>
      </c>
      <c r="G40" s="18">
        <v>-49000</v>
      </c>
      <c r="H40" s="42">
        <f t="shared" si="4"/>
        <v>805770</v>
      </c>
      <c r="I40" s="26">
        <f t="shared" si="3"/>
        <v>731745</v>
      </c>
      <c r="M40" s="25"/>
      <c r="N40" s="26"/>
      <c r="O40" s="26"/>
    </row>
    <row r="41" spans="2:15" x14ac:dyDescent="0.45">
      <c r="B41" s="12">
        <v>40</v>
      </c>
      <c r="C41" s="17">
        <v>31199.999650000002</v>
      </c>
      <c r="D41" s="18">
        <v>-65470</v>
      </c>
      <c r="E41" s="18">
        <v>-64520</v>
      </c>
      <c r="F41" s="18">
        <v>-65920</v>
      </c>
      <c r="G41" s="18">
        <v>-67320</v>
      </c>
      <c r="H41" s="42">
        <f t="shared" si="4"/>
        <v>805770</v>
      </c>
      <c r="I41" s="26">
        <f t="shared" si="3"/>
        <v>731745</v>
      </c>
    </row>
    <row r="42" spans="2:15" x14ac:dyDescent="0.45">
      <c r="B42" s="12">
        <v>41</v>
      </c>
      <c r="C42" s="17">
        <v>31999.999640000002</v>
      </c>
      <c r="D42" s="18">
        <v>-92400</v>
      </c>
      <c r="E42" s="18">
        <v>-87190</v>
      </c>
      <c r="F42" s="18">
        <v>-86700</v>
      </c>
      <c r="G42" s="18">
        <v>-90940</v>
      </c>
      <c r="H42" s="42">
        <f t="shared" si="4"/>
        <v>805770</v>
      </c>
      <c r="I42" s="26">
        <f t="shared" si="3"/>
        <v>731745</v>
      </c>
    </row>
    <row r="43" spans="2:15" x14ac:dyDescent="0.45">
      <c r="B43" s="12">
        <v>42</v>
      </c>
      <c r="C43" s="17">
        <v>32799.999629999998</v>
      </c>
      <c r="D43" s="18">
        <v>-119900</v>
      </c>
      <c r="E43" s="18">
        <v>-110400</v>
      </c>
      <c r="F43" s="18">
        <v>-117000</v>
      </c>
      <c r="G43" s="18">
        <v>-133400</v>
      </c>
      <c r="H43" s="42">
        <f t="shared" si="4"/>
        <v>805770</v>
      </c>
      <c r="I43" s="26">
        <f t="shared" si="3"/>
        <v>731745</v>
      </c>
    </row>
    <row r="44" spans="2:15" x14ac:dyDescent="0.45">
      <c r="B44" s="12">
        <v>43</v>
      </c>
      <c r="C44" s="17">
        <v>33599.999620000002</v>
      </c>
      <c r="D44" s="18">
        <v>-147900</v>
      </c>
      <c r="E44" s="18">
        <v>-135800</v>
      </c>
      <c r="F44" s="18">
        <v>-156100</v>
      </c>
      <c r="G44" s="18">
        <v>-176400</v>
      </c>
      <c r="H44" s="42">
        <f t="shared" si="4"/>
        <v>805770</v>
      </c>
      <c r="I44" s="26">
        <f t="shared" si="3"/>
        <v>731745</v>
      </c>
    </row>
    <row r="45" spans="2:15" x14ac:dyDescent="0.45">
      <c r="B45" s="12">
        <v>44</v>
      </c>
      <c r="C45" s="17">
        <v>34399.999609999999</v>
      </c>
      <c r="D45" s="18">
        <v>-176600</v>
      </c>
      <c r="E45" s="18">
        <v>-171700</v>
      </c>
      <c r="F45" s="18">
        <v>-195900</v>
      </c>
      <c r="G45" s="18">
        <v>-220000</v>
      </c>
      <c r="H45" s="42">
        <f t="shared" si="4"/>
        <v>805770</v>
      </c>
      <c r="I45" s="26">
        <f t="shared" si="3"/>
        <v>731745</v>
      </c>
    </row>
    <row r="46" spans="2:15" x14ac:dyDescent="0.45">
      <c r="B46" s="12">
        <v>45</v>
      </c>
      <c r="C46" s="17">
        <v>35199.999600000003</v>
      </c>
      <c r="D46" s="18">
        <v>-205700</v>
      </c>
      <c r="E46" s="18">
        <v>-208200</v>
      </c>
      <c r="F46" s="18">
        <v>-236200</v>
      </c>
      <c r="G46" s="18">
        <v>-264200</v>
      </c>
      <c r="H46" s="42">
        <f t="shared" si="4"/>
        <v>805770</v>
      </c>
      <c r="I46" s="26">
        <f t="shared" si="3"/>
        <v>731745</v>
      </c>
    </row>
    <row r="47" spans="2:15" x14ac:dyDescent="0.45">
      <c r="B47" s="21">
        <v>46</v>
      </c>
      <c r="C47" s="22">
        <v>35999.999589999999</v>
      </c>
      <c r="D47" s="23">
        <v>-235500</v>
      </c>
      <c r="E47" s="23">
        <v>-245200</v>
      </c>
      <c r="F47" s="23">
        <v>-277100</v>
      </c>
      <c r="G47" s="23">
        <v>-309000</v>
      </c>
      <c r="H47" s="42">
        <f t="shared" si="4"/>
        <v>805770</v>
      </c>
      <c r="I47" s="26">
        <f t="shared" si="3"/>
        <v>731745</v>
      </c>
    </row>
    <row r="48" spans="2:15" x14ac:dyDescent="0.45">
      <c r="B48" s="12">
        <v>47</v>
      </c>
      <c r="C48" s="17">
        <v>36799.999580000003</v>
      </c>
      <c r="D48" s="18">
        <v>-265600</v>
      </c>
      <c r="E48" s="18">
        <v>-282600</v>
      </c>
      <c r="F48" s="18">
        <v>-318300</v>
      </c>
      <c r="G48" s="18">
        <v>-354100</v>
      </c>
      <c r="H48" s="42">
        <f t="shared" si="4"/>
        <v>805770</v>
      </c>
      <c r="I48" s="26">
        <f t="shared" si="3"/>
        <v>731745</v>
      </c>
    </row>
    <row r="49" spans="2:19" x14ac:dyDescent="0.45">
      <c r="B49" s="12">
        <v>48</v>
      </c>
      <c r="C49" s="17">
        <v>37599.99957</v>
      </c>
      <c r="D49" s="18">
        <v>-295800</v>
      </c>
      <c r="E49" s="18">
        <v>-320100</v>
      </c>
      <c r="F49" s="18">
        <v>-359700</v>
      </c>
      <c r="G49" s="18">
        <v>-399300</v>
      </c>
      <c r="H49" s="42">
        <f t="shared" si="4"/>
        <v>805770</v>
      </c>
      <c r="I49" s="26">
        <f t="shared" si="3"/>
        <v>731745</v>
      </c>
    </row>
    <row r="50" spans="2:19" x14ac:dyDescent="0.45">
      <c r="B50" s="12">
        <v>49</v>
      </c>
      <c r="C50" s="17">
        <v>38399.999559999997</v>
      </c>
      <c r="D50" s="18">
        <v>-326300</v>
      </c>
      <c r="E50" s="18">
        <v>-357900</v>
      </c>
      <c r="F50" s="18">
        <v>-401300</v>
      </c>
      <c r="G50" s="18">
        <v>-444800</v>
      </c>
      <c r="H50" s="42">
        <f t="shared" si="4"/>
        <v>805770</v>
      </c>
      <c r="I50" s="26">
        <f t="shared" si="3"/>
        <v>731745</v>
      </c>
      <c r="M50" s="25"/>
      <c r="N50" s="26"/>
      <c r="O50" s="26"/>
    </row>
    <row r="51" spans="2:19" x14ac:dyDescent="0.45">
      <c r="B51" s="12">
        <v>50</v>
      </c>
      <c r="C51" s="17">
        <v>39199.99955</v>
      </c>
      <c r="D51" s="18">
        <v>-356900</v>
      </c>
      <c r="E51" s="18">
        <v>-395700</v>
      </c>
      <c r="F51" s="18">
        <v>-443100</v>
      </c>
      <c r="G51" s="18">
        <v>-490400</v>
      </c>
      <c r="H51" s="42">
        <f t="shared" si="4"/>
        <v>805770</v>
      </c>
      <c r="I51" s="26">
        <f t="shared" si="3"/>
        <v>731745</v>
      </c>
    </row>
    <row r="52" spans="2:19" x14ac:dyDescent="0.45">
      <c r="B52" s="12">
        <v>51</v>
      </c>
      <c r="C52" s="17">
        <v>39999.999539999997</v>
      </c>
      <c r="D52" s="18">
        <v>-387600</v>
      </c>
      <c r="E52" s="18">
        <v>-433800</v>
      </c>
      <c r="F52" s="18">
        <v>-485000</v>
      </c>
      <c r="G52" s="18">
        <v>-536100</v>
      </c>
      <c r="H52" s="42">
        <f t="shared" si="4"/>
        <v>805770</v>
      </c>
      <c r="I52" s="26">
        <f t="shared" si="3"/>
        <v>731745</v>
      </c>
    </row>
    <row r="53" spans="2:19" x14ac:dyDescent="0.45">
      <c r="B53" s="12">
        <v>52</v>
      </c>
      <c r="C53" s="17">
        <v>40799.999530000001</v>
      </c>
      <c r="D53" s="18">
        <v>-418700</v>
      </c>
      <c r="E53" s="18">
        <v>-472000</v>
      </c>
      <c r="F53" s="18">
        <v>-527000</v>
      </c>
      <c r="G53" s="18">
        <v>-582100</v>
      </c>
      <c r="H53" s="42">
        <f t="shared" si="4"/>
        <v>805770</v>
      </c>
      <c r="I53" s="26">
        <f t="shared" si="3"/>
        <v>731745</v>
      </c>
    </row>
    <row r="54" spans="2:19" x14ac:dyDescent="0.45">
      <c r="B54" s="12">
        <v>53</v>
      </c>
      <c r="C54" s="17">
        <v>41599.999519999998</v>
      </c>
      <c r="D54" s="18">
        <v>-450000</v>
      </c>
      <c r="E54" s="18">
        <v>-510300</v>
      </c>
      <c r="F54" s="18">
        <v>-569200</v>
      </c>
      <c r="G54" s="18">
        <v>-628100</v>
      </c>
      <c r="H54" s="42">
        <f t="shared" si="4"/>
        <v>805770</v>
      </c>
      <c r="I54" s="26">
        <f t="shared" si="3"/>
        <v>731745</v>
      </c>
    </row>
    <row r="55" spans="2:19" x14ac:dyDescent="0.45">
      <c r="B55" s="12">
        <v>54</v>
      </c>
      <c r="C55" s="17">
        <v>42399.999510000001</v>
      </c>
      <c r="D55" s="18">
        <v>-481500</v>
      </c>
      <c r="E55" s="18">
        <v>-548900</v>
      </c>
      <c r="F55" s="18">
        <v>-611600</v>
      </c>
      <c r="G55" s="18">
        <v>-674400</v>
      </c>
      <c r="H55" s="42">
        <f t="shared" si="4"/>
        <v>805770</v>
      </c>
      <c r="I55" s="26">
        <f t="shared" si="3"/>
        <v>731745</v>
      </c>
    </row>
    <row r="56" spans="2:19" x14ac:dyDescent="0.45">
      <c r="B56" s="12">
        <v>55</v>
      </c>
      <c r="C56" s="17">
        <v>43199.999499999998</v>
      </c>
      <c r="D56" s="18">
        <v>-513100</v>
      </c>
      <c r="E56" s="18">
        <v>-587600</v>
      </c>
      <c r="F56" s="18">
        <v>-654200</v>
      </c>
      <c r="G56" s="18">
        <v>-720800</v>
      </c>
      <c r="H56" s="42">
        <f>H57</f>
        <v>805770</v>
      </c>
      <c r="I56" s="26">
        <f>I57</f>
        <v>731745</v>
      </c>
    </row>
    <row r="57" spans="2:19" x14ac:dyDescent="0.45">
      <c r="B57" s="21">
        <v>56</v>
      </c>
      <c r="C57" s="22">
        <v>43999.999490000002</v>
      </c>
      <c r="D57" s="23">
        <v>-544900</v>
      </c>
      <c r="E57" s="23">
        <v>-626400</v>
      </c>
      <c r="F57" s="23">
        <v>-696900</v>
      </c>
      <c r="G57" s="23">
        <v>-767400</v>
      </c>
      <c r="H57" s="42">
        <f>ABS(G57*1.05)</f>
        <v>805770</v>
      </c>
      <c r="I57" s="26">
        <f t="shared" ref="I57" si="5">ABS(F57*1.05)</f>
        <v>731745</v>
      </c>
    </row>
    <row r="58" spans="2:19" x14ac:dyDescent="0.45">
      <c r="C58" s="16" t="s">
        <v>30</v>
      </c>
      <c r="D58" s="19" cm="1">
        <f t="array" ref="D58">INDEX(D2:D57, MATCH(MAX(ABS(D2:D57)), ABS(D2:D57), 0))</f>
        <v>596300</v>
      </c>
      <c r="E58" s="19" cm="1">
        <f t="array" ref="E58">INDEX(E2:E57, MATCH(MAX(ABS(E2:E57)), ABS(E2:E57), 0))</f>
        <v>861800</v>
      </c>
      <c r="F58" s="19" cm="1">
        <f t="array" ref="F58">INDEX(F2:F57, MATCH(MAX(ABS(F2:F57)), ABS(F2:F57), 0))</f>
        <v>1004000</v>
      </c>
      <c r="G58" s="19" cm="1">
        <f t="array" ref="G58">INDEX(G2:G57, MATCH(MAX(ABS(G2:G57)), ABS(G2:G57), 0))</f>
        <v>1145000</v>
      </c>
      <c r="H58" s="19">
        <f>MAX(H2:H57)</f>
        <v>1202250</v>
      </c>
      <c r="I58" s="20"/>
    </row>
    <row r="59" spans="2:19" x14ac:dyDescent="0.45">
      <c r="C59" s="16" t="s">
        <v>31</v>
      </c>
      <c r="D59" s="19">
        <f>MIN(D2:D57)</f>
        <v>-544900</v>
      </c>
      <c r="E59" s="19">
        <f>MIN(E2:E57)</f>
        <v>-626400</v>
      </c>
      <c r="F59" s="19">
        <f>MIN(F2:F57)</f>
        <v>-696900</v>
      </c>
      <c r="G59" s="19">
        <f>MIN(G2:G57)</f>
        <v>-767400</v>
      </c>
      <c r="H59" s="19">
        <f>MIN(H2:H57)</f>
        <v>805770</v>
      </c>
      <c r="P59" s="25"/>
      <c r="Q59" s="26"/>
      <c r="R59" s="26"/>
    </row>
    <row r="60" spans="2:19" x14ac:dyDescent="0.45">
      <c r="Q60" s="25"/>
      <c r="R60" s="26"/>
      <c r="S60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AAC-0E71-4FE2-950A-3FE943A48E43}">
  <dimension ref="B3:H61"/>
  <sheetViews>
    <sheetView showGridLines="0" zoomScaleNormal="100" workbookViewId="0">
      <selection activeCell="F7" sqref="F7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3" spans="2:8" ht="32" x14ac:dyDescent="0.45">
      <c r="B3" s="12" t="s">
        <v>23</v>
      </c>
      <c r="C3" s="13" t="s">
        <v>24</v>
      </c>
      <c r="D3" s="14" t="s">
        <v>32</v>
      </c>
      <c r="E3" s="14" t="s">
        <v>33</v>
      </c>
      <c r="F3" s="14" t="s">
        <v>34</v>
      </c>
      <c r="G3" s="14" t="s">
        <v>35</v>
      </c>
      <c r="H3" s="15" t="s">
        <v>36</v>
      </c>
    </row>
    <row r="4" spans="2:8" x14ac:dyDescent="0.45">
      <c r="B4" s="12">
        <v>1</v>
      </c>
      <c r="C4" s="17">
        <v>0</v>
      </c>
      <c r="D4" s="18">
        <v>6367</v>
      </c>
      <c r="E4" s="18">
        <v>16000</v>
      </c>
      <c r="F4" s="18">
        <v>20830</v>
      </c>
      <c r="G4" s="18">
        <v>25650</v>
      </c>
      <c r="H4" s="19">
        <v>26932.5</v>
      </c>
    </row>
    <row r="5" spans="2:8" x14ac:dyDescent="0.45">
      <c r="B5" s="12">
        <v>2</v>
      </c>
      <c r="C5" s="17">
        <v>800.00009999999997</v>
      </c>
      <c r="D5" s="18">
        <v>7022</v>
      </c>
      <c r="E5" s="18">
        <v>16570</v>
      </c>
      <c r="F5" s="18">
        <v>21390</v>
      </c>
      <c r="G5" s="18">
        <v>26220</v>
      </c>
      <c r="H5" s="19">
        <v>27531</v>
      </c>
    </row>
    <row r="6" spans="2:8" x14ac:dyDescent="0.45">
      <c r="B6" s="12">
        <v>3</v>
      </c>
      <c r="C6" s="17">
        <v>1600</v>
      </c>
      <c r="D6" s="18">
        <v>7677</v>
      </c>
      <c r="E6" s="18">
        <v>17140</v>
      </c>
      <c r="F6" s="18">
        <v>21960</v>
      </c>
      <c r="G6" s="18">
        <v>26790</v>
      </c>
      <c r="H6" s="19">
        <v>28129.5</v>
      </c>
    </row>
    <row r="7" spans="2:8" x14ac:dyDescent="0.45">
      <c r="B7" s="12">
        <v>4</v>
      </c>
      <c r="C7" s="17">
        <v>2400</v>
      </c>
      <c r="D7" s="18">
        <v>8332</v>
      </c>
      <c r="E7" s="18">
        <v>17700</v>
      </c>
      <c r="F7" s="18">
        <v>22530</v>
      </c>
      <c r="G7" s="18">
        <v>27350</v>
      </c>
      <c r="H7" s="19">
        <v>28717.5</v>
      </c>
    </row>
    <row r="8" spans="2:8" x14ac:dyDescent="0.45">
      <c r="B8" s="12">
        <v>5</v>
      </c>
      <c r="C8" s="17">
        <v>3200</v>
      </c>
      <c r="D8" s="18">
        <v>8987</v>
      </c>
      <c r="E8" s="18">
        <v>18270</v>
      </c>
      <c r="F8" s="18">
        <v>23090</v>
      </c>
      <c r="G8" s="18">
        <v>27920</v>
      </c>
      <c r="H8" s="19">
        <v>29316</v>
      </c>
    </row>
    <row r="9" spans="2:8" x14ac:dyDescent="0.45">
      <c r="B9" s="12">
        <v>6</v>
      </c>
      <c r="C9" s="17">
        <v>3999.9999899999998</v>
      </c>
      <c r="D9" s="18">
        <v>9642</v>
      </c>
      <c r="E9" s="18">
        <v>18840</v>
      </c>
      <c r="F9" s="18">
        <v>23660</v>
      </c>
      <c r="G9" s="18">
        <v>28490</v>
      </c>
      <c r="H9" s="19">
        <v>29914.5</v>
      </c>
    </row>
    <row r="10" spans="2:8" x14ac:dyDescent="0.45">
      <c r="B10" s="12">
        <v>7</v>
      </c>
      <c r="C10" s="17">
        <v>4799.9999799999996</v>
      </c>
      <c r="D10" s="18">
        <v>10300</v>
      </c>
      <c r="E10" s="18">
        <v>19400</v>
      </c>
      <c r="F10" s="18">
        <v>24230</v>
      </c>
      <c r="G10" s="18">
        <v>29050</v>
      </c>
      <c r="H10" s="19">
        <v>30502.5</v>
      </c>
    </row>
    <row r="11" spans="2:8" x14ac:dyDescent="0.45">
      <c r="B11" s="12">
        <v>8</v>
      </c>
      <c r="C11" s="17">
        <v>5599.9999699999998</v>
      </c>
      <c r="D11" s="18">
        <v>10950</v>
      </c>
      <c r="E11" s="18">
        <v>19970</v>
      </c>
      <c r="F11" s="18">
        <v>24800</v>
      </c>
      <c r="G11" s="18">
        <v>29620</v>
      </c>
      <c r="H11" s="19">
        <v>31101</v>
      </c>
    </row>
    <row r="12" spans="2:8" x14ac:dyDescent="0.45">
      <c r="B12" s="12">
        <v>9</v>
      </c>
      <c r="C12" s="17">
        <v>6399.9999600000001</v>
      </c>
      <c r="D12" s="18">
        <v>11620</v>
      </c>
      <c r="E12" s="18">
        <v>20540</v>
      </c>
      <c r="F12" s="18">
        <v>25360</v>
      </c>
      <c r="G12" s="18">
        <v>30190</v>
      </c>
      <c r="H12" s="19">
        <v>31699.5</v>
      </c>
    </row>
    <row r="13" spans="2:8" x14ac:dyDescent="0.45">
      <c r="B13" s="12">
        <v>10</v>
      </c>
      <c r="C13" s="17">
        <v>7199.9999500000004</v>
      </c>
      <c r="D13" s="18">
        <v>12270</v>
      </c>
      <c r="E13" s="18">
        <v>21110</v>
      </c>
      <c r="F13" s="18">
        <v>25930</v>
      </c>
      <c r="G13" s="18">
        <v>30760</v>
      </c>
      <c r="H13" s="19">
        <v>32298</v>
      </c>
    </row>
    <row r="14" spans="2:8" x14ac:dyDescent="0.45">
      <c r="B14" s="21">
        <v>11</v>
      </c>
      <c r="C14" s="22">
        <v>7999.9999399999997</v>
      </c>
      <c r="D14" s="23">
        <v>12920</v>
      </c>
      <c r="E14" s="23">
        <v>21670</v>
      </c>
      <c r="F14" s="23">
        <v>26500</v>
      </c>
      <c r="G14" s="23">
        <v>31320</v>
      </c>
      <c r="H14" s="24">
        <v>32886</v>
      </c>
    </row>
    <row r="15" spans="2:8" x14ac:dyDescent="0.45">
      <c r="B15" s="12">
        <v>12</v>
      </c>
      <c r="C15" s="17">
        <v>8799.9999299999999</v>
      </c>
      <c r="D15" s="18">
        <v>13630</v>
      </c>
      <c r="E15" s="18">
        <v>22390</v>
      </c>
      <c r="F15" s="18">
        <v>27210</v>
      </c>
      <c r="G15" s="18">
        <v>32040</v>
      </c>
      <c r="H15" s="19">
        <v>33642</v>
      </c>
    </row>
    <row r="16" spans="2:8" x14ac:dyDescent="0.45">
      <c r="B16" s="12">
        <v>13</v>
      </c>
      <c r="C16" s="17">
        <v>9599.9999200000002</v>
      </c>
      <c r="D16" s="18">
        <v>14330</v>
      </c>
      <c r="E16" s="18">
        <v>23100</v>
      </c>
      <c r="F16" s="18">
        <v>27930</v>
      </c>
      <c r="G16" s="18">
        <v>32750</v>
      </c>
      <c r="H16" s="19">
        <v>34387.5</v>
      </c>
    </row>
    <row r="17" spans="2:8" x14ac:dyDescent="0.45">
      <c r="B17" s="12">
        <v>14</v>
      </c>
      <c r="C17" s="17">
        <v>10399.99991</v>
      </c>
      <c r="D17" s="18">
        <v>15030</v>
      </c>
      <c r="E17" s="18">
        <v>23810</v>
      </c>
      <c r="F17" s="18">
        <v>28640</v>
      </c>
      <c r="G17" s="18">
        <v>33460</v>
      </c>
      <c r="H17" s="19">
        <v>35133</v>
      </c>
    </row>
    <row r="18" spans="2:8" x14ac:dyDescent="0.45">
      <c r="B18" s="12">
        <v>15</v>
      </c>
      <c r="C18" s="17">
        <v>11199.999900000001</v>
      </c>
      <c r="D18" s="18">
        <v>15740</v>
      </c>
      <c r="E18" s="18">
        <v>24530</v>
      </c>
      <c r="F18" s="18">
        <v>29350</v>
      </c>
      <c r="G18" s="18">
        <v>34180</v>
      </c>
      <c r="H18" s="19">
        <v>35889</v>
      </c>
    </row>
    <row r="19" spans="2:8" x14ac:dyDescent="0.45">
      <c r="B19" s="12">
        <v>16</v>
      </c>
      <c r="C19" s="17">
        <v>11999.999889999999</v>
      </c>
      <c r="D19" s="18">
        <v>16440</v>
      </c>
      <c r="E19" s="18">
        <v>25240</v>
      </c>
      <c r="F19" s="18">
        <v>30070</v>
      </c>
      <c r="G19" s="18">
        <v>34890</v>
      </c>
      <c r="H19" s="19">
        <v>36634.5</v>
      </c>
    </row>
    <row r="20" spans="2:8" x14ac:dyDescent="0.45">
      <c r="B20" s="12">
        <v>17</v>
      </c>
      <c r="C20" s="17">
        <v>12799.999879999999</v>
      </c>
      <c r="D20" s="18">
        <v>17140</v>
      </c>
      <c r="E20" s="18">
        <v>25950</v>
      </c>
      <c r="F20" s="18">
        <v>30780</v>
      </c>
      <c r="G20" s="18">
        <v>35600</v>
      </c>
      <c r="H20" s="19">
        <v>37380</v>
      </c>
    </row>
    <row r="21" spans="2:8" x14ac:dyDescent="0.45">
      <c r="B21" s="12">
        <v>18</v>
      </c>
      <c r="C21" s="17">
        <v>13599.99987</v>
      </c>
      <c r="D21" s="18">
        <v>17840</v>
      </c>
      <c r="E21" s="18">
        <v>26670</v>
      </c>
      <c r="F21" s="18">
        <v>31490</v>
      </c>
      <c r="G21" s="18">
        <v>36320</v>
      </c>
      <c r="H21" s="19">
        <v>38136</v>
      </c>
    </row>
    <row r="22" spans="2:8" x14ac:dyDescent="0.45">
      <c r="B22" s="12">
        <v>19</v>
      </c>
      <c r="C22" s="17">
        <v>14399.99986</v>
      </c>
      <c r="D22" s="18">
        <v>18550</v>
      </c>
      <c r="E22" s="18">
        <v>27380</v>
      </c>
      <c r="F22" s="18">
        <v>32200</v>
      </c>
      <c r="G22" s="18">
        <v>37030</v>
      </c>
      <c r="H22" s="19">
        <v>38881.5</v>
      </c>
    </row>
    <row r="23" spans="2:8" x14ac:dyDescent="0.45">
      <c r="B23" s="12">
        <v>20</v>
      </c>
      <c r="C23" s="17">
        <v>15199.99985</v>
      </c>
      <c r="D23" s="18">
        <v>19250</v>
      </c>
      <c r="E23" s="18">
        <v>28090</v>
      </c>
      <c r="F23" s="18">
        <v>32920</v>
      </c>
      <c r="G23" s="18">
        <v>37740</v>
      </c>
      <c r="H23" s="19">
        <v>39627</v>
      </c>
    </row>
    <row r="24" spans="2:8" x14ac:dyDescent="0.45">
      <c r="B24" s="12">
        <v>21</v>
      </c>
      <c r="C24" s="17">
        <v>15999.99984</v>
      </c>
      <c r="D24" s="18">
        <v>19950</v>
      </c>
      <c r="E24" s="18">
        <v>28810</v>
      </c>
      <c r="F24" s="18">
        <v>33630</v>
      </c>
      <c r="G24" s="18">
        <v>38460</v>
      </c>
      <c r="H24" s="19">
        <v>40383</v>
      </c>
    </row>
    <row r="25" spans="2:8" x14ac:dyDescent="0.45">
      <c r="B25" s="12">
        <v>22</v>
      </c>
      <c r="C25" s="17">
        <v>16799.999830000001</v>
      </c>
      <c r="D25" s="18">
        <v>20660</v>
      </c>
      <c r="E25" s="18">
        <v>29520</v>
      </c>
      <c r="F25" s="18">
        <v>34340</v>
      </c>
      <c r="G25" s="18">
        <v>39170</v>
      </c>
      <c r="H25" s="19">
        <v>41128.5</v>
      </c>
    </row>
    <row r="26" spans="2:8" x14ac:dyDescent="0.45">
      <c r="B26" s="12">
        <v>23</v>
      </c>
      <c r="C26" s="17">
        <v>17599.999820000001</v>
      </c>
      <c r="D26" s="18">
        <v>21360</v>
      </c>
      <c r="E26" s="18">
        <v>30230</v>
      </c>
      <c r="F26" s="18">
        <v>35060</v>
      </c>
      <c r="G26" s="18">
        <v>39880</v>
      </c>
      <c r="H26" s="19">
        <v>41874</v>
      </c>
    </row>
    <row r="27" spans="2:8" x14ac:dyDescent="0.45">
      <c r="B27" s="12">
        <v>24</v>
      </c>
      <c r="C27" s="17">
        <v>18399.999810000001</v>
      </c>
      <c r="D27" s="18">
        <v>22060</v>
      </c>
      <c r="E27" s="18">
        <v>30950</v>
      </c>
      <c r="F27" s="18">
        <v>35770</v>
      </c>
      <c r="G27" s="18">
        <v>40600</v>
      </c>
      <c r="H27" s="19">
        <v>42630</v>
      </c>
    </row>
    <row r="28" spans="2:8" x14ac:dyDescent="0.45">
      <c r="B28" s="12">
        <v>25</v>
      </c>
      <c r="C28" s="17">
        <v>19199.999800000001</v>
      </c>
      <c r="D28" s="18">
        <v>22770</v>
      </c>
      <c r="E28" s="18">
        <v>31660</v>
      </c>
      <c r="F28" s="18">
        <v>36480</v>
      </c>
      <c r="G28" s="18">
        <v>41310</v>
      </c>
      <c r="H28" s="19">
        <v>43375.5</v>
      </c>
    </row>
    <row r="29" spans="2:8" x14ac:dyDescent="0.45">
      <c r="B29" s="12">
        <v>26</v>
      </c>
      <c r="C29" s="17">
        <v>19999.999790000002</v>
      </c>
      <c r="D29" s="18">
        <v>23470</v>
      </c>
      <c r="E29" s="18">
        <v>32370</v>
      </c>
      <c r="F29" s="18">
        <v>37200</v>
      </c>
      <c r="G29" s="18">
        <v>42020</v>
      </c>
      <c r="H29" s="19">
        <v>44121</v>
      </c>
    </row>
    <row r="30" spans="2:8" x14ac:dyDescent="0.45">
      <c r="B30" s="12">
        <v>27</v>
      </c>
      <c r="C30" s="17">
        <v>20799.999779999998</v>
      </c>
      <c r="D30" s="18">
        <v>24170</v>
      </c>
      <c r="E30" s="18">
        <v>33090</v>
      </c>
      <c r="F30" s="18">
        <v>37910</v>
      </c>
      <c r="G30" s="18">
        <v>42740</v>
      </c>
      <c r="H30" s="19">
        <v>44877</v>
      </c>
    </row>
    <row r="31" spans="2:8" x14ac:dyDescent="0.45">
      <c r="B31" s="21">
        <v>28</v>
      </c>
      <c r="C31" s="22">
        <v>21599.999769999999</v>
      </c>
      <c r="D31" s="23">
        <v>24870</v>
      </c>
      <c r="E31" s="23">
        <v>33800</v>
      </c>
      <c r="F31" s="23">
        <v>38620</v>
      </c>
      <c r="G31" s="23">
        <v>43450</v>
      </c>
      <c r="H31" s="24">
        <v>45622.5</v>
      </c>
    </row>
    <row r="32" spans="2:8" x14ac:dyDescent="0.45">
      <c r="B32" s="21">
        <v>29</v>
      </c>
      <c r="C32" s="22">
        <v>22399.999759999999</v>
      </c>
      <c r="D32" s="23">
        <v>25580</v>
      </c>
      <c r="E32" s="23">
        <v>34510</v>
      </c>
      <c r="F32" s="23">
        <v>39340</v>
      </c>
      <c r="G32" s="23">
        <v>44160</v>
      </c>
      <c r="H32" s="24">
        <v>46368</v>
      </c>
    </row>
    <row r="33" spans="2:8" x14ac:dyDescent="0.45">
      <c r="B33" s="12">
        <v>30</v>
      </c>
      <c r="C33" s="17">
        <v>23199.999749999999</v>
      </c>
      <c r="D33" s="18">
        <v>26280</v>
      </c>
      <c r="E33" s="18">
        <v>35220</v>
      </c>
      <c r="F33" s="18">
        <v>40050</v>
      </c>
      <c r="G33" s="18">
        <v>44880</v>
      </c>
      <c r="H33" s="19">
        <v>47124</v>
      </c>
    </row>
    <row r="34" spans="2:8" x14ac:dyDescent="0.45">
      <c r="B34" s="12">
        <v>31</v>
      </c>
      <c r="C34" s="17">
        <v>23999.999739999999</v>
      </c>
      <c r="D34" s="18">
        <v>26980</v>
      </c>
      <c r="E34" s="18">
        <v>35940</v>
      </c>
      <c r="F34" s="18">
        <v>40760</v>
      </c>
      <c r="G34" s="18">
        <v>45590</v>
      </c>
      <c r="H34" s="19">
        <v>47869.5</v>
      </c>
    </row>
    <row r="35" spans="2:8" x14ac:dyDescent="0.45">
      <c r="B35" s="12">
        <v>32</v>
      </c>
      <c r="C35" s="17">
        <v>24799.99973</v>
      </c>
      <c r="D35" s="18">
        <v>27690</v>
      </c>
      <c r="E35" s="18">
        <v>36650</v>
      </c>
      <c r="F35" s="18">
        <v>41480</v>
      </c>
      <c r="G35" s="18">
        <v>46300</v>
      </c>
      <c r="H35" s="19">
        <v>48615</v>
      </c>
    </row>
    <row r="36" spans="2:8" x14ac:dyDescent="0.45">
      <c r="B36" s="12">
        <v>33</v>
      </c>
      <c r="C36" s="17">
        <v>25599.99972</v>
      </c>
      <c r="D36" s="18">
        <v>28390</v>
      </c>
      <c r="E36" s="18">
        <v>37360</v>
      </c>
      <c r="F36" s="18">
        <v>42190</v>
      </c>
      <c r="G36" s="18">
        <v>47010</v>
      </c>
      <c r="H36" s="19">
        <v>49360.5</v>
      </c>
    </row>
    <row r="37" spans="2:8" x14ac:dyDescent="0.45">
      <c r="B37" s="12">
        <v>34</v>
      </c>
      <c r="C37" s="17">
        <v>26399.99971</v>
      </c>
      <c r="D37" s="18">
        <v>29090</v>
      </c>
      <c r="E37" s="18">
        <v>38080</v>
      </c>
      <c r="F37" s="18">
        <v>42900</v>
      </c>
      <c r="G37" s="18">
        <v>47730</v>
      </c>
      <c r="H37" s="19">
        <v>50116.5</v>
      </c>
    </row>
    <row r="38" spans="2:8" x14ac:dyDescent="0.45">
      <c r="B38" s="12">
        <v>35</v>
      </c>
      <c r="C38" s="17">
        <v>27199.9997</v>
      </c>
      <c r="D38" s="18">
        <v>29790</v>
      </c>
      <c r="E38" s="18">
        <v>38790</v>
      </c>
      <c r="F38" s="18">
        <v>43620</v>
      </c>
      <c r="G38" s="18">
        <v>48440</v>
      </c>
      <c r="H38" s="19">
        <v>50862</v>
      </c>
    </row>
    <row r="39" spans="2:8" x14ac:dyDescent="0.45">
      <c r="B39" s="12">
        <v>36</v>
      </c>
      <c r="C39" s="17">
        <v>27999.999690000001</v>
      </c>
      <c r="D39" s="18">
        <v>30500</v>
      </c>
      <c r="E39" s="18">
        <v>39500</v>
      </c>
      <c r="F39" s="18">
        <v>44330</v>
      </c>
      <c r="G39" s="18">
        <v>49150</v>
      </c>
      <c r="H39" s="19">
        <v>51607.5</v>
      </c>
    </row>
    <row r="40" spans="2:8" x14ac:dyDescent="0.45">
      <c r="B40" s="12">
        <v>37</v>
      </c>
      <c r="C40" s="17">
        <v>28799.999680000001</v>
      </c>
      <c r="D40" s="18">
        <v>31200</v>
      </c>
      <c r="E40" s="18">
        <v>40220</v>
      </c>
      <c r="F40" s="18">
        <v>45040</v>
      </c>
      <c r="G40" s="18">
        <v>49870</v>
      </c>
      <c r="H40" s="19">
        <v>52363.5</v>
      </c>
    </row>
    <row r="41" spans="2:8" x14ac:dyDescent="0.45">
      <c r="B41" s="12">
        <v>38</v>
      </c>
      <c r="C41" s="17">
        <v>29599.999670000001</v>
      </c>
      <c r="D41" s="18">
        <v>31900</v>
      </c>
      <c r="E41" s="18">
        <v>40930</v>
      </c>
      <c r="F41" s="18">
        <v>45760</v>
      </c>
      <c r="G41" s="18">
        <v>50580</v>
      </c>
      <c r="H41" s="19">
        <v>53109</v>
      </c>
    </row>
    <row r="42" spans="2:8" x14ac:dyDescent="0.45">
      <c r="B42" s="12">
        <v>39</v>
      </c>
      <c r="C42" s="17">
        <v>30399.999660000001</v>
      </c>
      <c r="D42" s="18">
        <v>32610</v>
      </c>
      <c r="E42" s="18">
        <v>41640</v>
      </c>
      <c r="F42" s="18">
        <v>46470</v>
      </c>
      <c r="G42" s="18">
        <v>51290</v>
      </c>
      <c r="H42" s="19">
        <v>53854.5</v>
      </c>
    </row>
    <row r="43" spans="2:8" x14ac:dyDescent="0.45">
      <c r="B43" s="12">
        <v>40</v>
      </c>
      <c r="C43" s="17">
        <v>31199.999650000002</v>
      </c>
      <c r="D43" s="18">
        <v>33310</v>
      </c>
      <c r="E43" s="18">
        <v>42360</v>
      </c>
      <c r="F43" s="18">
        <v>47180</v>
      </c>
      <c r="G43" s="18">
        <v>52010</v>
      </c>
      <c r="H43" s="19">
        <v>54610.5</v>
      </c>
    </row>
    <row r="44" spans="2:8" x14ac:dyDescent="0.45">
      <c r="B44" s="12">
        <v>41</v>
      </c>
      <c r="C44" s="17">
        <v>31999.999640000002</v>
      </c>
      <c r="D44" s="18">
        <v>34010</v>
      </c>
      <c r="E44" s="18">
        <v>43070</v>
      </c>
      <c r="F44" s="18">
        <v>47900</v>
      </c>
      <c r="G44" s="18">
        <v>52720</v>
      </c>
      <c r="H44" s="19">
        <v>55356</v>
      </c>
    </row>
    <row r="45" spans="2:8" x14ac:dyDescent="0.45">
      <c r="B45" s="12">
        <v>42</v>
      </c>
      <c r="C45" s="17">
        <v>32799.999629999998</v>
      </c>
      <c r="D45" s="18">
        <v>34710</v>
      </c>
      <c r="E45" s="18">
        <v>43780</v>
      </c>
      <c r="F45" s="18">
        <v>48610</v>
      </c>
      <c r="G45" s="18">
        <v>53430</v>
      </c>
      <c r="H45" s="19">
        <v>56101.5</v>
      </c>
    </row>
    <row r="46" spans="2:8" x14ac:dyDescent="0.45">
      <c r="B46" s="12">
        <v>43</v>
      </c>
      <c r="C46" s="17">
        <v>33599.999620000002</v>
      </c>
      <c r="D46" s="18">
        <v>35420</v>
      </c>
      <c r="E46" s="18">
        <v>44500</v>
      </c>
      <c r="F46" s="18">
        <v>49320</v>
      </c>
      <c r="G46" s="18">
        <v>54150</v>
      </c>
      <c r="H46" s="19">
        <v>56857.5</v>
      </c>
    </row>
    <row r="47" spans="2:8" x14ac:dyDescent="0.45">
      <c r="B47" s="12">
        <v>44</v>
      </c>
      <c r="C47" s="17">
        <v>34399.999609999999</v>
      </c>
      <c r="D47" s="18">
        <v>36120</v>
      </c>
      <c r="E47" s="18">
        <v>45210</v>
      </c>
      <c r="F47" s="18">
        <v>50030</v>
      </c>
      <c r="G47" s="18">
        <v>54860</v>
      </c>
      <c r="H47" s="19">
        <v>57603</v>
      </c>
    </row>
    <row r="48" spans="2:8" x14ac:dyDescent="0.45">
      <c r="B48" s="12">
        <v>45</v>
      </c>
      <c r="C48" s="17">
        <v>35199.999600000003</v>
      </c>
      <c r="D48" s="18">
        <v>36820</v>
      </c>
      <c r="E48" s="18">
        <v>45920</v>
      </c>
      <c r="F48" s="18">
        <v>50750</v>
      </c>
      <c r="G48" s="18">
        <v>55570</v>
      </c>
      <c r="H48" s="19">
        <v>58348.5</v>
      </c>
    </row>
    <row r="49" spans="2:8" x14ac:dyDescent="0.45">
      <c r="B49" s="21">
        <v>46</v>
      </c>
      <c r="C49" s="22">
        <v>35999.999589999999</v>
      </c>
      <c r="D49" s="23">
        <v>37530</v>
      </c>
      <c r="E49" s="23">
        <v>46640</v>
      </c>
      <c r="F49" s="23">
        <v>51460</v>
      </c>
      <c r="G49" s="23">
        <v>56290</v>
      </c>
      <c r="H49" s="24">
        <v>59104.5</v>
      </c>
    </row>
    <row r="50" spans="2:8" x14ac:dyDescent="0.45">
      <c r="B50" s="12">
        <v>47</v>
      </c>
      <c r="C50" s="17">
        <v>36799.999580000003</v>
      </c>
      <c r="D50" s="18">
        <v>37730</v>
      </c>
      <c r="E50" s="18">
        <v>46840</v>
      </c>
      <c r="F50" s="18">
        <v>51660</v>
      </c>
      <c r="G50" s="18">
        <v>56490</v>
      </c>
      <c r="H50" s="19">
        <v>59314.5</v>
      </c>
    </row>
    <row r="51" spans="2:8" x14ac:dyDescent="0.45">
      <c r="B51" s="12">
        <v>48</v>
      </c>
      <c r="C51" s="17">
        <v>37599.99957</v>
      </c>
      <c r="D51" s="18">
        <v>37930</v>
      </c>
      <c r="E51" s="18">
        <v>47040</v>
      </c>
      <c r="F51" s="18">
        <v>51870</v>
      </c>
      <c r="G51" s="18">
        <v>56690</v>
      </c>
      <c r="H51" s="19">
        <v>59524.5</v>
      </c>
    </row>
    <row r="52" spans="2:8" x14ac:dyDescent="0.45">
      <c r="B52" s="12">
        <v>49</v>
      </c>
      <c r="C52" s="17">
        <v>38399.999559999997</v>
      </c>
      <c r="D52" s="18">
        <v>38130</v>
      </c>
      <c r="E52" s="18">
        <v>47250</v>
      </c>
      <c r="F52" s="18">
        <v>52070</v>
      </c>
      <c r="G52" s="18">
        <v>56900</v>
      </c>
      <c r="H52" s="19">
        <v>59745</v>
      </c>
    </row>
    <row r="53" spans="2:8" x14ac:dyDescent="0.45">
      <c r="B53" s="12">
        <v>50</v>
      </c>
      <c r="C53" s="17">
        <v>39199.99955</v>
      </c>
      <c r="D53" s="18">
        <v>38340</v>
      </c>
      <c r="E53" s="18">
        <v>47450</v>
      </c>
      <c r="F53" s="18">
        <v>52270</v>
      </c>
      <c r="G53" s="18">
        <v>57100</v>
      </c>
      <c r="H53" s="19">
        <v>59955</v>
      </c>
    </row>
    <row r="54" spans="2:8" x14ac:dyDescent="0.45">
      <c r="B54" s="12">
        <v>51</v>
      </c>
      <c r="C54" s="17">
        <v>39999.999539999997</v>
      </c>
      <c r="D54" s="18">
        <v>38810</v>
      </c>
      <c r="E54" s="18">
        <v>47650</v>
      </c>
      <c r="F54" s="18">
        <v>52480</v>
      </c>
      <c r="G54" s="18">
        <v>57300</v>
      </c>
      <c r="H54" s="19">
        <v>60165</v>
      </c>
    </row>
    <row r="55" spans="2:8" x14ac:dyDescent="0.45">
      <c r="B55" s="12">
        <v>52</v>
      </c>
      <c r="C55" s="17">
        <v>40799.999530000001</v>
      </c>
      <c r="D55" s="18">
        <v>39020</v>
      </c>
      <c r="E55" s="18">
        <v>47850</v>
      </c>
      <c r="F55" s="18">
        <v>52680</v>
      </c>
      <c r="G55" s="18">
        <v>57500</v>
      </c>
      <c r="H55" s="19">
        <v>60375</v>
      </c>
    </row>
    <row r="56" spans="2:8" x14ac:dyDescent="0.45">
      <c r="B56" s="12">
        <v>53</v>
      </c>
      <c r="C56" s="17">
        <v>41599.999519999998</v>
      </c>
      <c r="D56" s="18">
        <v>39220</v>
      </c>
      <c r="E56" s="18">
        <v>48060</v>
      </c>
      <c r="F56" s="18">
        <v>52880</v>
      </c>
      <c r="G56" s="18">
        <v>57710</v>
      </c>
      <c r="H56" s="19">
        <v>60595.5</v>
      </c>
    </row>
    <row r="57" spans="2:8" x14ac:dyDescent="0.45">
      <c r="B57" s="12">
        <v>54</v>
      </c>
      <c r="C57" s="17">
        <v>42399.999510000001</v>
      </c>
      <c r="D57" s="18">
        <v>39420</v>
      </c>
      <c r="E57" s="18">
        <v>48260</v>
      </c>
      <c r="F57" s="18">
        <v>53080</v>
      </c>
      <c r="G57" s="18">
        <v>57910</v>
      </c>
      <c r="H57" s="19">
        <v>60805.5</v>
      </c>
    </row>
    <row r="58" spans="2:8" x14ac:dyDescent="0.45">
      <c r="B58" s="12">
        <v>55</v>
      </c>
      <c r="C58" s="17">
        <v>43199.999499999998</v>
      </c>
      <c r="D58" s="18">
        <v>39630</v>
      </c>
      <c r="E58" s="18">
        <v>48460</v>
      </c>
      <c r="F58" s="18">
        <v>53290</v>
      </c>
      <c r="G58" s="18">
        <v>58110</v>
      </c>
      <c r="H58" s="19">
        <v>61015.5</v>
      </c>
    </row>
    <row r="59" spans="2:8" x14ac:dyDescent="0.45">
      <c r="B59" s="12">
        <v>56</v>
      </c>
      <c r="C59" s="17">
        <v>43999.999490000002</v>
      </c>
      <c r="D59" s="18">
        <v>39830</v>
      </c>
      <c r="E59" s="18">
        <v>48670</v>
      </c>
      <c r="F59" s="18">
        <v>53490</v>
      </c>
      <c r="G59" s="18">
        <v>58320</v>
      </c>
      <c r="H59" s="19">
        <v>61236</v>
      </c>
    </row>
    <row r="60" spans="2:8" x14ac:dyDescent="0.45">
      <c r="D60" s="19" cm="1">
        <f t="array" ref="D60">INDEX(D4:D59, MATCH(MAX(ABS(D4:D59)), ABS(D4:D59), 0))</f>
        <v>39830</v>
      </c>
      <c r="E60" s="19" cm="1">
        <f t="array" ref="E60">INDEX(E4:E59, MATCH(MAX(ABS(E4:E59)), ABS(E4:E59), 0))</f>
        <v>48670</v>
      </c>
      <c r="F60" s="19" cm="1">
        <f t="array" ref="F60">INDEX(F4:F59, MATCH(MAX(ABS(F4:F59)), ABS(F4:F59), 0))</f>
        <v>53490</v>
      </c>
      <c r="G60" s="19" cm="1">
        <f t="array" ref="G60">INDEX(G4:G59, MATCH(MAX(ABS(G4:G59)), ABS(G4:G59), 0))</f>
        <v>58320</v>
      </c>
      <c r="H60" s="19">
        <f>MAX(H4:H59)</f>
        <v>61236</v>
      </c>
    </row>
    <row r="61" spans="2:8" x14ac:dyDescent="0.45">
      <c r="D61" s="19">
        <f>MIN(D4:D59)</f>
        <v>6367</v>
      </c>
      <c r="E61" s="19">
        <f>MIN(E4:E59)</f>
        <v>16000</v>
      </c>
      <c r="F61" s="19">
        <f t="shared" ref="F61:G61" si="0">MIN(F4:F59)</f>
        <v>20830</v>
      </c>
      <c r="G61" s="19">
        <f t="shared" si="0"/>
        <v>25650</v>
      </c>
      <c r="H61" s="19">
        <f>MIN(H4:H59)</f>
        <v>26932.5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HGBM(INT)</vt:lpstr>
      <vt:lpstr>HGSF(INT)</vt:lpstr>
      <vt:lpstr>HGBM(FLD)</vt:lpstr>
      <vt:lpstr>HGSF(FLD)</vt:lpstr>
      <vt:lpstr>Global Strength</vt:lpstr>
      <vt:lpstr>Global BM</vt:lpstr>
      <vt:lpstr>Global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김흥열</dc:creator>
  <cp:lastModifiedBy>우열 정</cp:lastModifiedBy>
  <cp:lastPrinted>2012-11-04T15:03:40Z</cp:lastPrinted>
  <dcterms:created xsi:type="dcterms:W3CDTF">2008-08-22T07:36:31Z</dcterms:created>
  <dcterms:modified xsi:type="dcterms:W3CDTF">2025-05-14T08:15:35Z</dcterms:modified>
</cp:coreProperties>
</file>