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zeyang/Desktop/"/>
    </mc:Choice>
  </mc:AlternateContent>
  <bookViews>
    <workbookView xWindow="0" yWindow="460" windowWidth="25600" windowHeight="14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Q6" i="1"/>
  <c r="A7" i="1"/>
  <c r="Q7" i="1"/>
  <c r="A8" i="1"/>
  <c r="Q8" i="1"/>
  <c r="A9" i="1"/>
  <c r="Q9" i="1"/>
  <c r="A10" i="1"/>
  <c r="Q10" i="1"/>
  <c r="A11" i="1"/>
  <c r="Q11" i="1"/>
  <c r="A13" i="1"/>
  <c r="Q13" i="1"/>
  <c r="A14" i="1"/>
  <c r="Q14" i="1"/>
  <c r="A16" i="1"/>
  <c r="Q16" i="1"/>
  <c r="A17" i="1"/>
  <c r="Q17" i="1"/>
  <c r="A18" i="1"/>
  <c r="Q18" i="1"/>
  <c r="A19" i="1"/>
  <c r="Q19" i="1"/>
  <c r="A20" i="1"/>
  <c r="Q20" i="1"/>
  <c r="A21" i="1"/>
  <c r="Q21" i="1"/>
  <c r="A22" i="1"/>
  <c r="Q22" i="1"/>
  <c r="A23" i="1"/>
  <c r="Q23" i="1"/>
  <c r="A24" i="1"/>
  <c r="Q24" i="1"/>
  <c r="A25" i="1"/>
  <c r="Q25" i="1"/>
  <c r="A26" i="1"/>
  <c r="Q26" i="1"/>
  <c r="A27" i="1"/>
  <c r="Q27" i="1"/>
  <c r="A28" i="1"/>
  <c r="Q28" i="1"/>
  <c r="A29" i="1"/>
  <c r="Q29" i="1"/>
  <c r="A30" i="1"/>
  <c r="Q30" i="1"/>
  <c r="A5" i="1"/>
  <c r="Q5" i="1"/>
  <c r="A4" i="1"/>
  <c r="Q4" i="1"/>
</calcChain>
</file>

<file path=xl/sharedStrings.xml><?xml version="1.0" encoding="utf-8"?>
<sst xmlns="http://schemas.openxmlformats.org/spreadsheetml/2006/main" count="34" uniqueCount="27">
  <si>
    <t>Re (ppb)</t>
  </si>
  <si>
    <t>±</t>
  </si>
  <si>
    <t>Os (ppt)</t>
  </si>
  <si>
    <t>rho</t>
  </si>
  <si>
    <t>depth (m)</t>
  </si>
  <si>
    <r>
      <rPr>
        <b/>
        <vertAlign val="superscript"/>
        <sz val="12"/>
        <rFont val="Arial"/>
        <family val="2"/>
      </rPr>
      <t>192</t>
    </r>
    <r>
      <rPr>
        <b/>
        <sz val="12"/>
        <rFont val="Arial"/>
        <family val="2"/>
      </rPr>
      <t>Os (ppt)</t>
    </r>
  </si>
  <si>
    <r>
      <rPr>
        <b/>
        <vertAlign val="superscript"/>
        <sz val="12"/>
        <rFont val="Arial"/>
        <family val="2"/>
      </rPr>
      <t>187</t>
    </r>
    <r>
      <rPr>
        <b/>
        <sz val="12"/>
        <rFont val="Arial"/>
        <family val="2"/>
      </rPr>
      <t>Re/</t>
    </r>
    <r>
      <rPr>
        <b/>
        <vertAlign val="superscript"/>
        <sz val="12"/>
        <rFont val="Arial"/>
        <family val="2"/>
      </rPr>
      <t>188</t>
    </r>
    <r>
      <rPr>
        <b/>
        <sz val="12"/>
        <rFont val="Arial"/>
        <family val="2"/>
      </rPr>
      <t>Os</t>
    </r>
  </si>
  <si>
    <r>
      <rPr>
        <b/>
        <vertAlign val="superscript"/>
        <sz val="12"/>
        <rFont val="Arial"/>
        <family val="2"/>
      </rPr>
      <t>187</t>
    </r>
    <r>
      <rPr>
        <b/>
        <sz val="12"/>
        <rFont val="Arial"/>
        <family val="2"/>
      </rPr>
      <t>Os/</t>
    </r>
    <r>
      <rPr>
        <b/>
        <vertAlign val="superscript"/>
        <sz val="12"/>
        <rFont val="Arial"/>
        <family val="2"/>
      </rPr>
      <t>188</t>
    </r>
    <r>
      <rPr>
        <b/>
        <sz val="12"/>
        <rFont val="Arial"/>
        <family val="2"/>
      </rPr>
      <t>Os</t>
    </r>
  </si>
  <si>
    <t>Table S1. Re-Os data.</t>
  </si>
  <si>
    <r>
      <t>Os</t>
    </r>
    <r>
      <rPr>
        <b/>
        <vertAlign val="subscript"/>
        <sz val="12"/>
        <rFont val="Arial"/>
        <family val="2"/>
      </rPr>
      <t>i</t>
    </r>
    <r>
      <rPr>
        <b/>
        <sz val="12"/>
        <rFont val="Arial"/>
        <family val="2"/>
      </rPr>
      <t xml:space="preserve"> </t>
    </r>
  </si>
  <si>
    <r>
      <t>Age (Ma)</t>
    </r>
    <r>
      <rPr>
        <vertAlign val="superscript"/>
        <sz val="12"/>
        <color theme="1"/>
        <rFont val="Arial"/>
      </rPr>
      <t>a</t>
    </r>
  </si>
  <si>
    <t>data from Zhao et al. (2015)</t>
  </si>
  <si>
    <t>bed</t>
  </si>
  <si>
    <t>24a</t>
  </si>
  <si>
    <t>24b</t>
  </si>
  <si>
    <t>24c</t>
  </si>
  <si>
    <t>24d</t>
  </si>
  <si>
    <t>24e</t>
  </si>
  <si>
    <t>27a</t>
  </si>
  <si>
    <t>27b</t>
  </si>
  <si>
    <t>27c</t>
  </si>
  <si>
    <t>EPME</t>
  </si>
  <si>
    <t>PTB</t>
  </si>
  <si>
    <t xml:space="preserve">a. Each sample’s age is estimated following Burgess et al. (2014), assuming a constant deposition rate between CA-TIMS U-Pb zircon dated ash beds.                                                 </t>
  </si>
  <si>
    <t>% Re Blank</t>
  </si>
  <si>
    <r>
      <t xml:space="preserve">% </t>
    </r>
    <r>
      <rPr>
        <b/>
        <vertAlign val="superscript"/>
        <sz val="12"/>
        <rFont val="Arial"/>
        <family val="2"/>
      </rPr>
      <t>187</t>
    </r>
    <r>
      <rPr>
        <b/>
        <sz val="12"/>
        <rFont val="Arial"/>
        <family val="2"/>
      </rPr>
      <t>Os Blank</t>
    </r>
  </si>
  <si>
    <r>
      <t xml:space="preserve">% </t>
    </r>
    <r>
      <rPr>
        <b/>
        <vertAlign val="superscript"/>
        <sz val="12"/>
        <rFont val="Arial"/>
        <family val="2"/>
      </rPr>
      <t>188</t>
    </r>
    <r>
      <rPr>
        <b/>
        <sz val="12"/>
        <rFont val="Arial"/>
        <family val="2"/>
      </rPr>
      <t>Os Blank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</si>
</sst>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6100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vertAlign val="subscript"/>
      <sz val="12"/>
      <name val="Arial"/>
      <family val="2"/>
    </font>
    <font>
      <sz val="12"/>
      <name val="Arial"/>
      <family val="2"/>
    </font>
    <font>
      <vertAlign val="superscript"/>
      <sz val="12"/>
      <color theme="1"/>
      <name val="Arial"/>
    </font>
    <font>
      <i/>
      <sz val="12"/>
      <color theme="1"/>
      <name val="Arial"/>
      <family val="2"/>
    </font>
    <font>
      <i/>
      <sz val="12"/>
      <name val="Arial"/>
      <family val="2"/>
    </font>
    <font>
      <i/>
      <sz val="12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2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center" wrapText="1"/>
    </xf>
    <xf numFmtId="1" fontId="3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4" fillId="0" borderId="0" xfId="1" applyFont="1" applyFill="1" applyAlignment="1"/>
    <xf numFmtId="0" fontId="2" fillId="0" borderId="2" xfId="0" applyFont="1" applyBorder="1" applyAlignment="1">
      <alignment horizontal="center"/>
    </xf>
    <xf numFmtId="2" fontId="10" fillId="3" borderId="0" xfId="0" applyNumberFormat="1" applyFont="1" applyFill="1" applyAlignment="1">
      <alignment horizontal="center"/>
    </xf>
    <xf numFmtId="2" fontId="11" fillId="3" borderId="0" xfId="0" applyNumberFormat="1" applyFont="1" applyFill="1" applyBorder="1" applyAlignment="1">
      <alignment horizontal="center"/>
    </xf>
    <xf numFmtId="164" fontId="11" fillId="3" borderId="0" xfId="0" applyNumberFormat="1" applyFont="1" applyFill="1" applyBorder="1" applyAlignment="1">
      <alignment horizontal="center"/>
    </xf>
    <xf numFmtId="1" fontId="10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12" fillId="3" borderId="0" xfId="1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69908</xdr:colOff>
      <xdr:row>32</xdr:row>
      <xdr:rowOff>58257</xdr:rowOff>
    </xdr:from>
    <xdr:to>
      <xdr:col>8</xdr:col>
      <xdr:colOff>291284</xdr:colOff>
      <xdr:row>51</xdr:row>
      <xdr:rowOff>52235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08" y="6151927"/>
          <a:ext cx="6315046" cy="3757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zoomScale="109" zoomScaleNormal="109" zoomScalePageLayoutView="109" workbookViewId="0">
      <selection activeCell="I2" sqref="I2"/>
    </sheetView>
  </sheetViews>
  <sheetFormatPr baseColWidth="10" defaultColWidth="8.83203125" defaultRowHeight="16" x14ac:dyDescent="0.2"/>
  <cols>
    <col min="1" max="1" width="10" style="1" customWidth="1"/>
    <col min="2" max="2" width="12" style="1" customWidth="1"/>
    <col min="3" max="3" width="10.6640625" style="1" bestFit="1" customWidth="1"/>
    <col min="4" max="6" width="8.83203125" style="1"/>
    <col min="7" max="7" width="12" style="1" customWidth="1"/>
    <col min="8" max="8" width="8.83203125" style="1"/>
    <col min="9" max="9" width="11.1640625" style="1" customWidth="1"/>
    <col min="10" max="10" width="8.83203125" style="1"/>
    <col min="11" max="11" width="12.33203125" style="1" customWidth="1"/>
    <col min="12" max="13" width="8.83203125" style="1"/>
    <col min="14" max="14" width="12.1640625" style="1" customWidth="1"/>
    <col min="15" max="15" width="14" style="1" customWidth="1"/>
    <col min="16" max="16" width="14.33203125" style="1" customWidth="1"/>
    <col min="17" max="17" width="10.33203125" style="1" customWidth="1"/>
    <col min="18" max="19" width="8.83203125" style="1"/>
    <col min="20" max="20" width="18.5" style="1" customWidth="1"/>
    <col min="21" max="22" width="8.83203125" style="1"/>
    <col min="23" max="23" width="8.83203125" style="4"/>
    <col min="24" max="16384" width="8.83203125" style="1"/>
  </cols>
  <sheetData>
    <row r="1" spans="1:24" x14ac:dyDescent="0.2">
      <c r="A1" s="11" t="s">
        <v>8</v>
      </c>
      <c r="B1" s="11"/>
      <c r="C1" s="11"/>
      <c r="S1" s="17"/>
    </row>
    <row r="2" spans="1:24" x14ac:dyDescent="0.2">
      <c r="A2" s="11"/>
      <c r="B2" s="11"/>
      <c r="C2" s="11"/>
      <c r="S2" s="17"/>
    </row>
    <row r="3" spans="1:24" ht="19" x14ac:dyDescent="0.25">
      <c r="A3" s="21" t="s">
        <v>10</v>
      </c>
      <c r="B3" s="21" t="s">
        <v>4</v>
      </c>
      <c r="C3" s="7" t="s">
        <v>0</v>
      </c>
      <c r="D3" s="7" t="s">
        <v>1</v>
      </c>
      <c r="E3" s="7" t="s">
        <v>2</v>
      </c>
      <c r="F3" s="7" t="s">
        <v>1</v>
      </c>
      <c r="G3" s="7" t="s">
        <v>5</v>
      </c>
      <c r="H3" s="7" t="s">
        <v>1</v>
      </c>
      <c r="I3" s="7" t="s">
        <v>6</v>
      </c>
      <c r="J3" s="7" t="s">
        <v>1</v>
      </c>
      <c r="K3" s="7" t="s">
        <v>7</v>
      </c>
      <c r="L3" s="7" t="s">
        <v>1</v>
      </c>
      <c r="M3" s="7" t="s">
        <v>3</v>
      </c>
      <c r="N3" s="7" t="s">
        <v>24</v>
      </c>
      <c r="O3" s="7" t="s">
        <v>25</v>
      </c>
      <c r="P3" s="7" t="s">
        <v>26</v>
      </c>
      <c r="Q3" s="7" t="s">
        <v>9</v>
      </c>
      <c r="R3" s="7" t="s">
        <v>1</v>
      </c>
      <c r="S3" s="16" t="s">
        <v>12</v>
      </c>
      <c r="X3" s="3"/>
    </row>
    <row r="4" spans="1:24" x14ac:dyDescent="0.2">
      <c r="A4" s="2">
        <f t="shared" ref="A4:A10" si="0">251.9-0.176*B4</f>
        <v>251.15200000000002</v>
      </c>
      <c r="B4" s="2">
        <v>4.249999999999992</v>
      </c>
      <c r="C4" s="5">
        <v>2.2906475178475052</v>
      </c>
      <c r="D4" s="5">
        <v>7.4448160987973661E-3</v>
      </c>
      <c r="E4" s="5">
        <v>70.657761519355446</v>
      </c>
      <c r="F4" s="5">
        <v>0.68649519354658817</v>
      </c>
      <c r="G4" s="5">
        <v>24.760781285886168</v>
      </c>
      <c r="H4" s="5">
        <v>0.34393186214267041</v>
      </c>
      <c r="I4" s="5">
        <v>184.04198493913287</v>
      </c>
      <c r="J4" s="5">
        <v>2.6245928857551619</v>
      </c>
      <c r="K4" s="5">
        <v>1.4927054274356992</v>
      </c>
      <c r="L4" s="5">
        <v>2.9217761460758204E-2</v>
      </c>
      <c r="M4" s="6">
        <v>0.69073528445961785</v>
      </c>
      <c r="N4" s="5">
        <v>0.10432734666401039</v>
      </c>
      <c r="O4" s="5">
        <v>2.6903276242029556E-2</v>
      </c>
      <c r="P4" s="5">
        <v>0.16149395369353159</v>
      </c>
      <c r="Q4" s="2">
        <f t="shared" ref="Q4:Q30" si="1">K4-(I4*(EXP(0.00000000001666*A4*1000000)-1))</f>
        <v>0.72102506381730336</v>
      </c>
      <c r="R4" s="2">
        <v>3.1233113205732431E-2</v>
      </c>
      <c r="S4" s="15">
        <v>34</v>
      </c>
      <c r="T4" s="2"/>
      <c r="V4" s="12"/>
      <c r="X4" s="3"/>
    </row>
    <row r="5" spans="1:24" x14ac:dyDescent="0.2">
      <c r="A5" s="2">
        <f t="shared" si="0"/>
        <v>251.2777142857143</v>
      </c>
      <c r="B5" s="2">
        <v>3.535714285714278</v>
      </c>
      <c r="C5" s="2">
        <v>8.9249198540873403E-2</v>
      </c>
      <c r="D5" s="5">
        <v>1.9968258094085747E-3</v>
      </c>
      <c r="E5" s="5">
        <v>57.35397355588519</v>
      </c>
      <c r="F5" s="5">
        <v>1.053288556712209</v>
      </c>
      <c r="G5" s="5">
        <v>23.055267220933555</v>
      </c>
      <c r="H5" s="5">
        <v>0.9281980381665369</v>
      </c>
      <c r="I5" s="5">
        <v>7.7011778239947732</v>
      </c>
      <c r="J5" s="5">
        <v>0.35468671386106998</v>
      </c>
      <c r="K5" s="5">
        <v>0.33444322206892502</v>
      </c>
      <c r="L5" s="5">
        <v>1.9036100806269669E-2</v>
      </c>
      <c r="M5" s="6">
        <v>0.61820261883615613</v>
      </c>
      <c r="N5" s="5">
        <v>2.6641368162231318</v>
      </c>
      <c r="O5" s="5">
        <v>0.12830851806964677</v>
      </c>
      <c r="P5" s="5">
        <v>0.17256585677625211</v>
      </c>
      <c r="Q5" s="2">
        <f t="shared" si="1"/>
        <v>0.30213630779441414</v>
      </c>
      <c r="R5" s="2">
        <v>1.9094451536465665E-2</v>
      </c>
      <c r="S5" s="15">
        <v>34</v>
      </c>
      <c r="T5" s="2"/>
      <c r="V5" s="12"/>
      <c r="X5" s="3"/>
    </row>
    <row r="6" spans="1:24" x14ac:dyDescent="0.2">
      <c r="A6" s="2">
        <f t="shared" si="0"/>
        <v>251.40342857142858</v>
      </c>
      <c r="B6" s="2">
        <v>2.8214285714285636</v>
      </c>
      <c r="C6" s="5">
        <v>0.10286772232804661</v>
      </c>
      <c r="D6" s="5">
        <v>2.0290089012699897E-3</v>
      </c>
      <c r="E6" s="5">
        <v>17.966014467242498</v>
      </c>
      <c r="F6" s="5">
        <v>0.36631532205299439</v>
      </c>
      <c r="G6" s="5">
        <v>6.5804049880665172</v>
      </c>
      <c r="H6" s="5">
        <v>0.26907488142154629</v>
      </c>
      <c r="I6" s="5">
        <v>31.099219383435585</v>
      </c>
      <c r="J6" s="5">
        <v>1.4111794595786371</v>
      </c>
      <c r="K6" s="5">
        <v>1.1021684160492577</v>
      </c>
      <c r="L6" s="5">
        <v>6.3237843108756173E-2</v>
      </c>
      <c r="M6" s="6">
        <v>0.6414345587584267</v>
      </c>
      <c r="N6" s="5">
        <v>2.3236361615816943</v>
      </c>
      <c r="O6" s="5">
        <v>0.13713043858432386</v>
      </c>
      <c r="P6" s="5">
        <v>0.60779736205603618</v>
      </c>
      <c r="Q6" s="2">
        <f t="shared" si="1"/>
        <v>0.9716398719087409</v>
      </c>
      <c r="R6" s="2">
        <v>6.3515708147799263E-2</v>
      </c>
      <c r="S6" s="15">
        <v>34</v>
      </c>
      <c r="T6" s="2"/>
      <c r="V6" s="12"/>
      <c r="X6" s="3"/>
    </row>
    <row r="7" spans="1:24" x14ac:dyDescent="0.2">
      <c r="A7" s="2">
        <f t="shared" si="0"/>
        <v>251.53668571428571</v>
      </c>
      <c r="B7" s="2">
        <v>2.0642857142857149</v>
      </c>
      <c r="C7" s="2">
        <v>0.63062172333331623</v>
      </c>
      <c r="D7" s="5">
        <v>2.5107848486631739E-3</v>
      </c>
      <c r="E7" s="5">
        <v>11.662718698015954</v>
      </c>
      <c r="F7" s="5">
        <v>0.27036504218044088</v>
      </c>
      <c r="G7" s="5">
        <v>3.7854437966700889</v>
      </c>
      <c r="H7" s="5">
        <v>0.1589278590220175</v>
      </c>
      <c r="I7" s="5">
        <v>331.41725166108631</v>
      </c>
      <c r="J7" s="5">
        <v>13.95472809380203</v>
      </c>
      <c r="K7" s="5">
        <v>2.2122138141226833</v>
      </c>
      <c r="L7" s="5">
        <v>0.12854546611008513</v>
      </c>
      <c r="M7" s="6">
        <v>0.71815217508373419</v>
      </c>
      <c r="N7" s="5">
        <v>0.37759381287957433</v>
      </c>
      <c r="O7" s="5">
        <v>0.11831426037974133</v>
      </c>
      <c r="P7" s="5">
        <v>1.0525462233154139</v>
      </c>
      <c r="Q7" s="2">
        <f t="shared" si="1"/>
        <v>0.82046218563054696</v>
      </c>
      <c r="R7" s="2">
        <v>0.14130820760573148</v>
      </c>
      <c r="S7" s="15">
        <v>32</v>
      </c>
      <c r="T7" s="2"/>
      <c r="V7" s="12"/>
    </row>
    <row r="8" spans="1:24" x14ac:dyDescent="0.2">
      <c r="A8" s="2">
        <f t="shared" si="0"/>
        <v>251.6297142857143</v>
      </c>
      <c r="B8" s="2">
        <v>1.5357142857142798</v>
      </c>
      <c r="C8" s="2">
        <v>0.11323214818553738</v>
      </c>
      <c r="D8" s="5">
        <v>2.0017985716463777E-3</v>
      </c>
      <c r="E8" s="5">
        <v>12.769815994269822</v>
      </c>
      <c r="F8" s="5">
        <v>0.2732388955498396</v>
      </c>
      <c r="G8" s="5">
        <v>4.4928186651943101</v>
      </c>
      <c r="H8" s="5">
        <v>0.18649143337254934</v>
      </c>
      <c r="I8" s="5">
        <v>50.138789345773652</v>
      </c>
      <c r="J8" s="5">
        <v>2.2598526488568416</v>
      </c>
      <c r="K8" s="5">
        <v>1.4568023451979333</v>
      </c>
      <c r="L8" s="5">
        <v>8.417590094794701E-2</v>
      </c>
      <c r="M8" s="6">
        <v>0.66003732244041213</v>
      </c>
      <c r="N8" s="5">
        <v>2.1004463477690267</v>
      </c>
      <c r="O8" s="5">
        <v>0.15119903387243019</v>
      </c>
      <c r="P8" s="5">
        <v>0.88578155436525619</v>
      </c>
      <c r="Q8" s="2">
        <f t="shared" si="1"/>
        <v>1.2461717781931123</v>
      </c>
      <c r="R8" s="2">
        <v>8.4710704874709691E-2</v>
      </c>
      <c r="S8" s="15">
        <v>32</v>
      </c>
      <c r="T8" s="2"/>
      <c r="V8" s="12"/>
    </row>
    <row r="9" spans="1:24" x14ac:dyDescent="0.2">
      <c r="A9" s="2">
        <f t="shared" si="0"/>
        <v>251.73028571428571</v>
      </c>
      <c r="B9" s="2">
        <v>0.9642857142857103</v>
      </c>
      <c r="C9" s="2">
        <v>0.26206609357568811</v>
      </c>
      <c r="D9" s="5">
        <v>2.0915554390213364E-3</v>
      </c>
      <c r="E9" s="5">
        <v>15.922322664420236</v>
      </c>
      <c r="F9" s="5">
        <v>0.32793850507088113</v>
      </c>
      <c r="G9" s="5">
        <v>5.7850783090532465</v>
      </c>
      <c r="H9" s="5">
        <v>0.23739683293066149</v>
      </c>
      <c r="I9" s="5">
        <v>90.120704887538523</v>
      </c>
      <c r="J9" s="5">
        <v>3.7647366021406423</v>
      </c>
      <c r="K9" s="5">
        <v>1.1720536881921764</v>
      </c>
      <c r="L9" s="5">
        <v>6.7331182890358471E-2</v>
      </c>
      <c r="M9" s="6">
        <v>0.70063728897826294</v>
      </c>
      <c r="N9" s="5">
        <v>0.91138838987161641</v>
      </c>
      <c r="O9" s="5">
        <v>0.14656989543343119</v>
      </c>
      <c r="P9" s="5">
        <v>0.69082694435448289</v>
      </c>
      <c r="Q9" s="2">
        <f t="shared" si="1"/>
        <v>0.79330944371129264</v>
      </c>
      <c r="R9" s="2">
        <v>6.916759429931528E-2</v>
      </c>
      <c r="S9" s="15">
        <v>32</v>
      </c>
      <c r="T9" s="2"/>
      <c r="V9" s="12"/>
    </row>
    <row r="10" spans="1:24" x14ac:dyDescent="0.2">
      <c r="A10" s="2">
        <f t="shared" si="0"/>
        <v>251.86228571428572</v>
      </c>
      <c r="B10" s="2">
        <v>0.21428571428571228</v>
      </c>
      <c r="C10" s="2">
        <v>1.2096772419040442</v>
      </c>
      <c r="D10" s="5">
        <v>3.5507134183722275E-3</v>
      </c>
      <c r="E10" s="5">
        <v>18.961368491814468</v>
      </c>
      <c r="F10" s="5">
        <v>0.27421204647767716</v>
      </c>
      <c r="G10" s="5">
        <v>6.0573760247876809</v>
      </c>
      <c r="H10" s="5">
        <v>0.13019152349334656</v>
      </c>
      <c r="I10" s="5">
        <v>397.29030109895382</v>
      </c>
      <c r="J10" s="5">
        <v>8.5999593550733859</v>
      </c>
      <c r="K10" s="5">
        <v>2.3684322594297935</v>
      </c>
      <c r="L10" s="5">
        <v>6.9962119270800469E-2</v>
      </c>
      <c r="M10" s="6">
        <v>0.71932996051879072</v>
      </c>
      <c r="N10" s="5">
        <v>0.19668493645791429</v>
      </c>
      <c r="O10" s="5">
        <v>6.9005277549936864E-2</v>
      </c>
      <c r="P10" s="5">
        <v>0.65723435827060883</v>
      </c>
      <c r="Q10" s="2">
        <f t="shared" si="1"/>
        <v>0.69788958467399631</v>
      </c>
      <c r="R10" s="2">
        <v>7.8757489272369113E-2</v>
      </c>
      <c r="S10" s="15">
        <v>29</v>
      </c>
      <c r="T10" s="2"/>
      <c r="V10" s="12"/>
    </row>
    <row r="11" spans="1:24" x14ac:dyDescent="0.2">
      <c r="A11" s="2">
        <f>251.9-0.176*B11</f>
        <v>251.89748571428572</v>
      </c>
      <c r="B11" s="2">
        <v>1.4285714285711444E-2</v>
      </c>
      <c r="C11" s="2">
        <v>0.39007952506377802</v>
      </c>
      <c r="D11" s="5">
        <v>2.1996871590087069E-3</v>
      </c>
      <c r="E11" s="5">
        <v>13.274533810178859</v>
      </c>
      <c r="F11" s="5">
        <v>0.27978588111689229</v>
      </c>
      <c r="G11" s="5">
        <v>4.7370361563887604</v>
      </c>
      <c r="H11" s="5">
        <v>0.19609801302676896</v>
      </c>
      <c r="I11" s="5">
        <v>163.82095094573415</v>
      </c>
      <c r="J11" s="5">
        <v>6.837110427653676</v>
      </c>
      <c r="K11" s="5">
        <v>1.3302409397113171</v>
      </c>
      <c r="L11" s="5">
        <v>7.6770354671292451E-2</v>
      </c>
      <c r="M11" s="6">
        <v>0.70996755513469278</v>
      </c>
      <c r="N11" s="5">
        <v>0.60977121668127698</v>
      </c>
      <c r="O11" s="5">
        <v>0.15706168969860482</v>
      </c>
      <c r="P11" s="5">
        <v>0.84019009853492055</v>
      </c>
      <c r="Q11" s="2">
        <f t="shared" si="1"/>
        <v>0.64130336198630133</v>
      </c>
      <c r="R11" s="2">
        <v>8.1978279900204412E-2</v>
      </c>
      <c r="S11" s="15" t="s">
        <v>20</v>
      </c>
      <c r="T11" s="2"/>
      <c r="V11" s="12"/>
    </row>
    <row r="12" spans="1:24" x14ac:dyDescent="0.2">
      <c r="A12" s="2"/>
      <c r="B12" s="2"/>
      <c r="C12" s="2"/>
      <c r="D12" s="5"/>
      <c r="E12" s="5"/>
      <c r="F12" s="5"/>
      <c r="G12" s="5"/>
      <c r="H12" s="5"/>
      <c r="I12" s="5"/>
      <c r="J12" s="5"/>
      <c r="K12" s="5"/>
      <c r="L12" s="5"/>
      <c r="M12" s="6"/>
      <c r="N12" s="5"/>
      <c r="O12" s="5"/>
      <c r="P12" s="5"/>
      <c r="Q12" s="2"/>
      <c r="R12" s="2"/>
      <c r="S12" s="15"/>
      <c r="T12" s="2" t="s">
        <v>22</v>
      </c>
      <c r="V12" s="12"/>
    </row>
    <row r="13" spans="1:24" x14ac:dyDescent="0.2">
      <c r="A13" s="2">
        <f>251.9-0.05263*B13</f>
        <v>251.90075185714286</v>
      </c>
      <c r="B13" s="2">
        <v>-1.4285714285721595E-2</v>
      </c>
      <c r="C13" s="2">
        <v>0.66816708838701655</v>
      </c>
      <c r="D13" s="5">
        <v>2.5777887393629655E-3</v>
      </c>
      <c r="E13" s="5">
        <v>11.838447984086613</v>
      </c>
      <c r="F13" s="5">
        <v>0.26689829406499022</v>
      </c>
      <c r="G13" s="5">
        <v>3.9573711311413566</v>
      </c>
      <c r="H13" s="5">
        <v>0.16567537712611366</v>
      </c>
      <c r="I13" s="5">
        <v>335.89325711713252</v>
      </c>
      <c r="J13" s="5">
        <v>14.101067087317292</v>
      </c>
      <c r="K13" s="5">
        <v>1.9291063375793474</v>
      </c>
      <c r="L13" s="5">
        <v>0.1119341411901842</v>
      </c>
      <c r="M13" s="6">
        <v>0.7173998708644469</v>
      </c>
      <c r="N13" s="5">
        <v>0.35827440921348053</v>
      </c>
      <c r="O13" s="5">
        <v>0.13047434295885807</v>
      </c>
      <c r="P13" s="5">
        <v>1.0121812091393032</v>
      </c>
      <c r="Q13" s="2">
        <f t="shared" si="1"/>
        <v>0.51651232937012481</v>
      </c>
      <c r="R13" s="2">
        <v>0.12667255929429275</v>
      </c>
      <c r="S13" s="15" t="s">
        <v>19</v>
      </c>
      <c r="T13" s="2"/>
      <c r="V13" s="12"/>
    </row>
    <row r="14" spans="1:24" x14ac:dyDescent="0.2">
      <c r="A14" s="2">
        <f t="shared" ref="A14:A29" si="2">251.9-0.05263*B14</f>
        <v>251.90225557142858</v>
      </c>
      <c r="B14" s="2">
        <v>-4.2857142857144481E-2</v>
      </c>
      <c r="C14" s="2">
        <v>0.73171230969654755</v>
      </c>
      <c r="D14" s="5">
        <v>2.6706467249686199E-3</v>
      </c>
      <c r="E14" s="5">
        <v>16.092399505708332</v>
      </c>
      <c r="F14" s="5">
        <v>0.34874892110496475</v>
      </c>
      <c r="G14" s="5">
        <v>5.5517184739899417</v>
      </c>
      <c r="H14" s="5">
        <v>0.22818573311113199</v>
      </c>
      <c r="I14" s="5">
        <v>262.20194759282339</v>
      </c>
      <c r="J14" s="5">
        <v>10.810651039257678</v>
      </c>
      <c r="K14" s="5">
        <v>1.6351937794335172</v>
      </c>
      <c r="L14" s="5">
        <v>9.3987396055411399E-2</v>
      </c>
      <c r="M14" s="6">
        <v>0.71170368062121514</v>
      </c>
      <c r="N14" s="5">
        <v>0.32592487975339984</v>
      </c>
      <c r="O14" s="5">
        <v>0.10930711023641915</v>
      </c>
      <c r="P14" s="5">
        <v>0.71877774760334234</v>
      </c>
      <c r="Q14" s="2">
        <f t="shared" si="1"/>
        <v>0.53250086164761501</v>
      </c>
      <c r="R14" s="2">
        <v>0.1044059203911238</v>
      </c>
      <c r="S14" s="15" t="s">
        <v>18</v>
      </c>
      <c r="T14" s="2"/>
      <c r="V14" s="12"/>
    </row>
    <row r="15" spans="1:24" x14ac:dyDescent="0.2">
      <c r="A15" s="2"/>
      <c r="B15" s="2"/>
      <c r="C15" s="2"/>
      <c r="D15" s="5"/>
      <c r="E15" s="5"/>
      <c r="F15" s="5"/>
      <c r="G15" s="5"/>
      <c r="H15" s="5"/>
      <c r="I15" s="5"/>
      <c r="J15" s="5"/>
      <c r="K15" s="5"/>
      <c r="L15" s="5"/>
      <c r="M15" s="6"/>
      <c r="N15" s="5"/>
      <c r="O15" s="5"/>
      <c r="P15" s="5"/>
      <c r="Q15" s="2"/>
      <c r="R15" s="2"/>
      <c r="S15" s="15"/>
      <c r="T15" s="2" t="s">
        <v>21</v>
      </c>
      <c r="V15" s="12"/>
    </row>
    <row r="16" spans="1:24" x14ac:dyDescent="0.2">
      <c r="A16" s="2">
        <f t="shared" si="2"/>
        <v>251.90526300000002</v>
      </c>
      <c r="B16" s="2">
        <v>-0.1</v>
      </c>
      <c r="C16" s="2">
        <v>29.608748649699507</v>
      </c>
      <c r="D16" s="5">
        <v>7.2143676110082711E-2</v>
      </c>
      <c r="E16" s="5">
        <v>220.20419011202731</v>
      </c>
      <c r="F16" s="5">
        <v>1.3319925405173656</v>
      </c>
      <c r="G16" s="5">
        <v>58.180009190104258</v>
      </c>
      <c r="H16" s="5">
        <v>0.20881719688037179</v>
      </c>
      <c r="I16" s="5">
        <v>1012.4399057900977</v>
      </c>
      <c r="J16" s="5">
        <v>4.3892885174691427</v>
      </c>
      <c r="K16" s="5">
        <v>4.4402837786832201</v>
      </c>
      <c r="L16" s="5">
        <v>2.24778533480465E-2</v>
      </c>
      <c r="M16" s="6">
        <v>0.58596681010446405</v>
      </c>
      <c r="N16" s="5">
        <v>4.007372503871031E-2</v>
      </c>
      <c r="O16" s="5">
        <v>3.8221915648035784E-3</v>
      </c>
      <c r="P16" s="5">
        <v>6.8249607901415196E-2</v>
      </c>
      <c r="Q16" s="2">
        <f t="shared" si="1"/>
        <v>0.18240667016070855</v>
      </c>
      <c r="R16" s="2">
        <v>2.9085902499336274E-2</v>
      </c>
      <c r="S16" s="15">
        <v>26</v>
      </c>
      <c r="T16" s="2"/>
      <c r="V16" s="12"/>
    </row>
    <row r="17" spans="1:22" x14ac:dyDescent="0.2">
      <c r="A17" s="2">
        <f t="shared" si="2"/>
        <v>251.910526</v>
      </c>
      <c r="B17" s="2">
        <v>-0.2</v>
      </c>
      <c r="C17" s="2">
        <v>2.1556934953106137</v>
      </c>
      <c r="D17" s="5">
        <v>5.6074532750394626E-3</v>
      </c>
      <c r="E17" s="5">
        <v>23.69056881768185</v>
      </c>
      <c r="F17" s="5">
        <v>0.25215309912528844</v>
      </c>
      <c r="G17" s="5">
        <v>7.0510700301749338</v>
      </c>
      <c r="H17" s="5">
        <v>8.6194445479776907E-2</v>
      </c>
      <c r="I17" s="5">
        <v>608.21197999486776</v>
      </c>
      <c r="J17" s="5">
        <v>7.5669126488640943</v>
      </c>
      <c r="K17" s="5">
        <v>3.095024329685462</v>
      </c>
      <c r="L17" s="5">
        <v>5.0682187107524992E-2</v>
      </c>
      <c r="M17" s="6">
        <v>0.72654825748554719</v>
      </c>
      <c r="N17" s="5">
        <v>0.11045934823984771</v>
      </c>
      <c r="O17" s="5">
        <v>4.5400181738148838E-2</v>
      </c>
      <c r="P17" s="5">
        <v>0.56506530552815593</v>
      </c>
      <c r="Q17" s="2">
        <f t="shared" si="1"/>
        <v>0.53709859858346531</v>
      </c>
      <c r="R17" s="2">
        <v>5.9844397130161132E-2</v>
      </c>
      <c r="S17" s="15" t="s">
        <v>17</v>
      </c>
      <c r="T17" s="2"/>
      <c r="V17" s="12"/>
    </row>
    <row r="18" spans="1:22" x14ac:dyDescent="0.2">
      <c r="A18" s="2">
        <f t="shared" si="2"/>
        <v>251.91578900000002</v>
      </c>
      <c r="B18" s="2">
        <v>-0.3</v>
      </c>
      <c r="C18" s="2">
        <v>30.707332508391001</v>
      </c>
      <c r="D18" s="5">
        <v>7.4816823880470215E-2</v>
      </c>
      <c r="E18" s="5">
        <v>415.93396251635494</v>
      </c>
      <c r="F18" s="5">
        <v>1.9805828798797931</v>
      </c>
      <c r="G18" s="5">
        <v>136.80027531255661</v>
      </c>
      <c r="H18" s="5">
        <v>0.47926944391853127</v>
      </c>
      <c r="I18" s="5">
        <v>446.55823979484012</v>
      </c>
      <c r="J18" s="5">
        <v>1.9052613621481249</v>
      </c>
      <c r="K18" s="5">
        <v>2.0840524142618957</v>
      </c>
      <c r="L18" s="5">
        <v>1.0356482575192961E-2</v>
      </c>
      <c r="M18" s="6">
        <v>0.57865267115617214</v>
      </c>
      <c r="N18" s="5">
        <v>3.8454497695673467E-2</v>
      </c>
      <c r="O18" s="5">
        <v>3.4467582243057587E-3</v>
      </c>
      <c r="P18" s="5">
        <v>2.8886600955930663E-2</v>
      </c>
      <c r="Q18" s="2">
        <f t="shared" si="1"/>
        <v>0.20594615487573864</v>
      </c>
      <c r="R18" s="2">
        <v>1.3094169305803665E-2</v>
      </c>
      <c r="S18" s="15" t="s">
        <v>16</v>
      </c>
      <c r="T18" s="2"/>
      <c r="V18" s="12"/>
    </row>
    <row r="19" spans="1:22" x14ac:dyDescent="0.2">
      <c r="A19" s="2">
        <f t="shared" si="2"/>
        <v>251.921052</v>
      </c>
      <c r="B19" s="2">
        <v>-0.4</v>
      </c>
      <c r="C19" s="2">
        <v>22.670785842237237</v>
      </c>
      <c r="D19" s="5">
        <v>5.5257212237048728E-2</v>
      </c>
      <c r="E19" s="5">
        <v>98.797480010681568</v>
      </c>
      <c r="F19" s="5">
        <v>0.83253461947772867</v>
      </c>
      <c r="G19" s="5">
        <v>15.067751709171127</v>
      </c>
      <c r="H19" s="5">
        <v>6.9170878319923482E-2</v>
      </c>
      <c r="I19" s="5">
        <v>2993.2370088807829</v>
      </c>
      <c r="J19" s="5">
        <v>15.473756815671212</v>
      </c>
      <c r="K19" s="5">
        <v>13.214087831909735</v>
      </c>
      <c r="L19" s="5">
        <v>8.027863780465419E-2</v>
      </c>
      <c r="M19" s="6">
        <v>0.66181442630838661</v>
      </c>
      <c r="N19" s="5">
        <v>5.1079910549445655E-2</v>
      </c>
      <c r="O19" s="5">
        <v>4.840032221929547E-3</v>
      </c>
      <c r="P19" s="5">
        <v>0.25719494364042789</v>
      </c>
      <c r="Q19" s="2">
        <f t="shared" si="1"/>
        <v>0.62505832996371247</v>
      </c>
      <c r="R19" s="2">
        <v>0.10334091365651515</v>
      </c>
      <c r="S19" s="15" t="s">
        <v>16</v>
      </c>
      <c r="T19" s="2"/>
      <c r="V19" s="19"/>
    </row>
    <row r="20" spans="1:22" ht="14.5" customHeight="1" x14ac:dyDescent="0.2">
      <c r="A20" s="22">
        <f t="shared" si="2"/>
        <v>251.9273676</v>
      </c>
      <c r="B20" s="22">
        <v>-0.52</v>
      </c>
      <c r="C20" s="22">
        <v>3.883</v>
      </c>
      <c r="D20" s="23">
        <v>2.9000000000000001E-2</v>
      </c>
      <c r="E20" s="23">
        <v>16.97</v>
      </c>
      <c r="F20" s="23">
        <v>0.13</v>
      </c>
      <c r="G20" s="23">
        <v>6.7971317322239022</v>
      </c>
      <c r="H20" s="23"/>
      <c r="I20" s="23">
        <v>1106</v>
      </c>
      <c r="J20" s="23">
        <v>11</v>
      </c>
      <c r="K20" s="23">
        <v>5.2880000000000003</v>
      </c>
      <c r="L20" s="23">
        <v>0.01</v>
      </c>
      <c r="M20" s="24"/>
      <c r="N20" s="24"/>
      <c r="O20" s="24"/>
      <c r="P20" s="24"/>
      <c r="Q20" s="22">
        <f t="shared" si="1"/>
        <v>0.6362412589377886</v>
      </c>
      <c r="R20" s="22">
        <v>4.7328697982857229E-2</v>
      </c>
      <c r="S20" s="25" t="s">
        <v>16</v>
      </c>
      <c r="T20" s="27" t="s">
        <v>11</v>
      </c>
      <c r="U20" s="27"/>
      <c r="V20" s="20"/>
    </row>
    <row r="21" spans="1:22" ht="14.5" customHeight="1" x14ac:dyDescent="0.2">
      <c r="A21" s="22">
        <f t="shared" si="2"/>
        <v>251.93210429999999</v>
      </c>
      <c r="B21" s="22">
        <v>-0.61</v>
      </c>
      <c r="C21" s="22">
        <v>18.02</v>
      </c>
      <c r="D21" s="23">
        <v>0.13</v>
      </c>
      <c r="E21" s="23">
        <v>86.67</v>
      </c>
      <c r="F21" s="23">
        <v>0.66</v>
      </c>
      <c r="G21" s="23">
        <v>34.877934550385973</v>
      </c>
      <c r="H21" s="23"/>
      <c r="I21" s="23">
        <v>1002</v>
      </c>
      <c r="J21" s="23">
        <v>10</v>
      </c>
      <c r="K21" s="23">
        <v>4.7930000000000001</v>
      </c>
      <c r="L21" s="23">
        <v>1.2E-2</v>
      </c>
      <c r="M21" s="24"/>
      <c r="N21" s="24"/>
      <c r="O21" s="24"/>
      <c r="P21" s="24"/>
      <c r="Q21" s="22">
        <f t="shared" si="1"/>
        <v>0.57857859026281044</v>
      </c>
      <c r="R21" s="22">
        <v>4.3733279239254477E-2</v>
      </c>
      <c r="S21" s="25" t="s">
        <v>15</v>
      </c>
      <c r="T21" s="27"/>
      <c r="U21" s="27"/>
      <c r="V21" s="20"/>
    </row>
    <row r="22" spans="1:22" ht="14.5" customHeight="1" x14ac:dyDescent="0.2">
      <c r="A22" s="22">
        <f t="shared" si="2"/>
        <v>251.94157770000001</v>
      </c>
      <c r="B22" s="22">
        <v>-0.79</v>
      </c>
      <c r="C22" s="22">
        <v>11.21</v>
      </c>
      <c r="D22" s="23">
        <v>0.08</v>
      </c>
      <c r="E22" s="23">
        <v>23.31</v>
      </c>
      <c r="F22" s="23">
        <v>0.18</v>
      </c>
      <c r="G22" s="23">
        <v>9.2390642843601896</v>
      </c>
      <c r="H22" s="23"/>
      <c r="I22" s="23">
        <v>2337</v>
      </c>
      <c r="J22" s="23">
        <v>24</v>
      </c>
      <c r="K22" s="23">
        <v>10.55</v>
      </c>
      <c r="L22" s="23">
        <v>0.02</v>
      </c>
      <c r="M22" s="24"/>
      <c r="N22" s="24"/>
      <c r="O22" s="24"/>
      <c r="P22" s="24"/>
      <c r="Q22" s="22">
        <f t="shared" si="1"/>
        <v>0.72018566062374489</v>
      </c>
      <c r="R22" s="22">
        <v>0.10289380130497257</v>
      </c>
      <c r="S22" s="25" t="s">
        <v>14</v>
      </c>
      <c r="T22" s="27"/>
      <c r="U22" s="27"/>
      <c r="V22" s="20"/>
    </row>
    <row r="23" spans="1:22" ht="14.5" customHeight="1" x14ac:dyDescent="0.2">
      <c r="A23" s="22">
        <f t="shared" si="2"/>
        <v>251.94736700000001</v>
      </c>
      <c r="B23" s="22">
        <v>-0.9</v>
      </c>
      <c r="C23" s="22">
        <v>40.1</v>
      </c>
      <c r="D23" s="23">
        <v>0.3</v>
      </c>
      <c r="E23" s="23">
        <v>134.80000000000001</v>
      </c>
      <c r="F23" s="23">
        <v>1</v>
      </c>
      <c r="G23" s="23">
        <v>54.434336381352111</v>
      </c>
      <c r="H23" s="23"/>
      <c r="I23" s="23">
        <v>1431</v>
      </c>
      <c r="J23" s="23">
        <v>14</v>
      </c>
      <c r="K23" s="23">
        <v>6.6710000000000003</v>
      </c>
      <c r="L23" s="23">
        <v>1.2E-2</v>
      </c>
      <c r="M23" s="24"/>
      <c r="N23" s="24"/>
      <c r="O23" s="24"/>
      <c r="P23" s="24"/>
      <c r="Q23" s="22">
        <f t="shared" si="1"/>
        <v>0.65183516126811636</v>
      </c>
      <c r="R23" s="22">
        <v>6.0087065475994662E-2</v>
      </c>
      <c r="S23" s="25" t="s">
        <v>13</v>
      </c>
      <c r="T23" s="27"/>
      <c r="U23" s="27"/>
      <c r="V23" s="20"/>
    </row>
    <row r="24" spans="1:22" x14ac:dyDescent="0.2">
      <c r="A24" s="2">
        <f t="shared" si="2"/>
        <v>251.96390785714286</v>
      </c>
      <c r="B24" s="2">
        <v>-1.2142857142857164</v>
      </c>
      <c r="C24" s="2">
        <v>57.805023293427062</v>
      </c>
      <c r="D24" s="5">
        <v>0.14101648773853362</v>
      </c>
      <c r="E24" s="5">
        <v>720.63258604274654</v>
      </c>
      <c r="F24" s="5">
        <v>3.5570920387419909</v>
      </c>
      <c r="G24" s="5">
        <v>231.77562124080441</v>
      </c>
      <c r="H24" s="5">
        <v>0.81800325347010294</v>
      </c>
      <c r="I24" s="5">
        <v>496.15893160983222</v>
      </c>
      <c r="J24" s="5">
        <v>2.1259144398092231</v>
      </c>
      <c r="K24" s="5">
        <v>2.3016092852041474</v>
      </c>
      <c r="L24" s="5">
        <v>1.150870561206449E-2</v>
      </c>
      <c r="M24" s="6">
        <v>0.57992201867931259</v>
      </c>
      <c r="N24" s="5">
        <v>1.3540826762270771E-2</v>
      </c>
      <c r="O24" s="5">
        <v>6.1051818824927754E-3</v>
      </c>
      <c r="P24" s="5">
        <v>5.6507642885124949E-2</v>
      </c>
      <c r="Q24" s="2">
        <f t="shared" si="1"/>
        <v>0.21449616521418813</v>
      </c>
      <c r="R24" s="2">
        <v>1.4573345009280534E-2</v>
      </c>
      <c r="S24" s="15">
        <v>23</v>
      </c>
      <c r="T24" s="2"/>
      <c r="V24" s="19"/>
    </row>
    <row r="25" spans="1:22" x14ac:dyDescent="0.2">
      <c r="A25" s="2">
        <f t="shared" si="2"/>
        <v>251.98157650000002</v>
      </c>
      <c r="B25" s="2">
        <v>-1.5500000000000014</v>
      </c>
      <c r="C25" s="2">
        <v>4.2713810686091698</v>
      </c>
      <c r="D25" s="5">
        <v>1.0807407061424877E-2</v>
      </c>
      <c r="E25" s="5">
        <v>27.173714858294336</v>
      </c>
      <c r="F25" s="5">
        <v>0.29379950046736519</v>
      </c>
      <c r="G25" s="5">
        <v>6.2308394282074113</v>
      </c>
      <c r="H25" s="5">
        <v>6.2437716549146732E-2</v>
      </c>
      <c r="I25" s="5">
        <v>1363.7813467787175</v>
      </c>
      <c r="J25" s="5">
        <v>13.975287428032654</v>
      </c>
      <c r="K25" s="5">
        <v>6.2643172145081616</v>
      </c>
      <c r="L25" s="5">
        <v>7.8258913573213712E-2</v>
      </c>
      <c r="M25" s="6">
        <v>0.77027375857201097</v>
      </c>
      <c r="N25" s="5">
        <v>5.5964059600758523E-2</v>
      </c>
      <c r="O25" s="5">
        <v>2.5482640478100768E-2</v>
      </c>
      <c r="P25" s="5">
        <v>0.6419410566387086</v>
      </c>
      <c r="Q25" s="2">
        <f t="shared" si="1"/>
        <v>0.52711129663737211</v>
      </c>
      <c r="R25" s="2">
        <v>9.7870761368551412E-2</v>
      </c>
      <c r="S25" s="15">
        <v>23</v>
      </c>
      <c r="T25" s="2"/>
      <c r="V25" s="19"/>
    </row>
    <row r="26" spans="1:22" x14ac:dyDescent="0.2">
      <c r="A26" s="2">
        <f t="shared" si="2"/>
        <v>252.0353342857143</v>
      </c>
      <c r="B26" s="2">
        <v>-2.5714285714285778</v>
      </c>
      <c r="C26" s="2">
        <v>6.1744419027618669</v>
      </c>
      <c r="D26" s="5">
        <v>1.5578371662219237E-2</v>
      </c>
      <c r="E26" s="5">
        <v>61.919239630964206</v>
      </c>
      <c r="F26" s="5">
        <v>0.4452030342005604</v>
      </c>
      <c r="G26" s="5">
        <v>17.810949011924126</v>
      </c>
      <c r="H26" s="5">
        <v>0.1029776974455217</v>
      </c>
      <c r="I26" s="5">
        <v>689.65777264458109</v>
      </c>
      <c r="J26" s="5">
        <v>4.3382683862967797</v>
      </c>
      <c r="K26" s="5">
        <v>3.4641314738635161</v>
      </c>
      <c r="L26" s="5">
        <v>2.7340515595370419E-2</v>
      </c>
      <c r="M26" s="6">
        <v>0.66883488914203271</v>
      </c>
      <c r="N26" s="5">
        <v>3.8727778879741576E-2</v>
      </c>
      <c r="O26" s="5">
        <v>1.6125978293483442E-2</v>
      </c>
      <c r="P26" s="5">
        <v>0.22464534380348031</v>
      </c>
      <c r="Q26" s="2">
        <f t="shared" si="1"/>
        <v>0.56223333447016222</v>
      </c>
      <c r="R26" s="2">
        <v>3.2868896937122256E-2</v>
      </c>
      <c r="S26" s="15">
        <v>22</v>
      </c>
      <c r="T26" s="2"/>
      <c r="V26" s="12"/>
    </row>
    <row r="27" spans="1:22" x14ac:dyDescent="0.2">
      <c r="A27" s="2">
        <f t="shared" si="2"/>
        <v>252.07518271428572</v>
      </c>
      <c r="B27" s="2">
        <v>-3.3285714285714363</v>
      </c>
      <c r="C27" s="2">
        <v>2.2792331935714887</v>
      </c>
      <c r="D27" s="5">
        <v>6.8887977868977721E-3</v>
      </c>
      <c r="E27" s="5">
        <v>16.31513442327843</v>
      </c>
      <c r="F27" s="5">
        <v>0.23360062022444456</v>
      </c>
      <c r="G27" s="5">
        <v>4.1418183315725061</v>
      </c>
      <c r="H27" s="5">
        <v>7.0657071638811464E-2</v>
      </c>
      <c r="I27" s="5">
        <v>1094.7644901642075</v>
      </c>
      <c r="J27" s="5">
        <v>18.835777546324664</v>
      </c>
      <c r="K27" s="5">
        <v>4.9284963427257287</v>
      </c>
      <c r="L27" s="5">
        <v>0.10776301453190013</v>
      </c>
      <c r="M27" s="6">
        <v>0.76260011372728909</v>
      </c>
      <c r="N27" s="5">
        <v>0.1047872101782519</v>
      </c>
      <c r="O27" s="5">
        <v>4.8683159250888446E-2</v>
      </c>
      <c r="P27" s="5">
        <v>0.96487305042771443</v>
      </c>
      <c r="Q27" s="2">
        <f t="shared" si="1"/>
        <v>0.32128606198295184</v>
      </c>
      <c r="R27" s="2">
        <v>0.13374460961407494</v>
      </c>
      <c r="S27" s="15">
        <v>22</v>
      </c>
      <c r="T27" s="2"/>
      <c r="V27" s="12"/>
    </row>
    <row r="28" spans="1:22" x14ac:dyDescent="0.2">
      <c r="A28" s="2">
        <f t="shared" si="2"/>
        <v>252.11503114285716</v>
      </c>
      <c r="B28" s="2">
        <v>-4.0857142857142854</v>
      </c>
      <c r="C28" s="2">
        <v>3.1396816108040793</v>
      </c>
      <c r="D28" s="5">
        <v>7.8902892458407644E-3</v>
      </c>
      <c r="E28" s="5">
        <v>21.917551028339375</v>
      </c>
      <c r="F28" s="5">
        <v>0.24857209459679885</v>
      </c>
      <c r="G28" s="5">
        <v>5.3812985261472885</v>
      </c>
      <c r="H28" s="5">
        <v>6.2379720675105776E-2</v>
      </c>
      <c r="I28" s="5">
        <v>1160.7040805333963</v>
      </c>
      <c r="J28" s="5">
        <v>13.648677273236395</v>
      </c>
      <c r="K28" s="5">
        <v>5.3519536560482246</v>
      </c>
      <c r="L28" s="5">
        <v>7.735150787528991E-2</v>
      </c>
      <c r="M28" s="6">
        <v>0.77645128020540399</v>
      </c>
      <c r="N28" s="5">
        <v>7.5950233449799065E-2</v>
      </c>
      <c r="O28" s="5">
        <v>3.4451052334621611E-2</v>
      </c>
      <c r="P28" s="5">
        <v>0.74146698920174903</v>
      </c>
      <c r="Q28" s="2">
        <f t="shared" si="1"/>
        <v>0.466469193081819</v>
      </c>
      <c r="R28" s="2">
        <v>9.6321941179899492E-2</v>
      </c>
      <c r="S28" s="15">
        <v>21</v>
      </c>
      <c r="T28" s="2"/>
      <c r="V28" s="12"/>
    </row>
    <row r="29" spans="1:22" x14ac:dyDescent="0.2">
      <c r="A29" s="2">
        <f t="shared" si="2"/>
        <v>252.19773542857143</v>
      </c>
      <c r="B29" s="2">
        <v>-5.6571428571428584</v>
      </c>
      <c r="C29" s="2">
        <v>10.350786122180308</v>
      </c>
      <c r="D29" s="5">
        <v>2.5238785539926707E-2</v>
      </c>
      <c r="E29" s="5">
        <v>52.240382348799471</v>
      </c>
      <c r="F29" s="5">
        <v>0.44434480893943795</v>
      </c>
      <c r="G29" s="5">
        <v>9.9922441626424181</v>
      </c>
      <c r="H29" s="5">
        <v>5.819191075372887E-2</v>
      </c>
      <c r="I29" s="5">
        <v>2060.7878458567025</v>
      </c>
      <c r="J29" s="5">
        <v>12.897039156877833</v>
      </c>
      <c r="K29" s="5">
        <v>9.0082737466849903</v>
      </c>
      <c r="L29" s="5">
        <v>6.4109055838986628E-2</v>
      </c>
      <c r="M29" s="6">
        <v>0.74592798977692321</v>
      </c>
      <c r="N29" s="5">
        <v>2.301152696236022E-2</v>
      </c>
      <c r="O29" s="5">
        <v>1.1010355941705782E-2</v>
      </c>
      <c r="P29" s="5">
        <v>0.39885947971746882</v>
      </c>
      <c r="Q29" s="2">
        <f t="shared" si="1"/>
        <v>0.3314224952208793</v>
      </c>
      <c r="R29" s="2">
        <v>8.3974680404882054E-2</v>
      </c>
      <c r="S29" s="15">
        <v>20</v>
      </c>
      <c r="T29" s="2"/>
      <c r="V29" s="12"/>
    </row>
    <row r="30" spans="1:22" x14ac:dyDescent="0.2">
      <c r="A30" s="8">
        <f>251.9-0.05263*B30</f>
        <v>252.28043971428573</v>
      </c>
      <c r="B30" s="8">
        <v>-7.2285714285714322</v>
      </c>
      <c r="C30" s="8">
        <v>3.0189638172234621</v>
      </c>
      <c r="D30" s="9">
        <v>7.6080970739872637E-3</v>
      </c>
      <c r="E30" s="9">
        <v>22.572848861305268</v>
      </c>
      <c r="F30" s="9">
        <v>0.25215160609296777</v>
      </c>
      <c r="G30" s="9">
        <v>5.6881594168904375</v>
      </c>
      <c r="H30" s="9">
        <v>6.4961050233885126E-2</v>
      </c>
      <c r="I30" s="9">
        <v>1055.8668026273579</v>
      </c>
      <c r="J30" s="9">
        <v>12.249968702641979</v>
      </c>
      <c r="K30" s="9">
        <v>5.0211364687269473</v>
      </c>
      <c r="L30" s="9">
        <v>7.2445949059542367E-2</v>
      </c>
      <c r="M30" s="10">
        <v>0.76617624693499797</v>
      </c>
      <c r="N30" s="9">
        <v>7.9191005614289989E-2</v>
      </c>
      <c r="O30" s="9">
        <v>3.4829495222356822E-2</v>
      </c>
      <c r="P30" s="9">
        <v>0.70327663601819901</v>
      </c>
      <c r="Q30" s="8">
        <f t="shared" si="1"/>
        <v>0.57399751316363457</v>
      </c>
      <c r="R30" s="8">
        <v>8.8895483114394325E-2</v>
      </c>
      <c r="S30" s="18">
        <v>19</v>
      </c>
      <c r="T30" s="2"/>
      <c r="V30" s="12"/>
    </row>
    <row r="32" spans="1:22" ht="16" customHeight="1" x14ac:dyDescent="0.2">
      <c r="A32" s="26" t="s">
        <v>23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14"/>
    </row>
    <row r="33" spans="1:23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1:23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spans="1:23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spans="1:23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23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pans="1:23" x14ac:dyDescent="0.2">
      <c r="C38" s="5"/>
      <c r="W38" s="1"/>
    </row>
    <row r="39" spans="1:23" x14ac:dyDescent="0.2">
      <c r="C39" s="5"/>
      <c r="W39" s="1"/>
    </row>
  </sheetData>
  <mergeCells count="2">
    <mergeCell ref="A32:R32"/>
    <mergeCell ref="T20:U2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ZEYANG LIU</dc:creator>
  <cp:lastModifiedBy>Zeyang Liu</cp:lastModifiedBy>
  <dcterms:created xsi:type="dcterms:W3CDTF">2019-08-15T13:15:59Z</dcterms:created>
  <dcterms:modified xsi:type="dcterms:W3CDTF">2020-01-16T03:42:03Z</dcterms:modified>
</cp:coreProperties>
</file>