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0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eishan\literature\"/>
    </mc:Choice>
  </mc:AlternateContent>
  <xr:revisionPtr revIDLastSave="3" documentId="13_ncr:1_{55DE68F2-6FFB-4CC9-96E4-1842FF6B68D9}" xr6:coauthVersionLast="47" xr6:coauthVersionMax="47" xr10:uidLastSave="{0941D5C1-1AF7-43A7-82D4-660DB8AEE038}"/>
  <bookViews>
    <workbookView xWindow="0" yWindow="0" windowWidth="28800" windowHeight="12225" xr2:uid="{00000000-000D-0000-FFFF-FFFF00000000}"/>
  </bookViews>
  <sheets>
    <sheet name="Sheet1" sheetId="1" r:id="rId1"/>
    <sheet name="Sheet3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9" i="1" l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2" i="1"/>
  <c r="W143" i="1"/>
  <c r="T5" i="1"/>
  <c r="T6" i="1"/>
  <c r="T7" i="1"/>
  <c r="T8" i="1"/>
  <c r="T13" i="1"/>
  <c r="T14" i="1"/>
  <c r="T15" i="1"/>
  <c r="T23" i="1"/>
  <c r="T24" i="1"/>
  <c r="T25" i="1"/>
  <c r="T26" i="1"/>
  <c r="T27" i="1"/>
  <c r="T28" i="1"/>
  <c r="T32" i="1"/>
  <c r="T33" i="1"/>
  <c r="T34" i="1"/>
  <c r="T35" i="1"/>
  <c r="T36" i="1"/>
  <c r="T37" i="1"/>
  <c r="T38" i="1"/>
  <c r="T39" i="1"/>
  <c r="T41" i="1"/>
  <c r="T42" i="1"/>
  <c r="T45" i="1"/>
  <c r="T46" i="1"/>
  <c r="T48" i="1"/>
  <c r="T49" i="1"/>
  <c r="T50" i="1"/>
  <c r="T51" i="1"/>
  <c r="T52" i="1"/>
  <c r="T53" i="1"/>
  <c r="T54" i="1"/>
  <c r="T55" i="1"/>
  <c r="T56" i="1"/>
  <c r="T57" i="1"/>
  <c r="T58" i="1"/>
  <c r="T59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3" i="1"/>
  <c r="Q13" i="1"/>
  <c r="Q27" i="1"/>
  <c r="Q28" i="1"/>
  <c r="Q38" i="1"/>
  <c r="Q41" i="1"/>
  <c r="Q42" i="1"/>
  <c r="Q45" i="1"/>
  <c r="Q51" i="1"/>
  <c r="Q52" i="1"/>
  <c r="Q53" i="1"/>
  <c r="Q58" i="1"/>
  <c r="Q63" i="1"/>
  <c r="Q64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3" i="1"/>
</calcChain>
</file>

<file path=xl/sharedStrings.xml><?xml version="1.0" encoding="utf-8"?>
<sst xmlns="http://schemas.openxmlformats.org/spreadsheetml/2006/main" count="31" uniqueCount="31">
  <si>
    <t>Table  S1, Iron speciation and element contents around the Permian-Triassic boundary at the Meishan section</t>
    <phoneticPr fontId="3" type="noConversion"/>
  </si>
  <si>
    <r>
      <t>Bed</t>
    </r>
    <r>
      <rPr>
        <sz val="12"/>
        <color rgb="FFFF0000"/>
        <rFont val="宋体"/>
        <family val="3"/>
        <charset val="134"/>
      </rPr>
      <t xml:space="preserve"> Nos.</t>
    </r>
    <phoneticPr fontId="3" type="noConversion"/>
  </si>
  <si>
    <t>Depth</t>
    <phoneticPr fontId="3" type="noConversion"/>
  </si>
  <si>
    <t>Ca (%)</t>
    <phoneticPr fontId="3" type="noConversion"/>
  </si>
  <si>
    <t>Mg (%)</t>
    <phoneticPr fontId="3" type="noConversion"/>
  </si>
  <si>
    <t>Al (%)</t>
    <phoneticPr fontId="3" type="noConversion"/>
  </si>
  <si>
    <r>
      <t>Fe</t>
    </r>
    <r>
      <rPr>
        <vertAlign val="subscript"/>
        <sz val="12"/>
        <rFont val="Times New Roman"/>
        <family val="1"/>
      </rPr>
      <t>T</t>
    </r>
    <r>
      <rPr>
        <sz val="12"/>
        <rFont val="宋体"/>
        <family val="3"/>
        <charset val="134"/>
      </rPr>
      <t>（%）</t>
    </r>
    <phoneticPr fontId="3" type="noConversion"/>
  </si>
  <si>
    <r>
      <t>Fe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>/Al</t>
    </r>
    <phoneticPr fontId="3" type="noConversion"/>
  </si>
  <si>
    <r>
      <t>Fe</t>
    </r>
    <r>
      <rPr>
        <vertAlign val="subscript"/>
        <sz val="12"/>
        <rFont val="Times New Roman"/>
        <family val="1"/>
      </rPr>
      <t>py</t>
    </r>
    <r>
      <rPr>
        <sz val="12"/>
        <rFont val="Times New Roman"/>
        <family val="1"/>
      </rPr>
      <t xml:space="preserve"> (%)</t>
    </r>
    <phoneticPr fontId="3" type="noConversion"/>
  </si>
  <si>
    <r>
      <t>Fe</t>
    </r>
    <r>
      <rPr>
        <vertAlign val="subscript"/>
        <sz val="12"/>
        <rFont val="Times New Roman"/>
        <family val="1"/>
      </rPr>
      <t>carb</t>
    </r>
    <r>
      <rPr>
        <sz val="12"/>
        <rFont val="Times New Roman"/>
        <family val="1"/>
      </rPr>
      <t xml:space="preserve"> (%)</t>
    </r>
    <phoneticPr fontId="3" type="noConversion"/>
  </si>
  <si>
    <r>
      <t>Fe</t>
    </r>
    <r>
      <rPr>
        <vertAlign val="subscript"/>
        <sz val="12"/>
        <rFont val="Times New Roman"/>
        <family val="1"/>
      </rPr>
      <t>ox</t>
    </r>
    <r>
      <rPr>
        <sz val="12"/>
        <rFont val="Times New Roman"/>
        <family val="1"/>
      </rPr>
      <t xml:space="preserve"> (%)</t>
    </r>
    <phoneticPr fontId="3" type="noConversion"/>
  </si>
  <si>
    <r>
      <t>Fe</t>
    </r>
    <r>
      <rPr>
        <vertAlign val="subscript"/>
        <sz val="12"/>
        <rFont val="Times New Roman"/>
        <family val="1"/>
      </rPr>
      <t>mag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%</t>
    </r>
    <r>
      <rPr>
        <sz val="12"/>
        <rFont val="宋体"/>
        <family val="3"/>
        <charset val="134"/>
      </rPr>
      <t>）</t>
    </r>
    <phoneticPr fontId="3" type="noConversion"/>
  </si>
  <si>
    <r>
      <t>Fe</t>
    </r>
    <r>
      <rPr>
        <vertAlign val="subscript"/>
        <sz val="12"/>
        <rFont val="Times New Roman"/>
        <family val="1"/>
      </rPr>
      <t>HR</t>
    </r>
    <r>
      <rPr>
        <sz val="12"/>
        <rFont val="Times New Roman"/>
        <family val="1"/>
      </rPr>
      <t xml:space="preserve"> (%)</t>
    </r>
    <phoneticPr fontId="3" type="noConversion"/>
  </si>
  <si>
    <r>
      <t>Fe</t>
    </r>
    <r>
      <rPr>
        <vertAlign val="subscript"/>
        <sz val="12"/>
        <rFont val="Times New Roman"/>
        <family val="1"/>
      </rPr>
      <t>HR</t>
    </r>
    <r>
      <rPr>
        <sz val="12"/>
        <rFont val="Times New Roman"/>
        <family val="1"/>
      </rPr>
      <t>/Fe</t>
    </r>
    <r>
      <rPr>
        <vertAlign val="subscript"/>
        <sz val="12"/>
        <rFont val="Times New Roman"/>
        <family val="1"/>
      </rPr>
      <t>T</t>
    </r>
    <phoneticPr fontId="3" type="noConversion"/>
  </si>
  <si>
    <r>
      <t>Fe</t>
    </r>
    <r>
      <rPr>
        <vertAlign val="subscript"/>
        <sz val="12"/>
        <rFont val="Times New Roman"/>
        <family val="1"/>
      </rPr>
      <t>py</t>
    </r>
    <r>
      <rPr>
        <sz val="12"/>
        <rFont val="Times New Roman"/>
        <family val="1"/>
      </rPr>
      <t>/Fe</t>
    </r>
    <r>
      <rPr>
        <vertAlign val="subscript"/>
        <sz val="12"/>
        <rFont val="Times New Roman"/>
        <family val="1"/>
      </rPr>
      <t>HR</t>
    </r>
    <phoneticPr fontId="3" type="noConversion"/>
  </si>
  <si>
    <t>Mo (ppm)</t>
    <phoneticPr fontId="3" type="noConversion"/>
  </si>
  <si>
    <r>
      <t>Mo</t>
    </r>
    <r>
      <rPr>
        <vertAlign val="subscript"/>
        <sz val="11"/>
        <rFont val="Times New Roman"/>
        <family val="1"/>
      </rPr>
      <t>ef</t>
    </r>
    <phoneticPr fontId="3" type="noConversion"/>
  </si>
  <si>
    <r>
      <t>Mo</t>
    </r>
    <r>
      <rPr>
        <vertAlign val="subscript"/>
        <sz val="11"/>
        <rFont val="Times New Roman"/>
        <family val="1"/>
      </rPr>
      <t xml:space="preserve">xs </t>
    </r>
    <r>
      <rPr>
        <sz val="11"/>
        <rFont val="Times New Roman"/>
        <family val="1"/>
      </rPr>
      <t>(ppm)</t>
    </r>
    <phoneticPr fontId="3" type="noConversion"/>
  </si>
  <si>
    <t>U (ppm)</t>
    <phoneticPr fontId="3" type="noConversion"/>
  </si>
  <si>
    <r>
      <t>U</t>
    </r>
    <r>
      <rPr>
        <vertAlign val="subscript"/>
        <sz val="11"/>
        <rFont val="Times New Roman"/>
        <family val="1"/>
      </rPr>
      <t>ef</t>
    </r>
    <phoneticPr fontId="3" type="noConversion"/>
  </si>
  <si>
    <r>
      <t>U</t>
    </r>
    <r>
      <rPr>
        <vertAlign val="subscript"/>
        <sz val="11"/>
        <rFont val="Times New Roman"/>
        <family val="1"/>
      </rPr>
      <t xml:space="preserve">xs </t>
    </r>
    <r>
      <rPr>
        <sz val="11"/>
        <rFont val="Times New Roman"/>
        <family val="1"/>
      </rPr>
      <t>(ppm)</t>
    </r>
    <phoneticPr fontId="3" type="noConversion"/>
  </si>
  <si>
    <t>V (ppm)</t>
    <phoneticPr fontId="3" type="noConversion"/>
  </si>
  <si>
    <r>
      <t>V</t>
    </r>
    <r>
      <rPr>
        <vertAlign val="subscript"/>
        <sz val="11"/>
        <color theme="1"/>
        <rFont val="Times New Roman"/>
        <family val="1"/>
      </rPr>
      <t>ef</t>
    </r>
    <phoneticPr fontId="3" type="noConversion"/>
  </si>
  <si>
    <r>
      <t>V</t>
    </r>
    <r>
      <rPr>
        <vertAlign val="subscript"/>
        <sz val="11"/>
        <rFont val="Times New Roman"/>
        <family val="1"/>
      </rPr>
      <t xml:space="preserve">xs </t>
    </r>
    <r>
      <rPr>
        <sz val="11"/>
        <rFont val="Times New Roman"/>
        <family val="1"/>
      </rPr>
      <t>(ppm)</t>
    </r>
    <phoneticPr fontId="3" type="noConversion"/>
  </si>
  <si>
    <t>24e upper pyrite lamina</t>
    <phoneticPr fontId="3" type="noConversion"/>
  </si>
  <si>
    <t>24e lower pyrite lamina</t>
    <phoneticPr fontId="3" type="noConversion"/>
  </si>
  <si>
    <t>24e</t>
    <phoneticPr fontId="3" type="noConversion"/>
  </si>
  <si>
    <t>24d</t>
    <phoneticPr fontId="3" type="noConversion"/>
  </si>
  <si>
    <t>24c</t>
    <phoneticPr fontId="3" type="noConversion"/>
  </si>
  <si>
    <t>24b</t>
    <phoneticPr fontId="3" type="noConversion"/>
  </si>
  <si>
    <t>24a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</si>
</sst>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Arial"/>
      <family val="2"/>
    </font>
    <font>
      <sz val="9"/>
      <name val="Calibri"/>
      <family val="2"/>
      <charset val="134"/>
      <scheme val="minor"/>
    </font>
    <font>
      <sz val="16"/>
      <color indexed="8"/>
      <name val="Times New Roman"/>
      <family val="1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vertAlign val="subscript"/>
      <sz val="12"/>
      <name val="Times New Roman"/>
      <family val="1"/>
    </font>
    <font>
      <sz val="10"/>
      <color rgb="FFFF0000"/>
      <name val="Arial"/>
      <family val="2"/>
    </font>
    <font>
      <sz val="11"/>
      <name val="Times New Roman"/>
      <family val="1"/>
    </font>
    <font>
      <sz val="12"/>
      <name val="宋体"/>
      <family val="3"/>
      <charset val="134"/>
    </font>
    <font>
      <vertAlign val="subscript"/>
      <sz val="1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2" fontId="6" fillId="0" borderId="2" xfId="1" applyNumberFormat="1" applyFont="1" applyBorder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1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6" fillId="0" borderId="1" xfId="2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6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</cellXfs>
  <cellStyles count="3">
    <cellStyle name="Normal" xfId="0" builtinId="0"/>
    <cellStyle name="常规 14" xfId="2" xr:uid="{00000000-0005-0000-0000-000001000000}"/>
    <cellStyle name="常规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55"/>
  <sheetViews>
    <sheetView tabSelected="1" zoomScale="90" zoomScaleNormal="90" workbookViewId="0">
      <pane ySplit="2" topLeftCell="E131" activePane="bottomLeft" state="frozen"/>
      <selection pane="bottomLeft" activeCell="G142" sqref="G142:N142"/>
    </sheetView>
  </sheetViews>
  <sheetFormatPr defaultRowHeight="20.25"/>
  <cols>
    <col min="1" max="1" width="19.375" style="1" customWidth="1" collapsed="1"/>
    <col min="2" max="2" width="8.75" style="2" customWidth="1" collapsed="1"/>
    <col min="3" max="3" width="10.375" style="2" customWidth="1" collapsed="1"/>
    <col min="4" max="10" width="11" style="2" customWidth="1" collapsed="1"/>
    <col min="11" max="11" width="8.125" style="9" customWidth="1" collapsed="1"/>
    <col min="12" max="12" width="11" customWidth="1" collapsed="1"/>
    <col min="13" max="13" width="11.125" customWidth="1" collapsed="1"/>
    <col min="14" max="14" width="9.25" style="9" customWidth="1" collapsed="1"/>
    <col min="17" max="17" width="9.25" style="10" customWidth="1" collapsed="1"/>
    <col min="18" max="18" width="9" style="28" collapsed="1"/>
    <col min="19" max="19" width="9.375" style="11" bestFit="1" customWidth="1" collapsed="1"/>
    <col min="20" max="67" width="9" collapsed="1"/>
  </cols>
  <sheetData>
    <row r="1" spans="1:2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s="19" customFormat="1" ht="37.5">
      <c r="A2" s="26" t="s">
        <v>1</v>
      </c>
      <c r="B2" s="18" t="s">
        <v>2</v>
      </c>
      <c r="C2" s="18" t="s">
        <v>3</v>
      </c>
      <c r="D2" s="18" t="s">
        <v>4</v>
      </c>
      <c r="E2" s="17" t="s">
        <v>5</v>
      </c>
      <c r="F2" s="17" t="s">
        <v>6</v>
      </c>
      <c r="G2" s="17" t="s">
        <v>7</v>
      </c>
      <c r="H2" s="18" t="s">
        <v>8</v>
      </c>
      <c r="I2" s="23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7" t="s">
        <v>15</v>
      </c>
      <c r="P2" s="20" t="s">
        <v>16</v>
      </c>
      <c r="Q2" s="20" t="s">
        <v>17</v>
      </c>
      <c r="R2" s="17" t="s">
        <v>18</v>
      </c>
      <c r="S2" s="20" t="s">
        <v>19</v>
      </c>
      <c r="T2" s="20" t="s">
        <v>20</v>
      </c>
      <c r="U2" s="18" t="s">
        <v>21</v>
      </c>
      <c r="V2" s="29" t="s">
        <v>22</v>
      </c>
      <c r="W2" s="20" t="s">
        <v>23</v>
      </c>
    </row>
    <row r="3" spans="1:23" ht="15.75">
      <c r="A3" s="34">
        <v>34</v>
      </c>
      <c r="B3" s="25">
        <v>100.03</v>
      </c>
      <c r="C3" s="25">
        <v>5.5</v>
      </c>
      <c r="D3" s="25">
        <v>2.37</v>
      </c>
      <c r="E3" s="3">
        <v>6.72</v>
      </c>
      <c r="F3" s="3">
        <v>3.42</v>
      </c>
      <c r="G3" s="3">
        <f>F3/E3</f>
        <v>0.5089285714285714</v>
      </c>
      <c r="H3" s="3">
        <v>0.33355402269358619</v>
      </c>
      <c r="I3" s="3">
        <v>0.46360712025316458</v>
      </c>
      <c r="J3" s="3">
        <v>0.11261424050632911</v>
      </c>
      <c r="K3" s="3">
        <v>0.49947573839662451</v>
      </c>
      <c r="L3" s="3">
        <v>1.4092511218497044</v>
      </c>
      <c r="M3" s="3">
        <v>0.41206173153500131</v>
      </c>
      <c r="N3" s="3">
        <v>0.23668884666615117</v>
      </c>
      <c r="O3" s="3">
        <v>0.2</v>
      </c>
      <c r="P3" s="21">
        <f>O3/E3/(1/8.4)</f>
        <v>0.25000000000000006</v>
      </c>
      <c r="Q3" s="21">
        <v>0.01</v>
      </c>
      <c r="R3" s="3">
        <v>0.73699999999999999</v>
      </c>
      <c r="S3" s="21">
        <f>(R3/E3)/(0.91/8.4)</f>
        <v>1.0123626373626373</v>
      </c>
      <c r="T3" s="21">
        <f>R3-(0.91/8.4)*E3</f>
        <v>9.000000000000008E-3</v>
      </c>
      <c r="U3" s="25">
        <v>73</v>
      </c>
      <c r="V3" s="30">
        <f t="shared" ref="V3:V35" si="0">(U3/E3)/(140/8.4)</f>
        <v>0.65178571428571441</v>
      </c>
      <c r="W3" s="21">
        <v>0.01</v>
      </c>
    </row>
    <row r="4" spans="1:23" ht="15.75">
      <c r="A4" s="35"/>
      <c r="B4" s="25">
        <v>100.13</v>
      </c>
      <c r="C4" s="25">
        <v>5.8</v>
      </c>
      <c r="D4" s="25">
        <v>2.56</v>
      </c>
      <c r="E4" s="3">
        <v>7.02</v>
      </c>
      <c r="F4" s="3">
        <v>3.78</v>
      </c>
      <c r="G4" s="3">
        <f t="shared" ref="G4:G67" si="1">F4/E4</f>
        <v>0.53846153846153844</v>
      </c>
      <c r="H4" s="3">
        <v>0.52540998378086146</v>
      </c>
      <c r="I4" s="3">
        <v>0.4351000000000001</v>
      </c>
      <c r="J4" s="3">
        <v>8.8586904761904769E-2</v>
      </c>
      <c r="K4" s="3">
        <v>0.46353174603174596</v>
      </c>
      <c r="L4" s="3">
        <v>1.5126286345745124</v>
      </c>
      <c r="M4" s="3">
        <v>0.4001663054429927</v>
      </c>
      <c r="N4" s="3">
        <v>0.34734896045958708</v>
      </c>
      <c r="O4" s="3">
        <v>0.2</v>
      </c>
      <c r="P4" s="21">
        <f t="shared" ref="P4:P67" si="2">O4/E4/(1/8.4)</f>
        <v>0.23931623931623935</v>
      </c>
      <c r="Q4" s="21">
        <v>0.01</v>
      </c>
      <c r="R4" s="3">
        <v>0.67800000000000005</v>
      </c>
      <c r="S4" s="21">
        <f t="shared" ref="S4:S67" si="3">(R4/E4)/(0.91/8.4)</f>
        <v>0.89151873767258394</v>
      </c>
      <c r="T4" s="21">
        <v>0.01</v>
      </c>
      <c r="U4" s="25">
        <v>76</v>
      </c>
      <c r="V4" s="30">
        <f t="shared" si="0"/>
        <v>0.64957264957264971</v>
      </c>
      <c r="W4" s="21">
        <v>0.01</v>
      </c>
    </row>
    <row r="5" spans="1:23" ht="15.75">
      <c r="A5" s="35"/>
      <c r="B5" s="25">
        <v>100.22999999999999</v>
      </c>
      <c r="C5" s="25">
        <v>4.67</v>
      </c>
      <c r="D5" s="25">
        <v>1.89</v>
      </c>
      <c r="E5" s="3">
        <v>7.66</v>
      </c>
      <c r="F5" s="3">
        <v>3.55</v>
      </c>
      <c r="G5" s="3">
        <f t="shared" si="1"/>
        <v>0.46344647519582244</v>
      </c>
      <c r="H5" s="3">
        <v>0.80913978494623651</v>
      </c>
      <c r="I5" s="3">
        <v>0.26691111702127657</v>
      </c>
      <c r="J5" s="3">
        <v>9.1756595744680869E-2</v>
      </c>
      <c r="K5" s="3">
        <v>0.3877063829787234</v>
      </c>
      <c r="L5" s="3">
        <v>1.5555138806909174</v>
      </c>
      <c r="M5" s="3">
        <v>0.43817292413828662</v>
      </c>
      <c r="N5" s="3">
        <v>0.52017522632895974</v>
      </c>
      <c r="O5" s="3">
        <v>0.27</v>
      </c>
      <c r="P5" s="21">
        <f t="shared" si="2"/>
        <v>0.29608355091383814</v>
      </c>
      <c r="Q5" s="21">
        <v>0.01</v>
      </c>
      <c r="R5" s="3">
        <v>0.93899999999999995</v>
      </c>
      <c r="S5" s="21">
        <f t="shared" si="3"/>
        <v>1.1315525205864632</v>
      </c>
      <c r="T5" s="21">
        <f t="shared" ref="T5:T67" si="4">R5-(0.91/8.4)*E5</f>
        <v>0.10916666666666652</v>
      </c>
      <c r="U5" s="25">
        <v>78</v>
      </c>
      <c r="V5" s="30">
        <f t="shared" si="0"/>
        <v>0.61096605744125343</v>
      </c>
      <c r="W5" s="21">
        <v>0.01</v>
      </c>
    </row>
    <row r="6" spans="1:23" ht="15.75">
      <c r="A6" s="35"/>
      <c r="B6" s="25">
        <v>100.32999999999998</v>
      </c>
      <c r="C6" s="25">
        <v>3.99</v>
      </c>
      <c r="D6" s="25">
        <v>2.06</v>
      </c>
      <c r="E6" s="3">
        <v>7</v>
      </c>
      <c r="F6" s="3">
        <v>3.24</v>
      </c>
      <c r="G6" s="3">
        <f t="shared" si="1"/>
        <v>0.46285714285714291</v>
      </c>
      <c r="H6" s="3">
        <v>0.43763973171510701</v>
      </c>
      <c r="I6" s="3">
        <v>0.34772465551181109</v>
      </c>
      <c r="J6" s="3">
        <v>7.9679822834645669E-2</v>
      </c>
      <c r="K6" s="3">
        <v>0.39339960629921261</v>
      </c>
      <c r="L6" s="3">
        <v>1.2584438163607763</v>
      </c>
      <c r="M6" s="3">
        <v>0.38840858529653588</v>
      </c>
      <c r="N6" s="3">
        <v>0.34776263034188765</v>
      </c>
      <c r="O6" s="3">
        <v>0.23</v>
      </c>
      <c r="P6" s="21">
        <f t="shared" si="2"/>
        <v>0.27600000000000002</v>
      </c>
      <c r="Q6" s="21">
        <v>0.01</v>
      </c>
      <c r="R6" s="3">
        <v>0.84499999999999997</v>
      </c>
      <c r="S6" s="21">
        <f t="shared" si="3"/>
        <v>1.1142857142857141</v>
      </c>
      <c r="T6" s="21">
        <f t="shared" si="4"/>
        <v>8.666666666666667E-2</v>
      </c>
      <c r="U6" s="25">
        <v>79</v>
      </c>
      <c r="V6" s="30">
        <f t="shared" si="0"/>
        <v>0.67714285714285727</v>
      </c>
      <c r="W6" s="21">
        <v>0.01</v>
      </c>
    </row>
    <row r="7" spans="1:23" ht="15.75">
      <c r="A7" s="35"/>
      <c r="B7" s="25">
        <v>100.42999999999998</v>
      </c>
      <c r="C7" s="25">
        <v>4.4000000000000004</v>
      </c>
      <c r="D7" s="25">
        <v>2.1800000000000002</v>
      </c>
      <c r="E7" s="3">
        <v>7.04</v>
      </c>
      <c r="F7" s="3">
        <v>3.47</v>
      </c>
      <c r="G7" s="3">
        <f t="shared" si="1"/>
        <v>0.49289772727272729</v>
      </c>
      <c r="H7" s="3">
        <v>0.5684093437152391</v>
      </c>
      <c r="I7" s="3">
        <v>0.38105240040858013</v>
      </c>
      <c r="J7" s="3">
        <v>8.9280183861082732E-2</v>
      </c>
      <c r="K7" s="3">
        <v>0.40836057201225739</v>
      </c>
      <c r="L7" s="3">
        <v>1.4471024999971593</v>
      </c>
      <c r="M7" s="3">
        <v>0.41703242074846086</v>
      </c>
      <c r="N7" s="3">
        <v>0.39279134941467858</v>
      </c>
      <c r="O7" s="3">
        <v>0.26</v>
      </c>
      <c r="P7" s="21">
        <f t="shared" si="2"/>
        <v>0.31022727272727274</v>
      </c>
      <c r="Q7" s="21">
        <v>0.01</v>
      </c>
      <c r="R7" s="3">
        <v>0.86799999999999999</v>
      </c>
      <c r="S7" s="21">
        <f t="shared" si="3"/>
        <v>1.1381118881118881</v>
      </c>
      <c r="T7" s="21">
        <f t="shared" si="4"/>
        <v>0.10533333333333328</v>
      </c>
      <c r="U7" s="25">
        <v>77</v>
      </c>
      <c r="V7" s="30">
        <f t="shared" si="0"/>
        <v>0.65625000000000011</v>
      </c>
      <c r="W7" s="21">
        <v>0.01</v>
      </c>
    </row>
    <row r="8" spans="1:23" ht="15.75">
      <c r="A8" s="35"/>
      <c r="B8" s="25">
        <v>100.52999999999997</v>
      </c>
      <c r="C8" s="25">
        <v>3.85</v>
      </c>
      <c r="D8" s="25">
        <v>2.04</v>
      </c>
      <c r="E8" s="3">
        <v>7.5</v>
      </c>
      <c r="F8" s="3">
        <v>3.47</v>
      </c>
      <c r="G8" s="3">
        <f t="shared" si="1"/>
        <v>0.46266666666666667</v>
      </c>
      <c r="H8" s="3">
        <v>0.66292502179598956</v>
      </c>
      <c r="I8" s="3">
        <v>0.27941523266022827</v>
      </c>
      <c r="J8" s="3">
        <v>7.4106848112379275E-2</v>
      </c>
      <c r="K8" s="3">
        <v>0.35759086918349436</v>
      </c>
      <c r="L8" s="3">
        <v>1.3740379717520916</v>
      </c>
      <c r="M8" s="3">
        <v>0.3959763607354731</v>
      </c>
      <c r="N8" s="3">
        <v>0.48246484844277404</v>
      </c>
      <c r="O8" s="3">
        <v>0.69</v>
      </c>
      <c r="P8" s="21">
        <f t="shared" si="2"/>
        <v>0.77280000000000004</v>
      </c>
      <c r="Q8" s="21">
        <v>0.01</v>
      </c>
      <c r="R8" s="3">
        <v>0.96399999999999997</v>
      </c>
      <c r="S8" s="21">
        <f t="shared" si="3"/>
        <v>1.1864615384615385</v>
      </c>
      <c r="T8" s="21">
        <f t="shared" si="4"/>
        <v>0.15149999999999997</v>
      </c>
      <c r="U8" s="25">
        <v>80</v>
      </c>
      <c r="V8" s="30">
        <f t="shared" si="0"/>
        <v>0.64</v>
      </c>
      <c r="W8" s="21">
        <v>0.01</v>
      </c>
    </row>
    <row r="9" spans="1:23" ht="15.75">
      <c r="A9" s="35"/>
      <c r="B9" s="25">
        <v>100.62999999999997</v>
      </c>
      <c r="C9" s="25">
        <v>3.07</v>
      </c>
      <c r="D9" s="25">
        <v>1.79</v>
      </c>
      <c r="E9" s="3">
        <v>7.96</v>
      </c>
      <c r="F9" s="3">
        <v>3.44</v>
      </c>
      <c r="G9" s="3">
        <f t="shared" si="1"/>
        <v>0.43216080402010049</v>
      </c>
      <c r="H9" s="3">
        <v>0.82583246618106143</v>
      </c>
      <c r="I9" s="3">
        <v>0.21874752212389381</v>
      </c>
      <c r="J9" s="3">
        <v>9.0258849557522114E-2</v>
      </c>
      <c r="K9" s="3">
        <v>0.37047610619469029</v>
      </c>
      <c r="L9" s="3">
        <v>1.5053149440571676</v>
      </c>
      <c r="M9" s="3">
        <v>0.43759155350499057</v>
      </c>
      <c r="N9" s="3">
        <v>0.54861108596667107</v>
      </c>
      <c r="O9" s="3">
        <v>0.55000000000000004</v>
      </c>
      <c r="P9" s="21">
        <f t="shared" si="2"/>
        <v>0.58040201005025138</v>
      </c>
      <c r="Q9" s="21">
        <v>0.01</v>
      </c>
      <c r="R9" s="3">
        <v>0.86199999999999999</v>
      </c>
      <c r="S9" s="21">
        <f t="shared" si="3"/>
        <v>0.99961345187475836</v>
      </c>
      <c r="T9" s="21">
        <v>0.01</v>
      </c>
      <c r="U9" s="25">
        <v>104</v>
      </c>
      <c r="V9" s="30">
        <f t="shared" si="0"/>
        <v>0.78391959798994992</v>
      </c>
      <c r="W9" s="21">
        <v>0.01</v>
      </c>
    </row>
    <row r="10" spans="1:23" ht="15.75">
      <c r="A10" s="35"/>
      <c r="B10" s="25">
        <v>100.72999999999996</v>
      </c>
      <c r="C10" s="25">
        <v>5.65</v>
      </c>
      <c r="D10" s="25">
        <v>2.34</v>
      </c>
      <c r="E10" s="3">
        <v>6.91</v>
      </c>
      <c r="F10" s="3">
        <v>3.37</v>
      </c>
      <c r="G10" s="3">
        <f t="shared" si="1"/>
        <v>0.48769898697539799</v>
      </c>
      <c r="H10" s="3">
        <v>0.37310987903225806</v>
      </c>
      <c r="I10" s="3">
        <v>0.43169152173913033</v>
      </c>
      <c r="J10" s="3">
        <v>9.7980326086956518E-2</v>
      </c>
      <c r="K10" s="3">
        <v>0.43116195652173905</v>
      </c>
      <c r="L10" s="3">
        <v>1.333943683380084</v>
      </c>
      <c r="M10" s="3">
        <v>0.39582898616619699</v>
      </c>
      <c r="N10" s="3">
        <v>0.27970437109221419</v>
      </c>
      <c r="O10" s="3">
        <v>0.2</v>
      </c>
      <c r="P10" s="21">
        <f t="shared" si="2"/>
        <v>0.24312590448625185</v>
      </c>
      <c r="Q10" s="21">
        <v>0.01</v>
      </c>
      <c r="R10" s="3">
        <v>0.747</v>
      </c>
      <c r="S10" s="21">
        <f t="shared" si="3"/>
        <v>0.99788489368807742</v>
      </c>
      <c r="T10" s="21">
        <v>0.01</v>
      </c>
      <c r="U10" s="25">
        <v>75</v>
      </c>
      <c r="V10" s="30">
        <f t="shared" si="0"/>
        <v>0.65123010130246028</v>
      </c>
      <c r="W10" s="21">
        <v>0.01</v>
      </c>
    </row>
    <row r="11" spans="1:23" ht="15.75">
      <c r="A11" s="35"/>
      <c r="B11" s="25">
        <v>100.82999999999996</v>
      </c>
      <c r="C11" s="25">
        <v>5.46</v>
      </c>
      <c r="D11" s="25">
        <v>2.41</v>
      </c>
      <c r="E11" s="3">
        <v>7.09</v>
      </c>
      <c r="F11" s="3">
        <v>3.43</v>
      </c>
      <c r="G11" s="3">
        <f t="shared" si="1"/>
        <v>0.48377997179125531</v>
      </c>
      <c r="H11" s="3">
        <v>0.20062659549779532</v>
      </c>
      <c r="I11" s="3">
        <v>0.36061738366988594</v>
      </c>
      <c r="J11" s="3">
        <v>9.5845654082528528E-2</v>
      </c>
      <c r="K11" s="3">
        <v>0.41854170324846363</v>
      </c>
      <c r="L11" s="3">
        <v>1.0756313364986734</v>
      </c>
      <c r="M11" s="3">
        <v>0.3135951418363479</v>
      </c>
      <c r="N11" s="3">
        <v>0.18651984996166274</v>
      </c>
      <c r="O11" s="3">
        <v>0.16</v>
      </c>
      <c r="P11" s="21">
        <f t="shared" si="2"/>
        <v>0.18956276445698167</v>
      </c>
      <c r="Q11" s="21">
        <v>0.01</v>
      </c>
      <c r="R11" s="3">
        <v>0.61799999999999999</v>
      </c>
      <c r="S11" s="21">
        <f t="shared" si="3"/>
        <v>0.80460019529130955</v>
      </c>
      <c r="T11" s="21">
        <v>0.01</v>
      </c>
      <c r="U11" s="25">
        <v>76</v>
      </c>
      <c r="V11" s="30">
        <f t="shared" si="0"/>
        <v>0.64315937940761647</v>
      </c>
      <c r="W11" s="21">
        <v>0.01</v>
      </c>
    </row>
    <row r="12" spans="1:23" ht="15.75">
      <c r="A12" s="35"/>
      <c r="B12" s="25">
        <v>100.92999999999995</v>
      </c>
      <c r="C12" s="25">
        <v>6.35</v>
      </c>
      <c r="D12" s="25">
        <v>2.39</v>
      </c>
      <c r="E12" s="3">
        <v>6.88</v>
      </c>
      <c r="F12" s="3">
        <v>3.41</v>
      </c>
      <c r="G12" s="3">
        <f t="shared" si="1"/>
        <v>0.49563953488372098</v>
      </c>
      <c r="H12" s="3">
        <v>0.54270527859237538</v>
      </c>
      <c r="I12" s="3">
        <v>0.33067829747427507</v>
      </c>
      <c r="J12" s="3">
        <v>8.1470626753975678E-2</v>
      </c>
      <c r="K12" s="3">
        <v>0.3921384471468663</v>
      </c>
      <c r="L12" s="3">
        <v>1.3469926499674925</v>
      </c>
      <c r="M12" s="3">
        <v>0.39501250732184529</v>
      </c>
      <c r="N12" s="3">
        <v>0.40290144018638313</v>
      </c>
      <c r="O12" s="3">
        <v>0.22</v>
      </c>
      <c r="P12" s="21">
        <f t="shared" si="2"/>
        <v>0.2686046511627907</v>
      </c>
      <c r="Q12" s="21">
        <v>0.01</v>
      </c>
      <c r="R12" s="3">
        <v>0.66900000000000004</v>
      </c>
      <c r="S12" s="21">
        <f t="shared" si="3"/>
        <v>0.89758497316636854</v>
      </c>
      <c r="T12" s="21">
        <v>0.01</v>
      </c>
      <c r="U12" s="25">
        <v>75</v>
      </c>
      <c r="V12" s="30">
        <f t="shared" si="0"/>
        <v>0.65406976744186052</v>
      </c>
      <c r="W12" s="21">
        <v>0.01</v>
      </c>
    </row>
    <row r="13" spans="1:23" ht="15.75">
      <c r="A13" s="35"/>
      <c r="B13" s="25">
        <v>101.02999999999994</v>
      </c>
      <c r="C13" s="25">
        <v>3.42</v>
      </c>
      <c r="D13" s="25">
        <v>1.79</v>
      </c>
      <c r="E13" s="3">
        <v>7.61</v>
      </c>
      <c r="F13" s="3">
        <v>4</v>
      </c>
      <c r="G13" s="3">
        <f t="shared" si="1"/>
        <v>0.52562417871222078</v>
      </c>
      <c r="H13" s="3">
        <v>1.3240469208211143</v>
      </c>
      <c r="I13" s="3">
        <v>0.27612216636197445</v>
      </c>
      <c r="J13" s="3">
        <v>8.9418921389396694E-2</v>
      </c>
      <c r="K13" s="3">
        <v>0.43843144424131625</v>
      </c>
      <c r="L13" s="3">
        <v>2.1280194528138017</v>
      </c>
      <c r="M13" s="3">
        <v>0.53200486320345042</v>
      </c>
      <c r="N13" s="3">
        <v>0.622196812660888</v>
      </c>
      <c r="O13" s="3">
        <v>1.53</v>
      </c>
      <c r="P13" s="21">
        <f t="shared" si="2"/>
        <v>1.6888304862023653</v>
      </c>
      <c r="Q13" s="21">
        <f t="shared" ref="Q13:Q64" si="5">O13-(1/8.4)*E13</f>
        <v>0.62404761904761907</v>
      </c>
      <c r="R13" s="3">
        <v>1.145</v>
      </c>
      <c r="S13" s="21">
        <f t="shared" si="3"/>
        <v>1.388860810674214</v>
      </c>
      <c r="T13" s="21">
        <f t="shared" si="4"/>
        <v>0.32058333333333333</v>
      </c>
      <c r="U13" s="25">
        <v>106</v>
      </c>
      <c r="V13" s="30">
        <f t="shared" si="0"/>
        <v>0.83574244415243104</v>
      </c>
      <c r="W13" s="21">
        <v>0.01</v>
      </c>
    </row>
    <row r="14" spans="1:23" ht="15.75">
      <c r="A14" s="35"/>
      <c r="B14" s="25">
        <v>101.12999999999994</v>
      </c>
      <c r="C14" s="25">
        <v>10.15</v>
      </c>
      <c r="D14" s="25">
        <v>2.25</v>
      </c>
      <c r="E14" s="3">
        <v>5.69</v>
      </c>
      <c r="F14" s="3">
        <v>2.83</v>
      </c>
      <c r="G14" s="3">
        <f t="shared" si="1"/>
        <v>0.49736379613356763</v>
      </c>
      <c r="H14" s="3">
        <v>0.36340725806451613</v>
      </c>
      <c r="I14" s="3">
        <v>0.39809486203615607</v>
      </c>
      <c r="J14" s="3">
        <v>8.9596955280685064E-2</v>
      </c>
      <c r="K14" s="3">
        <v>0.33722454804947671</v>
      </c>
      <c r="L14" s="3">
        <v>1.1883236234308341</v>
      </c>
      <c r="M14" s="3">
        <v>0.41990234043492369</v>
      </c>
      <c r="N14" s="3">
        <v>0.30581505820385479</v>
      </c>
      <c r="O14" s="3">
        <v>0.12</v>
      </c>
      <c r="P14" s="21">
        <f t="shared" si="2"/>
        <v>0.17715289982425306</v>
      </c>
      <c r="Q14" s="21">
        <v>0.01</v>
      </c>
      <c r="R14" s="3">
        <v>0.83799999999999997</v>
      </c>
      <c r="S14" s="21">
        <f t="shared" si="3"/>
        <v>1.3594700554278758</v>
      </c>
      <c r="T14" s="21">
        <f t="shared" si="4"/>
        <v>0.22158333333333324</v>
      </c>
      <c r="U14" s="25">
        <v>63</v>
      </c>
      <c r="V14" s="30">
        <f t="shared" si="0"/>
        <v>0.66432337434094912</v>
      </c>
      <c r="W14" s="21">
        <v>0.01</v>
      </c>
    </row>
    <row r="15" spans="1:23" ht="15.75">
      <c r="A15" s="35"/>
      <c r="B15" s="25">
        <v>101.22999999999993</v>
      </c>
      <c r="C15" s="25">
        <v>5.59</v>
      </c>
      <c r="D15" s="25">
        <v>2.4500000000000002</v>
      </c>
      <c r="E15" s="3">
        <v>6.47</v>
      </c>
      <c r="F15" s="3">
        <v>3.25</v>
      </c>
      <c r="G15" s="3">
        <f t="shared" si="1"/>
        <v>0.50231839258114375</v>
      </c>
      <c r="H15" s="3">
        <v>0.51605295191722456</v>
      </c>
      <c r="I15" s="3">
        <v>0.42254278215223096</v>
      </c>
      <c r="J15" s="3">
        <v>9.6281889763779535E-2</v>
      </c>
      <c r="K15" s="3">
        <v>0.40469553805774278</v>
      </c>
      <c r="L15" s="3">
        <v>1.4395731618909777</v>
      </c>
      <c r="M15" s="3">
        <v>0.44294558827414698</v>
      </c>
      <c r="N15" s="3">
        <v>0.35847636339604561</v>
      </c>
      <c r="O15" s="3">
        <v>0.11</v>
      </c>
      <c r="P15" s="21">
        <f t="shared" si="2"/>
        <v>0.14281298299845441</v>
      </c>
      <c r="Q15" s="21">
        <v>0.01</v>
      </c>
      <c r="R15" s="3">
        <v>0.76300000000000001</v>
      </c>
      <c r="S15" s="21">
        <f t="shared" si="3"/>
        <v>1.0885744857924147</v>
      </c>
      <c r="T15" s="21">
        <f t="shared" si="4"/>
        <v>6.2083333333333379E-2</v>
      </c>
      <c r="U15" s="25">
        <v>69</v>
      </c>
      <c r="V15" s="30">
        <f t="shared" si="0"/>
        <v>0.63987635239567242</v>
      </c>
      <c r="W15" s="21">
        <v>0.01</v>
      </c>
    </row>
    <row r="16" spans="1:23" ht="15.75">
      <c r="A16" s="35"/>
      <c r="B16" s="25">
        <v>101.32999999999993</v>
      </c>
      <c r="C16" s="25">
        <v>7.3</v>
      </c>
      <c r="D16" s="25">
        <v>2.5499999999999998</v>
      </c>
      <c r="E16" s="3">
        <v>6.02</v>
      </c>
      <c r="F16" s="3">
        <v>3.23</v>
      </c>
      <c r="G16" s="3">
        <f t="shared" si="1"/>
        <v>0.53654485049833889</v>
      </c>
      <c r="H16" s="3">
        <v>0.5280397022332507</v>
      </c>
      <c r="I16" s="3">
        <v>0.45488851409052095</v>
      </c>
      <c r="J16" s="3">
        <v>0.10675593509820668</v>
      </c>
      <c r="K16" s="3">
        <v>0.43841588385994879</v>
      </c>
      <c r="L16" s="3">
        <v>1.5281000352819269</v>
      </c>
      <c r="M16" s="3">
        <v>0.47309598615539533</v>
      </c>
      <c r="N16" s="3">
        <v>0.3455530986463396</v>
      </c>
      <c r="O16" s="3">
        <v>0.14000000000000001</v>
      </c>
      <c r="P16" s="21">
        <f t="shared" si="2"/>
        <v>0.19534883720930235</v>
      </c>
      <c r="Q16" s="21">
        <v>0.01</v>
      </c>
      <c r="R16" s="3">
        <v>0.57899999999999996</v>
      </c>
      <c r="S16" s="21">
        <f t="shared" si="3"/>
        <v>0.88780986455405053</v>
      </c>
      <c r="T16" s="21">
        <v>0.01</v>
      </c>
      <c r="U16" s="25">
        <v>64</v>
      </c>
      <c r="V16" s="30">
        <f t="shared" si="0"/>
        <v>0.63787375415282399</v>
      </c>
      <c r="W16" s="21">
        <v>0.01</v>
      </c>
    </row>
    <row r="17" spans="1:23" ht="15.75">
      <c r="A17" s="35"/>
      <c r="B17" s="25">
        <v>101.42999999999992</v>
      </c>
      <c r="C17" s="25">
        <v>6.17</v>
      </c>
      <c r="D17" s="25">
        <v>2.71</v>
      </c>
      <c r="E17" s="3">
        <v>6.37</v>
      </c>
      <c r="F17" s="3">
        <v>3.57</v>
      </c>
      <c r="G17" s="3">
        <f t="shared" si="1"/>
        <v>0.56043956043956045</v>
      </c>
      <c r="H17" s="3">
        <v>0.81712694360640536</v>
      </c>
      <c r="I17" s="3">
        <v>0.42712946096654275</v>
      </c>
      <c r="J17" s="3">
        <v>7.5492936802973976E-2</v>
      </c>
      <c r="K17" s="3">
        <v>0.31825650557620816</v>
      </c>
      <c r="L17" s="3">
        <v>1.6380058469521304</v>
      </c>
      <c r="M17" s="3">
        <v>0.45882516721348193</v>
      </c>
      <c r="N17" s="3">
        <v>0.49885471723245034</v>
      </c>
      <c r="O17" s="3">
        <v>0.14000000000000001</v>
      </c>
      <c r="P17" s="21">
        <f t="shared" si="2"/>
        <v>0.18461538461538465</v>
      </c>
      <c r="Q17" s="21">
        <v>0.01</v>
      </c>
      <c r="R17" s="3">
        <v>0.53200000000000003</v>
      </c>
      <c r="S17" s="21">
        <f t="shared" si="3"/>
        <v>0.77092138630600171</v>
      </c>
      <c r="T17" s="21">
        <v>0.01</v>
      </c>
      <c r="U17" s="25">
        <v>69</v>
      </c>
      <c r="V17" s="30">
        <f t="shared" si="0"/>
        <v>0.64992150706436436</v>
      </c>
      <c r="W17" s="21">
        <v>0.01</v>
      </c>
    </row>
    <row r="18" spans="1:23" ht="15.75">
      <c r="A18" s="35"/>
      <c r="B18" s="25">
        <v>101.52999999999992</v>
      </c>
      <c r="C18" s="25">
        <v>6.75</v>
      </c>
      <c r="D18" s="25">
        <v>2.77</v>
      </c>
      <c r="E18" s="3">
        <v>6.42</v>
      </c>
      <c r="F18" s="3">
        <v>3.65</v>
      </c>
      <c r="G18" s="3">
        <f t="shared" si="1"/>
        <v>0.56853582554517135</v>
      </c>
      <c r="H18" s="3">
        <v>0.83333333333333337</v>
      </c>
      <c r="I18" s="3">
        <v>0.40854948506694128</v>
      </c>
      <c r="J18" s="3">
        <v>9.7094953656024705E-2</v>
      </c>
      <c r="K18" s="3">
        <v>0.41429248197734297</v>
      </c>
      <c r="L18" s="3">
        <v>1.7532702540336422</v>
      </c>
      <c r="M18" s="3">
        <v>0.48034801480373762</v>
      </c>
      <c r="N18" s="3">
        <v>0.47530227095117483</v>
      </c>
      <c r="O18" s="3">
        <v>0.16</v>
      </c>
      <c r="P18" s="21">
        <f t="shared" si="2"/>
        <v>0.20934579439252338</v>
      </c>
      <c r="Q18" s="21">
        <v>0.01</v>
      </c>
      <c r="R18" s="3">
        <v>0.52400000000000002</v>
      </c>
      <c r="S18" s="21">
        <f t="shared" si="3"/>
        <v>0.75341480948957584</v>
      </c>
      <c r="T18" s="21">
        <v>0.01</v>
      </c>
      <c r="U18" s="25">
        <v>71</v>
      </c>
      <c r="V18" s="30">
        <f t="shared" si="0"/>
        <v>0.66355140186915895</v>
      </c>
      <c r="W18" s="21">
        <v>0.01</v>
      </c>
    </row>
    <row r="19" spans="1:23" ht="15.75">
      <c r="A19" s="35"/>
      <c r="B19" s="25">
        <v>101.62999999999991</v>
      </c>
      <c r="C19" s="25">
        <v>4.0199999999999996</v>
      </c>
      <c r="D19" s="25">
        <v>2.19</v>
      </c>
      <c r="E19" s="3">
        <v>7.05</v>
      </c>
      <c r="F19" s="3">
        <v>3.93</v>
      </c>
      <c r="G19" s="3">
        <f t="shared" si="1"/>
        <v>0.55744680851063833</v>
      </c>
      <c r="H19" s="3">
        <v>1.1229621921609434</v>
      </c>
      <c r="I19" s="3">
        <v>0.33095422396856589</v>
      </c>
      <c r="J19" s="3">
        <v>8.7636542239685644E-2</v>
      </c>
      <c r="K19" s="3">
        <v>0.42098035363457764</v>
      </c>
      <c r="L19" s="3">
        <v>1.9625333120037727</v>
      </c>
      <c r="M19" s="3">
        <v>0.49937234402131619</v>
      </c>
      <c r="N19" s="3">
        <v>0.57220032153970624</v>
      </c>
      <c r="O19" s="3">
        <v>0.2</v>
      </c>
      <c r="P19" s="21">
        <f t="shared" si="2"/>
        <v>0.23829787234042557</v>
      </c>
      <c r="Q19" s="21">
        <v>0.01</v>
      </c>
      <c r="R19" s="3">
        <v>0.71799999999999997</v>
      </c>
      <c r="S19" s="21">
        <f t="shared" si="3"/>
        <v>0.94009819967266772</v>
      </c>
      <c r="T19" s="21">
        <v>0.01</v>
      </c>
      <c r="U19" s="25">
        <v>79</v>
      </c>
      <c r="V19" s="30">
        <f t="shared" si="0"/>
        <v>0.67234042553191498</v>
      </c>
      <c r="W19" s="21">
        <v>0.01</v>
      </c>
    </row>
    <row r="20" spans="1:23" ht="15.75">
      <c r="A20" s="35"/>
      <c r="B20" s="25">
        <v>101.7299999999999</v>
      </c>
      <c r="C20" s="25">
        <v>3.88</v>
      </c>
      <c r="D20" s="25">
        <v>2.12</v>
      </c>
      <c r="E20" s="3">
        <v>7.41</v>
      </c>
      <c r="F20" s="3">
        <v>3.52</v>
      </c>
      <c r="G20" s="3">
        <f t="shared" si="1"/>
        <v>0.47503373819163291</v>
      </c>
      <c r="H20" s="3">
        <v>0.72104105571847499</v>
      </c>
      <c r="I20" s="3">
        <v>0.3183080097087379</v>
      </c>
      <c r="J20" s="3">
        <v>8.773106796116506E-2</v>
      </c>
      <c r="K20" s="3">
        <v>0.36884757281553393</v>
      </c>
      <c r="L20" s="3">
        <v>1.4959277062039118</v>
      </c>
      <c r="M20" s="3">
        <v>0.42497946198974768</v>
      </c>
      <c r="N20" s="3">
        <v>0.48200260796572808</v>
      </c>
      <c r="O20" s="3">
        <v>0.17</v>
      </c>
      <c r="P20" s="21">
        <f t="shared" si="2"/>
        <v>0.19271255060728748</v>
      </c>
      <c r="Q20" s="21">
        <v>0.01</v>
      </c>
      <c r="R20" s="3">
        <v>0.79300000000000004</v>
      </c>
      <c r="S20" s="21">
        <f t="shared" si="3"/>
        <v>0.98785425101214575</v>
      </c>
      <c r="T20" s="21">
        <v>0.01</v>
      </c>
      <c r="U20" s="25">
        <v>85</v>
      </c>
      <c r="V20" s="30">
        <f t="shared" si="0"/>
        <v>0.68825910931174095</v>
      </c>
      <c r="W20" s="21">
        <v>0.01</v>
      </c>
    </row>
    <row r="21" spans="1:23" ht="15.75">
      <c r="A21" s="35"/>
      <c r="B21" s="25">
        <v>101.8299999999999</v>
      </c>
      <c r="C21" s="25">
        <v>6.04</v>
      </c>
      <c r="D21" s="25">
        <v>2.7</v>
      </c>
      <c r="E21" s="3">
        <v>6.47</v>
      </c>
      <c r="F21" s="3">
        <v>3.44</v>
      </c>
      <c r="G21" s="3">
        <f t="shared" si="1"/>
        <v>0.5316846986089645</v>
      </c>
      <c r="H21" s="3">
        <v>0.41033110700582631</v>
      </c>
      <c r="I21" s="3">
        <v>0.54019227906976752</v>
      </c>
      <c r="J21" s="3">
        <v>0.11891609302325583</v>
      </c>
      <c r="K21" s="3">
        <v>0.4895934883720931</v>
      </c>
      <c r="L21" s="3">
        <v>1.5590329674709427</v>
      </c>
      <c r="M21" s="3">
        <v>0.45320725798573913</v>
      </c>
      <c r="N21" s="3">
        <v>0.26319591411300547</v>
      </c>
      <c r="O21" s="3">
        <v>0.14000000000000001</v>
      </c>
      <c r="P21" s="21">
        <f t="shared" si="2"/>
        <v>0.18176197836166927</v>
      </c>
      <c r="Q21" s="21">
        <v>0.01</v>
      </c>
      <c r="R21" s="3">
        <v>0.622</v>
      </c>
      <c r="S21" s="21">
        <f t="shared" si="3"/>
        <v>0.88740934490548096</v>
      </c>
      <c r="T21" s="21">
        <v>0.01</v>
      </c>
      <c r="U21" s="25">
        <v>70</v>
      </c>
      <c r="V21" s="30">
        <f t="shared" si="0"/>
        <v>0.64914992272024741</v>
      </c>
      <c r="W21" s="21">
        <v>0.01</v>
      </c>
    </row>
    <row r="22" spans="1:23" ht="15.75">
      <c r="A22" s="35"/>
      <c r="B22" s="25">
        <v>101.92999999999989</v>
      </c>
      <c r="C22" s="25">
        <v>7.61</v>
      </c>
      <c r="D22" s="25">
        <v>2.5499999999999998</v>
      </c>
      <c r="E22" s="3">
        <v>6.1</v>
      </c>
      <c r="F22" s="3">
        <v>3.44</v>
      </c>
      <c r="G22" s="3">
        <f t="shared" si="1"/>
        <v>0.56393442622950818</v>
      </c>
      <c r="H22" s="3">
        <v>0.55499417022930442</v>
      </c>
      <c r="I22" s="3">
        <v>0.58726665029469549</v>
      </c>
      <c r="J22" s="3">
        <v>0.10971129666011786</v>
      </c>
      <c r="K22" s="3">
        <v>0.48622789783889975</v>
      </c>
      <c r="L22" s="3">
        <v>1.7382000150230175</v>
      </c>
      <c r="M22" s="3">
        <v>0.50529070204157489</v>
      </c>
      <c r="N22" s="3">
        <v>0.31929246659335409</v>
      </c>
      <c r="O22" s="3">
        <v>0.12</v>
      </c>
      <c r="P22" s="21">
        <f t="shared" si="2"/>
        <v>0.16524590163934427</v>
      </c>
      <c r="Q22" s="21">
        <v>0.01</v>
      </c>
      <c r="R22" s="3">
        <v>0.61099999999999999</v>
      </c>
      <c r="S22" s="21">
        <f t="shared" si="3"/>
        <v>0.92459016393442617</v>
      </c>
      <c r="T22" s="21">
        <v>0.01</v>
      </c>
      <c r="U22" s="25">
        <v>66</v>
      </c>
      <c r="V22" s="30">
        <f t="shared" si="0"/>
        <v>0.6491803278688526</v>
      </c>
      <c r="W22" s="21">
        <v>0.01</v>
      </c>
    </row>
    <row r="23" spans="1:23" ht="15.75">
      <c r="A23" s="35"/>
      <c r="B23" s="25">
        <v>102.02999999999989</v>
      </c>
      <c r="C23" s="25">
        <v>4.2</v>
      </c>
      <c r="D23" s="25">
        <v>2.29</v>
      </c>
      <c r="E23" s="3">
        <v>7.43</v>
      </c>
      <c r="F23" s="3">
        <v>3.51</v>
      </c>
      <c r="G23" s="3">
        <f t="shared" si="1"/>
        <v>0.47240915208613726</v>
      </c>
      <c r="H23" s="3">
        <v>0.62965260545905699</v>
      </c>
      <c r="I23" s="3">
        <v>0.37897360074626862</v>
      </c>
      <c r="J23" s="3">
        <v>9.8649067164179094E-2</v>
      </c>
      <c r="K23" s="3">
        <v>0.42105037313432842</v>
      </c>
      <c r="L23" s="3">
        <v>1.5283256465038333</v>
      </c>
      <c r="M23" s="3">
        <v>0.43542041210935423</v>
      </c>
      <c r="N23" s="3">
        <v>0.41198850971285961</v>
      </c>
      <c r="O23" s="3">
        <v>0.13</v>
      </c>
      <c r="P23" s="21">
        <f t="shared" si="2"/>
        <v>0.14697173620457607</v>
      </c>
      <c r="Q23" s="21">
        <v>0.01</v>
      </c>
      <c r="R23" s="3">
        <v>0.89</v>
      </c>
      <c r="S23" s="21">
        <f t="shared" si="3"/>
        <v>1.1057045242778756</v>
      </c>
      <c r="T23" s="21">
        <f t="shared" si="4"/>
        <v>8.50833333333334E-2</v>
      </c>
      <c r="U23" s="25">
        <v>85</v>
      </c>
      <c r="V23" s="30">
        <f t="shared" si="0"/>
        <v>0.68640646029609709</v>
      </c>
      <c r="W23" s="21">
        <v>0.01</v>
      </c>
    </row>
    <row r="24" spans="1:23" ht="15.75">
      <c r="A24" s="35"/>
      <c r="B24" s="25">
        <v>102.12999999999988</v>
      </c>
      <c r="C24" s="25">
        <v>4.5</v>
      </c>
      <c r="D24" s="25">
        <v>2.29</v>
      </c>
      <c r="E24" s="3">
        <v>6.98</v>
      </c>
      <c r="F24" s="3">
        <v>3.15</v>
      </c>
      <c r="G24" s="3">
        <f t="shared" si="1"/>
        <v>0.45128939828080228</v>
      </c>
      <c r="H24" s="3">
        <v>0.39935202141146642</v>
      </c>
      <c r="I24" s="3">
        <v>0.37410064488392086</v>
      </c>
      <c r="J24" s="3">
        <v>8.0278245915735166E-2</v>
      </c>
      <c r="K24" s="3">
        <v>0.4019114359415305</v>
      </c>
      <c r="L24" s="3">
        <v>1.2556423481526529</v>
      </c>
      <c r="M24" s="3">
        <v>0.39861661846115964</v>
      </c>
      <c r="N24" s="3">
        <v>0.31804599613815809</v>
      </c>
      <c r="O24" s="3">
        <v>0.16</v>
      </c>
      <c r="P24" s="21">
        <f t="shared" si="2"/>
        <v>0.19255014326647565</v>
      </c>
      <c r="Q24" s="21">
        <v>0.01</v>
      </c>
      <c r="R24" s="3">
        <v>0.76500000000000001</v>
      </c>
      <c r="S24" s="21">
        <f t="shared" si="3"/>
        <v>1.0116817280141062</v>
      </c>
      <c r="T24" s="21">
        <f t="shared" si="4"/>
        <v>8.8333333333332487E-3</v>
      </c>
      <c r="U24" s="25">
        <v>73</v>
      </c>
      <c r="V24" s="30">
        <f t="shared" si="0"/>
        <v>0.62750716332378231</v>
      </c>
      <c r="W24" s="21">
        <v>0.01</v>
      </c>
    </row>
    <row r="25" spans="1:23" ht="15.75">
      <c r="A25" s="35"/>
      <c r="B25" s="25">
        <v>102.22999999999988</v>
      </c>
      <c r="C25" s="25">
        <v>4.41</v>
      </c>
      <c r="D25" s="25">
        <v>2.15</v>
      </c>
      <c r="E25" s="3">
        <v>7.05</v>
      </c>
      <c r="F25" s="3">
        <v>3.54</v>
      </c>
      <c r="G25" s="3">
        <f t="shared" si="1"/>
        <v>0.50212765957446814</v>
      </c>
      <c r="H25" s="3">
        <v>1.0090725806451615</v>
      </c>
      <c r="I25" s="3">
        <v>0.37764224376731304</v>
      </c>
      <c r="J25" s="3">
        <v>8.3544875346260386E-2</v>
      </c>
      <c r="K25" s="3">
        <v>0.35277377654662978</v>
      </c>
      <c r="L25" s="3">
        <v>1.8230334763053646</v>
      </c>
      <c r="M25" s="3">
        <v>0.51498120799586566</v>
      </c>
      <c r="N25" s="3">
        <v>0.55351291885774356</v>
      </c>
      <c r="O25" s="3">
        <v>0.53</v>
      </c>
      <c r="P25" s="21">
        <f t="shared" si="2"/>
        <v>0.63148936170212777</v>
      </c>
      <c r="Q25" s="21">
        <v>0.01</v>
      </c>
      <c r="R25" s="3">
        <v>0.98599999999999999</v>
      </c>
      <c r="S25" s="21">
        <f t="shared" si="3"/>
        <v>1.2909983633387887</v>
      </c>
      <c r="T25" s="21">
        <f t="shared" si="4"/>
        <v>0.22224999999999995</v>
      </c>
      <c r="U25" s="25">
        <v>100</v>
      </c>
      <c r="V25" s="30">
        <f t="shared" si="0"/>
        <v>0.85106382978723427</v>
      </c>
      <c r="W25" s="21">
        <v>0.01</v>
      </c>
    </row>
    <row r="26" spans="1:23" ht="15.75">
      <c r="A26" s="35"/>
      <c r="B26" s="25">
        <v>102.32999999999987</v>
      </c>
      <c r="C26" s="25">
        <v>5.0599999999999996</v>
      </c>
      <c r="D26" s="25">
        <v>2.33</v>
      </c>
      <c r="E26" s="3">
        <v>6.45</v>
      </c>
      <c r="F26" s="3">
        <v>3.13</v>
      </c>
      <c r="G26" s="3">
        <f t="shared" si="1"/>
        <v>0.48527131782945732</v>
      </c>
      <c r="H26" s="3">
        <v>0.5554597205451095</v>
      </c>
      <c r="I26" s="3">
        <v>0.40828494983277597</v>
      </c>
      <c r="J26" s="3">
        <v>8.5849163879598664E-2</v>
      </c>
      <c r="K26" s="3">
        <v>0.3651638795986622</v>
      </c>
      <c r="L26" s="3">
        <v>1.4147577138561465</v>
      </c>
      <c r="M26" s="3">
        <v>0.45199926960260273</v>
      </c>
      <c r="N26" s="3">
        <v>0.39261826608537514</v>
      </c>
      <c r="O26" s="3">
        <v>0.26</v>
      </c>
      <c r="P26" s="21">
        <f t="shared" si="2"/>
        <v>0.3386046511627907</v>
      </c>
      <c r="Q26" s="21">
        <v>0.01</v>
      </c>
      <c r="R26" s="3">
        <v>0.71799999999999997</v>
      </c>
      <c r="S26" s="21">
        <f t="shared" si="3"/>
        <v>1.0275491949910553</v>
      </c>
      <c r="T26" s="21">
        <f t="shared" si="4"/>
        <v>1.9249999999999878E-2</v>
      </c>
      <c r="U26" s="25">
        <v>70</v>
      </c>
      <c r="V26" s="30">
        <f t="shared" si="0"/>
        <v>0.65116279069767447</v>
      </c>
      <c r="W26" s="21">
        <v>0.01</v>
      </c>
    </row>
    <row r="27" spans="1:23" ht="15.75">
      <c r="A27" s="35"/>
      <c r="B27" s="25">
        <v>102.42999999999986</v>
      </c>
      <c r="C27" s="25">
        <v>2.78</v>
      </c>
      <c r="D27" s="25">
        <v>1.67</v>
      </c>
      <c r="E27" s="3">
        <v>7.56</v>
      </c>
      <c r="F27" s="3">
        <v>4.0199999999999996</v>
      </c>
      <c r="G27" s="3">
        <f t="shared" si="1"/>
        <v>0.53174603174603174</v>
      </c>
      <c r="H27" s="3">
        <v>1.6820667031164573</v>
      </c>
      <c r="I27" s="3">
        <v>0.18367381395348839</v>
      </c>
      <c r="J27" s="3">
        <v>6.3160744186046502E-2</v>
      </c>
      <c r="K27" s="3">
        <v>0.31566790697674418</v>
      </c>
      <c r="L27" s="3">
        <v>2.2445691682327364</v>
      </c>
      <c r="M27" s="3">
        <v>0.55835053936137724</v>
      </c>
      <c r="N27" s="3">
        <v>0.7493940159753838</v>
      </c>
      <c r="O27" s="3">
        <v>1.91</v>
      </c>
      <c r="P27" s="21">
        <f t="shared" si="2"/>
        <v>2.1222222222222227</v>
      </c>
      <c r="Q27" s="21">
        <f t="shared" si="5"/>
        <v>1.01</v>
      </c>
      <c r="R27" s="3">
        <v>0.90300000000000002</v>
      </c>
      <c r="S27" s="21">
        <f t="shared" si="3"/>
        <v>1.1025641025641026</v>
      </c>
      <c r="T27" s="21">
        <f t="shared" si="4"/>
        <v>8.4000000000000075E-2</v>
      </c>
      <c r="U27" s="25">
        <v>100</v>
      </c>
      <c r="V27" s="30">
        <f t="shared" si="0"/>
        <v>0.79365079365079383</v>
      </c>
      <c r="W27" s="21">
        <v>0.01</v>
      </c>
    </row>
    <row r="28" spans="1:23" ht="15.75">
      <c r="A28" s="35"/>
      <c r="B28" s="25">
        <v>102.52999999999986</v>
      </c>
      <c r="C28" s="25">
        <v>2.88</v>
      </c>
      <c r="D28" s="25">
        <v>1.61</v>
      </c>
      <c r="E28" s="3">
        <v>7.35</v>
      </c>
      <c r="F28" s="3">
        <v>4.17</v>
      </c>
      <c r="G28" s="3">
        <f t="shared" si="1"/>
        <v>0.56734693877551023</v>
      </c>
      <c r="H28" s="3">
        <v>1.8698358800226373</v>
      </c>
      <c r="I28" s="3">
        <v>0.2126317062043796</v>
      </c>
      <c r="J28" s="3">
        <v>8.6751459854014598E-2</v>
      </c>
      <c r="K28" s="3">
        <v>0.33517335766423356</v>
      </c>
      <c r="L28" s="3">
        <v>2.504392403745265</v>
      </c>
      <c r="M28" s="3">
        <v>0.60057371792452396</v>
      </c>
      <c r="N28" s="3">
        <v>0.74662256490889289</v>
      </c>
      <c r="O28" s="3">
        <v>2.33</v>
      </c>
      <c r="P28" s="21">
        <f t="shared" si="2"/>
        <v>2.6628571428571433</v>
      </c>
      <c r="Q28" s="21">
        <f t="shared" si="5"/>
        <v>1.4550000000000001</v>
      </c>
      <c r="R28" s="3">
        <v>0.96699999999999997</v>
      </c>
      <c r="S28" s="21">
        <f t="shared" si="3"/>
        <v>1.214442700156986</v>
      </c>
      <c r="T28" s="21">
        <f t="shared" si="4"/>
        <v>0.17074999999999996</v>
      </c>
      <c r="U28" s="25">
        <v>101</v>
      </c>
      <c r="V28" s="30">
        <f t="shared" si="0"/>
        <v>0.82448979591836746</v>
      </c>
      <c r="W28" s="21">
        <v>0.01</v>
      </c>
    </row>
    <row r="29" spans="1:23" ht="15.75">
      <c r="A29" s="35"/>
      <c r="B29" s="25">
        <v>102.57</v>
      </c>
      <c r="C29" s="25">
        <v>2.83</v>
      </c>
      <c r="D29" s="25">
        <v>1.68</v>
      </c>
      <c r="E29" s="3">
        <v>7.67</v>
      </c>
      <c r="F29" s="3">
        <v>3.36</v>
      </c>
      <c r="G29" s="3">
        <f t="shared" si="1"/>
        <v>0.43807040417209908</v>
      </c>
      <c r="H29" s="3">
        <v>0.75907258064516125</v>
      </c>
      <c r="I29" s="3">
        <v>0.21881357552581265</v>
      </c>
      <c r="J29" s="3">
        <v>8.1088049713193125E-2</v>
      </c>
      <c r="K29" s="3">
        <v>0.36941778202676862</v>
      </c>
      <c r="L29" s="3">
        <v>1.4283919879109357</v>
      </c>
      <c r="M29" s="3">
        <v>0.42511666306873086</v>
      </c>
      <c r="N29" s="3">
        <v>0.53141755699380999</v>
      </c>
      <c r="O29" s="3">
        <v>0.61</v>
      </c>
      <c r="P29" s="21">
        <f t="shared" si="2"/>
        <v>0.66805736636245117</v>
      </c>
      <c r="Q29" s="21">
        <v>0.01</v>
      </c>
      <c r="R29" s="3">
        <v>0.74199999999999999</v>
      </c>
      <c r="S29" s="21">
        <f t="shared" si="3"/>
        <v>0.89298967004312502</v>
      </c>
      <c r="T29" s="21">
        <v>0.01</v>
      </c>
      <c r="U29" s="25">
        <v>86</v>
      </c>
      <c r="V29" s="30">
        <f t="shared" si="0"/>
        <v>0.67275097783572368</v>
      </c>
      <c r="W29" s="21">
        <v>0.01</v>
      </c>
    </row>
    <row r="30" spans="1:23" ht="15.75">
      <c r="A30" s="35"/>
      <c r="B30" s="25">
        <v>102.69</v>
      </c>
      <c r="C30" s="25">
        <v>4.51</v>
      </c>
      <c r="D30" s="25">
        <v>2.39</v>
      </c>
      <c r="E30" s="3">
        <v>6.82</v>
      </c>
      <c r="F30" s="3">
        <v>3.23</v>
      </c>
      <c r="G30" s="3">
        <f t="shared" si="1"/>
        <v>0.47360703812316712</v>
      </c>
      <c r="H30" s="3">
        <v>0.46866599462365593</v>
      </c>
      <c r="I30" s="3">
        <v>0.39217750716332378</v>
      </c>
      <c r="J30" s="3">
        <v>8.4139255014326633E-2</v>
      </c>
      <c r="K30" s="3">
        <v>0.38637631327602667</v>
      </c>
      <c r="L30" s="3">
        <v>1.331359070077333</v>
      </c>
      <c r="M30" s="3">
        <v>0.41218547061217742</v>
      </c>
      <c r="N30" s="3">
        <v>0.35202073216539032</v>
      </c>
      <c r="O30" s="3">
        <v>0.23</v>
      </c>
      <c r="P30" s="21">
        <f t="shared" si="2"/>
        <v>0.28328445747800585</v>
      </c>
      <c r="Q30" s="21">
        <v>0.01</v>
      </c>
      <c r="R30" s="3">
        <v>0.60799999999999998</v>
      </c>
      <c r="S30" s="21">
        <f t="shared" si="3"/>
        <v>0.82291901646740351</v>
      </c>
      <c r="T30" s="21">
        <v>0.01</v>
      </c>
      <c r="U30" s="25">
        <v>73</v>
      </c>
      <c r="V30" s="30">
        <f t="shared" si="0"/>
        <v>0.64222873900293265</v>
      </c>
      <c r="W30" s="21">
        <v>0.01</v>
      </c>
    </row>
    <row r="31" spans="1:23" ht="15.75">
      <c r="A31" s="35"/>
      <c r="B31" s="25">
        <v>102.81</v>
      </c>
      <c r="C31" s="25">
        <v>7.02</v>
      </c>
      <c r="D31" s="25">
        <v>2.75</v>
      </c>
      <c r="E31" s="3">
        <v>6.18</v>
      </c>
      <c r="F31" s="3">
        <v>3.2</v>
      </c>
      <c r="G31" s="3">
        <f t="shared" si="1"/>
        <v>0.51779935275080913</v>
      </c>
      <c r="H31" s="3">
        <v>0.62389486260454008</v>
      </c>
      <c r="I31" s="3">
        <v>0.41591490963855421</v>
      </c>
      <c r="J31" s="3">
        <v>7.875150602409639E-2</v>
      </c>
      <c r="K31" s="3">
        <v>0.35455923694779118</v>
      </c>
      <c r="L31" s="3">
        <v>1.473120515214982</v>
      </c>
      <c r="M31" s="3">
        <v>0.46035016100468185</v>
      </c>
      <c r="N31" s="3">
        <v>0.42351922749069248</v>
      </c>
      <c r="O31" s="3">
        <v>0.34</v>
      </c>
      <c r="P31" s="21">
        <f t="shared" si="2"/>
        <v>0.46213592233009715</v>
      </c>
      <c r="Q31" s="21">
        <v>0.01</v>
      </c>
      <c r="R31" s="3">
        <v>0.56899999999999995</v>
      </c>
      <c r="S31" s="21">
        <f t="shared" si="3"/>
        <v>0.8498879761015683</v>
      </c>
      <c r="T31" s="21">
        <v>0.01</v>
      </c>
      <c r="U31" s="25">
        <v>67</v>
      </c>
      <c r="V31" s="30">
        <f t="shared" si="0"/>
        <v>0.65048543689320404</v>
      </c>
      <c r="W31" s="21">
        <v>0.01</v>
      </c>
    </row>
    <row r="32" spans="1:23" ht="15.75">
      <c r="A32" s="35"/>
      <c r="B32" s="25">
        <v>102.93</v>
      </c>
      <c r="C32" s="25">
        <v>5.21</v>
      </c>
      <c r="D32" s="25">
        <v>2.48</v>
      </c>
      <c r="E32" s="3">
        <v>6.69</v>
      </c>
      <c r="F32" s="3">
        <v>3.03</v>
      </c>
      <c r="G32" s="3">
        <f t="shared" si="1"/>
        <v>0.45291479820627795</v>
      </c>
      <c r="H32" s="3">
        <v>0.72425328554360813</v>
      </c>
      <c r="I32" s="3">
        <v>0.32004656912209895</v>
      </c>
      <c r="J32" s="3">
        <v>6.7197275479313812E-2</v>
      </c>
      <c r="K32" s="3">
        <v>0.29307971745711403</v>
      </c>
      <c r="L32" s="3">
        <v>1.404576847602135</v>
      </c>
      <c r="M32" s="3">
        <v>0.46355671538024257</v>
      </c>
      <c r="N32" s="3">
        <v>0.51563806336409335</v>
      </c>
      <c r="O32" s="3">
        <v>0.47</v>
      </c>
      <c r="P32" s="21">
        <f t="shared" si="2"/>
        <v>0.59013452914798203</v>
      </c>
      <c r="Q32" s="21">
        <v>0.01</v>
      </c>
      <c r="R32" s="3">
        <v>0.95499999999999996</v>
      </c>
      <c r="S32" s="21">
        <f t="shared" si="3"/>
        <v>1.3176957571576404</v>
      </c>
      <c r="T32" s="21">
        <f t="shared" si="4"/>
        <v>0.23024999999999984</v>
      </c>
      <c r="U32" s="25">
        <v>81</v>
      </c>
      <c r="V32" s="30">
        <f t="shared" si="0"/>
        <v>0.726457399103139</v>
      </c>
      <c r="W32" s="21">
        <v>0.01</v>
      </c>
    </row>
    <row r="33" spans="1:23" ht="15.75">
      <c r="A33" s="35"/>
      <c r="B33" s="25">
        <v>103.05000000000001</v>
      </c>
      <c r="C33" s="25">
        <v>7.6</v>
      </c>
      <c r="D33" s="25">
        <v>2.94</v>
      </c>
      <c r="E33" s="3">
        <v>5.82</v>
      </c>
      <c r="F33" s="3">
        <v>3.17</v>
      </c>
      <c r="G33" s="3">
        <f t="shared" si="1"/>
        <v>0.5446735395189003</v>
      </c>
      <c r="H33" s="3">
        <v>0.6164151925078043</v>
      </c>
      <c r="I33" s="3">
        <v>0.51144134799235175</v>
      </c>
      <c r="J33" s="3">
        <v>9.5455066921606116E-2</v>
      </c>
      <c r="K33" s="3">
        <v>0.33961185468451249</v>
      </c>
      <c r="L33" s="3">
        <v>1.5629234621062746</v>
      </c>
      <c r="M33" s="3">
        <v>0.4930357924625472</v>
      </c>
      <c r="N33" s="3">
        <v>0.39439883490973515</v>
      </c>
      <c r="O33" s="3">
        <v>0.32</v>
      </c>
      <c r="P33" s="21">
        <f t="shared" si="2"/>
        <v>0.46185567010309281</v>
      </c>
      <c r="Q33" s="21">
        <v>0.01</v>
      </c>
      <c r="R33" s="3">
        <v>0.72599999999999998</v>
      </c>
      <c r="S33" s="21">
        <f t="shared" si="3"/>
        <v>1.1514670896114194</v>
      </c>
      <c r="T33" s="21">
        <f t="shared" si="4"/>
        <v>9.5499999999999918E-2</v>
      </c>
      <c r="U33" s="25">
        <v>62</v>
      </c>
      <c r="V33" s="30">
        <f t="shared" si="0"/>
        <v>0.63917525773195882</v>
      </c>
      <c r="W33" s="21">
        <v>0.01</v>
      </c>
    </row>
    <row r="34" spans="1:23" ht="15.75">
      <c r="A34" s="35"/>
      <c r="B34" s="25">
        <v>103.17000000000002</v>
      </c>
      <c r="C34" s="25">
        <v>5.93</v>
      </c>
      <c r="D34" s="25">
        <v>2.63</v>
      </c>
      <c r="E34" s="3">
        <v>6.44</v>
      </c>
      <c r="F34" s="3">
        <v>3.37</v>
      </c>
      <c r="G34" s="3">
        <f t="shared" si="1"/>
        <v>0.52329192546583847</v>
      </c>
      <c r="H34" s="3">
        <v>1.070126227208976</v>
      </c>
      <c r="I34" s="3">
        <v>0.42918468950749461</v>
      </c>
      <c r="J34" s="3">
        <v>9.131980728051392E-2</v>
      </c>
      <c r="K34" s="3">
        <v>0.32121948608137046</v>
      </c>
      <c r="L34" s="3">
        <v>1.911850210078355</v>
      </c>
      <c r="M34" s="3">
        <v>0.56731460239713793</v>
      </c>
      <c r="N34" s="3">
        <v>0.55973330000843424</v>
      </c>
      <c r="O34" s="3">
        <v>0.39</v>
      </c>
      <c r="P34" s="21">
        <f t="shared" si="2"/>
        <v>0.50869565217391299</v>
      </c>
      <c r="Q34" s="21">
        <v>0.01</v>
      </c>
      <c r="R34" s="3">
        <v>1.0149999999999999</v>
      </c>
      <c r="S34" s="21">
        <f t="shared" si="3"/>
        <v>1.4548494983277589</v>
      </c>
      <c r="T34" s="21">
        <f t="shared" si="4"/>
        <v>0.31733333333333313</v>
      </c>
      <c r="U34" s="25">
        <v>83</v>
      </c>
      <c r="V34" s="30">
        <f t="shared" si="0"/>
        <v>0.77329192546583858</v>
      </c>
      <c r="W34" s="21">
        <v>0.01</v>
      </c>
    </row>
    <row r="35" spans="1:23" ht="15.75">
      <c r="A35" s="35"/>
      <c r="B35" s="25">
        <v>103.29000000000002</v>
      </c>
      <c r="C35" s="25">
        <v>8.35</v>
      </c>
      <c r="D35" s="25">
        <v>3.61</v>
      </c>
      <c r="E35" s="3">
        <v>5.64</v>
      </c>
      <c r="F35" s="3">
        <v>2.79</v>
      </c>
      <c r="G35" s="3">
        <f t="shared" si="1"/>
        <v>0.49468085106382981</v>
      </c>
      <c r="H35" s="3">
        <v>0.38806937915383372</v>
      </c>
      <c r="I35" s="3">
        <v>0.60377293942403187</v>
      </c>
      <c r="J35" s="3">
        <v>0.1125682224428997</v>
      </c>
      <c r="K35" s="3">
        <v>0.30564846077457797</v>
      </c>
      <c r="L35" s="3">
        <v>1.4100590017953432</v>
      </c>
      <c r="M35" s="3">
        <v>0.5053974916829187</v>
      </c>
      <c r="N35" s="3">
        <v>0.27521499359936596</v>
      </c>
      <c r="O35" s="3">
        <v>0.46</v>
      </c>
      <c r="P35" s="21">
        <f t="shared" si="2"/>
        <v>0.6851063829787235</v>
      </c>
      <c r="Q35" s="21">
        <v>0.01</v>
      </c>
      <c r="R35" s="3">
        <v>1.0649999999999999</v>
      </c>
      <c r="S35" s="21">
        <f t="shared" si="3"/>
        <v>1.7430441898527005</v>
      </c>
      <c r="T35" s="21">
        <f t="shared" si="4"/>
        <v>0.45399999999999996</v>
      </c>
      <c r="U35" s="25">
        <v>72</v>
      </c>
      <c r="V35" s="30">
        <f t="shared" si="0"/>
        <v>0.76595744680851086</v>
      </c>
      <c r="W35" s="21">
        <v>0.01</v>
      </c>
    </row>
    <row r="36" spans="1:23" ht="15.75">
      <c r="A36" s="35"/>
      <c r="B36" s="25">
        <v>103.41000000000003</v>
      </c>
      <c r="C36" s="25">
        <v>7.24</v>
      </c>
      <c r="D36" s="25">
        <v>3.51</v>
      </c>
      <c r="E36" s="3">
        <v>6.09</v>
      </c>
      <c r="F36" s="3">
        <v>3.3</v>
      </c>
      <c r="G36" s="3">
        <f t="shared" si="1"/>
        <v>0.54187192118226601</v>
      </c>
      <c r="H36" s="3">
        <v>0.97379032258064524</v>
      </c>
      <c r="I36" s="3">
        <v>0.46762621457489889</v>
      </c>
      <c r="J36" s="3">
        <v>9.1702530364372467E-2</v>
      </c>
      <c r="K36" s="3">
        <v>0.27809615384615388</v>
      </c>
      <c r="L36" s="3">
        <v>1.8112152213660706</v>
      </c>
      <c r="M36" s="3">
        <v>0.54885309738365784</v>
      </c>
      <c r="N36" s="3">
        <v>0.53764473216285391</v>
      </c>
      <c r="O36" s="3">
        <v>0.66</v>
      </c>
      <c r="P36" s="21">
        <f t="shared" si="2"/>
        <v>0.91034482758620705</v>
      </c>
      <c r="Q36" s="21">
        <v>0.01</v>
      </c>
      <c r="R36" s="3">
        <v>0.92700000000000005</v>
      </c>
      <c r="S36" s="21">
        <f t="shared" si="3"/>
        <v>1.4050776809397498</v>
      </c>
      <c r="T36" s="21">
        <f t="shared" si="4"/>
        <v>0.26724999999999999</v>
      </c>
      <c r="U36" s="25">
        <v>69</v>
      </c>
      <c r="V36" s="30">
        <f>(U36/E36)/(140/8.4)</f>
        <v>0.67980295566502469</v>
      </c>
      <c r="W36" s="21">
        <v>0.01</v>
      </c>
    </row>
    <row r="37" spans="1:23" ht="15.75">
      <c r="A37" s="35"/>
      <c r="B37" s="25">
        <v>103.49</v>
      </c>
      <c r="C37" s="25">
        <v>4.46</v>
      </c>
      <c r="D37" s="25">
        <v>2.29</v>
      </c>
      <c r="E37" s="3">
        <v>6.64</v>
      </c>
      <c r="F37" s="3">
        <v>2.94</v>
      </c>
      <c r="G37" s="3">
        <f t="shared" si="1"/>
        <v>0.44277108433734941</v>
      </c>
      <c r="H37" s="3">
        <v>0.73141654978962134</v>
      </c>
      <c r="I37" s="3">
        <v>0.34727078651685389</v>
      </c>
      <c r="J37" s="3">
        <v>7.7100280898876411E-2</v>
      </c>
      <c r="K37" s="3">
        <v>0.35309456928838945</v>
      </c>
      <c r="L37" s="3">
        <v>1.5088821864937412</v>
      </c>
      <c r="M37" s="3">
        <v>0.51322523350127247</v>
      </c>
      <c r="N37" s="3">
        <v>0.484740661886431</v>
      </c>
      <c r="O37" s="3">
        <v>0.65</v>
      </c>
      <c r="P37" s="21">
        <f t="shared" si="2"/>
        <v>0.82228915662650615</v>
      </c>
      <c r="Q37" s="21">
        <v>0.01</v>
      </c>
      <c r="R37" s="3">
        <v>0.98</v>
      </c>
      <c r="S37" s="21">
        <f t="shared" si="3"/>
        <v>1.3623725671918443</v>
      </c>
      <c r="T37" s="21">
        <f t="shared" si="4"/>
        <v>0.26066666666666671</v>
      </c>
      <c r="U37" s="25">
        <v>79</v>
      </c>
      <c r="V37" s="30">
        <f t="shared" ref="V37:V100" si="6">(U37/E37)/(140/8.4)</f>
        <v>0.7138554216867472</v>
      </c>
      <c r="W37" s="21">
        <v>0.01</v>
      </c>
    </row>
    <row r="38" spans="1:23" ht="15.75">
      <c r="A38" s="35"/>
      <c r="B38" s="25">
        <v>103.58999999999999</v>
      </c>
      <c r="C38" s="25">
        <v>2.56</v>
      </c>
      <c r="D38" s="25">
        <v>1.62</v>
      </c>
      <c r="E38" s="3">
        <v>7.53</v>
      </c>
      <c r="F38" s="3">
        <v>3.55</v>
      </c>
      <c r="G38" s="3">
        <f t="shared" si="1"/>
        <v>0.47144754316069054</v>
      </c>
      <c r="H38" s="3">
        <v>1.2585388994307403</v>
      </c>
      <c r="I38" s="3">
        <v>0.28748268858800774</v>
      </c>
      <c r="J38" s="3">
        <v>0.13079100580270792</v>
      </c>
      <c r="K38" s="3">
        <v>0.36180947775628625</v>
      </c>
      <c r="L38" s="3">
        <v>2.0386220715777421</v>
      </c>
      <c r="M38" s="3">
        <v>0.57425973847260348</v>
      </c>
      <c r="N38" s="3">
        <v>0.6173478237958665</v>
      </c>
      <c r="O38" s="3">
        <v>0.92</v>
      </c>
      <c r="P38" s="21">
        <f t="shared" si="2"/>
        <v>1.0262948207171316</v>
      </c>
      <c r="Q38" s="21">
        <f t="shared" si="5"/>
        <v>2.3571428571428577E-2</v>
      </c>
      <c r="R38" s="3">
        <v>0.871</v>
      </c>
      <c r="S38" s="21">
        <f t="shared" si="3"/>
        <v>1.0677290836653386</v>
      </c>
      <c r="T38" s="21">
        <f t="shared" si="4"/>
        <v>5.524999999999991E-2</v>
      </c>
      <c r="U38" s="25">
        <v>101</v>
      </c>
      <c r="V38" s="30">
        <f t="shared" si="6"/>
        <v>0.80478087649402397</v>
      </c>
      <c r="W38" s="21">
        <v>0.01</v>
      </c>
    </row>
    <row r="39" spans="1:23" ht="15.75">
      <c r="A39" s="35"/>
      <c r="B39" s="25">
        <v>103.68999999999998</v>
      </c>
      <c r="C39" s="25">
        <v>3.73</v>
      </c>
      <c r="D39" s="25">
        <v>2.0699999999999998</v>
      </c>
      <c r="E39" s="3">
        <v>6.9</v>
      </c>
      <c r="F39" s="3">
        <v>3.07</v>
      </c>
      <c r="G39" s="3">
        <f t="shared" si="1"/>
        <v>0.44492753623188402</v>
      </c>
      <c r="H39" s="3">
        <v>0.71351136964569017</v>
      </c>
      <c r="I39" s="3">
        <v>0.33306355932203391</v>
      </c>
      <c r="J39" s="3">
        <v>7.9181567796610175E-2</v>
      </c>
      <c r="K39" s="3">
        <v>0.37231567796610165</v>
      </c>
      <c r="L39" s="3">
        <v>1.498072174730436</v>
      </c>
      <c r="M39" s="3">
        <v>0.48797139242033749</v>
      </c>
      <c r="N39" s="3">
        <v>0.47628637770678828</v>
      </c>
      <c r="O39" s="3">
        <v>0.28999999999999998</v>
      </c>
      <c r="P39" s="21">
        <f t="shared" si="2"/>
        <v>0.35304347826086957</v>
      </c>
      <c r="Q39" s="21">
        <v>0.01</v>
      </c>
      <c r="R39" s="3">
        <v>0.80800000000000005</v>
      </c>
      <c r="S39" s="21">
        <f t="shared" si="3"/>
        <v>1.0809364548494984</v>
      </c>
      <c r="T39" s="21">
        <f t="shared" si="4"/>
        <v>6.0499999999999998E-2</v>
      </c>
      <c r="U39" s="25">
        <v>79</v>
      </c>
      <c r="V39" s="30">
        <f t="shared" si="6"/>
        <v>0.68695652173913047</v>
      </c>
      <c r="W39" s="21">
        <v>0.01</v>
      </c>
    </row>
    <row r="40" spans="1:23" ht="15.75">
      <c r="A40" s="33"/>
      <c r="B40" s="25">
        <v>103.78999999999998</v>
      </c>
      <c r="C40" s="25">
        <v>2.35</v>
      </c>
      <c r="D40" s="25">
        <v>1.69</v>
      </c>
      <c r="E40" s="3">
        <v>8</v>
      </c>
      <c r="F40" s="3">
        <v>3.48</v>
      </c>
      <c r="G40" s="3">
        <f t="shared" si="1"/>
        <v>0.435</v>
      </c>
      <c r="H40" s="3">
        <v>1.2003395585738539</v>
      </c>
      <c r="I40" s="3">
        <v>0.1862739957716702</v>
      </c>
      <c r="J40" s="3">
        <v>6.6419556025369975E-2</v>
      </c>
      <c r="K40" s="3">
        <v>0.32222304439746302</v>
      </c>
      <c r="L40" s="3">
        <v>1.775256154768357</v>
      </c>
      <c r="M40" s="3">
        <v>0.5101310789564244</v>
      </c>
      <c r="N40" s="3">
        <v>0.67615006169657776</v>
      </c>
      <c r="O40" s="3">
        <v>0.6</v>
      </c>
      <c r="P40" s="21">
        <f t="shared" si="2"/>
        <v>0.63</v>
      </c>
      <c r="Q40" s="21">
        <v>0.01</v>
      </c>
      <c r="R40" s="3">
        <v>0.82399999999999995</v>
      </c>
      <c r="S40" s="21">
        <f t="shared" si="3"/>
        <v>0.9507692307692307</v>
      </c>
      <c r="T40" s="21">
        <v>0.01</v>
      </c>
      <c r="U40" s="25">
        <v>98</v>
      </c>
      <c r="V40" s="30">
        <f t="shared" si="6"/>
        <v>0.7350000000000001</v>
      </c>
      <c r="W40" s="21">
        <v>0.01</v>
      </c>
    </row>
    <row r="41" spans="1:23" ht="15.75">
      <c r="A41" s="25">
        <v>33</v>
      </c>
      <c r="B41" s="25">
        <v>103.88999999999997</v>
      </c>
      <c r="C41" s="25">
        <v>1.4</v>
      </c>
      <c r="D41" s="25">
        <v>1.67</v>
      </c>
      <c r="E41" s="3">
        <v>8.94</v>
      </c>
      <c r="F41" s="3">
        <v>3.56</v>
      </c>
      <c r="G41" s="3">
        <f t="shared" si="1"/>
        <v>0.39821029082774051</v>
      </c>
      <c r="H41" s="3">
        <v>1.381404174573055</v>
      </c>
      <c r="I41" s="3">
        <v>0.19319904197080295</v>
      </c>
      <c r="J41" s="3">
        <v>0.22007655109489052</v>
      </c>
      <c r="K41" s="3">
        <v>0.18430839416058398</v>
      </c>
      <c r="L41" s="3">
        <v>1.9789881617993323</v>
      </c>
      <c r="M41" s="3">
        <v>0.55589555106722821</v>
      </c>
      <c r="N41" s="3">
        <v>0.69803559275314564</v>
      </c>
      <c r="O41" s="3">
        <v>1.73</v>
      </c>
      <c r="P41" s="21">
        <f t="shared" si="2"/>
        <v>1.6255033557046981</v>
      </c>
      <c r="Q41" s="21">
        <f t="shared" si="5"/>
        <v>0.66571428571428592</v>
      </c>
      <c r="R41" s="3">
        <v>1.28</v>
      </c>
      <c r="S41" s="21">
        <f t="shared" si="3"/>
        <v>1.3216313887454829</v>
      </c>
      <c r="T41" s="21">
        <f t="shared" si="4"/>
        <v>0.3115</v>
      </c>
      <c r="U41" s="25">
        <v>67</v>
      </c>
      <c r="V41" s="30">
        <f t="shared" si="6"/>
        <v>0.44966442953020141</v>
      </c>
      <c r="W41" s="21">
        <v>0.01</v>
      </c>
    </row>
    <row r="42" spans="1:23" ht="15.75">
      <c r="A42" s="34">
        <v>32</v>
      </c>
      <c r="B42" s="25">
        <v>103.98999999999997</v>
      </c>
      <c r="C42" s="25">
        <v>2.91</v>
      </c>
      <c r="D42" s="25">
        <v>1.76</v>
      </c>
      <c r="E42" s="3">
        <v>7.85</v>
      </c>
      <c r="F42" s="3">
        <v>3.87</v>
      </c>
      <c r="G42" s="3">
        <f t="shared" si="1"/>
        <v>0.49299363057324846</v>
      </c>
      <c r="H42" s="3">
        <v>0.97849462365591411</v>
      </c>
      <c r="I42" s="3">
        <v>0.3082490625</v>
      </c>
      <c r="J42" s="3">
        <v>0.19137241071428573</v>
      </c>
      <c r="K42" s="3">
        <v>0.31858035714285715</v>
      </c>
      <c r="L42" s="3">
        <v>1.7966964540130572</v>
      </c>
      <c r="M42" s="3">
        <v>0.46426264961577707</v>
      </c>
      <c r="N42" s="3">
        <v>0.54460764447459808</v>
      </c>
      <c r="O42" s="3">
        <v>1.32</v>
      </c>
      <c r="P42" s="21">
        <f t="shared" si="2"/>
        <v>1.4124840764331212</v>
      </c>
      <c r="Q42" s="21">
        <f t="shared" si="5"/>
        <v>0.38547619047619064</v>
      </c>
      <c r="R42" s="3">
        <v>0.95599999999999996</v>
      </c>
      <c r="S42" s="21">
        <f t="shared" si="3"/>
        <v>1.124154826065654</v>
      </c>
      <c r="T42" s="21">
        <f t="shared" si="4"/>
        <v>0.10558333333333325</v>
      </c>
      <c r="U42" s="25">
        <v>108</v>
      </c>
      <c r="V42" s="30">
        <f t="shared" si="6"/>
        <v>0.82547770700636958</v>
      </c>
      <c r="W42" s="21">
        <v>0.01</v>
      </c>
    </row>
    <row r="43" spans="1:23" ht="15.75">
      <c r="A43" s="35"/>
      <c r="B43" s="25">
        <v>104.08999999999996</v>
      </c>
      <c r="C43" s="25">
        <v>2.89</v>
      </c>
      <c r="D43" s="25">
        <v>1.65</v>
      </c>
      <c r="E43" s="3">
        <v>7.29</v>
      </c>
      <c r="F43" s="3">
        <v>2.94</v>
      </c>
      <c r="G43" s="3">
        <f t="shared" si="1"/>
        <v>0.40329218106995884</v>
      </c>
      <c r="H43" s="3">
        <v>0.55974557019536575</v>
      </c>
      <c r="I43" s="3">
        <v>0.17256799580272825</v>
      </c>
      <c r="J43" s="3">
        <v>6.769391395592865E-2</v>
      </c>
      <c r="K43" s="3">
        <v>0.30262749213011542</v>
      </c>
      <c r="L43" s="3">
        <v>1.1026349720841382</v>
      </c>
      <c r="M43" s="3">
        <v>0.37504590887215583</v>
      </c>
      <c r="N43" s="3">
        <v>0.50764358501831874</v>
      </c>
      <c r="O43" s="3">
        <v>0.18</v>
      </c>
      <c r="P43" s="21">
        <f t="shared" si="2"/>
        <v>0.2074074074074074</v>
      </c>
      <c r="Q43" s="21">
        <v>0.01</v>
      </c>
      <c r="R43" s="3">
        <v>0.68200000000000005</v>
      </c>
      <c r="S43" s="21">
        <f t="shared" si="3"/>
        <v>0.86356441911997472</v>
      </c>
      <c r="T43" s="21">
        <v>0.01</v>
      </c>
      <c r="U43" s="25">
        <v>82</v>
      </c>
      <c r="V43" s="30">
        <f t="shared" si="6"/>
        <v>0.67489711934156393</v>
      </c>
      <c r="W43" s="21">
        <v>0.01</v>
      </c>
    </row>
    <row r="44" spans="1:23" ht="15.75">
      <c r="A44" s="35"/>
      <c r="B44" s="25">
        <v>104.18999999999996</v>
      </c>
      <c r="C44" s="25">
        <v>4.08</v>
      </c>
      <c r="D44" s="25">
        <v>1.88</v>
      </c>
      <c r="E44" s="3">
        <v>6.71</v>
      </c>
      <c r="F44" s="3">
        <v>3.35</v>
      </c>
      <c r="G44" s="3">
        <f t="shared" si="1"/>
        <v>0.49925484351713861</v>
      </c>
      <c r="H44" s="3">
        <v>0.88911290322580649</v>
      </c>
      <c r="I44" s="3">
        <v>0.31549890057361379</v>
      </c>
      <c r="J44" s="3">
        <v>8.2066061185468456E-2</v>
      </c>
      <c r="K44" s="3">
        <v>0.36949235181644363</v>
      </c>
      <c r="L44" s="3">
        <v>1.6561702168013324</v>
      </c>
      <c r="M44" s="3">
        <v>0.49437916919442754</v>
      </c>
      <c r="N44" s="3">
        <v>0.53684874550093475</v>
      </c>
      <c r="O44" s="3">
        <v>0.15</v>
      </c>
      <c r="P44" s="21">
        <f t="shared" si="2"/>
        <v>0.18777943368107305</v>
      </c>
      <c r="Q44" s="21">
        <v>0.01</v>
      </c>
      <c r="R44" s="3">
        <v>0.67700000000000005</v>
      </c>
      <c r="S44" s="21">
        <f t="shared" si="3"/>
        <v>0.93133096411784944</v>
      </c>
      <c r="T44" s="21">
        <v>0.01</v>
      </c>
      <c r="U44" s="25">
        <v>77</v>
      </c>
      <c r="V44" s="30">
        <f t="shared" si="6"/>
        <v>0.68852459016393452</v>
      </c>
      <c r="W44" s="21">
        <v>0.01</v>
      </c>
    </row>
    <row r="45" spans="1:23" ht="15.75">
      <c r="A45" s="35"/>
      <c r="B45" s="25">
        <v>104.33</v>
      </c>
      <c r="C45" s="25">
        <v>3.96</v>
      </c>
      <c r="D45" s="25">
        <v>1.84</v>
      </c>
      <c r="E45" s="3">
        <v>6.48</v>
      </c>
      <c r="F45" s="3">
        <v>3.77</v>
      </c>
      <c r="G45" s="3">
        <f t="shared" si="1"/>
        <v>0.58179012345679004</v>
      </c>
      <c r="H45" s="3">
        <v>1.3911290322580645</v>
      </c>
      <c r="I45" s="3">
        <v>0.33006928857715429</v>
      </c>
      <c r="J45" s="3">
        <v>0.11358456913827657</v>
      </c>
      <c r="K45" s="3">
        <v>0.35594589178356717</v>
      </c>
      <c r="L45" s="3">
        <v>2.1907287817570626</v>
      </c>
      <c r="M45" s="3">
        <v>0.57802870231057057</v>
      </c>
      <c r="N45" s="3">
        <v>0.63500742028975243</v>
      </c>
      <c r="O45" s="3">
        <v>0.91</v>
      </c>
      <c r="P45" s="21">
        <f t="shared" si="2"/>
        <v>1.1796296296296296</v>
      </c>
      <c r="Q45" s="21">
        <f t="shared" si="5"/>
        <v>0.13857142857142857</v>
      </c>
      <c r="R45" s="3">
        <v>1.0049999999999999</v>
      </c>
      <c r="S45" s="21">
        <f t="shared" si="3"/>
        <v>1.4316239316239312</v>
      </c>
      <c r="T45" s="21">
        <f t="shared" si="4"/>
        <v>0.30299999999999983</v>
      </c>
      <c r="U45" s="25">
        <v>88</v>
      </c>
      <c r="V45" s="30">
        <f t="shared" si="6"/>
        <v>0.81481481481481488</v>
      </c>
      <c r="W45" s="21">
        <v>0.01</v>
      </c>
    </row>
    <row r="46" spans="1:23" ht="15.75">
      <c r="A46" s="35"/>
      <c r="B46" s="25">
        <v>104.33</v>
      </c>
      <c r="C46" s="25">
        <v>9.11</v>
      </c>
      <c r="D46" s="25">
        <v>2.67</v>
      </c>
      <c r="E46" s="3">
        <v>5.55</v>
      </c>
      <c r="F46" s="3">
        <v>2.64</v>
      </c>
      <c r="G46" s="3">
        <f t="shared" si="1"/>
        <v>0.4756756756756757</v>
      </c>
      <c r="H46" s="3">
        <v>0.4623655913978495</v>
      </c>
      <c r="I46" s="3">
        <v>0.40548919811320761</v>
      </c>
      <c r="J46" s="3">
        <v>7.0561981132075471E-2</v>
      </c>
      <c r="K46" s="3">
        <v>0.2840990566037736</v>
      </c>
      <c r="L46" s="3">
        <v>1.2225158272469061</v>
      </c>
      <c r="M46" s="3">
        <v>0.32427475523790611</v>
      </c>
      <c r="N46" s="3">
        <v>0.37820826617770043</v>
      </c>
      <c r="O46" s="3">
        <v>0.13</v>
      </c>
      <c r="P46" s="21">
        <f t="shared" si="2"/>
        <v>0.19675675675675677</v>
      </c>
      <c r="Q46" s="21">
        <v>0.01</v>
      </c>
      <c r="R46" s="3">
        <v>0.74099999999999999</v>
      </c>
      <c r="S46" s="21">
        <f t="shared" si="3"/>
        <v>1.2324324324324323</v>
      </c>
      <c r="T46" s="21">
        <f t="shared" si="4"/>
        <v>0.13975000000000004</v>
      </c>
      <c r="U46" s="25">
        <v>59</v>
      </c>
      <c r="V46" s="30">
        <f t="shared" si="6"/>
        <v>0.63783783783783787</v>
      </c>
      <c r="W46" s="21">
        <v>0.01</v>
      </c>
    </row>
    <row r="47" spans="1:23" ht="15.75">
      <c r="A47" s="35"/>
      <c r="B47" s="25">
        <v>104.33</v>
      </c>
      <c r="C47" s="25">
        <v>6.61</v>
      </c>
      <c r="D47" s="25">
        <v>2.5299999999999998</v>
      </c>
      <c r="E47" s="3">
        <v>5.84</v>
      </c>
      <c r="F47" s="3">
        <v>3.79</v>
      </c>
      <c r="G47" s="3">
        <f t="shared" si="1"/>
        <v>0.64897260273972601</v>
      </c>
      <c r="H47" s="3">
        <v>1.4598189020939445</v>
      </c>
      <c r="I47" s="3">
        <v>0.31165318744053283</v>
      </c>
      <c r="J47" s="3">
        <v>5.8794005708848712E-2</v>
      </c>
      <c r="K47" s="3">
        <v>0.22915318744053284</v>
      </c>
      <c r="L47" s="3">
        <v>2.0594192826838587</v>
      </c>
      <c r="M47" s="3">
        <v>0.78008306162267371</v>
      </c>
      <c r="N47" s="3">
        <v>0.7088497783664004</v>
      </c>
      <c r="O47" s="3">
        <v>0.57999999999999996</v>
      </c>
      <c r="P47" s="21">
        <f t="shared" si="2"/>
        <v>0.83424657534246571</v>
      </c>
      <c r="Q47" s="21">
        <v>0.01</v>
      </c>
      <c r="R47" s="3">
        <v>0.60899999999999999</v>
      </c>
      <c r="S47" s="21">
        <f t="shared" si="3"/>
        <v>0.96259220231822962</v>
      </c>
      <c r="T47" s="21">
        <v>0.01</v>
      </c>
      <c r="U47" s="25">
        <v>62</v>
      </c>
      <c r="V47" s="30">
        <f t="shared" si="6"/>
        <v>0.63698630136986312</v>
      </c>
      <c r="W47" s="21">
        <v>0.01</v>
      </c>
    </row>
    <row r="48" spans="1:23" ht="15.75">
      <c r="A48" s="35"/>
      <c r="B48" s="25">
        <v>104.73</v>
      </c>
      <c r="C48" s="25">
        <v>5.09</v>
      </c>
      <c r="D48" s="25">
        <v>2.64</v>
      </c>
      <c r="E48" s="3">
        <v>6.43</v>
      </c>
      <c r="F48" s="3">
        <v>3</v>
      </c>
      <c r="G48" s="3">
        <f t="shared" si="1"/>
        <v>0.46656298600311041</v>
      </c>
      <c r="H48" s="3">
        <v>0.75300710770913071</v>
      </c>
      <c r="I48" s="3">
        <v>0.28825551724137927</v>
      </c>
      <c r="J48" s="3">
        <v>7.651300492610838E-2</v>
      </c>
      <c r="K48" s="3">
        <v>0.32835172413793101</v>
      </c>
      <c r="L48" s="3">
        <v>1.4461273540145494</v>
      </c>
      <c r="M48" s="3">
        <v>0.48204245133818313</v>
      </c>
      <c r="N48" s="3">
        <v>0.52070594309604268</v>
      </c>
      <c r="O48" s="3">
        <v>0.31</v>
      </c>
      <c r="P48" s="21">
        <f t="shared" si="2"/>
        <v>0.40497667185069991</v>
      </c>
      <c r="Q48" s="21">
        <v>0.01</v>
      </c>
      <c r="R48" s="3">
        <v>0.96399999999999997</v>
      </c>
      <c r="S48" s="21">
        <f t="shared" si="3"/>
        <v>1.3838975954061492</v>
      </c>
      <c r="T48" s="21">
        <f t="shared" si="4"/>
        <v>0.26741666666666664</v>
      </c>
      <c r="U48" s="25">
        <v>71</v>
      </c>
      <c r="V48" s="30">
        <f t="shared" si="6"/>
        <v>0.66251944012441699</v>
      </c>
      <c r="W48" s="21">
        <v>0.01</v>
      </c>
    </row>
    <row r="49" spans="1:23" ht="15.75">
      <c r="A49" s="33"/>
      <c r="B49" s="25">
        <v>105.03</v>
      </c>
      <c r="C49" s="25">
        <v>10.85</v>
      </c>
      <c r="D49" s="25">
        <v>2.46</v>
      </c>
      <c r="E49" s="3">
        <v>5.29</v>
      </c>
      <c r="F49" s="3">
        <v>2.42</v>
      </c>
      <c r="G49" s="3">
        <f t="shared" si="1"/>
        <v>0.45746691871455575</v>
      </c>
      <c r="H49" s="3">
        <v>0.60270398481973442</v>
      </c>
      <c r="I49" s="3">
        <v>0.24498037383177573</v>
      </c>
      <c r="J49" s="3">
        <v>5.3414641744548283E-2</v>
      </c>
      <c r="K49" s="3">
        <v>0.24090654205607476</v>
      </c>
      <c r="L49" s="3">
        <v>1.1420055424521331</v>
      </c>
      <c r="M49" s="3">
        <v>0.47190311671575752</v>
      </c>
      <c r="N49" s="3">
        <v>0.52775924670698049</v>
      </c>
      <c r="O49" s="3">
        <v>0.2</v>
      </c>
      <c r="P49" s="21">
        <f t="shared" si="2"/>
        <v>0.31758034026465032</v>
      </c>
      <c r="Q49" s="21">
        <v>0.01</v>
      </c>
      <c r="R49" s="3">
        <v>0.88300000000000001</v>
      </c>
      <c r="S49" s="21">
        <f t="shared" si="3"/>
        <v>1.5407881343609131</v>
      </c>
      <c r="T49" s="21">
        <f t="shared" si="4"/>
        <v>0.30991666666666662</v>
      </c>
      <c r="U49" s="25">
        <v>59</v>
      </c>
      <c r="V49" s="30">
        <f t="shared" si="6"/>
        <v>0.66918714555765613</v>
      </c>
      <c r="W49" s="21">
        <v>0.01</v>
      </c>
    </row>
    <row r="50" spans="1:23" ht="15.75">
      <c r="A50" s="36">
        <v>31</v>
      </c>
      <c r="B50" s="25">
        <v>105.13</v>
      </c>
      <c r="C50" s="25">
        <v>4.2699999999999996</v>
      </c>
      <c r="D50" s="25">
        <v>2.41</v>
      </c>
      <c r="E50" s="3">
        <v>6.64</v>
      </c>
      <c r="F50" s="3">
        <v>2.88</v>
      </c>
      <c r="G50" s="3">
        <f t="shared" si="1"/>
        <v>0.43373493975903615</v>
      </c>
      <c r="H50" s="3">
        <v>0.77116935483870963</v>
      </c>
      <c r="I50" s="3">
        <v>0.33497278301886796</v>
      </c>
      <c r="J50" s="3">
        <v>7.2953773584905679E-2</v>
      </c>
      <c r="K50" s="3">
        <v>0.33384905660377362</v>
      </c>
      <c r="L50" s="3">
        <v>1.512944968046257</v>
      </c>
      <c r="M50" s="3">
        <v>0.52532811390495038</v>
      </c>
      <c r="N50" s="3">
        <v>0.50971408156012443</v>
      </c>
      <c r="O50" s="3">
        <v>0.37</v>
      </c>
      <c r="P50" s="21">
        <f t="shared" si="2"/>
        <v>0.46807228915662652</v>
      </c>
      <c r="Q50" s="21">
        <v>0.01</v>
      </c>
      <c r="R50" s="3">
        <v>1.7350000000000001</v>
      </c>
      <c r="S50" s="21">
        <f t="shared" si="3"/>
        <v>2.411955514365153</v>
      </c>
      <c r="T50" s="21">
        <f t="shared" si="4"/>
        <v>1.0156666666666667</v>
      </c>
      <c r="U50" s="25">
        <v>76</v>
      </c>
      <c r="V50" s="30">
        <f t="shared" si="6"/>
        <v>0.68674698795180733</v>
      </c>
      <c r="W50" s="21">
        <v>0.01</v>
      </c>
    </row>
    <row r="51" spans="1:23" ht="20.25" customHeight="1">
      <c r="A51" s="37"/>
      <c r="B51" s="25">
        <v>105.22999999999999</v>
      </c>
      <c r="C51" s="25">
        <v>0.92</v>
      </c>
      <c r="D51" s="25">
        <v>1.58</v>
      </c>
      <c r="E51" s="3">
        <v>10.3</v>
      </c>
      <c r="F51" s="3">
        <v>1.58</v>
      </c>
      <c r="G51" s="3">
        <f t="shared" si="1"/>
        <v>0.15339805825242719</v>
      </c>
      <c r="H51" s="3">
        <v>0.43434535104364325</v>
      </c>
      <c r="I51" s="3">
        <v>0.15682737843551797</v>
      </c>
      <c r="J51" s="3">
        <v>0.30556300211416487</v>
      </c>
      <c r="K51" s="3">
        <v>6.1273572938689208E-2</v>
      </c>
      <c r="L51" s="3">
        <v>0.95800930453201527</v>
      </c>
      <c r="M51" s="3">
        <v>0.60633500286836406</v>
      </c>
      <c r="N51" s="3">
        <v>0.45338322810530496</v>
      </c>
      <c r="O51" s="3">
        <v>1.89</v>
      </c>
      <c r="P51" s="21">
        <f t="shared" si="2"/>
        <v>1.5413592233009707</v>
      </c>
      <c r="Q51" s="21">
        <f t="shared" si="5"/>
        <v>0.66380952380952363</v>
      </c>
      <c r="R51" s="3">
        <v>4.2300000000000004</v>
      </c>
      <c r="S51" s="21">
        <f t="shared" si="3"/>
        <v>3.7908887229275576</v>
      </c>
      <c r="T51" s="21">
        <f t="shared" si="4"/>
        <v>3.1141666666666667</v>
      </c>
      <c r="U51" s="25">
        <v>10</v>
      </c>
      <c r="V51" s="30">
        <f t="shared" si="6"/>
        <v>5.8252427184466021E-2</v>
      </c>
      <c r="W51" s="21">
        <v>0.01</v>
      </c>
    </row>
    <row r="52" spans="1:23" ht="15.75">
      <c r="A52" s="37"/>
      <c r="B52" s="25">
        <v>105.32999999999998</v>
      </c>
      <c r="C52" s="25">
        <v>1.37</v>
      </c>
      <c r="D52" s="25">
        <v>1.43</v>
      </c>
      <c r="E52" s="3">
        <v>9.8800000000000008</v>
      </c>
      <c r="F52" s="3">
        <v>2.2000000000000002</v>
      </c>
      <c r="G52" s="3">
        <f t="shared" si="1"/>
        <v>0.22267206477732793</v>
      </c>
      <c r="H52" s="3">
        <v>0.3348753546090808</v>
      </c>
      <c r="I52" s="3">
        <v>0.13453531468531468</v>
      </c>
      <c r="J52" s="3">
        <v>0.84497862137862134</v>
      </c>
      <c r="K52" s="3">
        <v>8.9241958041958058E-2</v>
      </c>
      <c r="L52" s="3">
        <v>1.4036312487149749</v>
      </c>
      <c r="M52" s="3">
        <v>0.63801420396135222</v>
      </c>
      <c r="N52" s="3">
        <v>0.23857787073040682</v>
      </c>
      <c r="O52" s="3">
        <v>2.09</v>
      </c>
      <c r="P52" s="21">
        <f t="shared" si="2"/>
        <v>1.7769230769230768</v>
      </c>
      <c r="Q52" s="21">
        <f t="shared" si="5"/>
        <v>0.91380952380952363</v>
      </c>
      <c r="R52" s="3">
        <v>3.29</v>
      </c>
      <c r="S52" s="21">
        <f t="shared" si="3"/>
        <v>3.073808782310806</v>
      </c>
      <c r="T52" s="21">
        <f t="shared" si="4"/>
        <v>2.2196666666666669</v>
      </c>
      <c r="U52" s="25">
        <v>20</v>
      </c>
      <c r="V52" s="30">
        <f t="shared" si="6"/>
        <v>0.12145748987854253</v>
      </c>
      <c r="W52" s="21">
        <v>0.01</v>
      </c>
    </row>
    <row r="53" spans="1:23" ht="15.75">
      <c r="A53" s="38"/>
      <c r="B53" s="25">
        <v>105.42999999999998</v>
      </c>
      <c r="C53" s="25">
        <v>0.71</v>
      </c>
      <c r="D53" s="25">
        <v>1.64</v>
      </c>
      <c r="E53" s="3">
        <v>10.3</v>
      </c>
      <c r="F53" s="3">
        <v>1.56</v>
      </c>
      <c r="G53" s="3">
        <f t="shared" si="1"/>
        <v>0.15145631067961166</v>
      </c>
      <c r="H53" s="3">
        <v>0.5501029512697323</v>
      </c>
      <c r="I53" s="3">
        <v>0.15169134615384616</v>
      </c>
      <c r="J53" s="3">
        <v>0.1837252747252747</v>
      </c>
      <c r="K53" s="3">
        <v>3.9743223443223431E-2</v>
      </c>
      <c r="L53" s="3">
        <v>0.92526279559207658</v>
      </c>
      <c r="M53" s="3">
        <v>0.59311717666158759</v>
      </c>
      <c r="N53" s="3">
        <v>0.59453698332020455</v>
      </c>
      <c r="O53" s="3">
        <v>2.0499999999999998</v>
      </c>
      <c r="P53" s="21">
        <f t="shared" si="2"/>
        <v>1.6718446601941745</v>
      </c>
      <c r="Q53" s="21">
        <f t="shared" si="5"/>
        <v>0.82380952380952355</v>
      </c>
      <c r="R53" s="3">
        <v>4.6100000000000003</v>
      </c>
      <c r="S53" s="21">
        <f t="shared" si="3"/>
        <v>4.131441374159821</v>
      </c>
      <c r="T53" s="21">
        <f t="shared" si="4"/>
        <v>3.4941666666666666</v>
      </c>
      <c r="U53" s="25">
        <v>7</v>
      </c>
      <c r="V53" s="30">
        <f t="shared" si="6"/>
        <v>4.0776699029126215E-2</v>
      </c>
      <c r="W53" s="21">
        <v>0.01</v>
      </c>
    </row>
    <row r="54" spans="1:23" ht="15.75">
      <c r="A54" s="34">
        <v>30</v>
      </c>
      <c r="B54" s="25">
        <v>105.52999999999997</v>
      </c>
      <c r="C54" s="25">
        <v>3.23</v>
      </c>
      <c r="D54" s="25">
        <v>1.67</v>
      </c>
      <c r="E54" s="3">
        <v>7.81</v>
      </c>
      <c r="F54" s="3">
        <v>3.48</v>
      </c>
      <c r="G54" s="3">
        <f t="shared" si="1"/>
        <v>0.44558258642765686</v>
      </c>
      <c r="H54" s="3">
        <v>1.358366935483871</v>
      </c>
      <c r="I54" s="3">
        <v>0.15185168598524768</v>
      </c>
      <c r="J54" s="3">
        <v>0.14073066385669125</v>
      </c>
      <c r="K54" s="3">
        <v>0.20828956796628031</v>
      </c>
      <c r="L54" s="3">
        <v>1.8592388532920903</v>
      </c>
      <c r="M54" s="3">
        <v>0.53426403830232483</v>
      </c>
      <c r="N54" s="3">
        <v>0.73060378072384702</v>
      </c>
      <c r="O54" s="3">
        <v>0.55000000000000004</v>
      </c>
      <c r="P54" s="21">
        <f t="shared" si="2"/>
        <v>0.59154929577464799</v>
      </c>
      <c r="Q54" s="21">
        <v>0.01</v>
      </c>
      <c r="R54" s="3">
        <v>1.1100000000000001</v>
      </c>
      <c r="S54" s="21">
        <f t="shared" si="3"/>
        <v>1.3119275091106077</v>
      </c>
      <c r="T54" s="21">
        <f t="shared" si="4"/>
        <v>0.2639166666666668</v>
      </c>
      <c r="U54" s="25">
        <v>109</v>
      </c>
      <c r="V54" s="30">
        <f t="shared" si="6"/>
        <v>0.83738796414852767</v>
      </c>
      <c r="W54" s="21">
        <v>0.01</v>
      </c>
    </row>
    <row r="55" spans="1:23" ht="15.75">
      <c r="A55" s="35"/>
      <c r="B55" s="25">
        <v>105.62999999999997</v>
      </c>
      <c r="C55" s="25">
        <v>10.1</v>
      </c>
      <c r="D55" s="25">
        <v>4.5199999999999996</v>
      </c>
      <c r="E55" s="3">
        <v>4.93</v>
      </c>
      <c r="F55" s="3">
        <v>2.78</v>
      </c>
      <c r="G55" s="3">
        <f t="shared" si="1"/>
        <v>0.56389452332657197</v>
      </c>
      <c r="H55" s="3">
        <v>1.120870579090556</v>
      </c>
      <c r="I55" s="3">
        <v>0.35388383789062505</v>
      </c>
      <c r="J55" s="3">
        <v>7.1546484374999983E-2</v>
      </c>
      <c r="K55" s="3">
        <v>0.21258203125</v>
      </c>
      <c r="L55" s="3">
        <v>1.758882932606181</v>
      </c>
      <c r="M55" s="3">
        <v>0.63269170237632411</v>
      </c>
      <c r="N55" s="3">
        <v>0.63726275257542808</v>
      </c>
      <c r="O55" s="3">
        <v>0.39</v>
      </c>
      <c r="P55" s="21">
        <f t="shared" si="2"/>
        <v>0.66450304259634907</v>
      </c>
      <c r="Q55" s="21">
        <v>0.01</v>
      </c>
      <c r="R55" s="3">
        <v>0.77800000000000002</v>
      </c>
      <c r="S55" s="21">
        <f t="shared" si="3"/>
        <v>1.4567015134966455</v>
      </c>
      <c r="T55" s="21">
        <f t="shared" si="4"/>
        <v>0.24391666666666667</v>
      </c>
      <c r="U55" s="25">
        <v>57</v>
      </c>
      <c r="V55" s="30">
        <f t="shared" si="6"/>
        <v>0.69371196754563913</v>
      </c>
      <c r="W55" s="21">
        <v>0.01</v>
      </c>
    </row>
    <row r="56" spans="1:23" ht="15.75">
      <c r="A56" s="35"/>
      <c r="B56" s="25">
        <v>105.72999999999996</v>
      </c>
      <c r="C56" s="25">
        <v>11.3</v>
      </c>
      <c r="D56" s="25">
        <v>4.43</v>
      </c>
      <c r="E56" s="3">
        <v>4.62</v>
      </c>
      <c r="F56" s="3">
        <v>2.56</v>
      </c>
      <c r="G56" s="3">
        <f t="shared" si="1"/>
        <v>0.55411255411255411</v>
      </c>
      <c r="H56" s="3">
        <v>0.84568858560794036</v>
      </c>
      <c r="I56" s="3">
        <v>0.40894097706879357</v>
      </c>
      <c r="J56" s="3">
        <v>6.9233599202392818E-2</v>
      </c>
      <c r="K56" s="3">
        <v>0.19069850448654038</v>
      </c>
      <c r="L56" s="3">
        <v>1.5145616663656671</v>
      </c>
      <c r="M56" s="3">
        <v>0.5916256509240887</v>
      </c>
      <c r="N56" s="3">
        <v>0.5583718407697783</v>
      </c>
      <c r="O56" s="3">
        <v>0.35</v>
      </c>
      <c r="P56" s="21">
        <f t="shared" si="2"/>
        <v>0.63636363636363635</v>
      </c>
      <c r="Q56" s="21">
        <v>0.01</v>
      </c>
      <c r="R56" s="3">
        <v>0.82599999999999996</v>
      </c>
      <c r="S56" s="21">
        <f t="shared" si="3"/>
        <v>1.6503496503496502</v>
      </c>
      <c r="T56" s="21">
        <f t="shared" si="4"/>
        <v>0.3254999999999999</v>
      </c>
      <c r="U56" s="25">
        <v>52</v>
      </c>
      <c r="V56" s="30">
        <f t="shared" si="6"/>
        <v>0.67532467532467544</v>
      </c>
      <c r="W56" s="21">
        <v>0.01</v>
      </c>
    </row>
    <row r="57" spans="1:23" ht="15.75">
      <c r="A57" s="35"/>
      <c r="B57" s="25">
        <v>105.82999999999996</v>
      </c>
      <c r="C57" s="25">
        <v>8.2799999999999994</v>
      </c>
      <c r="D57" s="25">
        <v>4.03</v>
      </c>
      <c r="E57" s="3">
        <v>5.68</v>
      </c>
      <c r="F57" s="3">
        <v>2.92</v>
      </c>
      <c r="G57" s="3">
        <f t="shared" si="1"/>
        <v>0.5140845070422535</v>
      </c>
      <c r="H57" s="3">
        <v>1.129032258064516</v>
      </c>
      <c r="I57" s="3">
        <v>0.29610665961945032</v>
      </c>
      <c r="J57" s="3">
        <v>6.9446511627906993E-2</v>
      </c>
      <c r="K57" s="3">
        <v>0.22370401691331926</v>
      </c>
      <c r="L57" s="3">
        <v>1.7182894462251925</v>
      </c>
      <c r="M57" s="3">
        <v>0.5884552898031481</v>
      </c>
      <c r="N57" s="3">
        <v>0.65706756247896392</v>
      </c>
      <c r="O57" s="3">
        <v>0.44</v>
      </c>
      <c r="P57" s="21">
        <f t="shared" si="2"/>
        <v>0.65070422535211281</v>
      </c>
      <c r="Q57" s="21">
        <v>0.01</v>
      </c>
      <c r="R57" s="3">
        <v>0.79800000000000004</v>
      </c>
      <c r="S57" s="21">
        <f t="shared" si="3"/>
        <v>1.2968580715059588</v>
      </c>
      <c r="T57" s="21">
        <f t="shared" si="4"/>
        <v>0.18266666666666675</v>
      </c>
      <c r="U57" s="25">
        <v>65</v>
      </c>
      <c r="V57" s="30">
        <f t="shared" si="6"/>
        <v>0.68661971830985924</v>
      </c>
      <c r="W57" s="21">
        <v>0.01</v>
      </c>
    </row>
    <row r="58" spans="1:23" ht="15.75">
      <c r="A58" s="33"/>
      <c r="B58" s="25">
        <v>105.92999999999995</v>
      </c>
      <c r="C58" s="25">
        <v>7.61</v>
      </c>
      <c r="D58" s="25">
        <v>3.57</v>
      </c>
      <c r="E58" s="3">
        <v>6.02</v>
      </c>
      <c r="F58" s="3">
        <v>2.87</v>
      </c>
      <c r="G58" s="3">
        <f t="shared" si="1"/>
        <v>0.4767441860465117</v>
      </c>
      <c r="H58" s="3">
        <v>1.2287390029325511</v>
      </c>
      <c r="I58" s="3">
        <v>0.25387894736842109</v>
      </c>
      <c r="J58" s="3">
        <v>5.0258192651439916E-2</v>
      </c>
      <c r="K58" s="3">
        <v>0.12413227408143</v>
      </c>
      <c r="L58" s="3">
        <v>1.6570084170338422</v>
      </c>
      <c r="M58" s="3">
        <v>0.57735484914071156</v>
      </c>
      <c r="N58" s="3">
        <v>0.74154059225123159</v>
      </c>
      <c r="O58" s="3">
        <v>0.81</v>
      </c>
      <c r="P58" s="21">
        <f t="shared" si="2"/>
        <v>1.1302325581395352</v>
      </c>
      <c r="Q58" s="21">
        <f t="shared" si="5"/>
        <v>9.333333333333349E-2</v>
      </c>
      <c r="R58" s="3">
        <v>0.86499999999999999</v>
      </c>
      <c r="S58" s="21">
        <f t="shared" si="3"/>
        <v>1.3263480705341171</v>
      </c>
      <c r="T58" s="21">
        <f t="shared" si="4"/>
        <v>0.21283333333333332</v>
      </c>
      <c r="U58" s="25">
        <v>65</v>
      </c>
      <c r="V58" s="30">
        <f t="shared" si="6"/>
        <v>0.64784053156146193</v>
      </c>
      <c r="W58" s="21">
        <v>0.01</v>
      </c>
    </row>
    <row r="59" spans="1:23" ht="15.75">
      <c r="A59" s="34">
        <v>29</v>
      </c>
      <c r="B59" s="25">
        <v>106.02999999999994</v>
      </c>
      <c r="C59" s="25">
        <v>12.3</v>
      </c>
      <c r="D59" s="25">
        <v>5.34</v>
      </c>
      <c r="E59" s="3">
        <v>3.69</v>
      </c>
      <c r="F59" s="3">
        <v>2.09</v>
      </c>
      <c r="G59" s="3">
        <f t="shared" si="1"/>
        <v>0.56639566395663954</v>
      </c>
      <c r="H59" s="3">
        <v>0.71809772296015173</v>
      </c>
      <c r="I59" s="3">
        <v>0.47395706161137441</v>
      </c>
      <c r="J59" s="3">
        <v>5.8925118483412323E-2</v>
      </c>
      <c r="K59" s="3">
        <v>0.14227412322274882</v>
      </c>
      <c r="L59" s="3">
        <v>1.3932540262776874</v>
      </c>
      <c r="M59" s="3">
        <v>0.6666287207070275</v>
      </c>
      <c r="N59" s="3">
        <v>0.51541047749825686</v>
      </c>
      <c r="O59" s="3">
        <v>0.42</v>
      </c>
      <c r="P59" s="21">
        <f t="shared" si="2"/>
        <v>0.95609756097560972</v>
      </c>
      <c r="Q59" s="21">
        <v>0.01</v>
      </c>
      <c r="R59" s="3">
        <v>0.79500000000000004</v>
      </c>
      <c r="S59" s="21">
        <f t="shared" si="3"/>
        <v>1.9887429643527204</v>
      </c>
      <c r="T59" s="21">
        <f t="shared" si="4"/>
        <v>0.39525000000000005</v>
      </c>
      <c r="U59" s="25">
        <v>40</v>
      </c>
      <c r="V59" s="30">
        <f t="shared" si="6"/>
        <v>0.65040650406504075</v>
      </c>
      <c r="W59" s="21">
        <v>0.01</v>
      </c>
    </row>
    <row r="60" spans="1:23" ht="15.75">
      <c r="A60" s="33"/>
      <c r="B60" s="25">
        <v>106.13</v>
      </c>
      <c r="C60" s="32">
        <v>2.33</v>
      </c>
      <c r="D60" s="32">
        <v>1.7</v>
      </c>
      <c r="E60" s="4">
        <v>8.83</v>
      </c>
      <c r="F60" s="4">
        <v>3.21</v>
      </c>
      <c r="G60" s="3">
        <f t="shared" si="1"/>
        <v>0.36353340883352209</v>
      </c>
      <c r="H60" s="3">
        <v>1.5399259650978319</v>
      </c>
      <c r="I60" s="3">
        <v>0.11255854743083003</v>
      </c>
      <c r="J60" s="3">
        <v>3.430138339920949E-2</v>
      </c>
      <c r="K60" s="3">
        <v>0.119399209486166</v>
      </c>
      <c r="L60" s="3">
        <v>1.8061851054140374</v>
      </c>
      <c r="M60" s="3">
        <v>0.56267448766792438</v>
      </c>
      <c r="N60" s="3">
        <v>0.85258479902303808</v>
      </c>
      <c r="O60" s="4">
        <v>0.84</v>
      </c>
      <c r="P60" s="21">
        <f t="shared" si="2"/>
        <v>0.79909399773499434</v>
      </c>
      <c r="Q60" s="21">
        <v>0.01</v>
      </c>
      <c r="R60" s="4">
        <v>0.627</v>
      </c>
      <c r="S60" s="21">
        <f t="shared" si="3"/>
        <v>0.65545779249063507</v>
      </c>
      <c r="T60" s="21">
        <v>0.01</v>
      </c>
      <c r="U60" s="25">
        <v>71</v>
      </c>
      <c r="V60" s="30">
        <f t="shared" si="6"/>
        <v>0.48244620611551531</v>
      </c>
      <c r="W60" s="21">
        <v>0.01</v>
      </c>
    </row>
    <row r="61" spans="1:23" ht="15.75">
      <c r="A61" s="34">
        <v>28</v>
      </c>
      <c r="B61" s="25">
        <v>106.15</v>
      </c>
      <c r="C61" s="25">
        <v>2.42</v>
      </c>
      <c r="D61" s="25">
        <v>1.87</v>
      </c>
      <c r="E61" s="12">
        <v>8.52</v>
      </c>
      <c r="F61" s="13">
        <v>2.4390243902439024</v>
      </c>
      <c r="G61" s="3">
        <f t="shared" si="1"/>
        <v>0.28627046833848618</v>
      </c>
      <c r="H61" s="3">
        <v>0.95112634063522294</v>
      </c>
      <c r="I61" s="3">
        <v>0.11836763285024156</v>
      </c>
      <c r="J61" s="3">
        <v>0.11839188405797102</v>
      </c>
      <c r="K61" s="3">
        <v>0.18553217391304347</v>
      </c>
      <c r="L61" s="3">
        <v>1.373418031456479</v>
      </c>
      <c r="M61" s="3">
        <v>0.39924942774897648</v>
      </c>
      <c r="N61" s="3">
        <v>0.69252501339783257</v>
      </c>
      <c r="O61" s="14">
        <v>0.49</v>
      </c>
      <c r="P61" s="21">
        <f t="shared" si="2"/>
        <v>0.48309859154929585</v>
      </c>
      <c r="Q61" s="21">
        <v>0.01</v>
      </c>
      <c r="R61" s="12">
        <v>0.86899999999999999</v>
      </c>
      <c r="S61" s="21">
        <f t="shared" si="3"/>
        <v>0.94149512459371609</v>
      </c>
      <c r="T61" s="21">
        <v>0.01</v>
      </c>
      <c r="U61" s="15">
        <v>58</v>
      </c>
      <c r="V61" s="30">
        <f t="shared" si="6"/>
        <v>0.40845070422535218</v>
      </c>
      <c r="W61" s="21">
        <v>0.01</v>
      </c>
    </row>
    <row r="62" spans="1:23" ht="15.75">
      <c r="A62" s="33"/>
      <c r="B62" s="25">
        <v>106.16</v>
      </c>
      <c r="C62" s="25">
        <v>12.9</v>
      </c>
      <c r="D62" s="25">
        <v>1.95</v>
      </c>
      <c r="E62" s="12">
        <v>4.22</v>
      </c>
      <c r="F62" s="13">
        <v>2.4390243902439024</v>
      </c>
      <c r="G62" s="3">
        <f t="shared" si="1"/>
        <v>0.57796786498670671</v>
      </c>
      <c r="H62" s="3">
        <v>0.66861455412594017</v>
      </c>
      <c r="I62" s="3">
        <v>0.23005652173913044</v>
      </c>
      <c r="J62" s="3">
        <v>8.3079676440849348E-2</v>
      </c>
      <c r="K62" s="3">
        <v>0.17247178968655205</v>
      </c>
      <c r="L62" s="3">
        <v>1.1542225419924721</v>
      </c>
      <c r="M62" s="3">
        <v>0.55225958947008236</v>
      </c>
      <c r="N62" s="3">
        <v>0.57927698498397628</v>
      </c>
      <c r="O62" s="14">
        <v>0.22</v>
      </c>
      <c r="P62" s="21">
        <f t="shared" si="2"/>
        <v>0.43791469194312804</v>
      </c>
      <c r="Q62" s="21">
        <v>0.01</v>
      </c>
      <c r="R62" s="14">
        <v>2.2400000000000002</v>
      </c>
      <c r="S62" s="21">
        <f t="shared" si="3"/>
        <v>4.8997448049580754</v>
      </c>
      <c r="T62" s="21">
        <f t="shared" si="4"/>
        <v>1.7828333333333335</v>
      </c>
      <c r="U62" s="15">
        <v>36</v>
      </c>
      <c r="V62" s="30">
        <f t="shared" si="6"/>
        <v>0.51184834123222755</v>
      </c>
      <c r="W62" s="21">
        <v>0.01</v>
      </c>
    </row>
    <row r="63" spans="1:23" ht="15.75">
      <c r="A63" s="34">
        <v>27</v>
      </c>
      <c r="B63" s="25">
        <v>106.17999999999999</v>
      </c>
      <c r="C63" s="31">
        <v>25.6</v>
      </c>
      <c r="D63" s="31">
        <v>1.22</v>
      </c>
      <c r="E63" s="5">
        <v>1.46</v>
      </c>
      <c r="F63" s="5">
        <v>2.63</v>
      </c>
      <c r="G63" s="3">
        <f t="shared" si="1"/>
        <v>1.8013698630136985</v>
      </c>
      <c r="H63" s="3">
        <v>1.9870967741935484</v>
      </c>
      <c r="I63" s="3">
        <v>0.1374292780748663</v>
      </c>
      <c r="J63" s="3">
        <v>2.1656336898395724E-2</v>
      </c>
      <c r="K63" s="3">
        <v>3.4309447415329763E-2</v>
      </c>
      <c r="L63" s="3">
        <v>2.18049183658214</v>
      </c>
      <c r="M63" s="3">
        <v>0.82908434851031942</v>
      </c>
      <c r="N63" s="3">
        <v>0.91130667900516749</v>
      </c>
      <c r="O63" s="5">
        <v>0.55000000000000004</v>
      </c>
      <c r="P63" s="21">
        <f t="shared" si="2"/>
        <v>3.1643835616438363</v>
      </c>
      <c r="Q63" s="21">
        <f t="shared" si="5"/>
        <v>0.37619047619047624</v>
      </c>
      <c r="R63" s="5">
        <v>1.08</v>
      </c>
      <c r="S63" s="21">
        <f t="shared" si="3"/>
        <v>6.8282402528977872</v>
      </c>
      <c r="T63" s="21">
        <f t="shared" si="4"/>
        <v>0.92183333333333339</v>
      </c>
      <c r="U63" s="25">
        <v>15</v>
      </c>
      <c r="V63" s="30">
        <f t="shared" si="6"/>
        <v>0.61643835616438369</v>
      </c>
      <c r="W63" s="21">
        <v>0.01</v>
      </c>
    </row>
    <row r="64" spans="1:23" ht="15.75">
      <c r="A64" s="35"/>
      <c r="B64" s="25">
        <v>106.22</v>
      </c>
      <c r="C64" s="25">
        <v>22.8</v>
      </c>
      <c r="D64" s="25">
        <v>2.3199999999999998</v>
      </c>
      <c r="E64" s="3">
        <v>1.76</v>
      </c>
      <c r="F64" s="3">
        <v>1.3</v>
      </c>
      <c r="G64" s="3">
        <f t="shared" si="1"/>
        <v>0.73863636363636365</v>
      </c>
      <c r="H64" s="3">
        <v>0.67323775388291507</v>
      </c>
      <c r="I64" s="3">
        <v>0.26340735444330954</v>
      </c>
      <c r="J64" s="3">
        <v>2.5301276813074567E-2</v>
      </c>
      <c r="K64" s="3">
        <v>5.5435750766087845E-2</v>
      </c>
      <c r="L64" s="3">
        <v>1.017382135905387</v>
      </c>
      <c r="M64" s="3">
        <v>0.78260164300414381</v>
      </c>
      <c r="N64" s="3">
        <v>0.66173537958162443</v>
      </c>
      <c r="O64" s="3">
        <v>0.28999999999999998</v>
      </c>
      <c r="P64" s="21">
        <f t="shared" si="2"/>
        <v>1.384090909090909</v>
      </c>
      <c r="Q64" s="21">
        <f t="shared" si="5"/>
        <v>8.0476190476190479E-2</v>
      </c>
      <c r="R64" s="3">
        <v>1.155</v>
      </c>
      <c r="S64" s="21">
        <f t="shared" si="3"/>
        <v>6.0576923076923075</v>
      </c>
      <c r="T64" s="21">
        <f t="shared" si="4"/>
        <v>0.96433333333333338</v>
      </c>
      <c r="U64" s="25">
        <v>19</v>
      </c>
      <c r="V64" s="30">
        <f t="shared" si="6"/>
        <v>0.64772727272727282</v>
      </c>
      <c r="W64" s="21">
        <v>0.01</v>
      </c>
    </row>
    <row r="65" spans="1:71" ht="15.75">
      <c r="A65" s="35"/>
      <c r="B65" s="25">
        <v>106.26</v>
      </c>
      <c r="C65" s="25">
        <v>19</v>
      </c>
      <c r="D65" s="25">
        <v>3.59</v>
      </c>
      <c r="E65" s="3">
        <v>2.2599999999999998</v>
      </c>
      <c r="F65" s="3">
        <v>1.62</v>
      </c>
      <c r="G65" s="3">
        <f t="shared" si="1"/>
        <v>0.71681415929203551</v>
      </c>
      <c r="H65" s="3">
        <v>0.77928692699490665</v>
      </c>
      <c r="I65" s="3">
        <v>0.34324500000000002</v>
      </c>
      <c r="J65" s="3">
        <v>3.3978181818181824E-2</v>
      </c>
      <c r="K65" s="3">
        <v>7.6780606060606049E-2</v>
      </c>
      <c r="L65" s="3">
        <v>1.2332907148736947</v>
      </c>
      <c r="M65" s="3">
        <v>0.76129056473684853</v>
      </c>
      <c r="N65" s="3">
        <v>0.63187609993051475</v>
      </c>
      <c r="O65" s="3">
        <v>0.22</v>
      </c>
      <c r="P65" s="21">
        <f t="shared" si="2"/>
        <v>0.81769911504424797</v>
      </c>
      <c r="Q65" s="21">
        <v>0.01</v>
      </c>
      <c r="R65" s="3">
        <v>1.2749999999999999</v>
      </c>
      <c r="S65" s="21">
        <f t="shared" si="3"/>
        <v>5.2076242341729069</v>
      </c>
      <c r="T65" s="21">
        <f t="shared" si="4"/>
        <v>1.0301666666666667</v>
      </c>
      <c r="U65" s="25">
        <v>23</v>
      </c>
      <c r="V65" s="30">
        <f t="shared" si="6"/>
        <v>0.61061946902654884</v>
      </c>
      <c r="W65" s="21">
        <v>0.01</v>
      </c>
    </row>
    <row r="66" spans="1:71" ht="15.75">
      <c r="A66" s="35"/>
      <c r="B66" s="25">
        <v>106.3</v>
      </c>
      <c r="C66" s="25">
        <v>14.65</v>
      </c>
      <c r="D66" s="25">
        <v>4.9800000000000004</v>
      </c>
      <c r="E66" s="3">
        <v>2.89</v>
      </c>
      <c r="F66" s="3">
        <v>2.0699999999999998</v>
      </c>
      <c r="G66" s="3">
        <f t="shared" si="1"/>
        <v>0.71626297577854658</v>
      </c>
      <c r="H66" s="3">
        <v>1.0706989247311829</v>
      </c>
      <c r="I66" s="3">
        <v>0.34091837188612095</v>
      </c>
      <c r="J66" s="3">
        <v>3.7352135231316717E-2</v>
      </c>
      <c r="K66" s="3">
        <v>7.4383807829181484E-2</v>
      </c>
      <c r="L66" s="3">
        <v>1.523353239677802</v>
      </c>
      <c r="M66" s="3">
        <v>0.73591943945787541</v>
      </c>
      <c r="N66" s="3">
        <v>0.70285663025710432</v>
      </c>
      <c r="O66" s="3">
        <v>0.2</v>
      </c>
      <c r="P66" s="21">
        <f t="shared" si="2"/>
        <v>0.58131487889273359</v>
      </c>
      <c r="Q66" s="21">
        <v>0.01</v>
      </c>
      <c r="R66" s="3">
        <v>1.24</v>
      </c>
      <c r="S66" s="21">
        <f t="shared" si="3"/>
        <v>3.9606068671812613</v>
      </c>
      <c r="T66" s="21">
        <f t="shared" si="4"/>
        <v>0.92691666666666661</v>
      </c>
      <c r="U66" s="25">
        <v>29</v>
      </c>
      <c r="V66" s="30">
        <f t="shared" si="6"/>
        <v>0.60207612456747417</v>
      </c>
      <c r="W66" s="21">
        <v>0.01</v>
      </c>
    </row>
    <row r="67" spans="1:71" ht="15.75">
      <c r="A67" s="33"/>
      <c r="B67" s="25">
        <v>106.34</v>
      </c>
      <c r="C67" s="32">
        <v>12.35</v>
      </c>
      <c r="D67" s="32">
        <v>3.98</v>
      </c>
      <c r="E67" s="4">
        <v>4.6100000000000003</v>
      </c>
      <c r="F67" s="4">
        <v>2.39</v>
      </c>
      <c r="G67" s="3">
        <f t="shared" si="1"/>
        <v>0.51843817787418656</v>
      </c>
      <c r="H67" s="3">
        <v>1.1562378546443841</v>
      </c>
      <c r="I67" s="3">
        <v>0.23171614327772327</v>
      </c>
      <c r="J67" s="3">
        <v>3.9884985279685967E-2</v>
      </c>
      <c r="K67" s="3">
        <v>8.5539548577036315E-2</v>
      </c>
      <c r="L67" s="3">
        <v>1.5133785317788297</v>
      </c>
      <c r="M67" s="3">
        <v>0.63321277480285765</v>
      </c>
      <c r="N67" s="3">
        <v>0.76401100608011041</v>
      </c>
      <c r="O67" s="4">
        <v>0.41</v>
      </c>
      <c r="P67" s="21">
        <f t="shared" si="2"/>
        <v>0.74707158351409975</v>
      </c>
      <c r="Q67" s="21">
        <v>0.01</v>
      </c>
      <c r="R67" s="4">
        <v>1.18</v>
      </c>
      <c r="S67" s="21">
        <f t="shared" si="3"/>
        <v>2.3627565493075249</v>
      </c>
      <c r="T67" s="21">
        <f t="shared" si="4"/>
        <v>0.68058333333333321</v>
      </c>
      <c r="U67" s="25">
        <v>46</v>
      </c>
      <c r="V67" s="30">
        <f t="shared" si="6"/>
        <v>0.59869848156182215</v>
      </c>
      <c r="W67" s="21">
        <v>0.01</v>
      </c>
    </row>
    <row r="68" spans="1:71" ht="15.75">
      <c r="A68" s="34">
        <v>26</v>
      </c>
      <c r="B68" s="25">
        <v>106.37</v>
      </c>
      <c r="C68" s="25">
        <v>2.7</v>
      </c>
      <c r="D68" s="25">
        <v>1.27</v>
      </c>
      <c r="E68" s="3">
        <v>8.2899999999999991</v>
      </c>
      <c r="F68" s="14">
        <v>3.25</v>
      </c>
      <c r="G68" s="3">
        <f t="shared" ref="G68:G131" si="7">F68/E68</f>
        <v>0.39203860072376362</v>
      </c>
      <c r="H68" s="8">
        <v>1.3511981757324407</v>
      </c>
      <c r="I68" s="3">
        <v>0.31981863354037271</v>
      </c>
      <c r="J68" s="3">
        <v>0.11285297249334519</v>
      </c>
      <c r="K68" s="3">
        <v>8.018944099378883E-2</v>
      </c>
      <c r="L68" s="3">
        <v>1.8640592227599475</v>
      </c>
      <c r="M68" s="8">
        <v>0.57355668392613768</v>
      </c>
      <c r="N68" s="8">
        <v>0.72486869474664073</v>
      </c>
      <c r="O68" s="14">
        <v>7.74</v>
      </c>
      <c r="P68" s="21">
        <f t="shared" ref="P68:P131" si="8">O68/E68/(1/8.4)</f>
        <v>7.8427020506634513</v>
      </c>
      <c r="Q68" s="21">
        <f t="shared" ref="Q68:Q131" si="9">O68-(1/8.4)*E68</f>
        <v>6.7530952380952387</v>
      </c>
      <c r="R68" s="14">
        <v>3.3</v>
      </c>
      <c r="S68" s="21">
        <f t="shared" ref="S68:S131" si="10">(R68/E68)/(0.91/8.4)</f>
        <v>3.6744919736475827</v>
      </c>
      <c r="T68" s="21">
        <f t="shared" ref="T68:T131" si="11">R68-(0.91/8.4)*E68</f>
        <v>2.4019166666666667</v>
      </c>
      <c r="U68" s="16">
        <v>100</v>
      </c>
      <c r="V68" s="30">
        <f t="shared" si="6"/>
        <v>0.7237635705669484</v>
      </c>
      <c r="W68" s="21">
        <v>0.01</v>
      </c>
    </row>
    <row r="69" spans="1:71" ht="15.75">
      <c r="A69" s="33"/>
      <c r="B69" s="25">
        <v>106.39</v>
      </c>
      <c r="C69" s="25">
        <v>2.89</v>
      </c>
      <c r="D69" s="25">
        <v>1.28</v>
      </c>
      <c r="E69" s="3">
        <v>7.76</v>
      </c>
      <c r="F69" s="14">
        <v>3.52</v>
      </c>
      <c r="G69" s="3">
        <f t="shared" si="7"/>
        <v>0.45360824742268041</v>
      </c>
      <c r="H69" s="8">
        <v>1.8434366510762379</v>
      </c>
      <c r="I69" s="3">
        <v>0.2254939597315436</v>
      </c>
      <c r="J69" s="3">
        <v>0.10249904122722917</v>
      </c>
      <c r="K69" s="3">
        <v>0.10266903163950145</v>
      </c>
      <c r="L69" s="3">
        <v>2.2740986836745121</v>
      </c>
      <c r="M69" s="8">
        <v>0.64605076240753179</v>
      </c>
      <c r="N69" s="8">
        <v>0.81062297969303332</v>
      </c>
      <c r="O69" s="14">
        <v>7.6</v>
      </c>
      <c r="P69" s="21">
        <f t="shared" si="8"/>
        <v>8.2268041237113412</v>
      </c>
      <c r="Q69" s="21">
        <f t="shared" si="9"/>
        <v>6.6761904761904756</v>
      </c>
      <c r="R69" s="14">
        <v>3.18</v>
      </c>
      <c r="S69" s="21">
        <f t="shared" si="10"/>
        <v>3.7827121332275975</v>
      </c>
      <c r="T69" s="21">
        <f t="shared" si="11"/>
        <v>2.3393333333333333</v>
      </c>
      <c r="U69" s="16">
        <v>161</v>
      </c>
      <c r="V69" s="30">
        <f t="shared" si="6"/>
        <v>1.2448453608247423</v>
      </c>
      <c r="W69" s="21">
        <f t="shared" ref="W69:W131" si="12">U69-(140/8.4)*E69</f>
        <v>31.666666666666686</v>
      </c>
    </row>
    <row r="70" spans="1:71" ht="15.75">
      <c r="A70" s="34">
        <v>25</v>
      </c>
      <c r="B70" s="25">
        <v>106.41</v>
      </c>
      <c r="C70" s="25">
        <v>1.61</v>
      </c>
      <c r="D70" s="25">
        <v>1.51</v>
      </c>
      <c r="E70" s="3">
        <v>10.3</v>
      </c>
      <c r="F70" s="3">
        <v>2.92</v>
      </c>
      <c r="G70" s="3">
        <f t="shared" si="7"/>
        <v>0.28349514563106792</v>
      </c>
      <c r="H70" s="3">
        <v>1.2268817204301075</v>
      </c>
      <c r="I70" s="3">
        <v>0.19437303964757707</v>
      </c>
      <c r="J70" s="3">
        <v>0.58951982378854628</v>
      </c>
      <c r="K70" s="3">
        <v>4.858343612334802E-2</v>
      </c>
      <c r="L70" s="3">
        <v>1.86</v>
      </c>
      <c r="M70" s="3">
        <v>0.70525959588684206</v>
      </c>
      <c r="N70" s="3">
        <v>0.59575931359245438</v>
      </c>
      <c r="O70" s="3">
        <v>8.0500000000000007</v>
      </c>
      <c r="P70" s="21">
        <f t="shared" si="8"/>
        <v>6.5650485436893202</v>
      </c>
      <c r="Q70" s="21">
        <f t="shared" si="9"/>
        <v>6.8238095238095244</v>
      </c>
      <c r="R70" s="3">
        <v>2.0499999999999998</v>
      </c>
      <c r="S70" s="21">
        <f t="shared" si="10"/>
        <v>1.8371919342793126</v>
      </c>
      <c r="T70" s="21">
        <f t="shared" si="11"/>
        <v>0.93416666666666637</v>
      </c>
      <c r="U70" s="25">
        <v>55</v>
      </c>
      <c r="V70" s="30">
        <f t="shared" si="6"/>
        <v>0.32038834951456313</v>
      </c>
      <c r="W70" s="21">
        <v>0.01</v>
      </c>
    </row>
    <row r="71" spans="1:71" ht="15.75">
      <c r="A71" s="33"/>
      <c r="B71" s="25">
        <v>106.44</v>
      </c>
      <c r="C71" s="25">
        <v>1.17</v>
      </c>
      <c r="D71" s="25">
        <v>1.54</v>
      </c>
      <c r="E71" s="3">
        <v>10.15</v>
      </c>
      <c r="F71" s="3">
        <v>2.71</v>
      </c>
      <c r="G71" s="3">
        <f t="shared" si="7"/>
        <v>0.26699507389162558</v>
      </c>
      <c r="H71" s="3">
        <v>1.202664796633941</v>
      </c>
      <c r="I71" s="3">
        <v>0.15091234269119075</v>
      </c>
      <c r="J71" s="3">
        <v>0.59492875121006761</v>
      </c>
      <c r="K71" s="3">
        <v>5.0145208131655371E-2</v>
      </c>
      <c r="L71" s="3">
        <v>1.9986510986668546</v>
      </c>
      <c r="M71" s="3">
        <v>0.73750963050437446</v>
      </c>
      <c r="N71" s="3">
        <v>0.60173824107476559</v>
      </c>
      <c r="O71" s="3">
        <v>9.02</v>
      </c>
      <c r="P71" s="21">
        <f t="shared" si="8"/>
        <v>7.464827586206896</v>
      </c>
      <c r="Q71" s="21">
        <f t="shared" si="9"/>
        <v>7.8116666666666665</v>
      </c>
      <c r="R71" s="3">
        <v>1.4750000000000001</v>
      </c>
      <c r="S71" s="21">
        <f t="shared" si="10"/>
        <v>1.3414172034861691</v>
      </c>
      <c r="T71" s="21">
        <f t="shared" si="11"/>
        <v>0.37541666666666673</v>
      </c>
      <c r="U71" s="25">
        <v>16</v>
      </c>
      <c r="V71" s="30">
        <f t="shared" si="6"/>
        <v>9.4581280788177347E-2</v>
      </c>
      <c r="W71" s="21">
        <v>0.01</v>
      </c>
    </row>
    <row r="72" spans="1:71" ht="15.75">
      <c r="A72" s="25" t="s">
        <v>24</v>
      </c>
      <c r="B72" s="25">
        <v>106.45</v>
      </c>
      <c r="C72" s="25">
        <v>1.45</v>
      </c>
      <c r="D72" s="25">
        <v>1.7</v>
      </c>
      <c r="E72" s="3">
        <v>11.15</v>
      </c>
      <c r="F72" s="14">
        <v>2.4300000000000002</v>
      </c>
      <c r="G72" s="3">
        <f t="shared" si="7"/>
        <v>0.21793721973094171</v>
      </c>
      <c r="H72" s="3">
        <v>0.88289252407888719</v>
      </c>
      <c r="I72" s="3">
        <v>0.13448722966014415</v>
      </c>
      <c r="J72" s="3">
        <v>0.24923573635427393</v>
      </c>
      <c r="K72" s="3">
        <v>2.3149217301750773E-2</v>
      </c>
      <c r="L72" s="3">
        <v>1.289764707395056</v>
      </c>
      <c r="M72" s="3">
        <v>0.53076736929837687</v>
      </c>
      <c r="N72" s="3">
        <v>0.6845376672323974</v>
      </c>
      <c r="O72" s="14">
        <v>8.41</v>
      </c>
      <c r="P72" s="21">
        <f t="shared" si="8"/>
        <v>6.3357847533632281</v>
      </c>
      <c r="Q72" s="21">
        <f t="shared" si="9"/>
        <v>7.0826190476190476</v>
      </c>
      <c r="R72" s="14">
        <v>1.49</v>
      </c>
      <c r="S72" s="21">
        <f t="shared" si="10"/>
        <v>1.2335288030355294</v>
      </c>
      <c r="T72" s="21">
        <f t="shared" si="11"/>
        <v>0.28208333333333324</v>
      </c>
      <c r="U72" s="15">
        <v>7</v>
      </c>
      <c r="V72" s="30">
        <f t="shared" si="6"/>
        <v>3.766816143497758E-2</v>
      </c>
      <c r="W72" s="21">
        <v>0.01</v>
      </c>
    </row>
    <row r="73" spans="1:71" s="22" customFormat="1" ht="15.75">
      <c r="A73" s="25" t="s">
        <v>25</v>
      </c>
      <c r="B73" s="25">
        <v>106.46</v>
      </c>
      <c r="C73" s="25">
        <v>1.64</v>
      </c>
      <c r="D73" s="25">
        <v>1.01</v>
      </c>
      <c r="E73" s="3">
        <v>7.61</v>
      </c>
      <c r="F73" s="14">
        <v>13.85</v>
      </c>
      <c r="G73" s="3">
        <f t="shared" si="7"/>
        <v>1.8199737187910643</v>
      </c>
      <c r="H73" s="3">
        <v>8.2889858508411294</v>
      </c>
      <c r="I73" s="3">
        <v>0.19921373801916933</v>
      </c>
      <c r="J73" s="3">
        <v>2.86</v>
      </c>
      <c r="K73" s="3">
        <v>0.18094345047923321</v>
      </c>
      <c r="L73" s="3">
        <v>11.53</v>
      </c>
      <c r="M73" s="3">
        <v>0.83</v>
      </c>
      <c r="N73" s="3">
        <v>0.72</v>
      </c>
      <c r="O73" s="27">
        <v>40</v>
      </c>
      <c r="P73" s="21">
        <f t="shared" si="8"/>
        <v>44.152431011826543</v>
      </c>
      <c r="Q73" s="21">
        <f t="shared" si="9"/>
        <v>39.094047619047622</v>
      </c>
      <c r="R73" s="14">
        <v>2.94</v>
      </c>
      <c r="S73" s="21">
        <f t="shared" si="10"/>
        <v>3.5661578894167589</v>
      </c>
      <c r="T73" s="21">
        <f t="shared" si="11"/>
        <v>2.1155833333333334</v>
      </c>
      <c r="U73" s="15">
        <v>14</v>
      </c>
      <c r="V73" s="30">
        <f t="shared" si="6"/>
        <v>0.11038107752956637</v>
      </c>
      <c r="W73" s="21">
        <v>0.01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</row>
    <row r="74" spans="1:71" ht="15.75">
      <c r="A74" s="34" t="s">
        <v>26</v>
      </c>
      <c r="B74" s="25">
        <v>106.47</v>
      </c>
      <c r="C74" s="31">
        <v>18.899999999999999</v>
      </c>
      <c r="D74" s="31">
        <v>3.26</v>
      </c>
      <c r="E74" s="5">
        <v>2.09</v>
      </c>
      <c r="F74" s="5">
        <v>1.43</v>
      </c>
      <c r="G74" s="3">
        <f t="shared" si="7"/>
        <v>0.68421052631578949</v>
      </c>
      <c r="H74" s="3">
        <v>0.67934932451061492</v>
      </c>
      <c r="I74" s="3">
        <v>0.25311036960985628</v>
      </c>
      <c r="J74" s="3">
        <v>3.2680595482546197E-2</v>
      </c>
      <c r="K74" s="3">
        <v>4.5333675564681729E-2</v>
      </c>
      <c r="L74" s="3">
        <v>1.0104739651676991</v>
      </c>
      <c r="M74" s="3">
        <v>0.70662515046692242</v>
      </c>
      <c r="N74" s="3">
        <v>0.67230759814565788</v>
      </c>
      <c r="O74" s="5">
        <v>0.46</v>
      </c>
      <c r="P74" s="21">
        <f t="shared" si="8"/>
        <v>1.8488038277511967</v>
      </c>
      <c r="Q74" s="21">
        <f t="shared" si="9"/>
        <v>0.21119047619047623</v>
      </c>
      <c r="R74" s="5">
        <v>1.42</v>
      </c>
      <c r="S74" s="21">
        <f t="shared" si="10"/>
        <v>6.2716231137283769</v>
      </c>
      <c r="T74" s="21">
        <f t="shared" si="11"/>
        <v>1.1935833333333332</v>
      </c>
      <c r="U74" s="25">
        <v>25</v>
      </c>
      <c r="V74" s="30">
        <f t="shared" si="6"/>
        <v>0.71770334928229684</v>
      </c>
      <c r="W74" s="21">
        <v>0.01</v>
      </c>
    </row>
    <row r="75" spans="1:71" ht="15.75">
      <c r="A75" s="35"/>
      <c r="B75" s="25">
        <v>106.5</v>
      </c>
      <c r="C75" s="25">
        <v>16.399999999999999</v>
      </c>
      <c r="D75" s="25">
        <v>4.8099999999999996</v>
      </c>
      <c r="E75" s="3">
        <v>2.11</v>
      </c>
      <c r="F75" s="3">
        <v>1.19</v>
      </c>
      <c r="G75" s="3">
        <f t="shared" si="7"/>
        <v>0.56398104265402849</v>
      </c>
      <c r="H75" s="3">
        <v>0.34870111333143017</v>
      </c>
      <c r="I75" s="3">
        <v>0.38326851126346717</v>
      </c>
      <c r="J75" s="3">
        <v>3.1346914789422142E-2</v>
      </c>
      <c r="K75" s="3">
        <v>5.0202350636630755E-2</v>
      </c>
      <c r="L75" s="3">
        <v>0.81351889002095024</v>
      </c>
      <c r="M75" s="3">
        <v>0.68362931934533633</v>
      </c>
      <c r="N75" s="3">
        <v>0.42863308720766174</v>
      </c>
      <c r="O75" s="3">
        <v>0.28000000000000003</v>
      </c>
      <c r="P75" s="21">
        <f t="shared" si="8"/>
        <v>1.1146919431279623</v>
      </c>
      <c r="Q75" s="21">
        <f t="shared" si="9"/>
        <v>2.880952380952384E-2</v>
      </c>
      <c r="R75" s="3">
        <v>2.25</v>
      </c>
      <c r="S75" s="21">
        <f t="shared" si="10"/>
        <v>9.8432373313889894</v>
      </c>
      <c r="T75" s="21">
        <f t="shared" si="11"/>
        <v>2.0214166666666666</v>
      </c>
      <c r="U75" s="25">
        <v>24</v>
      </c>
      <c r="V75" s="30">
        <f t="shared" si="6"/>
        <v>0.68246445497630348</v>
      </c>
      <c r="W75" s="21">
        <v>0.01</v>
      </c>
    </row>
    <row r="76" spans="1:71" ht="15.75">
      <c r="A76" s="35"/>
      <c r="B76" s="25">
        <v>106.53</v>
      </c>
      <c r="C76" s="25">
        <v>16.5</v>
      </c>
      <c r="D76" s="25">
        <v>4.3899999999999997</v>
      </c>
      <c r="E76" s="3">
        <v>2.31</v>
      </c>
      <c r="F76" s="3">
        <v>1.44</v>
      </c>
      <c r="G76" s="3">
        <f t="shared" si="7"/>
        <v>0.62337662337662336</v>
      </c>
      <c r="H76" s="3">
        <v>0.62891867333030449</v>
      </c>
      <c r="I76" s="3">
        <v>0.33024811320754727</v>
      </c>
      <c r="J76" s="3">
        <v>2.9356540880503143E-2</v>
      </c>
      <c r="K76" s="3">
        <v>4.9322012578616355E-2</v>
      </c>
      <c r="L76" s="3">
        <v>1.0378453399969714</v>
      </c>
      <c r="M76" s="3">
        <v>0.72072593055345235</v>
      </c>
      <c r="N76" s="3">
        <v>0.60598496624953757</v>
      </c>
      <c r="O76" s="3">
        <v>0.59</v>
      </c>
      <c r="P76" s="21">
        <f t="shared" si="8"/>
        <v>2.1454545454545451</v>
      </c>
      <c r="Q76" s="21">
        <f t="shared" si="9"/>
        <v>0.315</v>
      </c>
      <c r="R76" s="3">
        <v>2.76</v>
      </c>
      <c r="S76" s="21">
        <f t="shared" si="10"/>
        <v>11.028971028971029</v>
      </c>
      <c r="T76" s="21">
        <f t="shared" si="11"/>
        <v>2.5097499999999999</v>
      </c>
      <c r="U76" s="25">
        <v>26</v>
      </c>
      <c r="V76" s="30">
        <f t="shared" si="6"/>
        <v>0.67532467532467544</v>
      </c>
      <c r="W76" s="21">
        <v>0.01</v>
      </c>
    </row>
    <row r="77" spans="1:71" ht="15.75">
      <c r="A77" s="35"/>
      <c r="B77" s="25">
        <v>106.56</v>
      </c>
      <c r="C77" s="25">
        <v>13.7</v>
      </c>
      <c r="D77" s="25">
        <v>3.81</v>
      </c>
      <c r="E77" s="3">
        <v>3.7</v>
      </c>
      <c r="F77" s="3">
        <v>1.78</v>
      </c>
      <c r="G77" s="3">
        <f t="shared" si="7"/>
        <v>0.48108108108108105</v>
      </c>
      <c r="H77" s="3">
        <v>0.80308555399719495</v>
      </c>
      <c r="I77" s="8">
        <v>0.28604823906083243</v>
      </c>
      <c r="J77" s="8">
        <v>2.8723127001067234E-2</v>
      </c>
      <c r="K77" s="8">
        <v>5.4442475987193165E-2</v>
      </c>
      <c r="L77" s="8">
        <v>1.1722993960462877</v>
      </c>
      <c r="M77" s="3">
        <v>0.65859516631813919</v>
      </c>
      <c r="N77" s="3">
        <v>0.68505158042876402</v>
      </c>
      <c r="O77" s="3">
        <v>0.67</v>
      </c>
      <c r="P77" s="21">
        <f t="shared" si="8"/>
        <v>1.5210810810810813</v>
      </c>
      <c r="Q77" s="21">
        <f t="shared" si="9"/>
        <v>0.22952380952380957</v>
      </c>
      <c r="R77" s="3">
        <v>4.1900000000000004</v>
      </c>
      <c r="S77" s="21">
        <f t="shared" si="10"/>
        <v>10.453222453222452</v>
      </c>
      <c r="T77" s="21">
        <f t="shared" si="11"/>
        <v>3.789166666666667</v>
      </c>
      <c r="U77" s="25">
        <v>43</v>
      </c>
      <c r="V77" s="30">
        <f t="shared" si="6"/>
        <v>0.69729729729729739</v>
      </c>
      <c r="W77" s="21">
        <v>0.01</v>
      </c>
    </row>
    <row r="78" spans="1:71" ht="15.75">
      <c r="A78" s="35"/>
      <c r="B78" s="25">
        <v>106.59</v>
      </c>
      <c r="C78" s="25">
        <v>14.65</v>
      </c>
      <c r="D78" s="25">
        <v>4.1100000000000003</v>
      </c>
      <c r="E78" s="3">
        <v>3.08</v>
      </c>
      <c r="F78" s="3">
        <v>1.77</v>
      </c>
      <c r="G78" s="3">
        <f t="shared" si="7"/>
        <v>0.57467532467532467</v>
      </c>
      <c r="H78" s="3">
        <v>0.70913374411018482</v>
      </c>
      <c r="I78" s="8">
        <v>0.2225078244274809</v>
      </c>
      <c r="J78" s="8">
        <v>2.627779580152672E-2</v>
      </c>
      <c r="K78" s="8">
        <v>8.616908396946564E-2</v>
      </c>
      <c r="L78" s="8">
        <v>1.0440884483086581</v>
      </c>
      <c r="M78" s="3">
        <v>0.5898804792704283</v>
      </c>
      <c r="N78" s="3">
        <v>0.67918934000172704</v>
      </c>
      <c r="O78" s="3">
        <v>0.69</v>
      </c>
      <c r="P78" s="21">
        <f t="shared" si="8"/>
        <v>1.8818181818181818</v>
      </c>
      <c r="Q78" s="21">
        <f t="shared" si="9"/>
        <v>0.32333333333333331</v>
      </c>
      <c r="R78" s="3">
        <v>3.43</v>
      </c>
      <c r="S78" s="21">
        <f t="shared" si="10"/>
        <v>10.27972027972028</v>
      </c>
      <c r="T78" s="21">
        <f t="shared" si="11"/>
        <v>3.0963333333333334</v>
      </c>
      <c r="U78" s="25">
        <v>35</v>
      </c>
      <c r="V78" s="30">
        <f t="shared" si="6"/>
        <v>0.68181818181818188</v>
      </c>
      <c r="W78" s="21">
        <v>0.01</v>
      </c>
    </row>
    <row r="79" spans="1:71" ht="15.75">
      <c r="A79" s="35"/>
      <c r="B79" s="25">
        <v>106.62</v>
      </c>
      <c r="C79" s="25">
        <v>2.83</v>
      </c>
      <c r="D79" s="25">
        <v>1.3</v>
      </c>
      <c r="E79" s="3">
        <v>7.63</v>
      </c>
      <c r="F79" s="3">
        <v>3.62</v>
      </c>
      <c r="G79" s="3">
        <f t="shared" si="7"/>
        <v>0.47444298820445613</v>
      </c>
      <c r="H79" s="3">
        <v>2.0068548387096774</v>
      </c>
      <c r="I79" s="3">
        <v>0.10189089692765115</v>
      </c>
      <c r="J79" s="3">
        <v>0.15049831516352824</v>
      </c>
      <c r="K79" s="3">
        <v>4.2533201189296328E-2</v>
      </c>
      <c r="L79" s="3">
        <v>2.3017772519901532</v>
      </c>
      <c r="M79" s="3">
        <v>0.63585006961053958</v>
      </c>
      <c r="N79" s="3">
        <v>0.87187187073576244</v>
      </c>
      <c r="O79" s="3">
        <v>9.99</v>
      </c>
      <c r="P79" s="21">
        <f t="shared" si="8"/>
        <v>10.998165137614681</v>
      </c>
      <c r="Q79" s="21">
        <f t="shared" si="9"/>
        <v>9.081666666666667</v>
      </c>
      <c r="R79" s="3">
        <v>2.5299999999999998</v>
      </c>
      <c r="S79" s="21">
        <f t="shared" si="10"/>
        <v>3.0607924185905837</v>
      </c>
      <c r="T79" s="21">
        <f t="shared" si="11"/>
        <v>1.7034166666666666</v>
      </c>
      <c r="U79" s="25">
        <v>189</v>
      </c>
      <c r="V79" s="30">
        <f t="shared" si="6"/>
        <v>1.4862385321100922</v>
      </c>
      <c r="W79" s="21">
        <f t="shared" si="12"/>
        <v>61.833333333333357</v>
      </c>
    </row>
    <row r="80" spans="1:71" ht="15.75">
      <c r="A80" s="35"/>
      <c r="B80" s="25">
        <v>106.65</v>
      </c>
      <c r="C80" s="25">
        <v>2.84</v>
      </c>
      <c r="D80" s="25">
        <v>1.27</v>
      </c>
      <c r="E80" s="3">
        <v>7.73</v>
      </c>
      <c r="F80" s="3">
        <v>3.65</v>
      </c>
      <c r="G80" s="3">
        <f t="shared" si="7"/>
        <v>0.47218628719275546</v>
      </c>
      <c r="H80" s="3">
        <v>1.9396195202646811</v>
      </c>
      <c r="I80" s="3">
        <v>0.19485607344632772</v>
      </c>
      <c r="J80" s="3">
        <v>0.12096186440677965</v>
      </c>
      <c r="K80" s="3">
        <v>7.5211299435028259E-2</v>
      </c>
      <c r="L80" s="3">
        <v>2.330648757552817</v>
      </c>
      <c r="M80" s="3">
        <v>0.63853390617885397</v>
      </c>
      <c r="N80" s="3">
        <v>0.83222300828430407</v>
      </c>
      <c r="O80" s="3">
        <v>9.48</v>
      </c>
      <c r="P80" s="21">
        <f t="shared" si="8"/>
        <v>10.301681759379042</v>
      </c>
      <c r="Q80" s="21">
        <f t="shared" si="9"/>
        <v>8.5597619047619045</v>
      </c>
      <c r="R80" s="3">
        <v>2.54</v>
      </c>
      <c r="S80" s="21">
        <f t="shared" si="10"/>
        <v>3.0331376256343914</v>
      </c>
      <c r="T80" s="21">
        <f t="shared" si="11"/>
        <v>1.7025833333333333</v>
      </c>
      <c r="U80" s="25">
        <v>188</v>
      </c>
      <c r="V80" s="30">
        <f t="shared" si="6"/>
        <v>1.4592496765847349</v>
      </c>
      <c r="W80" s="21">
        <f t="shared" si="12"/>
        <v>59.166666666666686</v>
      </c>
    </row>
    <row r="81" spans="1:71" ht="15.75">
      <c r="A81" s="35"/>
      <c r="B81" s="25">
        <v>106.68</v>
      </c>
      <c r="C81" s="25">
        <v>2.98</v>
      </c>
      <c r="D81" s="25">
        <v>1.31</v>
      </c>
      <c r="E81" s="3">
        <v>7.84</v>
      </c>
      <c r="F81" s="3">
        <v>3.44</v>
      </c>
      <c r="G81" s="3">
        <f t="shared" si="7"/>
        <v>0.43877551020408162</v>
      </c>
      <c r="H81" s="3">
        <v>1.7923387096774193</v>
      </c>
      <c r="I81" s="3">
        <v>0.17070833333333335</v>
      </c>
      <c r="J81" s="3">
        <v>0.10095059523809524</v>
      </c>
      <c r="K81" s="3">
        <v>8.1953571428571431E-2</v>
      </c>
      <c r="L81" s="3">
        <v>2.1459512096774191</v>
      </c>
      <c r="M81" s="3">
        <v>0.62382302606901718</v>
      </c>
      <c r="N81" s="3">
        <v>0.83521876061051958</v>
      </c>
      <c r="O81" s="3">
        <v>7.26</v>
      </c>
      <c r="P81" s="21">
        <f t="shared" si="8"/>
        <v>7.7785714285714285</v>
      </c>
      <c r="Q81" s="21">
        <f t="shared" si="9"/>
        <v>6.3266666666666662</v>
      </c>
      <c r="R81" s="3">
        <v>2.15</v>
      </c>
      <c r="S81" s="21">
        <f t="shared" si="10"/>
        <v>2.5313971742543169</v>
      </c>
      <c r="T81" s="21">
        <f t="shared" si="11"/>
        <v>1.3006666666666664</v>
      </c>
      <c r="U81" s="25">
        <v>158</v>
      </c>
      <c r="V81" s="30">
        <f t="shared" si="6"/>
        <v>1.2091836734693879</v>
      </c>
      <c r="W81" s="21">
        <f t="shared" si="12"/>
        <v>27.333333333333343</v>
      </c>
    </row>
    <row r="82" spans="1:71" ht="15.75">
      <c r="A82" s="35"/>
      <c r="B82" s="25">
        <v>106.71000000000001</v>
      </c>
      <c r="C82" s="25">
        <v>26.5</v>
      </c>
      <c r="D82" s="25">
        <v>0.45</v>
      </c>
      <c r="E82" s="3">
        <v>1.24</v>
      </c>
      <c r="F82" s="3">
        <v>0.88</v>
      </c>
      <c r="G82" s="3">
        <f t="shared" si="7"/>
        <v>0.70967741935483875</v>
      </c>
      <c r="H82" s="3">
        <v>0.26988097291702601</v>
      </c>
      <c r="I82" s="3">
        <v>0.29262353801169588</v>
      </c>
      <c r="J82" s="3">
        <v>2.3169795321637428E-2</v>
      </c>
      <c r="K82" s="3">
        <v>1.8688869395711502E-2</v>
      </c>
      <c r="L82" s="3">
        <v>0.60436317564607078</v>
      </c>
      <c r="M82" s="3">
        <v>0.68677633596144405</v>
      </c>
      <c r="N82" s="3">
        <v>0.44655429680757819</v>
      </c>
      <c r="O82" s="3">
        <v>1.18</v>
      </c>
      <c r="P82" s="21">
        <f t="shared" si="8"/>
        <v>7.9935483870967738</v>
      </c>
      <c r="Q82" s="21">
        <f t="shared" si="9"/>
        <v>1.0323809523809524</v>
      </c>
      <c r="R82" s="3">
        <v>3.6</v>
      </c>
      <c r="S82" s="21">
        <f t="shared" si="10"/>
        <v>26.799007444168733</v>
      </c>
      <c r="T82" s="21">
        <f t="shared" si="11"/>
        <v>3.4656666666666669</v>
      </c>
      <c r="U82" s="25">
        <v>26</v>
      </c>
      <c r="V82" s="30">
        <f t="shared" si="6"/>
        <v>1.2580645161290325</v>
      </c>
      <c r="W82" s="21">
        <f t="shared" si="12"/>
        <v>5.3333333333333357</v>
      </c>
    </row>
    <row r="83" spans="1:71" ht="15.75">
      <c r="A83" s="35"/>
      <c r="B83" s="25">
        <v>106.74000000000001</v>
      </c>
      <c r="C83" s="25">
        <v>30.5</v>
      </c>
      <c r="D83" s="25">
        <v>0.52</v>
      </c>
      <c r="E83" s="3">
        <v>1.5</v>
      </c>
      <c r="F83" s="3">
        <v>0.78</v>
      </c>
      <c r="G83" s="3">
        <f t="shared" si="7"/>
        <v>0.52</v>
      </c>
      <c r="H83" s="3">
        <v>0.34488846092120051</v>
      </c>
      <c r="I83" s="3">
        <v>0.19493560126582277</v>
      </c>
      <c r="J83" s="3">
        <v>2.197363924050633E-2</v>
      </c>
      <c r="K83" s="3">
        <v>2.0313713080168778E-2</v>
      </c>
      <c r="L83" s="3">
        <v>0.58211141450769843</v>
      </c>
      <c r="M83" s="3">
        <v>0.74629668526628001</v>
      </c>
      <c r="N83" s="3">
        <v>0.59247843681759549</v>
      </c>
      <c r="O83" s="3">
        <v>1.44</v>
      </c>
      <c r="P83" s="21">
        <f t="shared" si="8"/>
        <v>8.0640000000000001</v>
      </c>
      <c r="Q83" s="21">
        <f t="shared" si="9"/>
        <v>1.2614285714285713</v>
      </c>
      <c r="R83" s="3">
        <v>3.95</v>
      </c>
      <c r="S83" s="21">
        <f t="shared" si="10"/>
        <v>24.307692307692307</v>
      </c>
      <c r="T83" s="21">
        <f t="shared" si="11"/>
        <v>3.7875000000000001</v>
      </c>
      <c r="U83" s="25">
        <v>44</v>
      </c>
      <c r="V83" s="30">
        <f t="shared" si="6"/>
        <v>1.7600000000000002</v>
      </c>
      <c r="W83" s="21">
        <f t="shared" si="12"/>
        <v>19.000000000000004</v>
      </c>
    </row>
    <row r="84" spans="1:71" ht="15.75">
      <c r="A84" s="35"/>
      <c r="B84" s="25">
        <v>106.77000000000001</v>
      </c>
      <c r="C84" s="25">
        <v>30.4</v>
      </c>
      <c r="D84" s="25">
        <v>0.63</v>
      </c>
      <c r="E84" s="3">
        <v>2.35</v>
      </c>
      <c r="F84" s="3">
        <v>1.1599999999999999</v>
      </c>
      <c r="G84" s="3">
        <f t="shared" si="7"/>
        <v>0.49361702127659568</v>
      </c>
      <c r="H84" s="3">
        <v>0.53534946236559144</v>
      </c>
      <c r="I84" s="3">
        <v>0.18563350515463914</v>
      </c>
      <c r="J84" s="3">
        <v>1.9944573570759138E-2</v>
      </c>
      <c r="K84" s="3">
        <v>2.161087160262418E-2</v>
      </c>
      <c r="L84" s="3">
        <v>0.76253841269361389</v>
      </c>
      <c r="M84" s="3">
        <v>0.65736070059794305</v>
      </c>
      <c r="N84" s="3">
        <v>0.70206228755677591</v>
      </c>
      <c r="O84" s="3">
        <v>2.13</v>
      </c>
      <c r="P84" s="21">
        <f t="shared" si="8"/>
        <v>7.6136170212765952</v>
      </c>
      <c r="Q84" s="21">
        <f t="shared" si="9"/>
        <v>1.8502380952380952</v>
      </c>
      <c r="R84" s="3">
        <v>3.91</v>
      </c>
      <c r="S84" s="21">
        <f t="shared" si="10"/>
        <v>15.358428805237317</v>
      </c>
      <c r="T84" s="21">
        <f t="shared" si="11"/>
        <v>3.655416666666667</v>
      </c>
      <c r="U84" s="25">
        <v>69</v>
      </c>
      <c r="V84" s="30">
        <f t="shared" si="6"/>
        <v>1.7617021276595746</v>
      </c>
      <c r="W84" s="21">
        <f t="shared" si="12"/>
        <v>29.833333333333336</v>
      </c>
    </row>
    <row r="85" spans="1:71" s="24" customFormat="1" ht="15.75">
      <c r="A85" s="35" t="s">
        <v>27</v>
      </c>
      <c r="B85" s="25">
        <v>106.80000000000001</v>
      </c>
      <c r="C85" s="25">
        <v>31.1</v>
      </c>
      <c r="D85" s="25">
        <v>0.43</v>
      </c>
      <c r="E85" s="3">
        <v>0.8</v>
      </c>
      <c r="F85" s="3">
        <v>0.72</v>
      </c>
      <c r="G85" s="3">
        <f t="shared" si="7"/>
        <v>0.89999999999999991</v>
      </c>
      <c r="H85" s="3">
        <v>0.28719489758371153</v>
      </c>
      <c r="I85" s="3">
        <v>0.25459877675840981</v>
      </c>
      <c r="J85" s="3">
        <v>1.4789143730886849E-2</v>
      </c>
      <c r="K85" s="3">
        <v>1.3137023445463811E-2</v>
      </c>
      <c r="L85" s="3">
        <v>0.56971984151847199</v>
      </c>
      <c r="M85" s="3">
        <v>0.79127755766454444</v>
      </c>
      <c r="N85" s="3">
        <v>0.50409846498983102</v>
      </c>
      <c r="O85" s="3">
        <v>0.69</v>
      </c>
      <c r="P85" s="21">
        <f t="shared" si="8"/>
        <v>7.2450000000000001</v>
      </c>
      <c r="Q85" s="21">
        <f t="shared" si="9"/>
        <v>0.59476190476190471</v>
      </c>
      <c r="R85" s="3">
        <v>2.93</v>
      </c>
      <c r="S85" s="21">
        <f t="shared" si="10"/>
        <v>33.807692307692307</v>
      </c>
      <c r="T85" s="21">
        <f t="shared" si="11"/>
        <v>2.8433333333333337</v>
      </c>
      <c r="U85" s="25">
        <v>27</v>
      </c>
      <c r="V85" s="30">
        <f t="shared" si="6"/>
        <v>2.0250000000000004</v>
      </c>
      <c r="W85" s="21">
        <f t="shared" si="12"/>
        <v>13.666666666666668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</row>
    <row r="86" spans="1:71" s="24" customFormat="1" ht="15.75">
      <c r="A86" s="35"/>
      <c r="B86" s="25">
        <v>106.83000000000001</v>
      </c>
      <c r="C86" s="25">
        <v>33.200000000000003</v>
      </c>
      <c r="D86" s="25">
        <v>0.41</v>
      </c>
      <c r="E86" s="3">
        <v>0.46</v>
      </c>
      <c r="F86" s="3">
        <v>0.65</v>
      </c>
      <c r="G86" s="3">
        <f t="shared" si="7"/>
        <v>1.4130434782608696</v>
      </c>
      <c r="H86" s="3">
        <v>0.18589116976213749</v>
      </c>
      <c r="I86" s="3">
        <v>0.28798816143497757</v>
      </c>
      <c r="J86" s="3">
        <v>1.9267183856502244E-2</v>
      </c>
      <c r="K86" s="3">
        <v>9.670134529147981E-3</v>
      </c>
      <c r="L86" s="3">
        <v>0.50281664958276528</v>
      </c>
      <c r="M86" s="3">
        <v>0.77356407628117729</v>
      </c>
      <c r="N86" s="3">
        <v>0.36969971045387823</v>
      </c>
      <c r="O86" s="3">
        <v>0.56000000000000005</v>
      </c>
      <c r="P86" s="21">
        <f t="shared" si="8"/>
        <v>10.22608695652174</v>
      </c>
      <c r="Q86" s="21">
        <f t="shared" si="9"/>
        <v>0.50523809523809526</v>
      </c>
      <c r="R86" s="3">
        <v>2.38</v>
      </c>
      <c r="S86" s="21">
        <f t="shared" si="10"/>
        <v>47.759197324414714</v>
      </c>
      <c r="T86" s="21">
        <f t="shared" si="11"/>
        <v>2.3301666666666665</v>
      </c>
      <c r="U86" s="25">
        <v>21</v>
      </c>
      <c r="V86" s="30">
        <f t="shared" si="6"/>
        <v>2.7391304347826089</v>
      </c>
      <c r="W86" s="21">
        <f t="shared" si="12"/>
        <v>13.333333333333334</v>
      </c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</row>
    <row r="87" spans="1:71" ht="15.75">
      <c r="A87" s="35"/>
      <c r="B87" s="25">
        <v>106.88500000000001</v>
      </c>
      <c r="C87" s="25">
        <v>33.6</v>
      </c>
      <c r="D87" s="25">
        <v>0.43</v>
      </c>
      <c r="E87" s="3">
        <v>0.32</v>
      </c>
      <c r="F87" s="3">
        <v>0.28999999999999998</v>
      </c>
      <c r="G87" s="3">
        <f t="shared" si="7"/>
        <v>0.90624999999999989</v>
      </c>
      <c r="H87" s="3"/>
      <c r="I87" s="25"/>
      <c r="J87" s="25"/>
      <c r="K87" s="25"/>
      <c r="L87" s="25"/>
      <c r="M87" s="3"/>
      <c r="N87" s="3"/>
      <c r="O87" s="3">
        <v>1.6</v>
      </c>
      <c r="P87" s="21">
        <f t="shared" si="8"/>
        <v>42</v>
      </c>
      <c r="Q87" s="21">
        <f t="shared" si="9"/>
        <v>1.5619047619047619</v>
      </c>
      <c r="R87" s="3">
        <v>5.23</v>
      </c>
      <c r="S87" s="21">
        <f t="shared" si="10"/>
        <v>150.86538461538461</v>
      </c>
      <c r="T87" s="21">
        <f t="shared" si="11"/>
        <v>5.195333333333334</v>
      </c>
      <c r="U87" s="25">
        <v>21</v>
      </c>
      <c r="V87" s="30">
        <f t="shared" si="6"/>
        <v>3.9375000000000004</v>
      </c>
      <c r="W87" s="21">
        <f t="shared" si="12"/>
        <v>15.666666666666668</v>
      </c>
    </row>
    <row r="88" spans="1:71" ht="15.75">
      <c r="A88" s="35"/>
      <c r="B88" s="25">
        <v>106.92500000000001</v>
      </c>
      <c r="C88" s="25">
        <v>35.9</v>
      </c>
      <c r="D88" s="25">
        <v>0.48</v>
      </c>
      <c r="E88" s="3">
        <v>0.22</v>
      </c>
      <c r="F88" s="3">
        <v>0.22</v>
      </c>
      <c r="G88" s="3">
        <f t="shared" si="7"/>
        <v>1</v>
      </c>
      <c r="H88" s="3"/>
      <c r="I88" s="25"/>
      <c r="J88" s="25"/>
      <c r="K88" s="25"/>
      <c r="L88" s="25"/>
      <c r="M88" s="3"/>
      <c r="N88" s="3"/>
      <c r="O88" s="3">
        <v>2.4500000000000002</v>
      </c>
      <c r="P88" s="21">
        <f t="shared" si="8"/>
        <v>93.545454545454547</v>
      </c>
      <c r="Q88" s="21">
        <f t="shared" si="9"/>
        <v>2.4238095238095241</v>
      </c>
      <c r="R88" s="3">
        <v>4.53</v>
      </c>
      <c r="S88" s="21">
        <f t="shared" si="10"/>
        <v>190.06993006993008</v>
      </c>
      <c r="T88" s="21">
        <f t="shared" si="11"/>
        <v>4.5061666666666671</v>
      </c>
      <c r="U88" s="25">
        <v>13</v>
      </c>
      <c r="V88" s="30">
        <f t="shared" si="6"/>
        <v>3.5454545454545463</v>
      </c>
      <c r="W88" s="21">
        <f t="shared" si="12"/>
        <v>9.3333333333333339</v>
      </c>
    </row>
    <row r="89" spans="1:71" ht="15.75">
      <c r="A89" s="35"/>
      <c r="B89" s="25">
        <v>106.96500000000002</v>
      </c>
      <c r="C89" s="25">
        <v>34.200000000000003</v>
      </c>
      <c r="D89" s="25">
        <v>0.42</v>
      </c>
      <c r="E89" s="3">
        <v>0.2</v>
      </c>
      <c r="F89" s="3">
        <v>0.19</v>
      </c>
      <c r="G89" s="3">
        <f t="shared" si="7"/>
        <v>0.95</v>
      </c>
      <c r="H89" s="3"/>
      <c r="I89" s="25"/>
      <c r="J89" s="25"/>
      <c r="K89" s="25"/>
      <c r="L89" s="25"/>
      <c r="M89" s="3"/>
      <c r="N89" s="3"/>
      <c r="O89" s="3">
        <v>0.68</v>
      </c>
      <c r="P89" s="21">
        <f t="shared" si="8"/>
        <v>28.560000000000002</v>
      </c>
      <c r="Q89" s="21">
        <f t="shared" si="9"/>
        <v>0.65619047619047621</v>
      </c>
      <c r="R89" s="3">
        <v>1.62</v>
      </c>
      <c r="S89" s="21">
        <f t="shared" si="10"/>
        <v>74.769230769230759</v>
      </c>
      <c r="T89" s="21">
        <f t="shared" si="11"/>
        <v>1.5983333333333334</v>
      </c>
      <c r="U89" s="25">
        <v>8</v>
      </c>
      <c r="V89" s="30">
        <f t="shared" si="6"/>
        <v>2.4000000000000004</v>
      </c>
      <c r="W89" s="21">
        <f t="shared" si="12"/>
        <v>4.666666666666667</v>
      </c>
    </row>
    <row r="90" spans="1:71" ht="15.75">
      <c r="A90" s="35"/>
      <c r="B90" s="25">
        <v>107.00500000000002</v>
      </c>
      <c r="C90" s="25">
        <v>33.9</v>
      </c>
      <c r="D90" s="25">
        <v>0.43</v>
      </c>
      <c r="E90" s="3">
        <v>0.18</v>
      </c>
      <c r="F90" s="3">
        <v>0.23</v>
      </c>
      <c r="G90" s="3">
        <f t="shared" si="7"/>
        <v>1.2777777777777779</v>
      </c>
      <c r="H90" s="3"/>
      <c r="I90" s="25"/>
      <c r="J90" s="25"/>
      <c r="K90" s="25"/>
      <c r="L90" s="25"/>
      <c r="M90" s="3"/>
      <c r="N90" s="3"/>
      <c r="O90" s="3">
        <v>1.04</v>
      </c>
      <c r="P90" s="21">
        <f t="shared" si="8"/>
        <v>48.533333333333346</v>
      </c>
      <c r="Q90" s="21">
        <f t="shared" si="9"/>
        <v>1.0185714285714287</v>
      </c>
      <c r="R90" s="3">
        <v>5.78</v>
      </c>
      <c r="S90" s="21">
        <f t="shared" si="10"/>
        <v>296.41025641025641</v>
      </c>
      <c r="T90" s="21">
        <f t="shared" si="11"/>
        <v>5.7605000000000004</v>
      </c>
      <c r="U90" s="25">
        <v>11</v>
      </c>
      <c r="V90" s="30">
        <f t="shared" si="6"/>
        <v>3.6666666666666674</v>
      </c>
      <c r="W90" s="21">
        <f t="shared" si="12"/>
        <v>8</v>
      </c>
    </row>
    <row r="91" spans="1:71" ht="15.75">
      <c r="A91" s="35"/>
      <c r="B91" s="25">
        <v>107.04500000000003</v>
      </c>
      <c r="C91" s="25">
        <v>34.200000000000003</v>
      </c>
      <c r="D91" s="25">
        <v>0.39</v>
      </c>
      <c r="E91" s="3">
        <v>0.16</v>
      </c>
      <c r="F91" s="3">
        <v>0.17</v>
      </c>
      <c r="G91" s="3">
        <f t="shared" si="7"/>
        <v>1.0625</v>
      </c>
      <c r="H91" s="3"/>
      <c r="I91" s="25"/>
      <c r="J91" s="25"/>
      <c r="K91" s="25"/>
      <c r="L91" s="25"/>
      <c r="M91" s="3"/>
      <c r="N91" s="3"/>
      <c r="O91" s="3">
        <v>0.48</v>
      </c>
      <c r="P91" s="21">
        <f t="shared" si="8"/>
        <v>25.200000000000003</v>
      </c>
      <c r="Q91" s="21">
        <f t="shared" si="9"/>
        <v>0.46095238095238095</v>
      </c>
      <c r="R91" s="3">
        <v>3.87</v>
      </c>
      <c r="S91" s="21">
        <f t="shared" si="10"/>
        <v>223.26923076923077</v>
      </c>
      <c r="T91" s="21">
        <f t="shared" si="11"/>
        <v>3.8526666666666669</v>
      </c>
      <c r="U91" s="25">
        <v>9</v>
      </c>
      <c r="V91" s="30">
        <f t="shared" si="6"/>
        <v>3.3750000000000004</v>
      </c>
      <c r="W91" s="21">
        <f t="shared" si="12"/>
        <v>6.3333333333333339</v>
      </c>
    </row>
    <row r="92" spans="1:71" ht="15.75">
      <c r="A92" s="35"/>
      <c r="B92" s="25">
        <v>107.08500000000004</v>
      </c>
      <c r="C92" s="25">
        <v>34</v>
      </c>
      <c r="D92" s="25">
        <v>0.36</v>
      </c>
      <c r="E92" s="3">
        <v>0.16</v>
      </c>
      <c r="F92" s="3">
        <v>0.15</v>
      </c>
      <c r="G92" s="3">
        <f t="shared" si="7"/>
        <v>0.9375</v>
      </c>
      <c r="H92" s="3"/>
      <c r="I92" s="25"/>
      <c r="J92" s="25"/>
      <c r="K92" s="25"/>
      <c r="L92" s="25"/>
      <c r="M92" s="3"/>
      <c r="N92" s="3"/>
      <c r="O92" s="3">
        <v>0.59</v>
      </c>
      <c r="P92" s="21">
        <f t="shared" si="8"/>
        <v>30.974999999999998</v>
      </c>
      <c r="Q92" s="21">
        <f t="shared" si="9"/>
        <v>0.57095238095238088</v>
      </c>
      <c r="R92" s="3">
        <v>3.28</v>
      </c>
      <c r="S92" s="21">
        <f t="shared" si="10"/>
        <v>189.23076923076923</v>
      </c>
      <c r="T92" s="21">
        <f t="shared" si="11"/>
        <v>3.2626666666666666</v>
      </c>
      <c r="U92" s="25">
        <v>8</v>
      </c>
      <c r="V92" s="30">
        <f t="shared" si="6"/>
        <v>3.0000000000000004</v>
      </c>
      <c r="W92" s="21">
        <f t="shared" si="12"/>
        <v>5.3333333333333339</v>
      </c>
    </row>
    <row r="93" spans="1:71" ht="15.75">
      <c r="A93" s="35"/>
      <c r="B93" s="25">
        <v>107.12500000000004</v>
      </c>
      <c r="C93" s="32">
        <v>33.4</v>
      </c>
      <c r="D93" s="32">
        <v>0.46</v>
      </c>
      <c r="E93" s="4">
        <v>7.0000000000000007E-2</v>
      </c>
      <c r="F93" s="4">
        <v>0.1</v>
      </c>
      <c r="G93" s="3">
        <f t="shared" si="7"/>
        <v>1.4285714285714286</v>
      </c>
      <c r="H93" s="3"/>
      <c r="I93" s="25"/>
      <c r="J93" s="25"/>
      <c r="K93" s="25"/>
      <c r="L93" s="25"/>
      <c r="M93" s="3"/>
      <c r="N93" s="3"/>
      <c r="O93" s="4">
        <v>0.44</v>
      </c>
      <c r="P93" s="21">
        <f t="shared" si="8"/>
        <v>52.800000000000004</v>
      </c>
      <c r="Q93" s="21">
        <f t="shared" si="9"/>
        <v>0.43166666666666664</v>
      </c>
      <c r="R93" s="4">
        <v>1.86</v>
      </c>
      <c r="S93" s="21">
        <f t="shared" si="10"/>
        <v>245.27472527472526</v>
      </c>
      <c r="T93" s="21">
        <f t="shared" si="11"/>
        <v>1.8524166666666668</v>
      </c>
      <c r="U93" s="25">
        <v>5</v>
      </c>
      <c r="V93" s="30">
        <f t="shared" si="6"/>
        <v>4.2857142857142856</v>
      </c>
      <c r="W93" s="21">
        <f t="shared" si="12"/>
        <v>3.8333333333333335</v>
      </c>
    </row>
    <row r="94" spans="1:71" ht="15.75">
      <c r="A94" s="35"/>
      <c r="B94" s="25">
        <v>107.16500000000005</v>
      </c>
      <c r="C94" s="25">
        <v>33.5</v>
      </c>
      <c r="D94" s="25">
        <v>0.45</v>
      </c>
      <c r="E94" s="3">
        <v>0.22</v>
      </c>
      <c r="F94" s="3">
        <v>0.14000000000000001</v>
      </c>
      <c r="G94" s="3">
        <f t="shared" si="7"/>
        <v>0.63636363636363646</v>
      </c>
      <c r="H94" s="3"/>
      <c r="I94" s="25"/>
      <c r="J94" s="25"/>
      <c r="K94" s="25"/>
      <c r="L94" s="25"/>
      <c r="M94" s="3"/>
      <c r="N94" s="3"/>
      <c r="O94" s="3">
        <v>1.8</v>
      </c>
      <c r="P94" s="21">
        <f t="shared" si="8"/>
        <v>68.727272727272734</v>
      </c>
      <c r="Q94" s="21">
        <f t="shared" si="9"/>
        <v>1.7738095238095239</v>
      </c>
      <c r="R94" s="3">
        <v>1.375</v>
      </c>
      <c r="S94" s="21">
        <f t="shared" si="10"/>
        <v>57.692307692307693</v>
      </c>
      <c r="T94" s="21">
        <f t="shared" si="11"/>
        <v>1.3511666666666666</v>
      </c>
      <c r="U94" s="25">
        <v>9</v>
      </c>
      <c r="V94" s="30">
        <f t="shared" si="6"/>
        <v>2.4545454545454546</v>
      </c>
      <c r="W94" s="21">
        <f t="shared" si="12"/>
        <v>5.3333333333333339</v>
      </c>
    </row>
    <row r="95" spans="1:71" ht="15.75">
      <c r="A95" s="35"/>
      <c r="B95" s="25">
        <v>107.20500000000006</v>
      </c>
      <c r="C95" s="31">
        <v>34.1</v>
      </c>
      <c r="D95" s="31">
        <v>0.43</v>
      </c>
      <c r="E95" s="5">
        <v>0.23</v>
      </c>
      <c r="F95" s="5">
        <v>0.15</v>
      </c>
      <c r="G95" s="3">
        <f t="shared" si="7"/>
        <v>0.65217391304347816</v>
      </c>
      <c r="H95" s="3"/>
      <c r="I95" s="25"/>
      <c r="J95" s="25"/>
      <c r="K95" s="25"/>
      <c r="L95" s="25"/>
      <c r="M95" s="3"/>
      <c r="N95" s="3"/>
      <c r="O95" s="5">
        <v>1.62</v>
      </c>
      <c r="P95" s="21">
        <f t="shared" si="8"/>
        <v>59.165217391304353</v>
      </c>
      <c r="Q95" s="21">
        <f t="shared" si="9"/>
        <v>1.5926190476190478</v>
      </c>
      <c r="R95" s="5">
        <v>1.425</v>
      </c>
      <c r="S95" s="21">
        <f t="shared" si="10"/>
        <v>57.19063545150501</v>
      </c>
      <c r="T95" s="21">
        <f t="shared" si="11"/>
        <v>1.4000833333333333</v>
      </c>
      <c r="U95" s="25">
        <v>8</v>
      </c>
      <c r="V95" s="30">
        <f t="shared" si="6"/>
        <v>2.0869565217391308</v>
      </c>
      <c r="W95" s="21">
        <f t="shared" si="12"/>
        <v>4.166666666666667</v>
      </c>
    </row>
    <row r="96" spans="1:71" ht="15.75">
      <c r="A96" s="35"/>
      <c r="B96" s="25">
        <v>107.24500000000006</v>
      </c>
      <c r="C96" s="25">
        <v>33.9</v>
      </c>
      <c r="D96" s="25">
        <v>0.37</v>
      </c>
      <c r="E96" s="3">
        <v>0.18</v>
      </c>
      <c r="F96" s="3">
        <v>0.13</v>
      </c>
      <c r="G96" s="3">
        <f t="shared" si="7"/>
        <v>0.72222222222222232</v>
      </c>
      <c r="H96" s="3"/>
      <c r="I96" s="25"/>
      <c r="J96" s="25"/>
      <c r="K96" s="25"/>
      <c r="L96" s="25"/>
      <c r="M96" s="3"/>
      <c r="N96" s="3"/>
      <c r="O96" s="3">
        <v>1.34</v>
      </c>
      <c r="P96" s="21">
        <f t="shared" si="8"/>
        <v>62.533333333333346</v>
      </c>
      <c r="Q96" s="21">
        <f t="shared" si="9"/>
        <v>1.3185714285714287</v>
      </c>
      <c r="R96" s="3">
        <v>2.54</v>
      </c>
      <c r="S96" s="21">
        <f t="shared" si="10"/>
        <v>130.25641025641028</v>
      </c>
      <c r="T96" s="21">
        <f t="shared" si="11"/>
        <v>2.5205000000000002</v>
      </c>
      <c r="U96" s="25">
        <v>8</v>
      </c>
      <c r="V96" s="30">
        <f t="shared" si="6"/>
        <v>2.666666666666667</v>
      </c>
      <c r="W96" s="21">
        <f t="shared" si="12"/>
        <v>5</v>
      </c>
    </row>
    <row r="97" spans="1:71" ht="15.75">
      <c r="A97" s="35"/>
      <c r="B97" s="25">
        <v>107.28500000000007</v>
      </c>
      <c r="C97" s="25">
        <v>34.9</v>
      </c>
      <c r="D97" s="25">
        <v>0.35</v>
      </c>
      <c r="E97" s="3">
        <v>0.25</v>
      </c>
      <c r="F97" s="3">
        <v>0.28999999999999998</v>
      </c>
      <c r="G97" s="3">
        <f t="shared" si="7"/>
        <v>1.1599999999999999</v>
      </c>
      <c r="H97" s="3"/>
      <c r="I97" s="25"/>
      <c r="J97" s="25"/>
      <c r="K97" s="25"/>
      <c r="L97" s="25"/>
      <c r="M97" s="3"/>
      <c r="N97" s="3"/>
      <c r="O97" s="3">
        <v>1.64</v>
      </c>
      <c r="P97" s="21">
        <f t="shared" si="8"/>
        <v>55.103999999999999</v>
      </c>
      <c r="Q97" s="21">
        <f t="shared" si="9"/>
        <v>1.6102380952380952</v>
      </c>
      <c r="R97" s="3">
        <v>5.09</v>
      </c>
      <c r="S97" s="21">
        <f t="shared" si="10"/>
        <v>187.93846153846152</v>
      </c>
      <c r="T97" s="21">
        <f t="shared" si="11"/>
        <v>5.0629166666666663</v>
      </c>
      <c r="U97" s="25">
        <v>10</v>
      </c>
      <c r="V97" s="30">
        <f t="shared" si="6"/>
        <v>2.4000000000000004</v>
      </c>
      <c r="W97" s="21">
        <f t="shared" si="12"/>
        <v>5.8333333333333339</v>
      </c>
    </row>
    <row r="98" spans="1:71" ht="15.75">
      <c r="A98" s="35"/>
      <c r="B98" s="25">
        <v>107.32500000000007</v>
      </c>
      <c r="C98" s="25">
        <v>34.299999999999997</v>
      </c>
      <c r="D98" s="25">
        <v>0.37</v>
      </c>
      <c r="E98" s="3">
        <v>0.35</v>
      </c>
      <c r="F98" s="3">
        <v>0.4</v>
      </c>
      <c r="G98" s="3">
        <f t="shared" si="7"/>
        <v>1.142857142857143</v>
      </c>
      <c r="H98" s="3"/>
      <c r="I98" s="25"/>
      <c r="J98" s="25"/>
      <c r="K98" s="25"/>
      <c r="L98" s="25"/>
      <c r="M98" s="3"/>
      <c r="N98" s="3"/>
      <c r="O98" s="3">
        <v>3.04</v>
      </c>
      <c r="P98" s="21">
        <f t="shared" si="8"/>
        <v>72.960000000000008</v>
      </c>
      <c r="Q98" s="21">
        <f t="shared" si="9"/>
        <v>2.9983333333333335</v>
      </c>
      <c r="R98" s="3">
        <v>2.76</v>
      </c>
      <c r="S98" s="21">
        <f t="shared" si="10"/>
        <v>72.791208791208788</v>
      </c>
      <c r="T98" s="21">
        <f t="shared" si="11"/>
        <v>2.722083333333333</v>
      </c>
      <c r="U98" s="25">
        <v>15</v>
      </c>
      <c r="V98" s="30">
        <f t="shared" si="6"/>
        <v>2.5714285714285721</v>
      </c>
      <c r="W98" s="21">
        <f t="shared" si="12"/>
        <v>9.1666666666666679</v>
      </c>
    </row>
    <row r="99" spans="1:71" s="24" customFormat="1" ht="15.75">
      <c r="A99" s="35"/>
      <c r="B99" s="25">
        <v>107.38</v>
      </c>
      <c r="C99" s="25">
        <v>21.4</v>
      </c>
      <c r="D99" s="25">
        <v>0.47</v>
      </c>
      <c r="E99" s="3">
        <v>1.69</v>
      </c>
      <c r="F99" s="3">
        <v>0.9</v>
      </c>
      <c r="G99" s="3">
        <f t="shared" si="7"/>
        <v>0.53254437869822491</v>
      </c>
      <c r="H99" s="3">
        <v>0.51443808532778357</v>
      </c>
      <c r="I99" s="3">
        <v>0.19259478398314014</v>
      </c>
      <c r="J99" s="3">
        <v>1.8719620653319287E-2</v>
      </c>
      <c r="K99" s="3">
        <v>1.2547228661749208E-2</v>
      </c>
      <c r="L99" s="3">
        <v>0.7382997186259922</v>
      </c>
      <c r="M99" s="3">
        <v>0.82033302069554681</v>
      </c>
      <c r="N99" s="3">
        <v>0.6967875949962099</v>
      </c>
      <c r="O99" s="3">
        <v>7.21</v>
      </c>
      <c r="P99" s="21">
        <f t="shared" si="8"/>
        <v>35.836686390532542</v>
      </c>
      <c r="Q99" s="21">
        <f t="shared" si="9"/>
        <v>7.008809523809524</v>
      </c>
      <c r="R99" s="3">
        <v>2.2799999999999998</v>
      </c>
      <c r="S99" s="21">
        <f t="shared" si="10"/>
        <v>12.45334547109695</v>
      </c>
      <c r="T99" s="21">
        <f t="shared" si="11"/>
        <v>2.0969166666666665</v>
      </c>
      <c r="U99" s="25">
        <v>57</v>
      </c>
      <c r="V99" s="30">
        <f t="shared" si="6"/>
        <v>2.023668639053255</v>
      </c>
      <c r="W99" s="21">
        <f t="shared" si="12"/>
        <v>28.833333333333339</v>
      </c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</row>
    <row r="100" spans="1:71" ht="15.75">
      <c r="A100" s="35"/>
      <c r="B100" s="25">
        <v>107.47</v>
      </c>
      <c r="C100" s="25">
        <v>30.8</v>
      </c>
      <c r="D100" s="25">
        <v>0.35</v>
      </c>
      <c r="E100" s="3">
        <v>0.28999999999999998</v>
      </c>
      <c r="F100" s="3">
        <v>0.17</v>
      </c>
      <c r="G100" s="3">
        <f t="shared" si="7"/>
        <v>0.5862068965517242</v>
      </c>
      <c r="H100" s="3"/>
      <c r="I100" s="25"/>
      <c r="J100" s="25"/>
      <c r="K100" s="25"/>
      <c r="L100" s="25"/>
      <c r="M100" s="3"/>
      <c r="N100" s="3"/>
      <c r="O100" s="3">
        <v>1.58</v>
      </c>
      <c r="P100" s="21">
        <f t="shared" si="8"/>
        <v>45.765517241379321</v>
      </c>
      <c r="Q100" s="21">
        <f t="shared" si="9"/>
        <v>1.5454761904761904</v>
      </c>
      <c r="R100" s="3">
        <v>3.87</v>
      </c>
      <c r="S100" s="21">
        <f t="shared" si="10"/>
        <v>123.18302387267906</v>
      </c>
      <c r="T100" s="21">
        <f t="shared" si="11"/>
        <v>3.8385833333333332</v>
      </c>
      <c r="U100" s="25">
        <v>17</v>
      </c>
      <c r="V100" s="30">
        <f t="shared" si="6"/>
        <v>3.5172413793103456</v>
      </c>
      <c r="W100" s="21">
        <f t="shared" si="12"/>
        <v>12.166666666666668</v>
      </c>
    </row>
    <row r="101" spans="1:71" s="24" customFormat="1" ht="15.75">
      <c r="A101" s="33"/>
      <c r="B101" s="25">
        <v>107.55</v>
      </c>
      <c r="C101" s="25">
        <v>25.5</v>
      </c>
      <c r="D101" s="25">
        <v>0.55000000000000004</v>
      </c>
      <c r="E101" s="3">
        <v>1.63</v>
      </c>
      <c r="F101" s="3">
        <v>0.84</v>
      </c>
      <c r="G101" s="3">
        <f t="shared" si="7"/>
        <v>0.51533742331288346</v>
      </c>
      <c r="H101" s="3">
        <v>0.44703574542284219</v>
      </c>
      <c r="I101" s="3">
        <v>0.13848018672199172</v>
      </c>
      <c r="J101" s="3">
        <v>1.2994730290456431E-2</v>
      </c>
      <c r="K101" s="3">
        <v>8.5236307053941918E-3</v>
      </c>
      <c r="L101" s="3">
        <v>0.60703429314068447</v>
      </c>
      <c r="M101" s="3">
        <v>0.7226598727865291</v>
      </c>
      <c r="N101" s="3">
        <v>0.73642585019367024</v>
      </c>
      <c r="O101" s="3">
        <v>9.83</v>
      </c>
      <c r="P101" s="21">
        <f t="shared" si="8"/>
        <v>50.657668711656449</v>
      </c>
      <c r="Q101" s="21">
        <f t="shared" si="9"/>
        <v>9.6359523809523804</v>
      </c>
      <c r="R101" s="3">
        <v>4.9000000000000004</v>
      </c>
      <c r="S101" s="21">
        <f t="shared" si="10"/>
        <v>27.748938178386034</v>
      </c>
      <c r="T101" s="21">
        <f t="shared" si="11"/>
        <v>4.723416666666667</v>
      </c>
      <c r="U101" s="25">
        <v>63</v>
      </c>
      <c r="V101" s="30">
        <f t="shared" ref="V101:V143" si="13">(U101/E101)/(140/8.4)</f>
        <v>2.3190184049079763</v>
      </c>
      <c r="W101" s="21">
        <f t="shared" si="12"/>
        <v>35.833333333333343</v>
      </c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</row>
    <row r="102" spans="1:71" ht="15.75">
      <c r="A102" s="34" t="s">
        <v>28</v>
      </c>
      <c r="B102" s="25">
        <v>107.63</v>
      </c>
      <c r="C102" s="25">
        <v>35</v>
      </c>
      <c r="D102" s="25">
        <v>0.49</v>
      </c>
      <c r="E102" s="3">
        <v>0.16</v>
      </c>
      <c r="F102" s="3">
        <v>0.14000000000000001</v>
      </c>
      <c r="G102" s="3">
        <f t="shared" si="7"/>
        <v>0.87500000000000011</v>
      </c>
      <c r="H102" s="3"/>
      <c r="I102" s="25"/>
      <c r="J102" s="25"/>
      <c r="K102" s="25"/>
      <c r="L102" s="25"/>
      <c r="M102" s="3"/>
      <c r="N102" s="3"/>
      <c r="O102" s="3">
        <v>2.92</v>
      </c>
      <c r="P102" s="21">
        <f t="shared" si="8"/>
        <v>153.30000000000001</v>
      </c>
      <c r="Q102" s="21">
        <f t="shared" si="9"/>
        <v>2.9009523809523809</v>
      </c>
      <c r="R102" s="3">
        <v>4.32</v>
      </c>
      <c r="S102" s="21">
        <f t="shared" si="10"/>
        <v>249.23076923076923</v>
      </c>
      <c r="T102" s="21">
        <f t="shared" si="11"/>
        <v>4.3026666666666671</v>
      </c>
      <c r="U102" s="25">
        <v>8</v>
      </c>
      <c r="V102" s="30">
        <f t="shared" si="13"/>
        <v>3.0000000000000004</v>
      </c>
      <c r="W102" s="21">
        <f t="shared" si="12"/>
        <v>5.3333333333333339</v>
      </c>
    </row>
    <row r="103" spans="1:71" ht="15.75">
      <c r="A103" s="35"/>
      <c r="B103" s="25">
        <v>107.71</v>
      </c>
      <c r="C103" s="25">
        <v>32.4</v>
      </c>
      <c r="D103" s="25">
        <v>0.37</v>
      </c>
      <c r="E103" s="3">
        <v>0.08</v>
      </c>
      <c r="F103" s="3">
        <v>0.09</v>
      </c>
      <c r="G103" s="3">
        <f t="shared" si="7"/>
        <v>1.125</v>
      </c>
      <c r="H103" s="3"/>
      <c r="I103" s="25"/>
      <c r="J103" s="25"/>
      <c r="K103" s="25"/>
      <c r="L103" s="25"/>
      <c r="M103" s="3"/>
      <c r="N103" s="3"/>
      <c r="O103" s="3">
        <v>0.57999999999999996</v>
      </c>
      <c r="P103" s="21">
        <f t="shared" si="8"/>
        <v>60.9</v>
      </c>
      <c r="Q103" s="21">
        <f t="shared" si="9"/>
        <v>0.57047619047619047</v>
      </c>
      <c r="R103" s="3">
        <v>3.58</v>
      </c>
      <c r="S103" s="21">
        <f t="shared" si="10"/>
        <v>413.07692307692304</v>
      </c>
      <c r="T103" s="21">
        <f t="shared" si="11"/>
        <v>3.5713333333333335</v>
      </c>
      <c r="U103" s="25">
        <v>6</v>
      </c>
      <c r="V103" s="30">
        <f t="shared" si="13"/>
        <v>4.5000000000000009</v>
      </c>
      <c r="W103" s="21">
        <f t="shared" si="12"/>
        <v>4.666666666666667</v>
      </c>
    </row>
    <row r="104" spans="1:71" ht="15.75">
      <c r="A104" s="35"/>
      <c r="B104" s="25">
        <v>107.78999999999999</v>
      </c>
      <c r="C104" s="25">
        <v>32.4</v>
      </c>
      <c r="D104" s="25">
        <v>0.36</v>
      </c>
      <c r="E104" s="3">
        <v>0.17</v>
      </c>
      <c r="F104" s="3">
        <v>0.21</v>
      </c>
      <c r="G104" s="3">
        <f t="shared" si="7"/>
        <v>1.2352941176470587</v>
      </c>
      <c r="H104" s="3"/>
      <c r="I104" s="25"/>
      <c r="J104" s="25"/>
      <c r="K104" s="25"/>
      <c r="L104" s="25"/>
      <c r="M104" s="3"/>
      <c r="N104" s="3"/>
      <c r="O104" s="3">
        <v>1.6</v>
      </c>
      <c r="P104" s="21">
        <f t="shared" si="8"/>
        <v>79.058823529411768</v>
      </c>
      <c r="Q104" s="21">
        <f t="shared" si="9"/>
        <v>1.5797619047619049</v>
      </c>
      <c r="R104" s="3">
        <v>3.95</v>
      </c>
      <c r="S104" s="21">
        <f t="shared" si="10"/>
        <v>214.47963800904975</v>
      </c>
      <c r="T104" s="21">
        <f t="shared" si="11"/>
        <v>3.9315833333333337</v>
      </c>
      <c r="U104" s="25">
        <v>8</v>
      </c>
      <c r="V104" s="30">
        <f t="shared" si="13"/>
        <v>2.8235294117647061</v>
      </c>
      <c r="W104" s="21">
        <f t="shared" si="12"/>
        <v>5.166666666666667</v>
      </c>
    </row>
    <row r="105" spans="1:71" ht="15.75">
      <c r="A105" s="33"/>
      <c r="B105" s="25">
        <v>107.86999999999999</v>
      </c>
      <c r="C105" s="25">
        <v>35.9</v>
      </c>
      <c r="D105" s="25">
        <v>0.46</v>
      </c>
      <c r="E105" s="3">
        <v>0.08</v>
      </c>
      <c r="F105" s="3">
        <v>0.08</v>
      </c>
      <c r="G105" s="3">
        <f t="shared" si="7"/>
        <v>1</v>
      </c>
      <c r="H105" s="3"/>
      <c r="I105" s="25"/>
      <c r="J105" s="25"/>
      <c r="K105" s="25"/>
      <c r="L105" s="25"/>
      <c r="M105" s="3"/>
      <c r="N105" s="3"/>
      <c r="O105" s="3">
        <v>1.31</v>
      </c>
      <c r="P105" s="21">
        <f t="shared" si="8"/>
        <v>137.55000000000001</v>
      </c>
      <c r="Q105" s="21">
        <f t="shared" si="9"/>
        <v>1.3004761904761906</v>
      </c>
      <c r="R105" s="3">
        <v>1.59</v>
      </c>
      <c r="S105" s="21">
        <f t="shared" si="10"/>
        <v>183.46153846153845</v>
      </c>
      <c r="T105" s="21">
        <f t="shared" si="11"/>
        <v>1.5813333333333335</v>
      </c>
      <c r="U105" s="25">
        <v>6</v>
      </c>
      <c r="V105" s="30">
        <f t="shared" si="13"/>
        <v>4.5000000000000009</v>
      </c>
      <c r="W105" s="21">
        <f t="shared" si="12"/>
        <v>4.666666666666667</v>
      </c>
    </row>
    <row r="106" spans="1:71" ht="15.75">
      <c r="A106" s="34" t="s">
        <v>29</v>
      </c>
      <c r="B106" s="25">
        <v>107.94999999999999</v>
      </c>
      <c r="C106" s="25">
        <v>33.5</v>
      </c>
      <c r="D106" s="25">
        <v>0.44</v>
      </c>
      <c r="E106" s="3">
        <v>0.88</v>
      </c>
      <c r="F106" s="3">
        <v>0.46</v>
      </c>
      <c r="G106" s="3">
        <f t="shared" si="7"/>
        <v>0.52272727272727271</v>
      </c>
      <c r="H106" s="3"/>
      <c r="I106" s="25"/>
      <c r="J106" s="25"/>
      <c r="K106" s="25"/>
      <c r="L106" s="25"/>
      <c r="M106" s="3"/>
      <c r="N106" s="3"/>
      <c r="O106" s="3">
        <v>5.19</v>
      </c>
      <c r="P106" s="21">
        <f t="shared" si="8"/>
        <v>49.540909090909096</v>
      </c>
      <c r="Q106" s="21">
        <f t="shared" si="9"/>
        <v>5.085238095238096</v>
      </c>
      <c r="R106" s="3">
        <v>2.69</v>
      </c>
      <c r="S106" s="21">
        <f t="shared" si="10"/>
        <v>28.216783216783213</v>
      </c>
      <c r="T106" s="21">
        <f t="shared" si="11"/>
        <v>2.5946666666666665</v>
      </c>
      <c r="U106" s="25">
        <v>35</v>
      </c>
      <c r="V106" s="30">
        <f t="shared" si="13"/>
        <v>2.3863636363636367</v>
      </c>
      <c r="W106" s="21">
        <f t="shared" si="12"/>
        <v>20.333333333333336</v>
      </c>
    </row>
    <row r="107" spans="1:71" ht="15.75">
      <c r="A107" s="33"/>
      <c r="B107" s="25">
        <v>108.02999999999999</v>
      </c>
      <c r="C107" s="25">
        <v>34.4</v>
      </c>
      <c r="D107" s="25">
        <v>0.41</v>
      </c>
      <c r="E107" s="3">
        <v>0.23</v>
      </c>
      <c r="F107" s="3">
        <v>0.12</v>
      </c>
      <c r="G107" s="3">
        <f t="shared" si="7"/>
        <v>0.52173913043478259</v>
      </c>
      <c r="H107" s="3"/>
      <c r="I107" s="25"/>
      <c r="J107" s="25"/>
      <c r="K107" s="25"/>
      <c r="L107" s="25"/>
      <c r="M107" s="3"/>
      <c r="N107" s="3"/>
      <c r="O107" s="3">
        <v>1.57</v>
      </c>
      <c r="P107" s="21">
        <f t="shared" si="8"/>
        <v>57.339130434782611</v>
      </c>
      <c r="Q107" s="21">
        <f t="shared" si="9"/>
        <v>1.5426190476190478</v>
      </c>
      <c r="R107" s="3">
        <v>3.8</v>
      </c>
      <c r="S107" s="21">
        <f t="shared" si="10"/>
        <v>152.50836120401337</v>
      </c>
      <c r="T107" s="21">
        <f t="shared" si="11"/>
        <v>3.7750833333333333</v>
      </c>
      <c r="U107" s="25">
        <v>15</v>
      </c>
      <c r="V107" s="30">
        <f t="shared" si="13"/>
        <v>3.9130434782608701</v>
      </c>
      <c r="W107" s="21">
        <f t="shared" si="12"/>
        <v>11.166666666666668</v>
      </c>
    </row>
    <row r="108" spans="1:71" s="24" customFormat="1" ht="15.75">
      <c r="A108" s="25" t="s">
        <v>30</v>
      </c>
      <c r="B108" s="25">
        <v>108.14999999999999</v>
      </c>
      <c r="C108" s="25">
        <v>30.8</v>
      </c>
      <c r="D108" s="25">
        <v>0.56999999999999995</v>
      </c>
      <c r="E108" s="3">
        <v>1.08</v>
      </c>
      <c r="F108" s="3">
        <v>0.61</v>
      </c>
      <c r="G108" s="3">
        <f t="shared" si="7"/>
        <v>0.56481481481481477</v>
      </c>
      <c r="H108" s="3">
        <v>0.33527100049123959</v>
      </c>
      <c r="I108" s="3">
        <v>0.11807561643835617</v>
      </c>
      <c r="J108" s="3">
        <v>1.371945205479452E-2</v>
      </c>
      <c r="K108" s="3">
        <v>7.4514885844748861E-3</v>
      </c>
      <c r="L108" s="3">
        <v>0.47451755756886516</v>
      </c>
      <c r="M108" s="3">
        <v>0.7778976353587953</v>
      </c>
      <c r="N108" s="3">
        <v>0.70655130699264557</v>
      </c>
      <c r="O108" s="3">
        <v>2.81</v>
      </c>
      <c r="P108" s="21">
        <f t="shared" si="8"/>
        <v>21.855555555555554</v>
      </c>
      <c r="Q108" s="21">
        <f t="shared" si="9"/>
        <v>2.6814285714285715</v>
      </c>
      <c r="R108" s="3">
        <v>2.95</v>
      </c>
      <c r="S108" s="21">
        <f t="shared" si="10"/>
        <v>25.213675213675213</v>
      </c>
      <c r="T108" s="21">
        <f t="shared" si="11"/>
        <v>2.8330000000000002</v>
      </c>
      <c r="U108" s="25">
        <v>30</v>
      </c>
      <c r="V108" s="30">
        <f t="shared" si="13"/>
        <v>1.6666666666666667</v>
      </c>
      <c r="W108" s="21">
        <f t="shared" si="12"/>
        <v>12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71" s="24" customFormat="1" ht="15.75">
      <c r="A109" s="34">
        <v>23</v>
      </c>
      <c r="B109" s="25">
        <v>108.22999999999999</v>
      </c>
      <c r="C109" s="25">
        <v>27.9</v>
      </c>
      <c r="D109" s="25">
        <v>0.56000000000000005</v>
      </c>
      <c r="E109" s="3">
        <v>1.98</v>
      </c>
      <c r="F109" s="3">
        <v>1</v>
      </c>
      <c r="G109" s="3">
        <f t="shared" si="7"/>
        <v>0.50505050505050508</v>
      </c>
      <c r="H109" s="3">
        <v>0.55957146220861786</v>
      </c>
      <c r="I109" s="3">
        <v>0.13485753012048196</v>
      </c>
      <c r="J109" s="3">
        <v>1.6165512048192773E-2</v>
      </c>
      <c r="K109" s="3">
        <v>9.1506425702811249E-3</v>
      </c>
      <c r="L109" s="3">
        <v>0.71974514694757374</v>
      </c>
      <c r="M109" s="3">
        <v>0.71974514694757374</v>
      </c>
      <c r="N109" s="3">
        <v>0.77745777735598554</v>
      </c>
      <c r="O109" s="3">
        <v>6.71</v>
      </c>
      <c r="P109" s="21">
        <f t="shared" si="8"/>
        <v>28.466666666666669</v>
      </c>
      <c r="Q109" s="21">
        <f t="shared" si="9"/>
        <v>6.4742857142857142</v>
      </c>
      <c r="R109" s="3">
        <v>3.48</v>
      </c>
      <c r="S109" s="21">
        <f t="shared" si="10"/>
        <v>16.223776223776223</v>
      </c>
      <c r="T109" s="21">
        <f t="shared" si="11"/>
        <v>3.2654999999999998</v>
      </c>
      <c r="U109" s="25">
        <v>47</v>
      </c>
      <c r="V109" s="30">
        <f t="shared" si="13"/>
        <v>1.4242424242424245</v>
      </c>
      <c r="W109" s="21">
        <f t="shared" si="12"/>
        <v>14.000000000000007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</row>
    <row r="110" spans="1:71" ht="15.75">
      <c r="A110" s="35"/>
      <c r="B110" s="25">
        <v>108.30999999999999</v>
      </c>
      <c r="C110" s="25">
        <v>36</v>
      </c>
      <c r="D110" s="25">
        <v>0.42</v>
      </c>
      <c r="E110" s="3">
        <v>0.08</v>
      </c>
      <c r="F110" s="3">
        <v>0.08</v>
      </c>
      <c r="G110" s="3">
        <f t="shared" si="7"/>
        <v>1</v>
      </c>
      <c r="H110" s="3"/>
      <c r="I110" s="25"/>
      <c r="J110" s="25"/>
      <c r="K110" s="25"/>
      <c r="L110" s="25"/>
      <c r="M110" s="3"/>
      <c r="N110" s="3"/>
      <c r="O110" s="3">
        <v>0.38</v>
      </c>
      <c r="P110" s="21">
        <f t="shared" si="8"/>
        <v>39.900000000000006</v>
      </c>
      <c r="Q110" s="21">
        <f t="shared" si="9"/>
        <v>0.37047619047619046</v>
      </c>
      <c r="R110" s="3">
        <v>1.18</v>
      </c>
      <c r="S110" s="21">
        <f t="shared" si="10"/>
        <v>136.15384615384613</v>
      </c>
      <c r="T110" s="21">
        <f t="shared" si="11"/>
        <v>1.1713333333333333</v>
      </c>
      <c r="U110" s="25">
        <v>3</v>
      </c>
      <c r="V110" s="30">
        <f t="shared" si="13"/>
        <v>2.2500000000000004</v>
      </c>
      <c r="W110" s="21">
        <f t="shared" si="12"/>
        <v>1.6666666666666667</v>
      </c>
    </row>
    <row r="111" spans="1:71" ht="15.75">
      <c r="A111" s="35"/>
      <c r="B111" s="25">
        <v>108.38999999999999</v>
      </c>
      <c r="C111" s="25">
        <v>33.700000000000003</v>
      </c>
      <c r="D111" s="25">
        <v>0.36</v>
      </c>
      <c r="E111" s="3">
        <v>0.17</v>
      </c>
      <c r="F111" s="3">
        <v>0.13</v>
      </c>
      <c r="G111" s="3">
        <f t="shared" si="7"/>
        <v>0.76470588235294112</v>
      </c>
      <c r="H111" s="3"/>
      <c r="I111" s="25"/>
      <c r="J111" s="25"/>
      <c r="K111" s="25"/>
      <c r="L111" s="25"/>
      <c r="M111" s="3"/>
      <c r="N111" s="3"/>
      <c r="O111" s="3">
        <v>0.47</v>
      </c>
      <c r="P111" s="21">
        <f t="shared" si="8"/>
        <v>23.223529411764702</v>
      </c>
      <c r="Q111" s="21">
        <f t="shared" si="9"/>
        <v>0.44976190476190475</v>
      </c>
      <c r="R111" s="3">
        <v>1.6950000000000001</v>
      </c>
      <c r="S111" s="21">
        <f t="shared" si="10"/>
        <v>92.036199095022624</v>
      </c>
      <c r="T111" s="21">
        <f t="shared" si="11"/>
        <v>1.6765833333333333</v>
      </c>
      <c r="U111" s="25">
        <v>7</v>
      </c>
      <c r="V111" s="30">
        <f t="shared" si="13"/>
        <v>2.4705882352941178</v>
      </c>
      <c r="W111" s="21">
        <f t="shared" si="12"/>
        <v>4.166666666666667</v>
      </c>
    </row>
    <row r="112" spans="1:71" ht="15.75">
      <c r="A112" s="35"/>
      <c r="B112" s="25">
        <v>108.46999999999998</v>
      </c>
      <c r="C112" s="25">
        <v>34.5</v>
      </c>
      <c r="D112" s="25">
        <v>0.44</v>
      </c>
      <c r="E112" s="3">
        <v>0.11</v>
      </c>
      <c r="F112" s="3">
        <v>0.12</v>
      </c>
      <c r="G112" s="3">
        <f t="shared" si="7"/>
        <v>1.0909090909090908</v>
      </c>
      <c r="H112" s="3"/>
      <c r="I112" s="25"/>
      <c r="J112" s="25"/>
      <c r="K112" s="25"/>
      <c r="L112" s="25"/>
      <c r="M112" s="3"/>
      <c r="N112" s="3"/>
      <c r="O112" s="3">
        <v>0.56000000000000005</v>
      </c>
      <c r="P112" s="21">
        <f t="shared" si="8"/>
        <v>42.763636363636373</v>
      </c>
      <c r="Q112" s="21">
        <f t="shared" si="9"/>
        <v>0.546904761904762</v>
      </c>
      <c r="R112" s="3">
        <v>1.095</v>
      </c>
      <c r="S112" s="21">
        <f t="shared" si="10"/>
        <v>91.888111888111894</v>
      </c>
      <c r="T112" s="21">
        <f t="shared" si="11"/>
        <v>1.0830833333333334</v>
      </c>
      <c r="U112" s="25">
        <v>5</v>
      </c>
      <c r="V112" s="30">
        <f t="shared" si="13"/>
        <v>2.7272727272727275</v>
      </c>
      <c r="W112" s="21">
        <f t="shared" si="12"/>
        <v>3.166666666666667</v>
      </c>
    </row>
    <row r="113" spans="1:71" ht="15.75">
      <c r="A113" s="35"/>
      <c r="B113" s="25">
        <v>108.54999999999998</v>
      </c>
      <c r="C113" s="25">
        <v>32.1</v>
      </c>
      <c r="D113" s="25">
        <v>0.41</v>
      </c>
      <c r="E113" s="3">
        <v>0.69</v>
      </c>
      <c r="F113" s="3">
        <v>0.37</v>
      </c>
      <c r="G113" s="3">
        <f t="shared" si="7"/>
        <v>0.53623188405797106</v>
      </c>
      <c r="H113" s="3"/>
      <c r="I113" s="25"/>
      <c r="J113" s="25"/>
      <c r="K113" s="25"/>
      <c r="L113" s="25"/>
      <c r="M113" s="3"/>
      <c r="N113" s="3"/>
      <c r="O113" s="3">
        <v>1.83</v>
      </c>
      <c r="P113" s="21">
        <f t="shared" si="8"/>
        <v>22.278260869565219</v>
      </c>
      <c r="Q113" s="21">
        <f t="shared" si="9"/>
        <v>1.747857142857143</v>
      </c>
      <c r="R113" s="3">
        <v>2.9</v>
      </c>
      <c r="S113" s="21">
        <f t="shared" si="10"/>
        <v>38.795986622073578</v>
      </c>
      <c r="T113" s="21">
        <f t="shared" si="11"/>
        <v>2.82525</v>
      </c>
      <c r="U113" s="25">
        <v>21</v>
      </c>
      <c r="V113" s="30">
        <f t="shared" si="13"/>
        <v>1.8260869565217397</v>
      </c>
      <c r="W113" s="21">
        <f t="shared" si="12"/>
        <v>9.5000000000000018</v>
      </c>
    </row>
    <row r="114" spans="1:71" ht="15.75">
      <c r="A114" s="35"/>
      <c r="B114" s="25">
        <v>108.62999999999998</v>
      </c>
      <c r="C114" s="25">
        <v>34</v>
      </c>
      <c r="D114" s="25">
        <v>0.36</v>
      </c>
      <c r="E114" s="3">
        <v>0.13</v>
      </c>
      <c r="F114" s="3">
        <v>0.11</v>
      </c>
      <c r="G114" s="3">
        <f t="shared" si="7"/>
        <v>0.84615384615384615</v>
      </c>
      <c r="H114" s="3"/>
      <c r="I114" s="25"/>
      <c r="J114" s="25"/>
      <c r="K114" s="25"/>
      <c r="L114" s="25"/>
      <c r="M114" s="3"/>
      <c r="N114" s="3"/>
      <c r="O114" s="3">
        <v>0.45</v>
      </c>
      <c r="P114" s="21">
        <f t="shared" si="8"/>
        <v>29.07692307692308</v>
      </c>
      <c r="Q114" s="21">
        <f t="shared" si="9"/>
        <v>0.43452380952380953</v>
      </c>
      <c r="R114" s="3">
        <v>6.52</v>
      </c>
      <c r="S114" s="21">
        <f t="shared" si="10"/>
        <v>462.9585798816567</v>
      </c>
      <c r="T114" s="21">
        <f t="shared" si="11"/>
        <v>6.5059166666666659</v>
      </c>
      <c r="U114" s="25">
        <v>6</v>
      </c>
      <c r="V114" s="30">
        <f t="shared" si="13"/>
        <v>2.7692307692307696</v>
      </c>
      <c r="W114" s="21">
        <f t="shared" si="12"/>
        <v>3.8333333333333335</v>
      </c>
    </row>
    <row r="115" spans="1:71" ht="15.75">
      <c r="A115" s="35"/>
      <c r="B115" s="25">
        <v>108.70999999999998</v>
      </c>
      <c r="C115" s="25">
        <v>33.6</v>
      </c>
      <c r="D115" s="25">
        <v>0.27</v>
      </c>
      <c r="E115" s="3">
        <v>0.26</v>
      </c>
      <c r="F115" s="3">
        <v>0.18</v>
      </c>
      <c r="G115" s="3">
        <f t="shared" si="7"/>
        <v>0.69230769230769229</v>
      </c>
      <c r="H115" s="3"/>
      <c r="I115" s="3"/>
      <c r="J115" s="3"/>
      <c r="K115" s="3"/>
      <c r="L115" s="3"/>
      <c r="M115" s="3"/>
      <c r="N115" s="3"/>
      <c r="O115" s="3">
        <v>1.29</v>
      </c>
      <c r="P115" s="21">
        <f t="shared" si="8"/>
        <v>41.676923076923082</v>
      </c>
      <c r="Q115" s="21">
        <f t="shared" si="9"/>
        <v>1.2590476190476192</v>
      </c>
      <c r="R115" s="3">
        <v>2.58</v>
      </c>
      <c r="S115" s="21">
        <f t="shared" si="10"/>
        <v>91.597633136094672</v>
      </c>
      <c r="T115" s="21">
        <f t="shared" si="11"/>
        <v>2.5518333333333336</v>
      </c>
      <c r="U115" s="25">
        <v>11</v>
      </c>
      <c r="V115" s="30">
        <f t="shared" si="13"/>
        <v>2.5384615384615388</v>
      </c>
      <c r="W115" s="21">
        <f t="shared" si="12"/>
        <v>6.666666666666667</v>
      </c>
    </row>
    <row r="116" spans="1:71" s="24" customFormat="1" ht="15.75">
      <c r="A116" s="35"/>
      <c r="B116" s="25">
        <v>108.79999999999998</v>
      </c>
      <c r="C116" s="25">
        <v>18.100000000000001</v>
      </c>
      <c r="D116" s="25">
        <v>0.16</v>
      </c>
      <c r="E116" s="3">
        <v>0.44</v>
      </c>
      <c r="F116" s="3">
        <v>0.5</v>
      </c>
      <c r="G116" s="3">
        <f t="shared" si="7"/>
        <v>1.1363636363636365</v>
      </c>
      <c r="H116" s="3">
        <v>0.17364648179588754</v>
      </c>
      <c r="I116" s="3">
        <v>0.24427452531645569</v>
      </c>
      <c r="J116" s="3">
        <v>1.516363924050633E-2</v>
      </c>
      <c r="K116" s="3">
        <v>8.1184388185654016E-3</v>
      </c>
      <c r="L116" s="3">
        <v>0.44120308517141499</v>
      </c>
      <c r="M116" s="3">
        <v>0.88240617034282998</v>
      </c>
      <c r="N116" s="3">
        <v>0.39357494911537821</v>
      </c>
      <c r="O116" s="3">
        <v>1.81</v>
      </c>
      <c r="P116" s="21">
        <f t="shared" si="8"/>
        <v>34.554545454545455</v>
      </c>
      <c r="Q116" s="21">
        <f t="shared" si="9"/>
        <v>1.7576190476190476</v>
      </c>
      <c r="R116" s="3">
        <v>3.71</v>
      </c>
      <c r="S116" s="21">
        <f t="shared" si="10"/>
        <v>77.832167832167826</v>
      </c>
      <c r="T116" s="21">
        <f t="shared" si="11"/>
        <v>3.6623333333333332</v>
      </c>
      <c r="U116" s="25">
        <v>12</v>
      </c>
      <c r="V116" s="30">
        <f t="shared" si="13"/>
        <v>1.6363636363636367</v>
      </c>
      <c r="W116" s="21">
        <f t="shared" si="12"/>
        <v>4.6666666666666679</v>
      </c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ht="15.75">
      <c r="A117" s="35"/>
      <c r="B117" s="25">
        <v>108.92999999999998</v>
      </c>
      <c r="C117" s="25">
        <v>30.2</v>
      </c>
      <c r="D117" s="25">
        <v>0.33</v>
      </c>
      <c r="E117" s="3">
        <v>1.06</v>
      </c>
      <c r="F117" s="3">
        <v>0.43</v>
      </c>
      <c r="G117" s="3">
        <f t="shared" si="7"/>
        <v>0.40566037735849053</v>
      </c>
      <c r="H117" s="3"/>
      <c r="I117" s="25"/>
      <c r="J117" s="25"/>
      <c r="K117" s="25"/>
      <c r="L117" s="25"/>
      <c r="M117" s="3"/>
      <c r="N117" s="3"/>
      <c r="O117" s="3">
        <v>1.43</v>
      </c>
      <c r="P117" s="21">
        <f t="shared" si="8"/>
        <v>11.332075471698113</v>
      </c>
      <c r="Q117" s="21">
        <f t="shared" si="9"/>
        <v>1.3038095238095238</v>
      </c>
      <c r="R117" s="3">
        <v>4.16</v>
      </c>
      <c r="S117" s="21">
        <f t="shared" si="10"/>
        <v>36.226415094339622</v>
      </c>
      <c r="T117" s="21">
        <f t="shared" si="11"/>
        <v>4.0451666666666668</v>
      </c>
      <c r="U117" s="25">
        <v>17</v>
      </c>
      <c r="V117" s="30">
        <f t="shared" si="13"/>
        <v>0.96226415094339623</v>
      </c>
      <c r="W117" s="21">
        <v>0.01</v>
      </c>
    </row>
    <row r="118" spans="1:71" ht="15.75">
      <c r="A118" s="35"/>
      <c r="B118" s="25">
        <v>109.05999999999997</v>
      </c>
      <c r="C118" s="25">
        <v>34.200000000000003</v>
      </c>
      <c r="D118" s="25">
        <v>0.38</v>
      </c>
      <c r="E118" s="3">
        <v>0.99</v>
      </c>
      <c r="F118" s="3">
        <v>0.47</v>
      </c>
      <c r="G118" s="3">
        <f t="shared" si="7"/>
        <v>0.47474747474747475</v>
      </c>
      <c r="H118" s="3"/>
      <c r="I118" s="25"/>
      <c r="J118" s="25"/>
      <c r="K118" s="25"/>
      <c r="L118" s="25"/>
      <c r="M118" s="3"/>
      <c r="N118" s="3"/>
      <c r="O118" s="3">
        <v>2.2999999999999998</v>
      </c>
      <c r="P118" s="21">
        <f t="shared" si="8"/>
        <v>19.515151515151516</v>
      </c>
      <c r="Q118" s="21">
        <f t="shared" si="9"/>
        <v>2.1821428571428569</v>
      </c>
      <c r="R118" s="3">
        <v>8.41</v>
      </c>
      <c r="S118" s="21">
        <f t="shared" si="10"/>
        <v>78.414918414918418</v>
      </c>
      <c r="T118" s="21">
        <f t="shared" si="11"/>
        <v>8.3027499999999996</v>
      </c>
      <c r="U118" s="25">
        <v>45</v>
      </c>
      <c r="V118" s="30">
        <f t="shared" si="13"/>
        <v>2.7272727272727275</v>
      </c>
      <c r="W118" s="21">
        <f t="shared" si="12"/>
        <v>28.500000000000004</v>
      </c>
    </row>
    <row r="119" spans="1:71" s="24" customFormat="1" ht="15.75">
      <c r="A119" s="35"/>
      <c r="B119" s="25">
        <v>109.18999999999997</v>
      </c>
      <c r="C119" s="25">
        <v>33.799999999999997</v>
      </c>
      <c r="D119" s="25">
        <v>0.4</v>
      </c>
      <c r="E119" s="3">
        <v>0.9</v>
      </c>
      <c r="F119" s="3">
        <v>0.5</v>
      </c>
      <c r="G119" s="3">
        <f t="shared" si="7"/>
        <v>0.55555555555555558</v>
      </c>
      <c r="H119" s="3">
        <v>0.29254480286738349</v>
      </c>
      <c r="I119" s="3">
        <v>6.8060104265402835E-2</v>
      </c>
      <c r="J119" s="3">
        <v>1.9657137440758296E-2</v>
      </c>
      <c r="K119" s="3">
        <v>6.3390142180094781E-3</v>
      </c>
      <c r="L119" s="3">
        <v>0.3866010587915541</v>
      </c>
      <c r="M119" s="3">
        <v>0.77320211758310819</v>
      </c>
      <c r="N119" s="3">
        <v>0.75670978186616022</v>
      </c>
      <c r="O119" s="3">
        <v>2.46</v>
      </c>
      <c r="P119" s="21">
        <f t="shared" si="8"/>
        <v>22.96</v>
      </c>
      <c r="Q119" s="21">
        <f t="shared" si="9"/>
        <v>2.3528571428571428</v>
      </c>
      <c r="R119" s="3">
        <v>8</v>
      </c>
      <c r="S119" s="21">
        <f t="shared" si="10"/>
        <v>82.051282051282058</v>
      </c>
      <c r="T119" s="21">
        <f t="shared" si="11"/>
        <v>7.9024999999999999</v>
      </c>
      <c r="U119" s="25">
        <v>42</v>
      </c>
      <c r="V119" s="30">
        <f t="shared" si="13"/>
        <v>2.8000000000000003</v>
      </c>
      <c r="W119" s="21">
        <f t="shared" si="12"/>
        <v>27</v>
      </c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</row>
    <row r="120" spans="1:71" ht="15.75">
      <c r="A120" s="35"/>
      <c r="B120" s="25">
        <v>109.31999999999996</v>
      </c>
      <c r="C120" s="25">
        <v>36.299999999999997</v>
      </c>
      <c r="D120" s="25">
        <v>0.44</v>
      </c>
      <c r="E120" s="3">
        <v>0.1</v>
      </c>
      <c r="F120" s="3">
        <v>0.13</v>
      </c>
      <c r="G120" s="3">
        <f t="shared" si="7"/>
        <v>1.3</v>
      </c>
      <c r="H120" s="3"/>
      <c r="I120" s="25"/>
      <c r="J120" s="25"/>
      <c r="K120" s="25"/>
      <c r="L120" s="25"/>
      <c r="M120" s="3"/>
      <c r="N120" s="3"/>
      <c r="O120" s="3">
        <v>0.25</v>
      </c>
      <c r="P120" s="21">
        <f t="shared" si="8"/>
        <v>21</v>
      </c>
      <c r="Q120" s="21">
        <f t="shared" si="9"/>
        <v>0.23809523809523808</v>
      </c>
      <c r="R120" s="3">
        <v>2.09</v>
      </c>
      <c r="S120" s="21">
        <f t="shared" si="10"/>
        <v>192.92307692307691</v>
      </c>
      <c r="T120" s="21">
        <f t="shared" si="11"/>
        <v>2.0791666666666666</v>
      </c>
      <c r="U120" s="25">
        <v>6</v>
      </c>
      <c r="V120" s="30">
        <f t="shared" si="13"/>
        <v>3.6000000000000005</v>
      </c>
      <c r="W120" s="21">
        <f t="shared" si="12"/>
        <v>4.3333333333333339</v>
      </c>
    </row>
    <row r="121" spans="1:71" ht="15.75">
      <c r="A121" s="35"/>
      <c r="B121" s="25">
        <v>109.44999999999996</v>
      </c>
      <c r="C121" s="25">
        <v>37.6</v>
      </c>
      <c r="D121" s="25">
        <v>0.36</v>
      </c>
      <c r="E121" s="3">
        <v>0.19</v>
      </c>
      <c r="F121" s="3">
        <v>0.14000000000000001</v>
      </c>
      <c r="G121" s="3">
        <f t="shared" si="7"/>
        <v>0.73684210526315796</v>
      </c>
      <c r="H121" s="3"/>
      <c r="I121" s="25"/>
      <c r="J121" s="25"/>
      <c r="K121" s="25"/>
      <c r="L121" s="25"/>
      <c r="M121" s="3"/>
      <c r="N121" s="3"/>
      <c r="O121" s="3">
        <v>0.8</v>
      </c>
      <c r="P121" s="21">
        <f t="shared" si="8"/>
        <v>35.368421052631582</v>
      </c>
      <c r="Q121" s="21">
        <f t="shared" si="9"/>
        <v>0.77738095238095239</v>
      </c>
      <c r="R121" s="3">
        <v>2.31</v>
      </c>
      <c r="S121" s="21">
        <f t="shared" si="10"/>
        <v>112.22672064777328</v>
      </c>
      <c r="T121" s="21">
        <f t="shared" si="11"/>
        <v>2.2894166666666669</v>
      </c>
      <c r="U121" s="25">
        <v>11</v>
      </c>
      <c r="V121" s="30">
        <f t="shared" si="13"/>
        <v>3.4736842105263159</v>
      </c>
      <c r="W121" s="21">
        <f t="shared" si="12"/>
        <v>7.8333333333333339</v>
      </c>
    </row>
    <row r="122" spans="1:71" ht="15.75">
      <c r="A122" s="35"/>
      <c r="B122" s="25">
        <v>109.54999999999995</v>
      </c>
      <c r="C122" s="25">
        <v>34</v>
      </c>
      <c r="D122" s="25">
        <v>0.35</v>
      </c>
      <c r="E122" s="3">
        <v>0.55000000000000004</v>
      </c>
      <c r="F122" s="3">
        <v>0.31</v>
      </c>
      <c r="G122" s="3">
        <f t="shared" si="7"/>
        <v>0.5636363636363636</v>
      </c>
      <c r="H122" s="3"/>
      <c r="I122" s="25"/>
      <c r="J122" s="25"/>
      <c r="K122" s="25"/>
      <c r="L122" s="25"/>
      <c r="M122" s="3"/>
      <c r="N122" s="3"/>
      <c r="O122" s="3">
        <v>3.52</v>
      </c>
      <c r="P122" s="21">
        <f t="shared" si="8"/>
        <v>53.76</v>
      </c>
      <c r="Q122" s="21">
        <f t="shared" si="9"/>
        <v>3.4545238095238093</v>
      </c>
      <c r="R122" s="3">
        <v>8.3000000000000007</v>
      </c>
      <c r="S122" s="21">
        <f t="shared" si="10"/>
        <v>139.30069930069931</v>
      </c>
      <c r="T122" s="21">
        <f t="shared" si="11"/>
        <v>8.2404166666666665</v>
      </c>
      <c r="U122" s="25">
        <v>22</v>
      </c>
      <c r="V122" s="30">
        <f t="shared" si="13"/>
        <v>2.4000000000000004</v>
      </c>
      <c r="W122" s="21">
        <f t="shared" si="12"/>
        <v>12.833333333333334</v>
      </c>
    </row>
    <row r="123" spans="1:71" ht="15.75">
      <c r="A123" s="35"/>
      <c r="B123" s="25">
        <v>109.67999999999995</v>
      </c>
      <c r="C123" s="25">
        <v>35.1</v>
      </c>
      <c r="D123" s="25">
        <v>0.32</v>
      </c>
      <c r="E123" s="3">
        <v>0.16</v>
      </c>
      <c r="F123" s="3">
        <v>0.12</v>
      </c>
      <c r="G123" s="3">
        <f t="shared" si="7"/>
        <v>0.75</v>
      </c>
      <c r="H123" s="3"/>
      <c r="I123" s="3"/>
      <c r="J123" s="3"/>
      <c r="K123" s="3"/>
      <c r="L123" s="3"/>
      <c r="M123" s="3"/>
      <c r="N123" s="3"/>
      <c r="O123" s="3">
        <v>1.1599999999999999</v>
      </c>
      <c r="P123" s="21">
        <f t="shared" si="8"/>
        <v>60.9</v>
      </c>
      <c r="Q123" s="21">
        <f t="shared" si="9"/>
        <v>1.1409523809523809</v>
      </c>
      <c r="R123" s="3">
        <v>3.04</v>
      </c>
      <c r="S123" s="21">
        <f t="shared" si="10"/>
        <v>175.38461538461539</v>
      </c>
      <c r="T123" s="21">
        <f t="shared" si="11"/>
        <v>3.0226666666666668</v>
      </c>
      <c r="U123" s="25">
        <v>15</v>
      </c>
      <c r="V123" s="30">
        <f t="shared" si="13"/>
        <v>5.6250000000000009</v>
      </c>
      <c r="W123" s="21">
        <f t="shared" si="12"/>
        <v>12.333333333333334</v>
      </c>
    </row>
    <row r="124" spans="1:71" ht="15.75">
      <c r="A124" s="33"/>
      <c r="B124" s="25">
        <v>109.80999999999995</v>
      </c>
      <c r="C124" s="25">
        <v>31.2</v>
      </c>
      <c r="D124" s="25">
        <v>0.26</v>
      </c>
      <c r="E124" s="3">
        <v>0.3</v>
      </c>
      <c r="F124" s="3">
        <v>0.22</v>
      </c>
      <c r="G124" s="3">
        <f t="shared" si="7"/>
        <v>0.73333333333333339</v>
      </c>
      <c r="H124" s="3"/>
      <c r="I124" s="3"/>
      <c r="J124" s="3"/>
      <c r="K124" s="3"/>
      <c r="L124" s="3"/>
      <c r="M124" s="3"/>
      <c r="N124" s="3"/>
      <c r="O124" s="3">
        <v>0.94</v>
      </c>
      <c r="P124" s="21">
        <f t="shared" si="8"/>
        <v>26.32</v>
      </c>
      <c r="Q124" s="21">
        <f t="shared" si="9"/>
        <v>0.90428571428571425</v>
      </c>
      <c r="R124" s="3">
        <v>4.96</v>
      </c>
      <c r="S124" s="21">
        <f t="shared" si="10"/>
        <v>152.61538461538461</v>
      </c>
      <c r="T124" s="21">
        <f t="shared" si="11"/>
        <v>4.9275000000000002</v>
      </c>
      <c r="U124" s="25">
        <v>8</v>
      </c>
      <c r="V124" s="30">
        <f t="shared" si="13"/>
        <v>1.6000000000000003</v>
      </c>
      <c r="W124" s="21">
        <f t="shared" si="12"/>
        <v>3.0000000000000009</v>
      </c>
    </row>
    <row r="125" spans="1:71" ht="15.75">
      <c r="A125" s="34">
        <v>22</v>
      </c>
      <c r="B125" s="25">
        <v>109.93999999999994</v>
      </c>
      <c r="C125" s="25">
        <v>34.1</v>
      </c>
      <c r="D125" s="25">
        <v>0.28999999999999998</v>
      </c>
      <c r="E125" s="3">
        <v>0.35</v>
      </c>
      <c r="F125" s="3">
        <v>0.16</v>
      </c>
      <c r="G125" s="3">
        <f t="shared" si="7"/>
        <v>0.45714285714285718</v>
      </c>
      <c r="H125" s="3"/>
      <c r="I125" s="3"/>
      <c r="J125" s="3"/>
      <c r="K125" s="3"/>
      <c r="L125" s="3"/>
      <c r="M125" s="3"/>
      <c r="N125" s="3"/>
      <c r="O125" s="3">
        <v>1.23</v>
      </c>
      <c r="P125" s="21">
        <f t="shared" si="8"/>
        <v>29.520000000000007</v>
      </c>
      <c r="Q125" s="21">
        <f t="shared" si="9"/>
        <v>1.1883333333333332</v>
      </c>
      <c r="R125" s="3">
        <v>5</v>
      </c>
      <c r="S125" s="21">
        <f t="shared" si="10"/>
        <v>131.86813186813188</v>
      </c>
      <c r="T125" s="21">
        <f t="shared" si="11"/>
        <v>4.9620833333333332</v>
      </c>
      <c r="U125" s="25">
        <v>10</v>
      </c>
      <c r="V125" s="30">
        <f t="shared" si="13"/>
        <v>1.7142857142857146</v>
      </c>
      <c r="W125" s="21">
        <f t="shared" si="12"/>
        <v>4.1666666666666679</v>
      </c>
    </row>
    <row r="126" spans="1:71" ht="15.75">
      <c r="A126" s="35"/>
      <c r="B126" s="25">
        <v>110.06999999999994</v>
      </c>
      <c r="C126" s="25">
        <v>31.9</v>
      </c>
      <c r="D126" s="25">
        <v>0.27</v>
      </c>
      <c r="E126" s="3">
        <v>0.31</v>
      </c>
      <c r="F126" s="3">
        <v>0.23</v>
      </c>
      <c r="G126" s="3">
        <f t="shared" si="7"/>
        <v>0.74193548387096775</v>
      </c>
      <c r="H126" s="3"/>
      <c r="I126" s="3"/>
      <c r="J126" s="3"/>
      <c r="K126" s="3"/>
      <c r="L126" s="3"/>
      <c r="M126" s="3"/>
      <c r="N126" s="3"/>
      <c r="O126" s="3">
        <v>1.02</v>
      </c>
      <c r="P126" s="21">
        <f t="shared" si="8"/>
        <v>27.638709677419357</v>
      </c>
      <c r="Q126" s="21">
        <f t="shared" si="9"/>
        <v>0.98309523809523813</v>
      </c>
      <c r="R126" s="3">
        <v>6.96</v>
      </c>
      <c r="S126" s="21">
        <f t="shared" si="10"/>
        <v>207.24565756823822</v>
      </c>
      <c r="T126" s="21">
        <f t="shared" si="11"/>
        <v>6.9264166666666664</v>
      </c>
      <c r="U126" s="25">
        <v>16</v>
      </c>
      <c r="V126" s="30">
        <f t="shared" si="13"/>
        <v>3.0967741935483879</v>
      </c>
      <c r="W126" s="21">
        <f t="shared" si="12"/>
        <v>10.833333333333334</v>
      </c>
    </row>
    <row r="127" spans="1:71" ht="15.75">
      <c r="A127" s="35"/>
      <c r="B127" s="25">
        <v>110.15</v>
      </c>
      <c r="C127" s="25">
        <v>33</v>
      </c>
      <c r="D127" s="25">
        <v>0.25</v>
      </c>
      <c r="E127" s="3">
        <v>0.52</v>
      </c>
      <c r="F127" s="3">
        <v>0.19</v>
      </c>
      <c r="G127" s="3">
        <f t="shared" si="7"/>
        <v>0.36538461538461536</v>
      </c>
      <c r="H127" s="3"/>
      <c r="I127" s="3"/>
      <c r="J127" s="3"/>
      <c r="K127" s="3"/>
      <c r="L127" s="3"/>
      <c r="M127" s="3"/>
      <c r="N127" s="3"/>
      <c r="O127" s="3">
        <v>1.87</v>
      </c>
      <c r="P127" s="21">
        <f t="shared" si="8"/>
        <v>30.207692307692309</v>
      </c>
      <c r="Q127" s="21">
        <f t="shared" si="9"/>
        <v>1.8080952380952382</v>
      </c>
      <c r="R127" s="3">
        <v>7.09</v>
      </c>
      <c r="S127" s="21">
        <f t="shared" si="10"/>
        <v>125.85798816568045</v>
      </c>
      <c r="T127" s="21">
        <f t="shared" si="11"/>
        <v>7.033666666666667</v>
      </c>
      <c r="U127" s="25">
        <v>20</v>
      </c>
      <c r="V127" s="30">
        <f t="shared" si="13"/>
        <v>2.3076923076923079</v>
      </c>
      <c r="W127" s="21">
        <f t="shared" si="12"/>
        <v>11.333333333333334</v>
      </c>
    </row>
    <row r="128" spans="1:71" ht="15.75">
      <c r="A128" s="35"/>
      <c r="B128" s="25">
        <v>110.26</v>
      </c>
      <c r="C128" s="25">
        <v>34.799999999999997</v>
      </c>
      <c r="D128" s="25">
        <v>0.25</v>
      </c>
      <c r="E128" s="3">
        <v>0.12</v>
      </c>
      <c r="F128" s="3">
        <v>0.05</v>
      </c>
      <c r="G128" s="3">
        <f t="shared" si="7"/>
        <v>0.41666666666666669</v>
      </c>
      <c r="H128" s="3"/>
      <c r="I128" s="3"/>
      <c r="J128" s="3"/>
      <c r="K128" s="3"/>
      <c r="L128" s="3"/>
      <c r="M128" s="3"/>
      <c r="N128" s="3"/>
      <c r="O128" s="3">
        <v>0.85</v>
      </c>
      <c r="P128" s="21">
        <f t="shared" si="8"/>
        <v>59.5</v>
      </c>
      <c r="Q128" s="21">
        <f t="shared" si="9"/>
        <v>0.83571428571428574</v>
      </c>
      <c r="R128" s="3">
        <v>3.83</v>
      </c>
      <c r="S128" s="21">
        <f t="shared" si="10"/>
        <v>294.61538461538464</v>
      </c>
      <c r="T128" s="21">
        <f t="shared" si="11"/>
        <v>3.8170000000000002</v>
      </c>
      <c r="U128" s="25">
        <v>10</v>
      </c>
      <c r="V128" s="30">
        <f t="shared" si="13"/>
        <v>5.0000000000000009</v>
      </c>
      <c r="W128" s="21">
        <f t="shared" si="12"/>
        <v>8</v>
      </c>
    </row>
    <row r="129" spans="1:71" ht="15.75">
      <c r="A129" s="35"/>
      <c r="B129" s="25">
        <v>110.37</v>
      </c>
      <c r="C129" s="25">
        <v>33.9</v>
      </c>
      <c r="D129" s="25">
        <v>0.26</v>
      </c>
      <c r="E129" s="3">
        <v>0.47</v>
      </c>
      <c r="F129" s="3">
        <v>0.2</v>
      </c>
      <c r="G129" s="3">
        <f t="shared" si="7"/>
        <v>0.42553191489361708</v>
      </c>
      <c r="H129" s="3"/>
      <c r="I129" s="3"/>
      <c r="J129" s="3"/>
      <c r="K129" s="3"/>
      <c r="L129" s="3"/>
      <c r="M129" s="3"/>
      <c r="N129" s="3"/>
      <c r="O129" s="3">
        <v>5.62</v>
      </c>
      <c r="P129" s="21">
        <f t="shared" si="8"/>
        <v>100.44255319148937</v>
      </c>
      <c r="Q129" s="21">
        <f t="shared" si="9"/>
        <v>5.5640476190476189</v>
      </c>
      <c r="R129" s="3">
        <v>7.35</v>
      </c>
      <c r="S129" s="21">
        <f t="shared" si="10"/>
        <v>144.35351882160393</v>
      </c>
      <c r="T129" s="21">
        <f t="shared" si="11"/>
        <v>7.2990833333333329</v>
      </c>
      <c r="U129" s="25">
        <v>16</v>
      </c>
      <c r="V129" s="30">
        <f t="shared" si="13"/>
        <v>2.042553191489362</v>
      </c>
      <c r="W129" s="21">
        <f t="shared" si="12"/>
        <v>8.1666666666666679</v>
      </c>
    </row>
    <row r="130" spans="1:71" ht="15.75">
      <c r="A130" s="35"/>
      <c r="B130" s="25">
        <v>110.48</v>
      </c>
      <c r="C130" s="25">
        <v>37</v>
      </c>
      <c r="D130" s="25">
        <v>0.3</v>
      </c>
      <c r="E130" s="3">
        <v>0.09</v>
      </c>
      <c r="F130" s="3">
        <v>0.1</v>
      </c>
      <c r="G130" s="3">
        <f t="shared" si="7"/>
        <v>1.1111111111111112</v>
      </c>
      <c r="H130" s="3"/>
      <c r="I130" s="3"/>
      <c r="J130" s="3"/>
      <c r="K130" s="3"/>
      <c r="L130" s="3"/>
      <c r="M130" s="3"/>
      <c r="N130" s="3"/>
      <c r="O130" s="3">
        <v>1.25</v>
      </c>
      <c r="P130" s="21">
        <f t="shared" si="8"/>
        <v>116.66666666666667</v>
      </c>
      <c r="Q130" s="21">
        <f t="shared" si="9"/>
        <v>1.2392857142857143</v>
      </c>
      <c r="R130" s="3">
        <v>3.65</v>
      </c>
      <c r="S130" s="21">
        <f t="shared" si="10"/>
        <v>374.35897435897436</v>
      </c>
      <c r="T130" s="21">
        <f t="shared" si="11"/>
        <v>3.64025</v>
      </c>
      <c r="U130" s="25">
        <v>8</v>
      </c>
      <c r="V130" s="30">
        <f t="shared" si="13"/>
        <v>5.3333333333333339</v>
      </c>
      <c r="W130" s="21">
        <f t="shared" si="12"/>
        <v>6.5</v>
      </c>
    </row>
    <row r="131" spans="1:71" ht="15.75">
      <c r="A131" s="35"/>
      <c r="B131" s="25">
        <v>110.59</v>
      </c>
      <c r="C131" s="25">
        <v>33.9</v>
      </c>
      <c r="D131" s="25">
        <v>0.35</v>
      </c>
      <c r="E131" s="3">
        <v>0.28000000000000003</v>
      </c>
      <c r="F131" s="3">
        <v>0.17</v>
      </c>
      <c r="G131" s="3">
        <f t="shared" si="7"/>
        <v>0.6071428571428571</v>
      </c>
      <c r="H131" s="3"/>
      <c r="I131" s="3"/>
      <c r="J131" s="3"/>
      <c r="K131" s="3"/>
      <c r="L131" s="3"/>
      <c r="M131" s="3"/>
      <c r="N131" s="3"/>
      <c r="O131" s="3">
        <v>2.37</v>
      </c>
      <c r="P131" s="21">
        <f t="shared" si="8"/>
        <v>71.099999999999994</v>
      </c>
      <c r="Q131" s="21">
        <f t="shared" si="9"/>
        <v>2.3366666666666669</v>
      </c>
      <c r="R131" s="3">
        <v>2.58</v>
      </c>
      <c r="S131" s="21">
        <f t="shared" si="10"/>
        <v>85.054945054945051</v>
      </c>
      <c r="T131" s="21">
        <f t="shared" si="11"/>
        <v>2.5496666666666665</v>
      </c>
      <c r="U131" s="25">
        <v>9</v>
      </c>
      <c r="V131" s="30">
        <f t="shared" si="13"/>
        <v>1.9285714285714286</v>
      </c>
      <c r="W131" s="21">
        <f t="shared" si="12"/>
        <v>4.3333333333333339</v>
      </c>
    </row>
    <row r="132" spans="1:71" ht="15.75">
      <c r="A132" s="35"/>
      <c r="B132" s="25">
        <v>110.7</v>
      </c>
      <c r="C132" s="25">
        <v>34.799999999999997</v>
      </c>
      <c r="D132" s="25">
        <v>0.38</v>
      </c>
      <c r="E132" s="3">
        <v>0.71</v>
      </c>
      <c r="F132" s="3">
        <v>0.46</v>
      </c>
      <c r="G132" s="3">
        <f t="shared" ref="G132:G143" si="14">F132/E132</f>
        <v>0.647887323943662</v>
      </c>
      <c r="H132" s="3"/>
      <c r="I132" s="3"/>
      <c r="J132" s="3"/>
      <c r="K132" s="3"/>
      <c r="L132" s="3"/>
      <c r="M132" s="3"/>
      <c r="N132" s="3"/>
      <c r="O132" s="3">
        <v>8</v>
      </c>
      <c r="P132" s="21">
        <f t="shared" ref="P132:P143" si="15">O132/E132/(1/8.4)</f>
        <v>94.647887323943678</v>
      </c>
      <c r="Q132" s="21">
        <f t="shared" ref="Q132:Q143" si="16">O132-(1/8.4)*E132</f>
        <v>7.9154761904761903</v>
      </c>
      <c r="R132" s="3">
        <v>6.08</v>
      </c>
      <c r="S132" s="21">
        <f t="shared" ref="S132:S143" si="17">(R132/E132)/(0.91/8.4)</f>
        <v>79.046587215601306</v>
      </c>
      <c r="T132" s="21">
        <f t="shared" ref="T132:T143" si="18">R132-(0.91/8.4)*E132</f>
        <v>6.0030833333333335</v>
      </c>
      <c r="U132" s="25">
        <v>17</v>
      </c>
      <c r="V132" s="30">
        <f t="shared" si="13"/>
        <v>1.4366197183098595</v>
      </c>
      <c r="W132" s="21">
        <f t="shared" ref="W132:W143" si="19">U132-(140/8.4)*E132</f>
        <v>5.1666666666666696</v>
      </c>
    </row>
    <row r="133" spans="1:71" ht="15.75">
      <c r="A133" s="35"/>
      <c r="B133" s="25">
        <v>110.81</v>
      </c>
      <c r="C133" s="25">
        <v>32.799999999999997</v>
      </c>
      <c r="D133" s="25">
        <v>0.28999999999999998</v>
      </c>
      <c r="E133" s="3">
        <v>0.33</v>
      </c>
      <c r="F133" s="3">
        <v>0.14000000000000001</v>
      </c>
      <c r="G133" s="3">
        <f t="shared" si="14"/>
        <v>0.42424242424242425</v>
      </c>
      <c r="H133" s="3"/>
      <c r="I133" s="3"/>
      <c r="J133" s="3"/>
      <c r="K133" s="3"/>
      <c r="L133" s="3"/>
      <c r="M133" s="3"/>
      <c r="N133" s="3"/>
      <c r="O133" s="3">
        <v>2.25</v>
      </c>
      <c r="P133" s="21">
        <f t="shared" si="15"/>
        <v>57.272727272727266</v>
      </c>
      <c r="Q133" s="21">
        <f t="shared" si="16"/>
        <v>2.2107142857142859</v>
      </c>
      <c r="R133" s="3">
        <v>3.49</v>
      </c>
      <c r="S133" s="21">
        <f t="shared" si="17"/>
        <v>97.622377622377627</v>
      </c>
      <c r="T133" s="21">
        <f t="shared" si="18"/>
        <v>3.45425</v>
      </c>
      <c r="U133" s="25">
        <v>10</v>
      </c>
      <c r="V133" s="30">
        <f t="shared" si="13"/>
        <v>1.8181818181818183</v>
      </c>
      <c r="W133" s="21">
        <f t="shared" si="19"/>
        <v>4.5000000000000009</v>
      </c>
    </row>
    <row r="134" spans="1:71" ht="15.75">
      <c r="A134" s="35"/>
      <c r="B134" s="25">
        <v>111.25</v>
      </c>
      <c r="C134" s="25">
        <v>29.4</v>
      </c>
      <c r="D134" s="25">
        <v>0.25</v>
      </c>
      <c r="E134" s="3">
        <v>0.2</v>
      </c>
      <c r="F134" s="3">
        <v>0.21</v>
      </c>
      <c r="G134" s="3">
        <f t="shared" si="14"/>
        <v>1.0499999999999998</v>
      </c>
      <c r="H134" s="3"/>
      <c r="I134" s="3"/>
      <c r="J134" s="3"/>
      <c r="K134" s="3"/>
      <c r="L134" s="3"/>
      <c r="M134" s="3"/>
      <c r="N134" s="3"/>
      <c r="O134" s="3">
        <v>2.27</v>
      </c>
      <c r="P134" s="21">
        <f t="shared" si="15"/>
        <v>95.34</v>
      </c>
      <c r="Q134" s="21">
        <f t="shared" si="16"/>
        <v>2.2461904761904763</v>
      </c>
      <c r="R134" s="3">
        <v>1.595</v>
      </c>
      <c r="S134" s="21">
        <f t="shared" si="17"/>
        <v>73.615384615384613</v>
      </c>
      <c r="T134" s="21">
        <f t="shared" si="18"/>
        <v>1.5733333333333333</v>
      </c>
      <c r="U134" s="25">
        <v>9</v>
      </c>
      <c r="V134" s="30">
        <f t="shared" si="13"/>
        <v>2.7</v>
      </c>
      <c r="W134" s="21">
        <f t="shared" si="19"/>
        <v>5.666666666666667</v>
      </c>
    </row>
    <row r="135" spans="1:71" ht="15.75">
      <c r="A135" s="35"/>
      <c r="B135" s="25">
        <v>111.65</v>
      </c>
      <c r="C135" s="25">
        <v>33.200000000000003</v>
      </c>
      <c r="D135" s="25">
        <v>0.3</v>
      </c>
      <c r="E135" s="3">
        <v>0.16</v>
      </c>
      <c r="F135" s="3">
        <v>0.13</v>
      </c>
      <c r="G135" s="3">
        <f t="shared" si="14"/>
        <v>0.8125</v>
      </c>
      <c r="H135" s="3"/>
      <c r="I135" s="3"/>
      <c r="J135" s="3"/>
      <c r="K135" s="3"/>
      <c r="L135" s="3"/>
      <c r="M135" s="3"/>
      <c r="N135" s="3"/>
      <c r="O135" s="3">
        <v>2.54</v>
      </c>
      <c r="P135" s="21">
        <f t="shared" si="15"/>
        <v>133.35</v>
      </c>
      <c r="Q135" s="21">
        <f t="shared" si="16"/>
        <v>2.5209523809523811</v>
      </c>
      <c r="R135" s="3">
        <v>2.99</v>
      </c>
      <c r="S135" s="21">
        <f t="shared" si="17"/>
        <v>172.5</v>
      </c>
      <c r="T135" s="21">
        <f t="shared" si="18"/>
        <v>2.972666666666667</v>
      </c>
      <c r="U135" s="25">
        <v>9</v>
      </c>
      <c r="V135" s="30">
        <f t="shared" si="13"/>
        <v>3.3750000000000004</v>
      </c>
      <c r="W135" s="21">
        <f t="shared" si="19"/>
        <v>6.3333333333333339</v>
      </c>
    </row>
    <row r="136" spans="1:71" ht="15.75">
      <c r="A136" s="35"/>
      <c r="B136" s="25">
        <v>112</v>
      </c>
      <c r="C136" s="25">
        <v>29.8</v>
      </c>
      <c r="D136" s="25">
        <v>0.28999999999999998</v>
      </c>
      <c r="E136" s="3">
        <v>0.96</v>
      </c>
      <c r="F136" s="3">
        <v>0.36</v>
      </c>
      <c r="G136" s="3">
        <f t="shared" si="14"/>
        <v>0.375</v>
      </c>
      <c r="H136" s="3"/>
      <c r="I136" s="3"/>
      <c r="J136" s="3"/>
      <c r="K136" s="3"/>
      <c r="L136" s="3"/>
      <c r="M136" s="3"/>
      <c r="N136" s="3"/>
      <c r="O136" s="3">
        <v>10.99</v>
      </c>
      <c r="P136" s="21">
        <f t="shared" si="15"/>
        <v>96.162500000000009</v>
      </c>
      <c r="Q136" s="21">
        <f t="shared" si="16"/>
        <v>10.875714285714286</v>
      </c>
      <c r="R136" s="3">
        <v>19.45</v>
      </c>
      <c r="S136" s="21">
        <f t="shared" si="17"/>
        <v>187.01923076923077</v>
      </c>
      <c r="T136" s="21">
        <f t="shared" si="18"/>
        <v>19.346</v>
      </c>
      <c r="U136" s="25">
        <v>52</v>
      </c>
      <c r="V136" s="30">
        <f t="shared" si="13"/>
        <v>3.2500000000000009</v>
      </c>
      <c r="W136" s="21">
        <f t="shared" si="19"/>
        <v>36</v>
      </c>
    </row>
    <row r="137" spans="1:71" ht="15.75">
      <c r="A137" s="35"/>
      <c r="B137" s="25">
        <v>112.3</v>
      </c>
      <c r="C137" s="25">
        <v>35.4</v>
      </c>
      <c r="D137" s="25">
        <v>0.3</v>
      </c>
      <c r="E137" s="3">
        <v>0.15</v>
      </c>
      <c r="F137" s="3">
        <v>0.08</v>
      </c>
      <c r="G137" s="3">
        <f t="shared" si="14"/>
        <v>0.53333333333333333</v>
      </c>
      <c r="H137" s="3"/>
      <c r="I137" s="3"/>
      <c r="J137" s="3"/>
      <c r="K137" s="3"/>
      <c r="L137" s="3"/>
      <c r="M137" s="3"/>
      <c r="N137" s="3"/>
      <c r="O137" s="3">
        <v>4.68</v>
      </c>
      <c r="P137" s="21">
        <f t="shared" si="15"/>
        <v>262.08</v>
      </c>
      <c r="Q137" s="21">
        <f t="shared" si="16"/>
        <v>4.6621428571428565</v>
      </c>
      <c r="R137" s="3">
        <v>3.59</v>
      </c>
      <c r="S137" s="21">
        <f t="shared" si="17"/>
        <v>220.92307692307691</v>
      </c>
      <c r="T137" s="21">
        <f t="shared" si="18"/>
        <v>3.57375</v>
      </c>
      <c r="U137" s="25">
        <v>10</v>
      </c>
      <c r="V137" s="30">
        <f t="shared" si="13"/>
        <v>4.0000000000000009</v>
      </c>
      <c r="W137" s="21">
        <f t="shared" si="19"/>
        <v>7.5</v>
      </c>
    </row>
    <row r="138" spans="1:71" ht="15.75">
      <c r="A138" s="35"/>
      <c r="B138" s="25">
        <v>112.6</v>
      </c>
      <c r="C138" s="25">
        <v>35.700000000000003</v>
      </c>
      <c r="D138" s="25">
        <v>1.0900000000000001</v>
      </c>
      <c r="E138" s="3">
        <v>0.08</v>
      </c>
      <c r="F138" s="3">
        <v>0.18</v>
      </c>
      <c r="G138" s="3">
        <f t="shared" si="14"/>
        <v>2.25</v>
      </c>
      <c r="H138" s="3"/>
      <c r="I138" s="3"/>
      <c r="J138" s="3"/>
      <c r="K138" s="3"/>
      <c r="L138" s="3"/>
      <c r="M138" s="3"/>
      <c r="N138" s="3"/>
      <c r="O138" s="3">
        <v>0.74</v>
      </c>
      <c r="P138" s="21">
        <f t="shared" si="15"/>
        <v>77.7</v>
      </c>
      <c r="Q138" s="21">
        <f t="shared" si="16"/>
        <v>0.7304761904761905</v>
      </c>
      <c r="R138" s="3">
        <v>1.2150000000000001</v>
      </c>
      <c r="S138" s="21">
        <f t="shared" si="17"/>
        <v>140.19230769230768</v>
      </c>
      <c r="T138" s="21">
        <f t="shared" si="18"/>
        <v>1.2063333333333335</v>
      </c>
      <c r="U138" s="25">
        <v>3</v>
      </c>
      <c r="V138" s="30">
        <f t="shared" si="13"/>
        <v>2.2500000000000004</v>
      </c>
      <c r="W138" s="21">
        <f t="shared" si="19"/>
        <v>1.6666666666666667</v>
      </c>
    </row>
    <row r="139" spans="1:71" ht="15.75">
      <c r="A139" s="35"/>
      <c r="B139" s="25">
        <v>113.1</v>
      </c>
      <c r="C139" s="25">
        <v>32.200000000000003</v>
      </c>
      <c r="D139" s="25">
        <v>1.88</v>
      </c>
      <c r="E139" s="3">
        <v>0.57999999999999996</v>
      </c>
      <c r="F139" s="3">
        <v>0.31</v>
      </c>
      <c r="G139" s="3">
        <f t="shared" si="14"/>
        <v>0.53448275862068972</v>
      </c>
      <c r="H139" s="3"/>
      <c r="I139" s="3"/>
      <c r="J139" s="3"/>
      <c r="K139" s="3"/>
      <c r="L139" s="3"/>
      <c r="M139" s="3"/>
      <c r="N139" s="3"/>
      <c r="O139" s="3">
        <v>3.88</v>
      </c>
      <c r="P139" s="21">
        <f t="shared" si="15"/>
        <v>56.19310344827587</v>
      </c>
      <c r="Q139" s="21">
        <f t="shared" si="16"/>
        <v>3.8109523809523806</v>
      </c>
      <c r="R139" s="3">
        <v>4.6399999999999997</v>
      </c>
      <c r="S139" s="21">
        <f t="shared" si="17"/>
        <v>73.84615384615384</v>
      </c>
      <c r="T139" s="21">
        <f t="shared" si="18"/>
        <v>4.5771666666666659</v>
      </c>
      <c r="U139" s="25">
        <v>18</v>
      </c>
      <c r="V139" s="30">
        <f t="shared" si="13"/>
        <v>1.8620689655172418</v>
      </c>
      <c r="W139" s="21">
        <f t="shared" si="19"/>
        <v>8.3333333333333357</v>
      </c>
    </row>
    <row r="140" spans="1:71" ht="15.75">
      <c r="A140" s="35"/>
      <c r="B140" s="25">
        <v>113.4</v>
      </c>
      <c r="C140" s="25">
        <v>35.299999999999997</v>
      </c>
      <c r="D140" s="25">
        <v>0.28999999999999998</v>
      </c>
      <c r="E140" s="3">
        <v>0.1</v>
      </c>
      <c r="F140" s="3">
        <v>0.11</v>
      </c>
      <c r="G140" s="3">
        <f t="shared" si="14"/>
        <v>1.0999999999999999</v>
      </c>
      <c r="H140" s="3"/>
      <c r="I140" s="3"/>
      <c r="J140" s="3"/>
      <c r="K140" s="3"/>
      <c r="L140" s="3"/>
      <c r="M140" s="3"/>
      <c r="N140" s="3"/>
      <c r="O140" s="3">
        <v>0.59</v>
      </c>
      <c r="P140" s="21">
        <f t="shared" si="15"/>
        <v>49.559999999999995</v>
      </c>
      <c r="Q140" s="21">
        <f t="shared" si="16"/>
        <v>0.57809523809523811</v>
      </c>
      <c r="R140" s="3">
        <v>1.5249999999999999</v>
      </c>
      <c r="S140" s="21">
        <f t="shared" si="17"/>
        <v>140.76923076923075</v>
      </c>
      <c r="T140" s="21">
        <f t="shared" si="18"/>
        <v>1.5141666666666667</v>
      </c>
      <c r="U140" s="25">
        <v>5</v>
      </c>
      <c r="V140" s="30">
        <f t="shared" si="13"/>
        <v>3.0000000000000004</v>
      </c>
      <c r="W140" s="21">
        <f t="shared" si="19"/>
        <v>3.3333333333333335</v>
      </c>
    </row>
    <row r="141" spans="1:71" s="24" customFormat="1" ht="15.75">
      <c r="A141" s="33"/>
      <c r="B141" s="25">
        <v>113.7</v>
      </c>
      <c r="C141" s="25">
        <v>16.3</v>
      </c>
      <c r="D141" s="25">
        <v>0.25</v>
      </c>
      <c r="E141" s="3">
        <v>1.1000000000000001</v>
      </c>
      <c r="F141" s="3">
        <v>0.56999999999999995</v>
      </c>
      <c r="G141" s="3">
        <f t="shared" si="14"/>
        <v>0.51818181818181808</v>
      </c>
      <c r="H141" s="3">
        <v>0.23207885304659492</v>
      </c>
      <c r="I141" s="3">
        <v>0.20306027190332324</v>
      </c>
      <c r="J141" s="3">
        <v>1.9174652567975833E-2</v>
      </c>
      <c r="K141" s="3">
        <v>7.4018932527693867E-3</v>
      </c>
      <c r="L141" s="3">
        <v>0.46171567077066339</v>
      </c>
      <c r="M141" s="3">
        <v>0.81002749258011131</v>
      </c>
      <c r="N141" s="3">
        <v>0.50264452289268235</v>
      </c>
      <c r="O141" s="3">
        <v>9.4499999999999993</v>
      </c>
      <c r="P141" s="21">
        <f t="shared" si="15"/>
        <v>72.163636363636357</v>
      </c>
      <c r="Q141" s="21">
        <f t="shared" si="16"/>
        <v>9.3190476190476179</v>
      </c>
      <c r="R141" s="3">
        <v>13.2</v>
      </c>
      <c r="S141" s="21">
        <f t="shared" si="17"/>
        <v>110.76923076923075</v>
      </c>
      <c r="T141" s="21">
        <f t="shared" si="18"/>
        <v>13.080833333333333</v>
      </c>
      <c r="U141" s="25">
        <v>16</v>
      </c>
      <c r="V141" s="30">
        <f t="shared" si="13"/>
        <v>0.8727272727272728</v>
      </c>
      <c r="W141" s="21">
        <v>0.01</v>
      </c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</row>
    <row r="142" spans="1:71" s="24" customFormat="1" ht="15.75">
      <c r="A142" s="34">
        <v>21</v>
      </c>
      <c r="B142" s="25">
        <v>113.8</v>
      </c>
      <c r="C142" s="25">
        <v>21</v>
      </c>
      <c r="D142" s="25">
        <v>0.33</v>
      </c>
      <c r="E142" s="3">
        <v>0.59</v>
      </c>
      <c r="F142" s="3">
        <v>0.56999999999999995</v>
      </c>
      <c r="G142" s="3">
        <v>0.96610169491525399</v>
      </c>
      <c r="H142" s="3">
        <v>0.29569892473118276</v>
      </c>
      <c r="I142" s="3">
        <v>0.15010858208955224</v>
      </c>
      <c r="J142" s="3">
        <v>1.1597718550106609E-2</v>
      </c>
      <c r="K142" s="3">
        <v>5.6827718550106609E-3</v>
      </c>
      <c r="L142" s="3">
        <v>0.46308799722585225</v>
      </c>
      <c r="M142" s="3">
        <v>0.81243508285237198</v>
      </c>
      <c r="N142" s="3">
        <v>0.63853722511181321</v>
      </c>
      <c r="O142" s="3">
        <v>5.61</v>
      </c>
      <c r="P142" s="21">
        <f t="shared" si="15"/>
        <v>79.871186440677974</v>
      </c>
      <c r="Q142" s="21">
        <f t="shared" si="16"/>
        <v>5.5397619047619049</v>
      </c>
      <c r="R142" s="3">
        <v>5.36</v>
      </c>
      <c r="S142" s="21">
        <f t="shared" si="17"/>
        <v>83.859191655801823</v>
      </c>
      <c r="T142" s="21">
        <f t="shared" si="18"/>
        <v>5.2960833333333337</v>
      </c>
      <c r="U142" s="25">
        <v>26</v>
      </c>
      <c r="V142" s="30">
        <f t="shared" si="13"/>
        <v>2.64406779661017</v>
      </c>
      <c r="W142" s="21">
        <f t="shared" si="19"/>
        <v>16.166666666666668</v>
      </c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71" s="24" customFormat="1" ht="15.75">
      <c r="A143" s="33"/>
      <c r="B143" s="25">
        <v>114</v>
      </c>
      <c r="C143" s="25">
        <v>34.6</v>
      </c>
      <c r="D143" s="25">
        <v>0.34</v>
      </c>
      <c r="E143" s="3">
        <v>0.12</v>
      </c>
      <c r="F143" s="3">
        <v>0.11</v>
      </c>
      <c r="G143" s="3">
        <f t="shared" si="14"/>
        <v>0.91666666666666674</v>
      </c>
      <c r="H143" s="3"/>
      <c r="I143" s="3">
        <v>0.52061058394160586</v>
      </c>
      <c r="J143" s="3">
        <v>6.7006673618352455E-2</v>
      </c>
      <c r="K143" s="3">
        <v>8.5881751824817526E-2</v>
      </c>
      <c r="L143" s="3">
        <v>1.0954005373983582</v>
      </c>
      <c r="M143" s="3"/>
      <c r="N143" s="3"/>
      <c r="O143" s="3">
        <v>0.84</v>
      </c>
      <c r="P143" s="21">
        <f t="shared" si="15"/>
        <v>58.800000000000004</v>
      </c>
      <c r="Q143" s="21">
        <f t="shared" si="16"/>
        <v>0.82571428571428573</v>
      </c>
      <c r="R143" s="3">
        <v>3.83</v>
      </c>
      <c r="S143" s="21">
        <f t="shared" si="17"/>
        <v>294.61538461538464</v>
      </c>
      <c r="T143" s="21">
        <f t="shared" si="18"/>
        <v>3.8170000000000002</v>
      </c>
      <c r="U143" s="25">
        <v>9</v>
      </c>
      <c r="V143" s="30">
        <f t="shared" si="13"/>
        <v>4.5000000000000009</v>
      </c>
      <c r="W143" s="21">
        <f t="shared" si="19"/>
        <v>7</v>
      </c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</row>
    <row r="144" spans="1:71">
      <c r="C144" s="6"/>
      <c r="D144" s="7"/>
      <c r="E144" s="7"/>
      <c r="F144" s="7"/>
      <c r="G144" s="7"/>
      <c r="H144" s="7"/>
      <c r="I144" s="7"/>
      <c r="J144" s="7"/>
      <c r="K144" s="7"/>
      <c r="L144" s="9"/>
      <c r="N144"/>
      <c r="O144" s="9"/>
      <c r="Q144"/>
      <c r="R144" s="10"/>
      <c r="S144" s="28"/>
      <c r="T144" s="11"/>
    </row>
    <row r="145" spans="3:10">
      <c r="C145" s="7"/>
      <c r="D145" s="7"/>
      <c r="E145" s="7"/>
      <c r="F145" s="7"/>
      <c r="G145" s="7"/>
      <c r="H145" s="7"/>
      <c r="I145" s="7"/>
      <c r="J145" s="7"/>
    </row>
    <row r="146" spans="3:10">
      <c r="C146" s="7"/>
      <c r="D146" s="7"/>
      <c r="E146" s="7"/>
      <c r="F146" s="7"/>
      <c r="G146" s="7"/>
      <c r="H146" s="7"/>
      <c r="I146" s="7"/>
      <c r="J146" s="7"/>
    </row>
    <row r="147" spans="3:10">
      <c r="D147" s="7"/>
      <c r="E147" s="7"/>
      <c r="F147" s="7"/>
      <c r="G147" s="7"/>
      <c r="H147" s="7"/>
    </row>
    <row r="148" spans="3:10">
      <c r="D148" s="7"/>
      <c r="E148" s="7"/>
      <c r="F148" s="7"/>
      <c r="G148" s="7"/>
      <c r="H148" s="7"/>
    </row>
    <row r="149" spans="3:10">
      <c r="D149" s="7"/>
      <c r="E149" s="7"/>
      <c r="F149" s="7"/>
      <c r="G149" s="7"/>
      <c r="H149" s="7"/>
    </row>
    <row r="150" spans="3:10">
      <c r="D150" s="7"/>
      <c r="E150" s="7"/>
      <c r="F150" s="7"/>
      <c r="G150" s="7"/>
      <c r="H150" s="7"/>
    </row>
    <row r="151" spans="3:10">
      <c r="D151" s="7"/>
      <c r="E151" s="7"/>
      <c r="F151" s="7"/>
      <c r="G151" s="7"/>
      <c r="H151" s="7"/>
    </row>
    <row r="152" spans="3:10">
      <c r="D152" s="7"/>
      <c r="E152" s="7"/>
      <c r="F152" s="7"/>
      <c r="G152" s="7"/>
      <c r="H152" s="7"/>
    </row>
    <row r="153" spans="3:10">
      <c r="D153" s="7"/>
      <c r="E153" s="7"/>
      <c r="F153" s="7"/>
      <c r="G153" s="7"/>
      <c r="H153" s="7"/>
    </row>
    <row r="154" spans="3:10">
      <c r="D154" s="7"/>
      <c r="E154" s="7"/>
      <c r="F154" s="7"/>
      <c r="G154" s="7"/>
      <c r="H154" s="7"/>
    </row>
    <row r="155" spans="3:10">
      <c r="D155" s="7"/>
      <c r="E155" s="7"/>
      <c r="F155" s="7"/>
      <c r="G155" s="7"/>
      <c r="H155" s="7"/>
    </row>
  </sheetData>
  <mergeCells count="1">
    <mergeCell ref="A1:W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F11"/>
    </sheetView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u259169</dc:creator>
  <cp:keywords/>
  <dc:description/>
  <cp:lastModifiedBy>William Foster</cp:lastModifiedBy>
  <cp:revision/>
  <dcterms:created xsi:type="dcterms:W3CDTF">2021-10-28T16:59:40Z</dcterms:created>
  <dcterms:modified xsi:type="dcterms:W3CDTF">2022-11-10T12:39:37Z</dcterms:modified>
  <cp:category/>
  <cp:contentStatus/>
</cp:coreProperties>
</file>